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168" windowWidth="14376" windowHeight="7680" firstSheet="1" activeTab="4"/>
  </bookViews>
  <sheets>
    <sheet name="2018 Annual TX Losses Energy" sheetId="13" r:id="rId1"/>
    <sheet name="2018 Hourly Load - RC2016" sheetId="19" r:id="rId2"/>
    <sheet name="Hourly Loads p.u. of Peak" sheetId="20" r:id="rId3"/>
    <sheet name="WLEF" sheetId="21" r:id="rId4"/>
    <sheet name="TX-Fleet Losses At Peak" sheetId="16" r:id="rId5"/>
  </sheets>
  <externalReferences>
    <externalReference r:id="rId6"/>
  </externalReferences>
  <definedNames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Name">#REF!</definedName>
    <definedName name="pig_dig5" localSheetId="0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hidden="1">{2;#N/A;"R13C16:R17C16";#N/A;"R13C14:R17C15";FALSE;FALSE;FALSE;95;#N/A;#N/A;"R13C19";#N/A;FALSE;FALSE;FALSE;FALSE;#N/A;"";#N/A;FALSE;"";"";#N/A;#N/A;#N/A}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AE17" i="19" l="1"/>
  <c r="C7" i="19" l="1"/>
  <c r="AE25" i="19" l="1"/>
  <c r="AE13" i="19" l="1"/>
  <c r="L5" i="13" l="1"/>
  <c r="P6" i="13" l="1"/>
  <c r="J8" i="16"/>
  <c r="J7" i="16" l="1"/>
  <c r="A376" i="21" l="1"/>
  <c r="A376" i="20"/>
  <c r="Y376" i="20" l="1"/>
  <c r="Y376" i="21" s="1"/>
  <c r="U376" i="20"/>
  <c r="U376" i="21" s="1"/>
  <c r="Q376" i="20"/>
  <c r="Q376" i="21" s="1"/>
  <c r="M376" i="20"/>
  <c r="M376" i="21" s="1"/>
  <c r="I376" i="20"/>
  <c r="I376" i="21" s="1"/>
  <c r="E376" i="20"/>
  <c r="E376" i="21" s="1"/>
  <c r="X376" i="20"/>
  <c r="X376" i="21" s="1"/>
  <c r="T376" i="20"/>
  <c r="T376" i="21" s="1"/>
  <c r="P376" i="20"/>
  <c r="P376" i="21" s="1"/>
  <c r="L376" i="20"/>
  <c r="L376" i="21" s="1"/>
  <c r="H376" i="20"/>
  <c r="H376" i="21" s="1"/>
  <c r="D376" i="20"/>
  <c r="D376" i="21" s="1"/>
  <c r="V376" i="20"/>
  <c r="V376" i="21" s="1"/>
  <c r="R376" i="20"/>
  <c r="R376" i="21" s="1"/>
  <c r="N376" i="20"/>
  <c r="N376" i="21" s="1"/>
  <c r="J376" i="20"/>
  <c r="J376" i="21" s="1"/>
  <c r="F376" i="20"/>
  <c r="F376" i="21" s="1"/>
  <c r="B376" i="20"/>
  <c r="W376" i="20"/>
  <c r="W376" i="21" s="1"/>
  <c r="S376" i="20"/>
  <c r="S376" i="21" s="1"/>
  <c r="O376" i="20"/>
  <c r="O376" i="21" s="1"/>
  <c r="K376" i="20"/>
  <c r="K376" i="21" s="1"/>
  <c r="G376" i="20"/>
  <c r="G376" i="21" s="1"/>
  <c r="C376" i="20"/>
  <c r="C376" i="21" s="1"/>
  <c r="X375" i="20"/>
  <c r="T375" i="20"/>
  <c r="P375" i="20"/>
  <c r="L375" i="20"/>
  <c r="H375" i="20"/>
  <c r="D375" i="20"/>
  <c r="X374" i="20"/>
  <c r="T374" i="20"/>
  <c r="P374" i="20"/>
  <c r="L374" i="20"/>
  <c r="H374" i="20"/>
  <c r="D374" i="20"/>
  <c r="X373" i="20"/>
  <c r="T373" i="20"/>
  <c r="P373" i="20"/>
  <c r="L373" i="20"/>
  <c r="H373" i="20"/>
  <c r="D373" i="20"/>
  <c r="X372" i="20"/>
  <c r="T372" i="20"/>
  <c r="P372" i="20"/>
  <c r="L372" i="20"/>
  <c r="H372" i="20"/>
  <c r="D372" i="20"/>
  <c r="X371" i="20"/>
  <c r="T371" i="20"/>
  <c r="P371" i="20"/>
  <c r="L371" i="20"/>
  <c r="H371" i="20"/>
  <c r="D371" i="20"/>
  <c r="X370" i="20"/>
  <c r="T370" i="20"/>
  <c r="P370" i="20"/>
  <c r="L370" i="20"/>
  <c r="H370" i="20"/>
  <c r="D370" i="20"/>
  <c r="X369" i="20"/>
  <c r="T369" i="20"/>
  <c r="P369" i="20"/>
  <c r="L369" i="20"/>
  <c r="H369" i="20"/>
  <c r="D369" i="20"/>
  <c r="X368" i="20"/>
  <c r="T368" i="20"/>
  <c r="P368" i="20"/>
  <c r="L368" i="20"/>
  <c r="H368" i="20"/>
  <c r="D368" i="20"/>
  <c r="X367" i="20"/>
  <c r="T367" i="20"/>
  <c r="P367" i="20"/>
  <c r="L367" i="20"/>
  <c r="H367" i="20"/>
  <c r="D367" i="20"/>
  <c r="X366" i="20"/>
  <c r="T366" i="20"/>
  <c r="W375" i="20"/>
  <c r="S375" i="20"/>
  <c r="O375" i="20"/>
  <c r="K375" i="20"/>
  <c r="G375" i="20"/>
  <c r="C375" i="20"/>
  <c r="W374" i="20"/>
  <c r="S374" i="20"/>
  <c r="O374" i="20"/>
  <c r="K374" i="20"/>
  <c r="G374" i="20"/>
  <c r="C374" i="20"/>
  <c r="W373" i="20"/>
  <c r="S373" i="20"/>
  <c r="O373" i="20"/>
  <c r="K373" i="20"/>
  <c r="G373" i="20"/>
  <c r="C373" i="20"/>
  <c r="W372" i="20"/>
  <c r="S372" i="20"/>
  <c r="O372" i="20"/>
  <c r="K372" i="20"/>
  <c r="G372" i="20"/>
  <c r="C372" i="20"/>
  <c r="W371" i="20"/>
  <c r="S371" i="20"/>
  <c r="O371" i="20"/>
  <c r="K371" i="20"/>
  <c r="G371" i="20"/>
  <c r="C371" i="20"/>
  <c r="W370" i="20"/>
  <c r="S370" i="20"/>
  <c r="O370" i="20"/>
  <c r="K370" i="20"/>
  <c r="G370" i="20"/>
  <c r="C370" i="20"/>
  <c r="W369" i="20"/>
  <c r="S369" i="20"/>
  <c r="O369" i="20"/>
  <c r="K369" i="20"/>
  <c r="G369" i="20"/>
  <c r="C369" i="20"/>
  <c r="W368" i="20"/>
  <c r="S368" i="20"/>
  <c r="O368" i="20"/>
  <c r="K368" i="20"/>
  <c r="G368" i="20"/>
  <c r="C368" i="20"/>
  <c r="W367" i="20"/>
  <c r="S367" i="20"/>
  <c r="O367" i="20"/>
  <c r="K367" i="20"/>
  <c r="G367" i="20"/>
  <c r="C367" i="20"/>
  <c r="W366" i="20"/>
  <c r="S366" i="20"/>
  <c r="Y375" i="20"/>
  <c r="U375" i="20"/>
  <c r="Q375" i="20"/>
  <c r="M375" i="20"/>
  <c r="I375" i="20"/>
  <c r="E375" i="20"/>
  <c r="Y374" i="20"/>
  <c r="U374" i="20"/>
  <c r="Q374" i="20"/>
  <c r="M374" i="20"/>
  <c r="I374" i="20"/>
  <c r="E374" i="20"/>
  <c r="Y373" i="20"/>
  <c r="U373" i="20"/>
  <c r="Q373" i="20"/>
  <c r="M373" i="20"/>
  <c r="I373" i="20"/>
  <c r="E373" i="20"/>
  <c r="Y372" i="20"/>
  <c r="U372" i="20"/>
  <c r="Q372" i="20"/>
  <c r="M372" i="20"/>
  <c r="I372" i="20"/>
  <c r="E372" i="20"/>
  <c r="Y371" i="20"/>
  <c r="U371" i="20"/>
  <c r="Q371" i="20"/>
  <c r="M371" i="20"/>
  <c r="I371" i="20"/>
  <c r="E371" i="20"/>
  <c r="Y370" i="20"/>
  <c r="U370" i="20"/>
  <c r="Q370" i="20"/>
  <c r="M370" i="20"/>
  <c r="I370" i="20"/>
  <c r="E370" i="20"/>
  <c r="Y369" i="20"/>
  <c r="U369" i="20"/>
  <c r="Q369" i="20"/>
  <c r="M369" i="20"/>
  <c r="I369" i="20"/>
  <c r="E369" i="20"/>
  <c r="Y368" i="20"/>
  <c r="U368" i="20"/>
  <c r="Q368" i="20"/>
  <c r="M368" i="20"/>
  <c r="I368" i="20"/>
  <c r="E368" i="20"/>
  <c r="Y367" i="20"/>
  <c r="U367" i="20"/>
  <c r="Q367" i="20"/>
  <c r="M367" i="20"/>
  <c r="I367" i="20"/>
  <c r="E367" i="20"/>
  <c r="Y366" i="20"/>
  <c r="U366" i="20"/>
  <c r="Q366" i="20"/>
  <c r="M366" i="20"/>
  <c r="I366" i="20"/>
  <c r="E366" i="20"/>
  <c r="Y365" i="20"/>
  <c r="U365" i="20"/>
  <c r="Q365" i="20"/>
  <c r="M365" i="20"/>
  <c r="I365" i="20"/>
  <c r="E365" i="20"/>
  <c r="Y364" i="20"/>
  <c r="U364" i="20"/>
  <c r="Q364" i="20"/>
  <c r="M364" i="20"/>
  <c r="I364" i="20"/>
  <c r="E364" i="20"/>
  <c r="Y363" i="20"/>
  <c r="U363" i="20"/>
  <c r="Q363" i="20"/>
  <c r="J375" i="20"/>
  <c r="R374" i="20"/>
  <c r="B374" i="20"/>
  <c r="J373" i="20"/>
  <c r="R372" i="20"/>
  <c r="B372" i="20"/>
  <c r="J371" i="20"/>
  <c r="R375" i="20"/>
  <c r="B375" i="20"/>
  <c r="J374" i="20"/>
  <c r="R373" i="20"/>
  <c r="B373" i="20"/>
  <c r="J372" i="20"/>
  <c r="R371" i="20"/>
  <c r="B371" i="20"/>
  <c r="J370" i="20"/>
  <c r="R369" i="20"/>
  <c r="B369" i="20"/>
  <c r="J368" i="20"/>
  <c r="R367" i="20"/>
  <c r="B367" i="20"/>
  <c r="O366" i="20"/>
  <c r="J366" i="20"/>
  <c r="D366" i="20"/>
  <c r="W365" i="20"/>
  <c r="R365" i="20"/>
  <c r="L365" i="20"/>
  <c r="G365" i="20"/>
  <c r="B365" i="20"/>
  <c r="T364" i="20"/>
  <c r="O364" i="20"/>
  <c r="J364" i="20"/>
  <c r="D364" i="20"/>
  <c r="W363" i="20"/>
  <c r="R363" i="20"/>
  <c r="M363" i="20"/>
  <c r="I363" i="20"/>
  <c r="E363" i="20"/>
  <c r="Y362" i="20"/>
  <c r="U362" i="20"/>
  <c r="Q362" i="20"/>
  <c r="M362" i="20"/>
  <c r="I362" i="20"/>
  <c r="E362" i="20"/>
  <c r="Y361" i="20"/>
  <c r="U361" i="20"/>
  <c r="Q361" i="20"/>
  <c r="M361" i="20"/>
  <c r="I361" i="20"/>
  <c r="E361" i="20"/>
  <c r="Y360" i="20"/>
  <c r="U360" i="20"/>
  <c r="Q360" i="20"/>
  <c r="M360" i="20"/>
  <c r="I360" i="20"/>
  <c r="E360" i="20"/>
  <c r="Y359" i="20"/>
  <c r="U359" i="20"/>
  <c r="Q359" i="20"/>
  <c r="M359" i="20"/>
  <c r="I359" i="20"/>
  <c r="E359" i="20"/>
  <c r="Y358" i="20"/>
  <c r="U358" i="20"/>
  <c r="Q358" i="20"/>
  <c r="M358" i="20"/>
  <c r="I358" i="20"/>
  <c r="E358" i="20"/>
  <c r="Y357" i="20"/>
  <c r="U357" i="20"/>
  <c r="Q357" i="20"/>
  <c r="M357" i="20"/>
  <c r="I357" i="20"/>
  <c r="E357" i="20"/>
  <c r="Y356" i="20"/>
  <c r="U356" i="20"/>
  <c r="Q356" i="20"/>
  <c r="M356" i="20"/>
  <c r="I356" i="20"/>
  <c r="E356" i="20"/>
  <c r="Y355" i="20"/>
  <c r="U355" i="20"/>
  <c r="Q355" i="20"/>
  <c r="M355" i="20"/>
  <c r="I355" i="20"/>
  <c r="N375" i="20"/>
  <c r="V374" i="20"/>
  <c r="F374" i="20"/>
  <c r="N373" i="20"/>
  <c r="V372" i="20"/>
  <c r="F372" i="20"/>
  <c r="N371" i="20"/>
  <c r="V370" i="20"/>
  <c r="F370" i="20"/>
  <c r="N369" i="20"/>
  <c r="V368" i="20"/>
  <c r="F368" i="20"/>
  <c r="N367" i="20"/>
  <c r="V366" i="20"/>
  <c r="N366" i="20"/>
  <c r="H366" i="20"/>
  <c r="C366" i="20"/>
  <c r="V365" i="20"/>
  <c r="P365" i="20"/>
  <c r="K365" i="20"/>
  <c r="F365" i="20"/>
  <c r="X364" i="20"/>
  <c r="S364" i="20"/>
  <c r="N364" i="20"/>
  <c r="H364" i="20"/>
  <c r="C364" i="20"/>
  <c r="V363" i="20"/>
  <c r="P363" i="20"/>
  <c r="L363" i="20"/>
  <c r="H363" i="20"/>
  <c r="D363" i="20"/>
  <c r="X362" i="20"/>
  <c r="T362" i="20"/>
  <c r="P362" i="20"/>
  <c r="L362" i="20"/>
  <c r="H362" i="20"/>
  <c r="D362" i="20"/>
  <c r="X361" i="20"/>
  <c r="T361" i="20"/>
  <c r="P361" i="20"/>
  <c r="L361" i="20"/>
  <c r="H361" i="20"/>
  <c r="D361" i="20"/>
  <c r="X360" i="20"/>
  <c r="T360" i="20"/>
  <c r="P360" i="20"/>
  <c r="L360" i="20"/>
  <c r="H360" i="20"/>
  <c r="D360" i="20"/>
  <c r="X359" i="20"/>
  <c r="T359" i="20"/>
  <c r="P359" i="20"/>
  <c r="L359" i="20"/>
  <c r="H359" i="20"/>
  <c r="D359" i="20"/>
  <c r="X358" i="20"/>
  <c r="T358" i="20"/>
  <c r="P358" i="20"/>
  <c r="L358" i="20"/>
  <c r="H358" i="20"/>
  <c r="D358" i="20"/>
  <c r="X357" i="20"/>
  <c r="T357" i="20"/>
  <c r="P357" i="20"/>
  <c r="L357" i="20"/>
  <c r="H357" i="20"/>
  <c r="D357" i="20"/>
  <c r="X356" i="20"/>
  <c r="T356" i="20"/>
  <c r="P356" i="20"/>
  <c r="L356" i="20"/>
  <c r="H356" i="20"/>
  <c r="D356" i="20"/>
  <c r="X355" i="20"/>
  <c r="T355" i="20"/>
  <c r="P355" i="20"/>
  <c r="L355" i="20"/>
  <c r="H355" i="20"/>
  <c r="D355" i="20"/>
  <c r="X354" i="20"/>
  <c r="T354" i="20"/>
  <c r="P354" i="20"/>
  <c r="L354" i="20"/>
  <c r="H354" i="20"/>
  <c r="D354" i="20"/>
  <c r="X353" i="20"/>
  <c r="T353" i="20"/>
  <c r="P353" i="20"/>
  <c r="L353" i="20"/>
  <c r="H353" i="20"/>
  <c r="D353" i="20"/>
  <c r="X352" i="20"/>
  <c r="T352" i="20"/>
  <c r="P352" i="20"/>
  <c r="L352" i="20"/>
  <c r="H352" i="20"/>
  <c r="D352" i="20"/>
  <c r="X351" i="20"/>
  <c r="T351" i="20"/>
  <c r="P351" i="20"/>
  <c r="L351" i="20"/>
  <c r="H351" i="20"/>
  <c r="D351" i="20"/>
  <c r="X350" i="20"/>
  <c r="T350" i="20"/>
  <c r="V375" i="20"/>
  <c r="F373" i="20"/>
  <c r="R370" i="20"/>
  <c r="J369" i="20"/>
  <c r="B368" i="20"/>
  <c r="R366" i="20"/>
  <c r="G366" i="20"/>
  <c r="T365" i="20"/>
  <c r="J365" i="20"/>
  <c r="W364" i="20"/>
  <c r="L364" i="20"/>
  <c r="B364" i="20"/>
  <c r="O363" i="20"/>
  <c r="G363" i="20"/>
  <c r="W362" i="20"/>
  <c r="O362" i="20"/>
  <c r="G362" i="20"/>
  <c r="W361" i="20"/>
  <c r="O361" i="20"/>
  <c r="G361" i="20"/>
  <c r="W360" i="20"/>
  <c r="O360" i="20"/>
  <c r="G360" i="20"/>
  <c r="W359" i="20"/>
  <c r="O359" i="20"/>
  <c r="G359" i="20"/>
  <c r="W358" i="20"/>
  <c r="O358" i="20"/>
  <c r="G358" i="20"/>
  <c r="W357" i="20"/>
  <c r="O357" i="20"/>
  <c r="G357" i="20"/>
  <c r="W356" i="20"/>
  <c r="O356" i="20"/>
  <c r="G356" i="20"/>
  <c r="W355" i="20"/>
  <c r="O355" i="20"/>
  <c r="G355" i="20"/>
  <c r="B355" i="20"/>
  <c r="U354" i="20"/>
  <c r="O354" i="20"/>
  <c r="J354" i="20"/>
  <c r="E354" i="20"/>
  <c r="W353" i="20"/>
  <c r="R353" i="20"/>
  <c r="M353" i="20"/>
  <c r="G353" i="20"/>
  <c r="B353" i="20"/>
  <c r="U352" i="20"/>
  <c r="O352" i="20"/>
  <c r="J352" i="20"/>
  <c r="E352" i="20"/>
  <c r="W351" i="20"/>
  <c r="R351" i="20"/>
  <c r="M351" i="20"/>
  <c r="G351" i="20"/>
  <c r="B351" i="20"/>
  <c r="U350" i="20"/>
  <c r="P350" i="20"/>
  <c r="L350" i="20"/>
  <c r="H350" i="20"/>
  <c r="D350" i="20"/>
  <c r="X349" i="20"/>
  <c r="T349" i="20"/>
  <c r="P349" i="20"/>
  <c r="L349" i="20"/>
  <c r="H349" i="20"/>
  <c r="D349" i="20"/>
  <c r="X348" i="20"/>
  <c r="T348" i="20"/>
  <c r="P348" i="20"/>
  <c r="L348" i="20"/>
  <c r="H348" i="20"/>
  <c r="D348" i="20"/>
  <c r="X347" i="20"/>
  <c r="T347" i="20"/>
  <c r="P347" i="20"/>
  <c r="L347" i="20"/>
  <c r="H347" i="20"/>
  <c r="D347" i="20"/>
  <c r="X346" i="20"/>
  <c r="T346" i="20"/>
  <c r="P346" i="20"/>
  <c r="L346" i="20"/>
  <c r="H346" i="20"/>
  <c r="D346" i="20"/>
  <c r="X345" i="20"/>
  <c r="T345" i="20"/>
  <c r="P345" i="20"/>
  <c r="L345" i="20"/>
  <c r="H345" i="20"/>
  <c r="D345" i="20"/>
  <c r="X344" i="20"/>
  <c r="T344" i="20"/>
  <c r="P344" i="20"/>
  <c r="L344" i="20"/>
  <c r="H344" i="20"/>
  <c r="D344" i="20"/>
  <c r="X343" i="20"/>
  <c r="T343" i="20"/>
  <c r="P343" i="20"/>
  <c r="L343" i="20"/>
  <c r="H343" i="20"/>
  <c r="D343" i="20"/>
  <c r="X342" i="20"/>
  <c r="T342" i="20"/>
  <c r="P342" i="20"/>
  <c r="L342" i="20"/>
  <c r="H342" i="20"/>
  <c r="D342" i="20"/>
  <c r="X341" i="20"/>
  <c r="T341" i="20"/>
  <c r="P341" i="20"/>
  <c r="L341" i="20"/>
  <c r="H341" i="20"/>
  <c r="D341" i="20"/>
  <c r="X340" i="20"/>
  <c r="T340" i="20"/>
  <c r="P340" i="20"/>
  <c r="L340" i="20"/>
  <c r="H340" i="20"/>
  <c r="D340" i="20"/>
  <c r="X339" i="20"/>
  <c r="F375" i="20"/>
  <c r="N372" i="20"/>
  <c r="N370" i="20"/>
  <c r="F369" i="20"/>
  <c r="V367" i="20"/>
  <c r="P366" i="20"/>
  <c r="F366" i="20"/>
  <c r="S365" i="20"/>
  <c r="H365" i="20"/>
  <c r="V364" i="20"/>
  <c r="K364" i="20"/>
  <c r="X363" i="20"/>
  <c r="N363" i="20"/>
  <c r="F363" i="20"/>
  <c r="V362" i="20"/>
  <c r="N362" i="20"/>
  <c r="F362" i="20"/>
  <c r="V361" i="20"/>
  <c r="N361" i="20"/>
  <c r="F361" i="20"/>
  <c r="V360" i="20"/>
  <c r="N360" i="20"/>
  <c r="F360" i="20"/>
  <c r="V359" i="20"/>
  <c r="N359" i="20"/>
  <c r="F359" i="20"/>
  <c r="V358" i="20"/>
  <c r="N358" i="20"/>
  <c r="F358" i="20"/>
  <c r="V357" i="20"/>
  <c r="N357" i="20"/>
  <c r="F357" i="20"/>
  <c r="V356" i="20"/>
  <c r="N356" i="20"/>
  <c r="F356" i="20"/>
  <c r="V355" i="20"/>
  <c r="N355" i="20"/>
  <c r="F355" i="20"/>
  <c r="Y354" i="20"/>
  <c r="S354" i="20"/>
  <c r="N354" i="20"/>
  <c r="I354" i="20"/>
  <c r="C354" i="20"/>
  <c r="V353" i="20"/>
  <c r="Q353" i="20"/>
  <c r="K353" i="20"/>
  <c r="F353" i="20"/>
  <c r="Y352" i="20"/>
  <c r="S352" i="20"/>
  <c r="N352" i="20"/>
  <c r="I352" i="20"/>
  <c r="C352" i="20"/>
  <c r="V351" i="20"/>
  <c r="Q351" i="20"/>
  <c r="K351" i="20"/>
  <c r="F351" i="20"/>
  <c r="Y350" i="20"/>
  <c r="S350" i="20"/>
  <c r="O350" i="20"/>
  <c r="K350" i="20"/>
  <c r="G350" i="20"/>
  <c r="C350" i="20"/>
  <c r="W349" i="20"/>
  <c r="S349" i="20"/>
  <c r="O349" i="20"/>
  <c r="K349" i="20"/>
  <c r="G349" i="20"/>
  <c r="C349" i="20"/>
  <c r="W348" i="20"/>
  <c r="S348" i="20"/>
  <c r="O348" i="20"/>
  <c r="K348" i="20"/>
  <c r="G348" i="20"/>
  <c r="C348" i="20"/>
  <c r="W347" i="20"/>
  <c r="S347" i="20"/>
  <c r="O347" i="20"/>
  <c r="K347" i="20"/>
  <c r="G347" i="20"/>
  <c r="C347" i="20"/>
  <c r="W346" i="20"/>
  <c r="S346" i="20"/>
  <c r="O346" i="20"/>
  <c r="K346" i="20"/>
  <c r="G346" i="20"/>
  <c r="C346" i="20"/>
  <c r="W345" i="20"/>
  <c r="S345" i="20"/>
  <c r="O345" i="20"/>
  <c r="K345" i="20"/>
  <c r="G345" i="20"/>
  <c r="C345" i="20"/>
  <c r="W344" i="20"/>
  <c r="S344" i="20"/>
  <c r="O344" i="20"/>
  <c r="K344" i="20"/>
  <c r="G344" i="20"/>
  <c r="C344" i="20"/>
  <c r="W343" i="20"/>
  <c r="S343" i="20"/>
  <c r="O343" i="20"/>
  <c r="K343" i="20"/>
  <c r="G343" i="20"/>
  <c r="C343" i="20"/>
  <c r="W342" i="20"/>
  <c r="S342" i="20"/>
  <c r="O342" i="20"/>
  <c r="K342" i="20"/>
  <c r="G342" i="20"/>
  <c r="C342" i="20"/>
  <c r="W341" i="20"/>
  <c r="S341" i="20"/>
  <c r="O341" i="20"/>
  <c r="K341" i="20"/>
  <c r="G341" i="20"/>
  <c r="C341" i="20"/>
  <c r="W340" i="20"/>
  <c r="S340" i="20"/>
  <c r="O340" i="20"/>
  <c r="K340" i="20"/>
  <c r="G340" i="20"/>
  <c r="C340" i="20"/>
  <c r="V373" i="20"/>
  <c r="F371" i="20"/>
  <c r="V369" i="20"/>
  <c r="N368" i="20"/>
  <c r="F367" i="20"/>
  <c r="K366" i="20"/>
  <c r="X365" i="20"/>
  <c r="N365" i="20"/>
  <c r="C365" i="20"/>
  <c r="P364" i="20"/>
  <c r="F364" i="20"/>
  <c r="S363" i="20"/>
  <c r="J363" i="20"/>
  <c r="B363" i="20"/>
  <c r="R362" i="20"/>
  <c r="J362" i="20"/>
  <c r="B362" i="20"/>
  <c r="R361" i="20"/>
  <c r="J361" i="20"/>
  <c r="B361" i="20"/>
  <c r="R360" i="20"/>
  <c r="J360" i="20"/>
  <c r="B360" i="20"/>
  <c r="R359" i="20"/>
  <c r="J359" i="20"/>
  <c r="B359" i="20"/>
  <c r="R358" i="20"/>
  <c r="J358" i="20"/>
  <c r="B358" i="20"/>
  <c r="R357" i="20"/>
  <c r="J357" i="20"/>
  <c r="B357" i="20"/>
  <c r="R356" i="20"/>
  <c r="J356" i="20"/>
  <c r="B356" i="20"/>
  <c r="R355" i="20"/>
  <c r="J355" i="20"/>
  <c r="C355" i="20"/>
  <c r="V354" i="20"/>
  <c r="Q354" i="20"/>
  <c r="K354" i="20"/>
  <c r="F354" i="20"/>
  <c r="Y353" i="20"/>
  <c r="S353" i="20"/>
  <c r="N353" i="20"/>
  <c r="I353" i="20"/>
  <c r="C353" i="20"/>
  <c r="V352" i="20"/>
  <c r="Q352" i="20"/>
  <c r="K352" i="20"/>
  <c r="F352" i="20"/>
  <c r="Y351" i="20"/>
  <c r="S351" i="20"/>
  <c r="N351" i="20"/>
  <c r="I351" i="20"/>
  <c r="C351" i="20"/>
  <c r="V350" i="20"/>
  <c r="Q350" i="20"/>
  <c r="M350" i="20"/>
  <c r="I350" i="20"/>
  <c r="E350" i="20"/>
  <c r="Y349" i="20"/>
  <c r="U349" i="20"/>
  <c r="Q349" i="20"/>
  <c r="M349" i="20"/>
  <c r="I349" i="20"/>
  <c r="E349" i="20"/>
  <c r="Y348" i="20"/>
  <c r="U348" i="20"/>
  <c r="Q348" i="20"/>
  <c r="M348" i="20"/>
  <c r="I348" i="20"/>
  <c r="E348" i="20"/>
  <c r="Y347" i="20"/>
  <c r="U347" i="20"/>
  <c r="Q347" i="20"/>
  <c r="M347" i="20"/>
  <c r="I347" i="20"/>
  <c r="E347" i="20"/>
  <c r="Y346" i="20"/>
  <c r="U346" i="20"/>
  <c r="Q346" i="20"/>
  <c r="M346" i="20"/>
  <c r="I346" i="20"/>
  <c r="E346" i="20"/>
  <c r="Y345" i="20"/>
  <c r="U345" i="20"/>
  <c r="Q345" i="20"/>
  <c r="M345" i="20"/>
  <c r="I345" i="20"/>
  <c r="E345" i="20"/>
  <c r="Y344" i="20"/>
  <c r="U344" i="20"/>
  <c r="Q344" i="20"/>
  <c r="M344" i="20"/>
  <c r="I344" i="20"/>
  <c r="E344" i="20"/>
  <c r="Y343" i="20"/>
  <c r="U343" i="20"/>
  <c r="Q343" i="20"/>
  <c r="M343" i="20"/>
  <c r="I343" i="20"/>
  <c r="E343" i="20"/>
  <c r="Y342" i="20"/>
  <c r="U342" i="20"/>
  <c r="Q342" i="20"/>
  <c r="M342" i="20"/>
  <c r="I342" i="20"/>
  <c r="E342" i="20"/>
  <c r="Y341" i="20"/>
  <c r="U341" i="20"/>
  <c r="Q341" i="20"/>
  <c r="M341" i="20"/>
  <c r="I341" i="20"/>
  <c r="E341" i="20"/>
  <c r="Y340" i="20"/>
  <c r="U340" i="20"/>
  <c r="Q340" i="20"/>
  <c r="M340" i="20"/>
  <c r="I340" i="20"/>
  <c r="E340" i="20"/>
  <c r="Y339" i="20"/>
  <c r="U339" i="20"/>
  <c r="Q339" i="20"/>
  <c r="M339" i="20"/>
  <c r="I339" i="20"/>
  <c r="E339" i="20"/>
  <c r="Y338" i="20"/>
  <c r="U338" i="20"/>
  <c r="Q338" i="20"/>
  <c r="M338" i="20"/>
  <c r="I338" i="20"/>
  <c r="E338" i="20"/>
  <c r="Y337" i="20"/>
  <c r="U337" i="20"/>
  <c r="Q337" i="20"/>
  <c r="M337" i="20"/>
  <c r="I337" i="20"/>
  <c r="E337" i="20"/>
  <c r="Y336" i="20"/>
  <c r="U336" i="20"/>
  <c r="Q336" i="20"/>
  <c r="M336" i="20"/>
  <c r="I336" i="20"/>
  <c r="E336" i="20"/>
  <c r="Y335" i="20"/>
  <c r="U335" i="20"/>
  <c r="Q335" i="20"/>
  <c r="M335" i="20"/>
  <c r="I335" i="20"/>
  <c r="E335" i="20"/>
  <c r="Y334" i="20"/>
  <c r="U334" i="20"/>
  <c r="Q334" i="20"/>
  <c r="M334" i="20"/>
  <c r="I334" i="20"/>
  <c r="E334" i="20"/>
  <c r="Y333" i="20"/>
  <c r="U333" i="20"/>
  <c r="Q333" i="20"/>
  <c r="M333" i="20"/>
  <c r="I333" i="20"/>
  <c r="E333" i="20"/>
  <c r="Y332" i="20"/>
  <c r="U332" i="20"/>
  <c r="Q332" i="20"/>
  <c r="M332" i="20"/>
  <c r="I332" i="20"/>
  <c r="E332" i="20"/>
  <c r="V371" i="20"/>
  <c r="L366" i="20"/>
  <c r="R364" i="20"/>
  <c r="C363" i="20"/>
  <c r="S361" i="20"/>
  <c r="K360" i="20"/>
  <c r="C359" i="20"/>
  <c r="S357" i="20"/>
  <c r="K356" i="20"/>
  <c r="E355" i="20"/>
  <c r="G354" i="20"/>
  <c r="J353" i="20"/>
  <c r="M352" i="20"/>
  <c r="O351" i="20"/>
  <c r="R350" i="20"/>
  <c r="B350" i="20"/>
  <c r="J349" i="20"/>
  <c r="R348" i="20"/>
  <c r="B348" i="20"/>
  <c r="J347" i="20"/>
  <c r="R346" i="20"/>
  <c r="B346" i="20"/>
  <c r="J345" i="20"/>
  <c r="R344" i="20"/>
  <c r="B344" i="20"/>
  <c r="J343" i="20"/>
  <c r="R342" i="20"/>
  <c r="B342" i="20"/>
  <c r="J341" i="20"/>
  <c r="R340" i="20"/>
  <c r="B340" i="20"/>
  <c r="S339" i="20"/>
  <c r="N339" i="20"/>
  <c r="H339" i="20"/>
  <c r="C339" i="20"/>
  <c r="V338" i="20"/>
  <c r="P338" i="20"/>
  <c r="K338" i="20"/>
  <c r="F338" i="20"/>
  <c r="X337" i="20"/>
  <c r="S337" i="20"/>
  <c r="N337" i="20"/>
  <c r="H337" i="20"/>
  <c r="C337" i="20"/>
  <c r="V336" i="20"/>
  <c r="P336" i="20"/>
  <c r="K336" i="20"/>
  <c r="F336" i="20"/>
  <c r="X335" i="20"/>
  <c r="S335" i="20"/>
  <c r="N335" i="20"/>
  <c r="H335" i="20"/>
  <c r="C335" i="20"/>
  <c r="V334" i="20"/>
  <c r="P334" i="20"/>
  <c r="K334" i="20"/>
  <c r="F334" i="20"/>
  <c r="X333" i="20"/>
  <c r="S333" i="20"/>
  <c r="N333" i="20"/>
  <c r="H333" i="20"/>
  <c r="C333" i="20"/>
  <c r="V332" i="20"/>
  <c r="P332" i="20"/>
  <c r="K332" i="20"/>
  <c r="F332" i="20"/>
  <c r="Y331" i="20"/>
  <c r="U331" i="20"/>
  <c r="Q331" i="20"/>
  <c r="M331" i="20"/>
  <c r="I331" i="20"/>
  <c r="E331" i="20"/>
  <c r="Y330" i="20"/>
  <c r="U330" i="20"/>
  <c r="Q330" i="20"/>
  <c r="M330" i="20"/>
  <c r="I330" i="20"/>
  <c r="E330" i="20"/>
  <c r="Y329" i="20"/>
  <c r="U329" i="20"/>
  <c r="Q329" i="20"/>
  <c r="M329" i="20"/>
  <c r="I329" i="20"/>
  <c r="E329" i="20"/>
  <c r="Y328" i="20"/>
  <c r="U328" i="20"/>
  <c r="Q328" i="20"/>
  <c r="M328" i="20"/>
  <c r="I328" i="20"/>
  <c r="E328" i="20"/>
  <c r="Y327" i="20"/>
  <c r="U327" i="20"/>
  <c r="Q327" i="20"/>
  <c r="M327" i="20"/>
  <c r="I327" i="20"/>
  <c r="E327" i="20"/>
  <c r="Y326" i="20"/>
  <c r="U326" i="20"/>
  <c r="Q326" i="20"/>
  <c r="M326" i="20"/>
  <c r="I326" i="20"/>
  <c r="E326" i="20"/>
  <c r="Y325" i="20"/>
  <c r="U325" i="20"/>
  <c r="Q325" i="20"/>
  <c r="M325" i="20"/>
  <c r="I325" i="20"/>
  <c r="E325" i="20"/>
  <c r="Y324" i="20"/>
  <c r="R368" i="20"/>
  <c r="O365" i="20"/>
  <c r="T363" i="20"/>
  <c r="K362" i="20"/>
  <c r="C361" i="20"/>
  <c r="S359" i="20"/>
  <c r="K358" i="20"/>
  <c r="C357" i="20"/>
  <c r="S355" i="20"/>
  <c r="R354" i="20"/>
  <c r="U353" i="20"/>
  <c r="W352" i="20"/>
  <c r="B352" i="20"/>
  <c r="E351" i="20"/>
  <c r="J350" i="20"/>
  <c r="R349" i="20"/>
  <c r="B349" i="20"/>
  <c r="J348" i="20"/>
  <c r="R347" i="20"/>
  <c r="B347" i="20"/>
  <c r="J346" i="20"/>
  <c r="R345" i="20"/>
  <c r="B345" i="20"/>
  <c r="J344" i="20"/>
  <c r="R343" i="20"/>
  <c r="B343" i="20"/>
  <c r="J342" i="20"/>
  <c r="R341" i="20"/>
  <c r="B341" i="20"/>
  <c r="J340" i="20"/>
  <c r="V339" i="20"/>
  <c r="P339" i="20"/>
  <c r="K339" i="20"/>
  <c r="F339" i="20"/>
  <c r="X338" i="20"/>
  <c r="S338" i="20"/>
  <c r="N338" i="20"/>
  <c r="H338" i="20"/>
  <c r="C338" i="20"/>
  <c r="V337" i="20"/>
  <c r="P337" i="20"/>
  <c r="K337" i="20"/>
  <c r="F337" i="20"/>
  <c r="X336" i="20"/>
  <c r="S336" i="20"/>
  <c r="N336" i="20"/>
  <c r="H336" i="20"/>
  <c r="C336" i="20"/>
  <c r="V335" i="20"/>
  <c r="P335" i="20"/>
  <c r="K335" i="20"/>
  <c r="F335" i="20"/>
  <c r="X334" i="20"/>
  <c r="S334" i="20"/>
  <c r="N334" i="20"/>
  <c r="H334" i="20"/>
  <c r="C334" i="20"/>
  <c r="V333" i="20"/>
  <c r="P333" i="20"/>
  <c r="K333" i="20"/>
  <c r="F333" i="20"/>
  <c r="X332" i="20"/>
  <c r="S332" i="20"/>
  <c r="N332" i="20"/>
  <c r="H332" i="20"/>
  <c r="C332" i="20"/>
  <c r="W331" i="20"/>
  <c r="S331" i="20"/>
  <c r="O331" i="20"/>
  <c r="K331" i="20"/>
  <c r="G331" i="20"/>
  <c r="C331" i="20"/>
  <c r="W330" i="20"/>
  <c r="S330" i="20"/>
  <c r="O330" i="20"/>
  <c r="K330" i="20"/>
  <c r="G330" i="20"/>
  <c r="C330" i="20"/>
  <c r="W329" i="20"/>
  <c r="S329" i="20"/>
  <c r="O329" i="20"/>
  <c r="K329" i="20"/>
  <c r="G329" i="20"/>
  <c r="C329" i="20"/>
  <c r="W328" i="20"/>
  <c r="S328" i="20"/>
  <c r="O328" i="20"/>
  <c r="K328" i="20"/>
  <c r="G328" i="20"/>
  <c r="C328" i="20"/>
  <c r="W327" i="20"/>
  <c r="S327" i="20"/>
  <c r="O327" i="20"/>
  <c r="K327" i="20"/>
  <c r="G327" i="20"/>
  <c r="C327" i="20"/>
  <c r="W326" i="20"/>
  <c r="S326" i="20"/>
  <c r="O326" i="20"/>
  <c r="K326" i="20"/>
  <c r="G326" i="20"/>
  <c r="C326" i="20"/>
  <c r="W325" i="20"/>
  <c r="S325" i="20"/>
  <c r="O325" i="20"/>
  <c r="K325" i="20"/>
  <c r="G325" i="20"/>
  <c r="C325" i="20"/>
  <c r="W324" i="20"/>
  <c r="S324" i="20"/>
  <c r="O324" i="20"/>
  <c r="K324" i="20"/>
  <c r="G324" i="20"/>
  <c r="C324" i="20"/>
  <c r="W323" i="20"/>
  <c r="S323" i="20"/>
  <c r="O323" i="20"/>
  <c r="K323" i="20"/>
  <c r="G323" i="20"/>
  <c r="C323" i="20"/>
  <c r="W322" i="20"/>
  <c r="S322" i="20"/>
  <c r="O322" i="20"/>
  <c r="K322" i="20"/>
  <c r="G322" i="20"/>
  <c r="C322" i="20"/>
  <c r="W321" i="20"/>
  <c r="S321" i="20"/>
  <c r="O321" i="20"/>
  <c r="K321" i="20"/>
  <c r="G321" i="20"/>
  <c r="C321" i="20"/>
  <c r="W320" i="20"/>
  <c r="S320" i="20"/>
  <c r="O320" i="20"/>
  <c r="K320" i="20"/>
  <c r="G320" i="20"/>
  <c r="C320" i="20"/>
  <c r="W319" i="20"/>
  <c r="S319" i="20"/>
  <c r="O319" i="20"/>
  <c r="K319" i="20"/>
  <c r="G319" i="20"/>
  <c r="C319" i="20"/>
  <c r="W318" i="20"/>
  <c r="S318" i="20"/>
  <c r="O318" i="20"/>
  <c r="K318" i="20"/>
  <c r="G318" i="20"/>
  <c r="C318" i="20"/>
  <c r="W317" i="20"/>
  <c r="S317" i="20"/>
  <c r="O317" i="20"/>
  <c r="K317" i="20"/>
  <c r="G317" i="20"/>
  <c r="C317" i="20"/>
  <c r="W316" i="20"/>
  <c r="S316" i="20"/>
  <c r="O316" i="20"/>
  <c r="K316" i="20"/>
  <c r="G316" i="20"/>
  <c r="C316" i="20"/>
  <c r="W315" i="20"/>
  <c r="S315" i="20"/>
  <c r="O315" i="20"/>
  <c r="K315" i="20"/>
  <c r="G315" i="20"/>
  <c r="C315" i="20"/>
  <c r="W314" i="20"/>
  <c r="S314" i="20"/>
  <c r="N374" i="20"/>
  <c r="J367" i="20"/>
  <c r="D365" i="20"/>
  <c r="K363" i="20"/>
  <c r="C362" i="20"/>
  <c r="S360" i="20"/>
  <c r="K359" i="20"/>
  <c r="C358" i="20"/>
  <c r="S356" i="20"/>
  <c r="K355" i="20"/>
  <c r="M354" i="20"/>
  <c r="O353" i="20"/>
  <c r="R352" i="20"/>
  <c r="U351" i="20"/>
  <c r="W350" i="20"/>
  <c r="F350" i="20"/>
  <c r="N349" i="20"/>
  <c r="V348" i="20"/>
  <c r="F348" i="20"/>
  <c r="N347" i="20"/>
  <c r="V346" i="20"/>
  <c r="F346" i="20"/>
  <c r="N345" i="20"/>
  <c r="V344" i="20"/>
  <c r="F344" i="20"/>
  <c r="N343" i="20"/>
  <c r="V342" i="20"/>
  <c r="F342" i="20"/>
  <c r="N341" i="20"/>
  <c r="V340" i="20"/>
  <c r="F340" i="20"/>
  <c r="T339" i="20"/>
  <c r="O339" i="20"/>
  <c r="J339" i="20"/>
  <c r="D339" i="20"/>
  <c r="W338" i="20"/>
  <c r="R338" i="20"/>
  <c r="L338" i="20"/>
  <c r="G338" i="20"/>
  <c r="B338" i="20"/>
  <c r="T337" i="20"/>
  <c r="O337" i="20"/>
  <c r="J337" i="20"/>
  <c r="D337" i="20"/>
  <c r="W336" i="20"/>
  <c r="R336" i="20"/>
  <c r="L336" i="20"/>
  <c r="G336" i="20"/>
  <c r="B336" i="20"/>
  <c r="T335" i="20"/>
  <c r="O335" i="20"/>
  <c r="J335" i="20"/>
  <c r="D335" i="20"/>
  <c r="W334" i="20"/>
  <c r="R334" i="20"/>
  <c r="L334" i="20"/>
  <c r="G334" i="20"/>
  <c r="B334" i="20"/>
  <c r="T333" i="20"/>
  <c r="O333" i="20"/>
  <c r="J333" i="20"/>
  <c r="D333" i="20"/>
  <c r="W332" i="20"/>
  <c r="R332" i="20"/>
  <c r="L332" i="20"/>
  <c r="G332" i="20"/>
  <c r="B332" i="20"/>
  <c r="V331" i="20"/>
  <c r="R331" i="20"/>
  <c r="N331" i="20"/>
  <c r="J331" i="20"/>
  <c r="F331" i="20"/>
  <c r="B331" i="20"/>
  <c r="V330" i="20"/>
  <c r="R330" i="20"/>
  <c r="N330" i="20"/>
  <c r="J330" i="20"/>
  <c r="F330" i="20"/>
  <c r="B330" i="20"/>
  <c r="V329" i="20"/>
  <c r="R329" i="20"/>
  <c r="N329" i="20"/>
  <c r="J329" i="20"/>
  <c r="F329" i="20"/>
  <c r="B329" i="20"/>
  <c r="V328" i="20"/>
  <c r="R328" i="20"/>
  <c r="N328" i="20"/>
  <c r="J328" i="20"/>
  <c r="F328" i="20"/>
  <c r="B328" i="20"/>
  <c r="V327" i="20"/>
  <c r="R327" i="20"/>
  <c r="N327" i="20"/>
  <c r="J327" i="20"/>
  <c r="F327" i="20"/>
  <c r="B327" i="20"/>
  <c r="V326" i="20"/>
  <c r="R326" i="20"/>
  <c r="N326" i="20"/>
  <c r="J326" i="20"/>
  <c r="F326" i="20"/>
  <c r="B326" i="20"/>
  <c r="V325" i="20"/>
  <c r="R325" i="20"/>
  <c r="N325" i="20"/>
  <c r="J325" i="20"/>
  <c r="F325" i="20"/>
  <c r="B325" i="20"/>
  <c r="V324" i="20"/>
  <c r="R324" i="20"/>
  <c r="N324" i="20"/>
  <c r="J324" i="20"/>
  <c r="F324" i="20"/>
  <c r="B324" i="20"/>
  <c r="V323" i="20"/>
  <c r="R323" i="20"/>
  <c r="N323" i="20"/>
  <c r="J323" i="20"/>
  <c r="F323" i="20"/>
  <c r="B323" i="20"/>
  <c r="V322" i="20"/>
  <c r="R322" i="20"/>
  <c r="N322" i="20"/>
  <c r="J322" i="20"/>
  <c r="F322" i="20"/>
  <c r="B322" i="20"/>
  <c r="V321" i="20"/>
  <c r="R321" i="20"/>
  <c r="N321" i="20"/>
  <c r="J321" i="20"/>
  <c r="F321" i="20"/>
  <c r="B321" i="20"/>
  <c r="V320" i="20"/>
  <c r="R320" i="20"/>
  <c r="N320" i="20"/>
  <c r="J320" i="20"/>
  <c r="F320" i="20"/>
  <c r="B320" i="20"/>
  <c r="V319" i="20"/>
  <c r="R319" i="20"/>
  <c r="N319" i="20"/>
  <c r="J319" i="20"/>
  <c r="F319" i="20"/>
  <c r="B319" i="20"/>
  <c r="V318" i="20"/>
  <c r="R318" i="20"/>
  <c r="N318" i="20"/>
  <c r="J318" i="20"/>
  <c r="F318" i="20"/>
  <c r="B318" i="20"/>
  <c r="V317" i="20"/>
  <c r="R317" i="20"/>
  <c r="N317" i="20"/>
  <c r="J317" i="20"/>
  <c r="F317" i="20"/>
  <c r="B317" i="20"/>
  <c r="V316" i="20"/>
  <c r="R316" i="20"/>
  <c r="N316" i="20"/>
  <c r="J316" i="20"/>
  <c r="F316" i="20"/>
  <c r="B316" i="20"/>
  <c r="V315" i="20"/>
  <c r="R315" i="20"/>
  <c r="N315" i="20"/>
  <c r="J315" i="20"/>
  <c r="F315" i="20"/>
  <c r="B315" i="20"/>
  <c r="V314" i="20"/>
  <c r="R314" i="20"/>
  <c r="N314" i="20"/>
  <c r="J314" i="20"/>
  <c r="F314" i="20"/>
  <c r="B314" i="20"/>
  <c r="V313" i="20"/>
  <c r="R313" i="20"/>
  <c r="N313" i="20"/>
  <c r="J313" i="20"/>
  <c r="F313" i="20"/>
  <c r="B313" i="20"/>
  <c r="V312" i="20"/>
  <c r="R312" i="20"/>
  <c r="N312" i="20"/>
  <c r="J312" i="20"/>
  <c r="F312" i="20"/>
  <c r="B312" i="20"/>
  <c r="V311" i="20"/>
  <c r="R311" i="20"/>
  <c r="N311" i="20"/>
  <c r="J311" i="20"/>
  <c r="F311" i="20"/>
  <c r="B311" i="20"/>
  <c r="V310" i="20"/>
  <c r="R310" i="20"/>
  <c r="N310" i="20"/>
  <c r="J310" i="20"/>
  <c r="F310" i="20"/>
  <c r="B310" i="20"/>
  <c r="V309" i="20"/>
  <c r="R309" i="20"/>
  <c r="N309" i="20"/>
  <c r="J309" i="20"/>
  <c r="F309" i="20"/>
  <c r="B309" i="20"/>
  <c r="V308" i="20"/>
  <c r="R308" i="20"/>
  <c r="N308" i="20"/>
  <c r="J308" i="20"/>
  <c r="F308" i="20"/>
  <c r="B308" i="20"/>
  <c r="V307" i="20"/>
  <c r="R307" i="20"/>
  <c r="N307" i="20"/>
  <c r="J307" i="20"/>
  <c r="F307" i="20"/>
  <c r="B307" i="20"/>
  <c r="V306" i="20"/>
  <c r="R306" i="20"/>
  <c r="N306" i="20"/>
  <c r="J306" i="20"/>
  <c r="F306" i="20"/>
  <c r="B306" i="20"/>
  <c r="V305" i="20"/>
  <c r="R305" i="20"/>
  <c r="N305" i="20"/>
  <c r="J305" i="20"/>
  <c r="F305" i="20"/>
  <c r="B305" i="20"/>
  <c r="V304" i="20"/>
  <c r="R304" i="20"/>
  <c r="N304" i="20"/>
  <c r="S362" i="20"/>
  <c r="K357" i="20"/>
  <c r="E353" i="20"/>
  <c r="V349" i="20"/>
  <c r="F347" i="20"/>
  <c r="N344" i="20"/>
  <c r="V341" i="20"/>
  <c r="R339" i="20"/>
  <c r="T338" i="20"/>
  <c r="W337" i="20"/>
  <c r="B337" i="20"/>
  <c r="D336" i="20"/>
  <c r="G335" i="20"/>
  <c r="J334" i="20"/>
  <c r="L333" i="20"/>
  <c r="O332" i="20"/>
  <c r="T331" i="20"/>
  <c r="D331" i="20"/>
  <c r="L330" i="20"/>
  <c r="T329" i="20"/>
  <c r="D329" i="20"/>
  <c r="L328" i="20"/>
  <c r="T327" i="20"/>
  <c r="D327" i="20"/>
  <c r="L326" i="20"/>
  <c r="T325" i="20"/>
  <c r="D325" i="20"/>
  <c r="Q324" i="20"/>
  <c r="I324" i="20"/>
  <c r="Y323" i="20"/>
  <c r="Q323" i="20"/>
  <c r="I323" i="20"/>
  <c r="Y322" i="20"/>
  <c r="Q322" i="20"/>
  <c r="I322" i="20"/>
  <c r="Y321" i="20"/>
  <c r="Q321" i="20"/>
  <c r="I321" i="20"/>
  <c r="Y320" i="20"/>
  <c r="Q320" i="20"/>
  <c r="I320" i="20"/>
  <c r="Y319" i="20"/>
  <c r="Q319" i="20"/>
  <c r="I319" i="20"/>
  <c r="Y318" i="20"/>
  <c r="Q318" i="20"/>
  <c r="I318" i="20"/>
  <c r="Y317" i="20"/>
  <c r="Q317" i="20"/>
  <c r="I317" i="20"/>
  <c r="Y316" i="20"/>
  <c r="Q316" i="20"/>
  <c r="I316" i="20"/>
  <c r="Y315" i="20"/>
  <c r="Q315" i="20"/>
  <c r="I315" i="20"/>
  <c r="Y314" i="20"/>
  <c r="Q314" i="20"/>
  <c r="L314" i="20"/>
  <c r="G314" i="20"/>
  <c r="Y313" i="20"/>
  <c r="T313" i="20"/>
  <c r="O313" i="20"/>
  <c r="I313" i="20"/>
  <c r="D313" i="20"/>
  <c r="W312" i="20"/>
  <c r="Q312" i="20"/>
  <c r="L312" i="20"/>
  <c r="G312" i="20"/>
  <c r="Y311" i="20"/>
  <c r="T311" i="20"/>
  <c r="O311" i="20"/>
  <c r="I311" i="20"/>
  <c r="D311" i="20"/>
  <c r="W310" i="20"/>
  <c r="Q310" i="20"/>
  <c r="L310" i="20"/>
  <c r="G310" i="20"/>
  <c r="Y309" i="20"/>
  <c r="T309" i="20"/>
  <c r="O309" i="20"/>
  <c r="I309" i="20"/>
  <c r="D309" i="20"/>
  <c r="W308" i="20"/>
  <c r="Q308" i="20"/>
  <c r="L308" i="20"/>
  <c r="G308" i="20"/>
  <c r="Y307" i="20"/>
  <c r="T307" i="20"/>
  <c r="O307" i="20"/>
  <c r="I307" i="20"/>
  <c r="D307" i="20"/>
  <c r="W306" i="20"/>
  <c r="Q306" i="20"/>
  <c r="L306" i="20"/>
  <c r="G306" i="20"/>
  <c r="Y305" i="20"/>
  <c r="T305" i="20"/>
  <c r="O305" i="20"/>
  <c r="I305" i="20"/>
  <c r="D305" i="20"/>
  <c r="W304" i="20"/>
  <c r="Q304" i="20"/>
  <c r="L304" i="20"/>
  <c r="H304" i="20"/>
  <c r="D304" i="20"/>
  <c r="X303" i="20"/>
  <c r="T303" i="20"/>
  <c r="P303" i="20"/>
  <c r="L303" i="20"/>
  <c r="H303" i="20"/>
  <c r="D303" i="20"/>
  <c r="X302" i="20"/>
  <c r="T302" i="20"/>
  <c r="P302" i="20"/>
  <c r="L302" i="20"/>
  <c r="H302" i="20"/>
  <c r="D302" i="20"/>
  <c r="X301" i="20"/>
  <c r="T301" i="20"/>
  <c r="P301" i="20"/>
  <c r="L301" i="20"/>
  <c r="H301" i="20"/>
  <c r="D301" i="20"/>
  <c r="X300" i="20"/>
  <c r="T300" i="20"/>
  <c r="P300" i="20"/>
  <c r="L300" i="20"/>
  <c r="H300" i="20"/>
  <c r="D300" i="20"/>
  <c r="X299" i="20"/>
  <c r="T299" i="20"/>
  <c r="P299" i="20"/>
  <c r="L299" i="20"/>
  <c r="H299" i="20"/>
  <c r="D299" i="20"/>
  <c r="X298" i="20"/>
  <c r="T298" i="20"/>
  <c r="P298" i="20"/>
  <c r="L298" i="20"/>
  <c r="H298" i="20"/>
  <c r="D298" i="20"/>
  <c r="X297" i="20"/>
  <c r="T297" i="20"/>
  <c r="P297" i="20"/>
  <c r="L297" i="20"/>
  <c r="H297" i="20"/>
  <c r="D297" i="20"/>
  <c r="X296" i="20"/>
  <c r="T296" i="20"/>
  <c r="P296" i="20"/>
  <c r="L296" i="20"/>
  <c r="H296" i="20"/>
  <c r="D296" i="20"/>
  <c r="X295" i="20"/>
  <c r="T295" i="20"/>
  <c r="P295" i="20"/>
  <c r="L295" i="20"/>
  <c r="H295" i="20"/>
  <c r="D295" i="20"/>
  <c r="X294" i="20"/>
  <c r="T294" i="20"/>
  <c r="P294" i="20"/>
  <c r="L294" i="20"/>
  <c r="H294" i="20"/>
  <c r="D294" i="20"/>
  <c r="X293" i="20"/>
  <c r="T293" i="20"/>
  <c r="P293" i="20"/>
  <c r="L293" i="20"/>
  <c r="B366" i="20"/>
  <c r="C360" i="20"/>
  <c r="W354" i="20"/>
  <c r="J351" i="20"/>
  <c r="N348" i="20"/>
  <c r="V345" i="20"/>
  <c r="F343" i="20"/>
  <c r="N340" i="20"/>
  <c r="G339" i="20"/>
  <c r="J338" i="20"/>
  <c r="L337" i="20"/>
  <c r="O336" i="20"/>
  <c r="R335" i="20"/>
  <c r="T334" i="20"/>
  <c r="W333" i="20"/>
  <c r="B333" i="20"/>
  <c r="D332" i="20"/>
  <c r="L331" i="20"/>
  <c r="T330" i="20"/>
  <c r="D330" i="20"/>
  <c r="L329" i="20"/>
  <c r="T328" i="20"/>
  <c r="D328" i="20"/>
  <c r="L327" i="20"/>
  <c r="T326" i="20"/>
  <c r="D326" i="20"/>
  <c r="L325" i="20"/>
  <c r="U324" i="20"/>
  <c r="M324" i="20"/>
  <c r="E324" i="20"/>
  <c r="U323" i="20"/>
  <c r="M323" i="20"/>
  <c r="E323" i="20"/>
  <c r="U322" i="20"/>
  <c r="M322" i="20"/>
  <c r="E322" i="20"/>
  <c r="U321" i="20"/>
  <c r="M321" i="20"/>
  <c r="E321" i="20"/>
  <c r="U320" i="20"/>
  <c r="M320" i="20"/>
  <c r="E320" i="20"/>
  <c r="U319" i="20"/>
  <c r="M319" i="20"/>
  <c r="E319" i="20"/>
  <c r="U318" i="20"/>
  <c r="M318" i="20"/>
  <c r="E318" i="20"/>
  <c r="U317" i="20"/>
  <c r="M317" i="20"/>
  <c r="E317" i="20"/>
  <c r="U316" i="20"/>
  <c r="M316" i="20"/>
  <c r="E316" i="20"/>
  <c r="U315" i="20"/>
  <c r="M315" i="20"/>
  <c r="E315" i="20"/>
  <c r="U314" i="20"/>
  <c r="O314" i="20"/>
  <c r="I314" i="20"/>
  <c r="D314" i="20"/>
  <c r="W313" i="20"/>
  <c r="Q313" i="20"/>
  <c r="L313" i="20"/>
  <c r="G313" i="20"/>
  <c r="Y312" i="20"/>
  <c r="T312" i="20"/>
  <c r="O312" i="20"/>
  <c r="I312" i="20"/>
  <c r="D312" i="20"/>
  <c r="W311" i="20"/>
  <c r="Q311" i="20"/>
  <c r="L311" i="20"/>
  <c r="G311" i="20"/>
  <c r="Y310" i="20"/>
  <c r="T310" i="20"/>
  <c r="O310" i="20"/>
  <c r="I310" i="20"/>
  <c r="D310" i="20"/>
  <c r="W309" i="20"/>
  <c r="Q309" i="20"/>
  <c r="L309" i="20"/>
  <c r="G309" i="20"/>
  <c r="Y308" i="20"/>
  <c r="T308" i="20"/>
  <c r="O308" i="20"/>
  <c r="I308" i="20"/>
  <c r="D308" i="20"/>
  <c r="W307" i="20"/>
  <c r="Q307" i="20"/>
  <c r="L307" i="20"/>
  <c r="G307" i="20"/>
  <c r="Y306" i="20"/>
  <c r="T306" i="20"/>
  <c r="O306" i="20"/>
  <c r="I306" i="20"/>
  <c r="D306" i="20"/>
  <c r="W305" i="20"/>
  <c r="Q305" i="20"/>
  <c r="L305" i="20"/>
  <c r="G305" i="20"/>
  <c r="Y304" i="20"/>
  <c r="T304" i="20"/>
  <c r="O304" i="20"/>
  <c r="J304" i="20"/>
  <c r="F304" i="20"/>
  <c r="B304" i="20"/>
  <c r="V303" i="20"/>
  <c r="R303" i="20"/>
  <c r="N303" i="20"/>
  <c r="J303" i="20"/>
  <c r="F303" i="20"/>
  <c r="B303" i="20"/>
  <c r="V302" i="20"/>
  <c r="R302" i="20"/>
  <c r="N302" i="20"/>
  <c r="J302" i="20"/>
  <c r="F302" i="20"/>
  <c r="B302" i="20"/>
  <c r="V301" i="20"/>
  <c r="R301" i="20"/>
  <c r="N301" i="20"/>
  <c r="J301" i="20"/>
  <c r="F301" i="20"/>
  <c r="B301" i="20"/>
  <c r="V300" i="20"/>
  <c r="R300" i="20"/>
  <c r="N300" i="20"/>
  <c r="J300" i="20"/>
  <c r="F300" i="20"/>
  <c r="B300" i="20"/>
  <c r="V299" i="20"/>
  <c r="R299" i="20"/>
  <c r="N299" i="20"/>
  <c r="J299" i="20"/>
  <c r="F299" i="20"/>
  <c r="B299" i="20"/>
  <c r="V298" i="20"/>
  <c r="R298" i="20"/>
  <c r="N298" i="20"/>
  <c r="J298" i="20"/>
  <c r="F298" i="20"/>
  <c r="B298" i="20"/>
  <c r="V297" i="20"/>
  <c r="R297" i="20"/>
  <c r="N297" i="20"/>
  <c r="J297" i="20"/>
  <c r="F297" i="20"/>
  <c r="B297" i="20"/>
  <c r="V296" i="20"/>
  <c r="R296" i="20"/>
  <c r="N296" i="20"/>
  <c r="J296" i="20"/>
  <c r="F296" i="20"/>
  <c r="B296" i="20"/>
  <c r="V295" i="20"/>
  <c r="R295" i="20"/>
  <c r="N295" i="20"/>
  <c r="J295" i="20"/>
  <c r="F295" i="20"/>
  <c r="B295" i="20"/>
  <c r="V294" i="20"/>
  <c r="R294" i="20"/>
  <c r="N294" i="20"/>
  <c r="J294" i="20"/>
  <c r="F294" i="20"/>
  <c r="B294" i="20"/>
  <c r="V293" i="20"/>
  <c r="R293" i="20"/>
  <c r="N293" i="20"/>
  <c r="J293" i="20"/>
  <c r="F293" i="20"/>
  <c r="B293" i="20"/>
  <c r="V292" i="20"/>
  <c r="R292" i="20"/>
  <c r="N292" i="20"/>
  <c r="J292" i="20"/>
  <c r="F292" i="20"/>
  <c r="B292" i="20"/>
  <c r="V291" i="20"/>
  <c r="R291" i="20"/>
  <c r="N291" i="20"/>
  <c r="J291" i="20"/>
  <c r="F291" i="20"/>
  <c r="B291" i="20"/>
  <c r="V290" i="20"/>
  <c r="R290" i="20"/>
  <c r="N290" i="20"/>
  <c r="J290" i="20"/>
  <c r="F290" i="20"/>
  <c r="B290" i="20"/>
  <c r="V289" i="20"/>
  <c r="R289" i="20"/>
  <c r="N289" i="20"/>
  <c r="J289" i="20"/>
  <c r="F289" i="20"/>
  <c r="B289" i="20"/>
  <c r="V288" i="20"/>
  <c r="R288" i="20"/>
  <c r="N288" i="20"/>
  <c r="J288" i="20"/>
  <c r="F288" i="20"/>
  <c r="B288" i="20"/>
  <c r="V287" i="20"/>
  <c r="R287" i="20"/>
  <c r="N287" i="20"/>
  <c r="J287" i="20"/>
  <c r="F287" i="20"/>
  <c r="B287" i="20"/>
  <c r="V286" i="20"/>
  <c r="R286" i="20"/>
  <c r="N286" i="20"/>
  <c r="J286" i="20"/>
  <c r="F286" i="20"/>
  <c r="B286" i="20"/>
  <c r="V285" i="20"/>
  <c r="R285" i="20"/>
  <c r="N285" i="20"/>
  <c r="J285" i="20"/>
  <c r="F285" i="20"/>
  <c r="B285" i="20"/>
  <c r="V284" i="20"/>
  <c r="R284" i="20"/>
  <c r="N284" i="20"/>
  <c r="J284" i="20"/>
  <c r="F284" i="20"/>
  <c r="B284" i="20"/>
  <c r="V283" i="20"/>
  <c r="R283" i="20"/>
  <c r="N283" i="20"/>
  <c r="J283" i="20"/>
  <c r="F283" i="20"/>
  <c r="B283" i="20"/>
  <c r="V282" i="20"/>
  <c r="R282" i="20"/>
  <c r="N282" i="20"/>
  <c r="J282" i="20"/>
  <c r="F282" i="20"/>
  <c r="B282" i="20"/>
  <c r="V281" i="20"/>
  <c r="R281" i="20"/>
  <c r="N281" i="20"/>
  <c r="J281" i="20"/>
  <c r="F281" i="20"/>
  <c r="B281" i="20"/>
  <c r="V280" i="20"/>
  <c r="R280" i="20"/>
  <c r="N280" i="20"/>
  <c r="J280" i="20"/>
  <c r="F280" i="20"/>
  <c r="B280" i="20"/>
  <c r="V279" i="20"/>
  <c r="R279" i="20"/>
  <c r="N279" i="20"/>
  <c r="J279" i="20"/>
  <c r="F279" i="20"/>
  <c r="B279" i="20"/>
  <c r="V278" i="20"/>
  <c r="R278" i="20"/>
  <c r="N278" i="20"/>
  <c r="J278" i="20"/>
  <c r="F278" i="20"/>
  <c r="B278" i="20"/>
  <c r="V277" i="20"/>
  <c r="R277" i="20"/>
  <c r="N277" i="20"/>
  <c r="J277" i="20"/>
  <c r="F277" i="20"/>
  <c r="B277" i="20"/>
  <c r="V276" i="20"/>
  <c r="R276" i="20"/>
  <c r="N276" i="20"/>
  <c r="J276" i="20"/>
  <c r="F276" i="20"/>
  <c r="B276" i="20"/>
  <c r="V275" i="20"/>
  <c r="R275" i="20"/>
  <c r="N275" i="20"/>
  <c r="J275" i="20"/>
  <c r="F275" i="20"/>
  <c r="B275" i="20"/>
  <c r="V274" i="20"/>
  <c r="R274" i="20"/>
  <c r="K361" i="20"/>
  <c r="G352" i="20"/>
  <c r="N346" i="20"/>
  <c r="F341" i="20"/>
  <c r="O338" i="20"/>
  <c r="T336" i="20"/>
  <c r="B335" i="20"/>
  <c r="G333" i="20"/>
  <c r="P331" i="20"/>
  <c r="H330" i="20"/>
  <c r="X328" i="20"/>
  <c r="P327" i="20"/>
  <c r="H326" i="20"/>
  <c r="X324" i="20"/>
  <c r="H324" i="20"/>
  <c r="P323" i="20"/>
  <c r="X322" i="20"/>
  <c r="H322" i="20"/>
  <c r="P321" i="20"/>
  <c r="X320" i="20"/>
  <c r="H320" i="20"/>
  <c r="P319" i="20"/>
  <c r="X318" i="20"/>
  <c r="H318" i="20"/>
  <c r="P317" i="20"/>
  <c r="X316" i="20"/>
  <c r="H316" i="20"/>
  <c r="P315" i="20"/>
  <c r="X314" i="20"/>
  <c r="K314" i="20"/>
  <c r="X313" i="20"/>
  <c r="M313" i="20"/>
  <c r="C313" i="20"/>
  <c r="P312" i="20"/>
  <c r="E312" i="20"/>
  <c r="S311" i="20"/>
  <c r="H311" i="20"/>
  <c r="U310" i="20"/>
  <c r="K310" i="20"/>
  <c r="X309" i="20"/>
  <c r="M309" i="20"/>
  <c r="C309" i="20"/>
  <c r="P308" i="20"/>
  <c r="E308" i="20"/>
  <c r="S307" i="20"/>
  <c r="H307" i="20"/>
  <c r="U306" i="20"/>
  <c r="K306" i="20"/>
  <c r="X305" i="20"/>
  <c r="M305" i="20"/>
  <c r="C305" i="20"/>
  <c r="P304" i="20"/>
  <c r="G304" i="20"/>
  <c r="W303" i="20"/>
  <c r="O303" i="20"/>
  <c r="G303" i="20"/>
  <c r="W302" i="20"/>
  <c r="O302" i="20"/>
  <c r="G302" i="20"/>
  <c r="W301" i="20"/>
  <c r="O301" i="20"/>
  <c r="G301" i="20"/>
  <c r="W300" i="20"/>
  <c r="O300" i="20"/>
  <c r="G300" i="20"/>
  <c r="W299" i="20"/>
  <c r="O299" i="20"/>
  <c r="G299" i="20"/>
  <c r="W298" i="20"/>
  <c r="O298" i="20"/>
  <c r="G298" i="20"/>
  <c r="W297" i="20"/>
  <c r="O297" i="20"/>
  <c r="G297" i="20"/>
  <c r="W296" i="20"/>
  <c r="O296" i="20"/>
  <c r="G296" i="20"/>
  <c r="W295" i="20"/>
  <c r="O295" i="20"/>
  <c r="G295" i="20"/>
  <c r="W294" i="20"/>
  <c r="O294" i="20"/>
  <c r="G294" i="20"/>
  <c r="W293" i="20"/>
  <c r="O293" i="20"/>
  <c r="H293" i="20"/>
  <c r="C293" i="20"/>
  <c r="U292" i="20"/>
  <c r="P292" i="20"/>
  <c r="K292" i="20"/>
  <c r="E292" i="20"/>
  <c r="X291" i="20"/>
  <c r="S291" i="20"/>
  <c r="M291" i="20"/>
  <c r="H291" i="20"/>
  <c r="C291" i="20"/>
  <c r="U290" i="20"/>
  <c r="P290" i="20"/>
  <c r="K290" i="20"/>
  <c r="E290" i="20"/>
  <c r="X289" i="20"/>
  <c r="S289" i="20"/>
  <c r="M289" i="20"/>
  <c r="H289" i="20"/>
  <c r="C289" i="20"/>
  <c r="U288" i="20"/>
  <c r="P288" i="20"/>
  <c r="K288" i="20"/>
  <c r="E288" i="20"/>
  <c r="X287" i="20"/>
  <c r="S287" i="20"/>
  <c r="M287" i="20"/>
  <c r="H287" i="20"/>
  <c r="C287" i="20"/>
  <c r="U286" i="20"/>
  <c r="P286" i="20"/>
  <c r="K286" i="20"/>
  <c r="E286" i="20"/>
  <c r="X285" i="20"/>
  <c r="S285" i="20"/>
  <c r="M285" i="20"/>
  <c r="H285" i="20"/>
  <c r="C285" i="20"/>
  <c r="U284" i="20"/>
  <c r="P284" i="20"/>
  <c r="K284" i="20"/>
  <c r="E284" i="20"/>
  <c r="X283" i="20"/>
  <c r="S283" i="20"/>
  <c r="M283" i="20"/>
  <c r="H283" i="20"/>
  <c r="C283" i="20"/>
  <c r="U282" i="20"/>
  <c r="P282" i="20"/>
  <c r="K282" i="20"/>
  <c r="E282" i="20"/>
  <c r="X281" i="20"/>
  <c r="S281" i="20"/>
  <c r="M281" i="20"/>
  <c r="H281" i="20"/>
  <c r="C281" i="20"/>
  <c r="U280" i="20"/>
  <c r="P280" i="20"/>
  <c r="K280" i="20"/>
  <c r="E280" i="20"/>
  <c r="X279" i="20"/>
  <c r="S279" i="20"/>
  <c r="M279" i="20"/>
  <c r="H279" i="20"/>
  <c r="C279" i="20"/>
  <c r="U278" i="20"/>
  <c r="P278" i="20"/>
  <c r="K278" i="20"/>
  <c r="E278" i="20"/>
  <c r="X277" i="20"/>
  <c r="S277" i="20"/>
  <c r="M277" i="20"/>
  <c r="H277" i="20"/>
  <c r="C277" i="20"/>
  <c r="U276" i="20"/>
  <c r="P276" i="20"/>
  <c r="K276" i="20"/>
  <c r="E276" i="20"/>
  <c r="X275" i="20"/>
  <c r="S275" i="20"/>
  <c r="M275" i="20"/>
  <c r="H275" i="20"/>
  <c r="C275" i="20"/>
  <c r="U274" i="20"/>
  <c r="P274" i="20"/>
  <c r="B370" i="20"/>
  <c r="C356" i="20"/>
  <c r="F349" i="20"/>
  <c r="V343" i="20"/>
  <c r="L339" i="20"/>
  <c r="R337" i="20"/>
  <c r="W335" i="20"/>
  <c r="D334" i="20"/>
  <c r="J332" i="20"/>
  <c r="X330" i="20"/>
  <c r="P329" i="20"/>
  <c r="H328" i="20"/>
  <c r="X326" i="20"/>
  <c r="P325" i="20"/>
  <c r="P324" i="20"/>
  <c r="X323" i="20"/>
  <c r="H323" i="20"/>
  <c r="P322" i="20"/>
  <c r="X321" i="20"/>
  <c r="H321" i="20"/>
  <c r="P320" i="20"/>
  <c r="X319" i="20"/>
  <c r="H319" i="20"/>
  <c r="P318" i="20"/>
  <c r="X317" i="20"/>
  <c r="H317" i="20"/>
  <c r="P316" i="20"/>
  <c r="X315" i="20"/>
  <c r="H315" i="20"/>
  <c r="P314" i="20"/>
  <c r="E314" i="20"/>
  <c r="S313" i="20"/>
  <c r="H313" i="20"/>
  <c r="U312" i="20"/>
  <c r="K312" i="20"/>
  <c r="X311" i="20"/>
  <c r="M311" i="20"/>
  <c r="C311" i="20"/>
  <c r="P310" i="20"/>
  <c r="E310" i="20"/>
  <c r="S309" i="20"/>
  <c r="H309" i="20"/>
  <c r="U308" i="20"/>
  <c r="K308" i="20"/>
  <c r="X307" i="20"/>
  <c r="M307" i="20"/>
  <c r="C307" i="20"/>
  <c r="P306" i="20"/>
  <c r="E306" i="20"/>
  <c r="S305" i="20"/>
  <c r="H305" i="20"/>
  <c r="U304" i="20"/>
  <c r="K304" i="20"/>
  <c r="C304" i="20"/>
  <c r="S303" i="20"/>
  <c r="K303" i="20"/>
  <c r="C303" i="20"/>
  <c r="S302" i="20"/>
  <c r="K302" i="20"/>
  <c r="C302" i="20"/>
  <c r="S301" i="20"/>
  <c r="K301" i="20"/>
  <c r="C301" i="20"/>
  <c r="S300" i="20"/>
  <c r="K300" i="20"/>
  <c r="C300" i="20"/>
  <c r="S299" i="20"/>
  <c r="K299" i="20"/>
  <c r="C299" i="20"/>
  <c r="S298" i="20"/>
  <c r="K298" i="20"/>
  <c r="C298" i="20"/>
  <c r="S297" i="20"/>
  <c r="K297" i="20"/>
  <c r="C297" i="20"/>
  <c r="S296" i="20"/>
  <c r="K296" i="20"/>
  <c r="C296" i="20"/>
  <c r="S295" i="20"/>
  <c r="K295" i="20"/>
  <c r="C295" i="20"/>
  <c r="S294" i="20"/>
  <c r="K294" i="20"/>
  <c r="C294" i="20"/>
  <c r="S293" i="20"/>
  <c r="K293" i="20"/>
  <c r="E293" i="20"/>
  <c r="X292" i="20"/>
  <c r="S292" i="20"/>
  <c r="M292" i="20"/>
  <c r="H292" i="20"/>
  <c r="C292" i="20"/>
  <c r="U291" i="20"/>
  <c r="P291" i="20"/>
  <c r="K291" i="20"/>
  <c r="E291" i="20"/>
  <c r="X290" i="20"/>
  <c r="S290" i="20"/>
  <c r="M290" i="20"/>
  <c r="H290" i="20"/>
  <c r="C290" i="20"/>
  <c r="U289" i="20"/>
  <c r="P289" i="20"/>
  <c r="K289" i="20"/>
  <c r="E289" i="20"/>
  <c r="X288" i="20"/>
  <c r="S288" i="20"/>
  <c r="M288" i="20"/>
  <c r="H288" i="20"/>
  <c r="C288" i="20"/>
  <c r="U287" i="20"/>
  <c r="P287" i="20"/>
  <c r="K287" i="20"/>
  <c r="E287" i="20"/>
  <c r="X286" i="20"/>
  <c r="S286" i="20"/>
  <c r="M286" i="20"/>
  <c r="H286" i="20"/>
  <c r="C286" i="20"/>
  <c r="U285" i="20"/>
  <c r="P285" i="20"/>
  <c r="K285" i="20"/>
  <c r="E285" i="20"/>
  <c r="X284" i="20"/>
  <c r="S284" i="20"/>
  <c r="M284" i="20"/>
  <c r="H284" i="20"/>
  <c r="C284" i="20"/>
  <c r="U283" i="20"/>
  <c r="P283" i="20"/>
  <c r="K283" i="20"/>
  <c r="E283" i="20"/>
  <c r="X282" i="20"/>
  <c r="S282" i="20"/>
  <c r="M282" i="20"/>
  <c r="H282" i="20"/>
  <c r="C282" i="20"/>
  <c r="U281" i="20"/>
  <c r="P281" i="20"/>
  <c r="K281" i="20"/>
  <c r="E281" i="20"/>
  <c r="X280" i="20"/>
  <c r="S280" i="20"/>
  <c r="M280" i="20"/>
  <c r="H280" i="20"/>
  <c r="C280" i="20"/>
  <c r="U279" i="20"/>
  <c r="P279" i="20"/>
  <c r="K279" i="20"/>
  <c r="E279" i="20"/>
  <c r="X278" i="20"/>
  <c r="S278" i="20"/>
  <c r="M278" i="20"/>
  <c r="H278" i="20"/>
  <c r="C278" i="20"/>
  <c r="U277" i="20"/>
  <c r="P277" i="20"/>
  <c r="K277" i="20"/>
  <c r="E277" i="20"/>
  <c r="X276" i="20"/>
  <c r="S276" i="20"/>
  <c r="M276" i="20"/>
  <c r="H276" i="20"/>
  <c r="C276" i="20"/>
  <c r="U275" i="20"/>
  <c r="P275" i="20"/>
  <c r="G364" i="20"/>
  <c r="B354" i="20"/>
  <c r="V347" i="20"/>
  <c r="N342" i="20"/>
  <c r="B339" i="20"/>
  <c r="G337" i="20"/>
  <c r="L335" i="20"/>
  <c r="R333" i="20"/>
  <c r="X331" i="20"/>
  <c r="P330" i="20"/>
  <c r="H329" i="20"/>
  <c r="X327" i="20"/>
  <c r="P326" i="20"/>
  <c r="H325" i="20"/>
  <c r="L324" i="20"/>
  <c r="T323" i="20"/>
  <c r="D323" i="20"/>
  <c r="L322" i="20"/>
  <c r="T321" i="20"/>
  <c r="D321" i="20"/>
  <c r="L320" i="20"/>
  <c r="T319" i="20"/>
  <c r="D319" i="20"/>
  <c r="L318" i="20"/>
  <c r="T317" i="20"/>
  <c r="D317" i="20"/>
  <c r="L316" i="20"/>
  <c r="T315" i="20"/>
  <c r="D315" i="20"/>
  <c r="M314" i="20"/>
  <c r="C314" i="20"/>
  <c r="P313" i="20"/>
  <c r="E313" i="20"/>
  <c r="S312" i="20"/>
  <c r="H312" i="20"/>
  <c r="U311" i="20"/>
  <c r="K311" i="20"/>
  <c r="X310" i="20"/>
  <c r="M310" i="20"/>
  <c r="C310" i="20"/>
  <c r="P309" i="20"/>
  <c r="E309" i="20"/>
  <c r="S308" i="20"/>
  <c r="H308" i="20"/>
  <c r="U307" i="20"/>
  <c r="K307" i="20"/>
  <c r="X306" i="20"/>
  <c r="M306" i="20"/>
  <c r="C306" i="20"/>
  <c r="P305" i="20"/>
  <c r="E305" i="20"/>
  <c r="S304" i="20"/>
  <c r="I304" i="20"/>
  <c r="Y303" i="20"/>
  <c r="Q303" i="20"/>
  <c r="I303" i="20"/>
  <c r="Y302" i="20"/>
  <c r="Q302" i="20"/>
  <c r="I302" i="20"/>
  <c r="Y301" i="20"/>
  <c r="Q301" i="20"/>
  <c r="I301" i="20"/>
  <c r="Y300" i="20"/>
  <c r="Q300" i="20"/>
  <c r="I300" i="20"/>
  <c r="Y299" i="20"/>
  <c r="Q299" i="20"/>
  <c r="I299" i="20"/>
  <c r="Y298" i="20"/>
  <c r="Q298" i="20"/>
  <c r="I298" i="20"/>
  <c r="Y297" i="20"/>
  <c r="Q297" i="20"/>
  <c r="I297" i="20"/>
  <c r="Y296" i="20"/>
  <c r="Q296" i="20"/>
  <c r="I296" i="20"/>
  <c r="Y295" i="20"/>
  <c r="Q295" i="20"/>
  <c r="I295" i="20"/>
  <c r="Y294" i="20"/>
  <c r="Q294" i="20"/>
  <c r="I294" i="20"/>
  <c r="Y293" i="20"/>
  <c r="Q293" i="20"/>
  <c r="I293" i="20"/>
  <c r="D293" i="20"/>
  <c r="W292" i="20"/>
  <c r="Q292" i="20"/>
  <c r="L292" i="20"/>
  <c r="G292" i="20"/>
  <c r="Y291" i="20"/>
  <c r="T291" i="20"/>
  <c r="O291" i="20"/>
  <c r="I291" i="20"/>
  <c r="D291" i="20"/>
  <c r="W290" i="20"/>
  <c r="Q290" i="20"/>
  <c r="L290" i="20"/>
  <c r="G290" i="20"/>
  <c r="Y289" i="20"/>
  <c r="T289" i="20"/>
  <c r="O289" i="20"/>
  <c r="I289" i="20"/>
  <c r="D289" i="20"/>
  <c r="W288" i="20"/>
  <c r="Q288" i="20"/>
  <c r="L288" i="20"/>
  <c r="G288" i="20"/>
  <c r="Y287" i="20"/>
  <c r="T287" i="20"/>
  <c r="O287" i="20"/>
  <c r="I287" i="20"/>
  <c r="D287" i="20"/>
  <c r="W286" i="20"/>
  <c r="Q286" i="20"/>
  <c r="L286" i="20"/>
  <c r="G286" i="20"/>
  <c r="Y285" i="20"/>
  <c r="T285" i="20"/>
  <c r="O285" i="20"/>
  <c r="I285" i="20"/>
  <c r="D285" i="20"/>
  <c r="W284" i="20"/>
  <c r="Q284" i="20"/>
  <c r="L284" i="20"/>
  <c r="G284" i="20"/>
  <c r="Y283" i="20"/>
  <c r="T283" i="20"/>
  <c r="O283" i="20"/>
  <c r="I283" i="20"/>
  <c r="D283" i="20"/>
  <c r="W282" i="20"/>
  <c r="Q282" i="20"/>
  <c r="L282" i="20"/>
  <c r="G282" i="20"/>
  <c r="Y281" i="20"/>
  <c r="T281" i="20"/>
  <c r="O281" i="20"/>
  <c r="I281" i="20"/>
  <c r="D281" i="20"/>
  <c r="W280" i="20"/>
  <c r="Q280" i="20"/>
  <c r="L280" i="20"/>
  <c r="G280" i="20"/>
  <c r="Y279" i="20"/>
  <c r="T279" i="20"/>
  <c r="O279" i="20"/>
  <c r="I279" i="20"/>
  <c r="D279" i="20"/>
  <c r="W278" i="20"/>
  <c r="Q278" i="20"/>
  <c r="L278" i="20"/>
  <c r="G278" i="20"/>
  <c r="Y277" i="20"/>
  <c r="T277" i="20"/>
  <c r="O277" i="20"/>
  <c r="I277" i="20"/>
  <c r="D277" i="20"/>
  <c r="W276" i="20"/>
  <c r="Q276" i="20"/>
  <c r="L276" i="20"/>
  <c r="G276" i="20"/>
  <c r="Y275" i="20"/>
  <c r="T275" i="20"/>
  <c r="O275" i="20"/>
  <c r="I275" i="20"/>
  <c r="D275" i="20"/>
  <c r="W274" i="20"/>
  <c r="Q274" i="20"/>
  <c r="M274" i="20"/>
  <c r="I274" i="20"/>
  <c r="E274" i="20"/>
  <c r="Y273" i="20"/>
  <c r="U273" i="20"/>
  <c r="Q273" i="20"/>
  <c r="M273" i="20"/>
  <c r="I273" i="20"/>
  <c r="E273" i="20"/>
  <c r="Y272" i="20"/>
  <c r="U272" i="20"/>
  <c r="Q272" i="20"/>
  <c r="M272" i="20"/>
  <c r="I272" i="20"/>
  <c r="E272" i="20"/>
  <c r="Y271" i="20"/>
  <c r="U271" i="20"/>
  <c r="Q271" i="20"/>
  <c r="M271" i="20"/>
  <c r="I271" i="20"/>
  <c r="E271" i="20"/>
  <c r="Y270" i="20"/>
  <c r="U270" i="20"/>
  <c r="Q270" i="20"/>
  <c r="M270" i="20"/>
  <c r="I270" i="20"/>
  <c r="E270" i="20"/>
  <c r="Y269" i="20"/>
  <c r="U269" i="20"/>
  <c r="Q269" i="20"/>
  <c r="M269" i="20"/>
  <c r="I269" i="20"/>
  <c r="E269" i="20"/>
  <c r="Y268" i="20"/>
  <c r="U268" i="20"/>
  <c r="Q268" i="20"/>
  <c r="M268" i="20"/>
  <c r="I268" i="20"/>
  <c r="E268" i="20"/>
  <c r="Y267" i="20"/>
  <c r="U267" i="20"/>
  <c r="Q267" i="20"/>
  <c r="M267" i="20"/>
  <c r="I267" i="20"/>
  <c r="E267" i="20"/>
  <c r="Y266" i="20"/>
  <c r="U266" i="20"/>
  <c r="Q266" i="20"/>
  <c r="M266" i="20"/>
  <c r="I266" i="20"/>
  <c r="E266" i="20"/>
  <c r="Y265" i="20"/>
  <c r="U265" i="20"/>
  <c r="Q265" i="20"/>
  <c r="M265" i="20"/>
  <c r="I265" i="20"/>
  <c r="E265" i="20"/>
  <c r="Y264" i="20"/>
  <c r="U264" i="20"/>
  <c r="Q264" i="20"/>
  <c r="M264" i="20"/>
  <c r="I264" i="20"/>
  <c r="E264" i="20"/>
  <c r="Y263" i="20"/>
  <c r="U263" i="20"/>
  <c r="Q263" i="20"/>
  <c r="M263" i="20"/>
  <c r="I263" i="20"/>
  <c r="E263" i="20"/>
  <c r="Y262" i="20"/>
  <c r="U262" i="20"/>
  <c r="Q262" i="20"/>
  <c r="M262" i="20"/>
  <c r="I262" i="20"/>
  <c r="E262" i="20"/>
  <c r="Y261" i="20"/>
  <c r="U261" i="20"/>
  <c r="Q261" i="20"/>
  <c r="M261" i="20"/>
  <c r="I261" i="20"/>
  <c r="E261" i="20"/>
  <c r="Y260" i="20"/>
  <c r="U260" i="20"/>
  <c r="Q260" i="20"/>
  <c r="M260" i="20"/>
  <c r="I260" i="20"/>
  <c r="E260" i="20"/>
  <c r="Y259" i="20"/>
  <c r="U259" i="20"/>
  <c r="Q259" i="20"/>
  <c r="M259" i="20"/>
  <c r="I259" i="20"/>
  <c r="E259" i="20"/>
  <c r="Y258" i="20"/>
  <c r="U258" i="20"/>
  <c r="Q258" i="20"/>
  <c r="M258" i="20"/>
  <c r="I258" i="20"/>
  <c r="E258" i="20"/>
  <c r="Y257" i="20"/>
  <c r="U257" i="20"/>
  <c r="Q257" i="20"/>
  <c r="M257" i="20"/>
  <c r="I257" i="20"/>
  <c r="E257" i="20"/>
  <c r="Y256" i="20"/>
  <c r="U256" i="20"/>
  <c r="Q256" i="20"/>
  <c r="M256" i="20"/>
  <c r="I256" i="20"/>
  <c r="E256" i="20"/>
  <c r="Y255" i="20"/>
  <c r="U255" i="20"/>
  <c r="Q255" i="20"/>
  <c r="M255" i="20"/>
  <c r="I255" i="20"/>
  <c r="E255" i="20"/>
  <c r="Y254" i="20"/>
  <c r="U254" i="20"/>
  <c r="Q254" i="20"/>
  <c r="F345" i="20"/>
  <c r="O334" i="20"/>
  <c r="P328" i="20"/>
  <c r="D324" i="20"/>
  <c r="L321" i="20"/>
  <c r="T318" i="20"/>
  <c r="D316" i="20"/>
  <c r="U313" i="20"/>
  <c r="C312" i="20"/>
  <c r="H310" i="20"/>
  <c r="M308" i="20"/>
  <c r="S306" i="20"/>
  <c r="X304" i="20"/>
  <c r="M303" i="20"/>
  <c r="E302" i="20"/>
  <c r="U300" i="20"/>
  <c r="M299" i="20"/>
  <c r="E298" i="20"/>
  <c r="U296" i="20"/>
  <c r="M295" i="20"/>
  <c r="E294" i="20"/>
  <c r="Y292" i="20"/>
  <c r="D292" i="20"/>
  <c r="G291" i="20"/>
  <c r="I290" i="20"/>
  <c r="L289" i="20"/>
  <c r="O288" i="20"/>
  <c r="Q287" i="20"/>
  <c r="T286" i="20"/>
  <c r="W285" i="20"/>
  <c r="Y284" i="20"/>
  <c r="D284" i="20"/>
  <c r="G283" i="20"/>
  <c r="I282" i="20"/>
  <c r="L281" i="20"/>
  <c r="O280" i="20"/>
  <c r="Q279" i="20"/>
  <c r="T278" i="20"/>
  <c r="W277" i="20"/>
  <c r="Y276" i="20"/>
  <c r="D276" i="20"/>
  <c r="K275" i="20"/>
  <c r="X274" i="20"/>
  <c r="N274" i="20"/>
  <c r="H274" i="20"/>
  <c r="C274" i="20"/>
  <c r="V273" i="20"/>
  <c r="P273" i="20"/>
  <c r="K273" i="20"/>
  <c r="F273" i="20"/>
  <c r="X272" i="20"/>
  <c r="S272" i="20"/>
  <c r="N272" i="20"/>
  <c r="H272" i="20"/>
  <c r="C272" i="20"/>
  <c r="V271" i="20"/>
  <c r="P271" i="20"/>
  <c r="K271" i="20"/>
  <c r="F271" i="20"/>
  <c r="X270" i="20"/>
  <c r="S270" i="20"/>
  <c r="N270" i="20"/>
  <c r="H270" i="20"/>
  <c r="C270" i="20"/>
  <c r="V269" i="20"/>
  <c r="P269" i="20"/>
  <c r="K269" i="20"/>
  <c r="F269" i="20"/>
  <c r="X268" i="20"/>
  <c r="S268" i="20"/>
  <c r="N268" i="20"/>
  <c r="H268" i="20"/>
  <c r="C268" i="20"/>
  <c r="V267" i="20"/>
  <c r="P267" i="20"/>
  <c r="K267" i="20"/>
  <c r="F267" i="20"/>
  <c r="X266" i="20"/>
  <c r="S266" i="20"/>
  <c r="N266" i="20"/>
  <c r="H266" i="20"/>
  <c r="C266" i="20"/>
  <c r="V265" i="20"/>
  <c r="P265" i="20"/>
  <c r="K265" i="20"/>
  <c r="F265" i="20"/>
  <c r="X264" i="20"/>
  <c r="S264" i="20"/>
  <c r="N264" i="20"/>
  <c r="H264" i="20"/>
  <c r="C264" i="20"/>
  <c r="V263" i="20"/>
  <c r="P263" i="20"/>
  <c r="K263" i="20"/>
  <c r="F263" i="20"/>
  <c r="X262" i="20"/>
  <c r="S262" i="20"/>
  <c r="N262" i="20"/>
  <c r="H262" i="20"/>
  <c r="C262" i="20"/>
  <c r="V261" i="20"/>
  <c r="P261" i="20"/>
  <c r="K261" i="20"/>
  <c r="F261" i="20"/>
  <c r="X260" i="20"/>
  <c r="S260" i="20"/>
  <c r="N260" i="20"/>
  <c r="H260" i="20"/>
  <c r="C260" i="20"/>
  <c r="V259" i="20"/>
  <c r="P259" i="20"/>
  <c r="K259" i="20"/>
  <c r="F259" i="20"/>
  <c r="X258" i="20"/>
  <c r="S258" i="20"/>
  <c r="N258" i="20"/>
  <c r="H258" i="20"/>
  <c r="C258" i="20"/>
  <c r="V257" i="20"/>
  <c r="P257" i="20"/>
  <c r="K257" i="20"/>
  <c r="F257" i="20"/>
  <c r="X256" i="20"/>
  <c r="S256" i="20"/>
  <c r="N256" i="20"/>
  <c r="H256" i="20"/>
  <c r="C256" i="20"/>
  <c r="V255" i="20"/>
  <c r="P255" i="20"/>
  <c r="K255" i="20"/>
  <c r="F255" i="20"/>
  <c r="X254" i="20"/>
  <c r="S254" i="20"/>
  <c r="N254" i="20"/>
  <c r="J254" i="20"/>
  <c r="F254" i="20"/>
  <c r="B254" i="20"/>
  <c r="V253" i="20"/>
  <c r="R253" i="20"/>
  <c r="N253" i="20"/>
  <c r="J253" i="20"/>
  <c r="F253" i="20"/>
  <c r="B253" i="20"/>
  <c r="V252" i="20"/>
  <c r="R252" i="20"/>
  <c r="N252" i="20"/>
  <c r="J252" i="20"/>
  <c r="F252" i="20"/>
  <c r="B252" i="20"/>
  <c r="V251" i="20"/>
  <c r="R251" i="20"/>
  <c r="N251" i="20"/>
  <c r="J251" i="20"/>
  <c r="F251" i="20"/>
  <c r="B251" i="20"/>
  <c r="V250" i="20"/>
  <c r="R250" i="20"/>
  <c r="N250" i="20"/>
  <c r="J250" i="20"/>
  <c r="F250" i="20"/>
  <c r="B250" i="20"/>
  <c r="V249" i="20"/>
  <c r="R249" i="20"/>
  <c r="N249" i="20"/>
  <c r="J249" i="20"/>
  <c r="F249" i="20"/>
  <c r="B249" i="20"/>
  <c r="V248" i="20"/>
  <c r="R248" i="20"/>
  <c r="N248" i="20"/>
  <c r="J248" i="20"/>
  <c r="F248" i="20"/>
  <c r="B248" i="20"/>
  <c r="V247" i="20"/>
  <c r="R247" i="20"/>
  <c r="N247" i="20"/>
  <c r="J247" i="20"/>
  <c r="F247" i="20"/>
  <c r="B247" i="20"/>
  <c r="V246" i="20"/>
  <c r="R246" i="20"/>
  <c r="N246" i="20"/>
  <c r="J246" i="20"/>
  <c r="F246" i="20"/>
  <c r="B246" i="20"/>
  <c r="V245" i="20"/>
  <c r="R245" i="20"/>
  <c r="N245" i="20"/>
  <c r="J245" i="20"/>
  <c r="F245" i="20"/>
  <c r="B245" i="20"/>
  <c r="V244" i="20"/>
  <c r="R244" i="20"/>
  <c r="N244" i="20"/>
  <c r="J244" i="20"/>
  <c r="F244" i="20"/>
  <c r="B244" i="20"/>
  <c r="V243" i="20"/>
  <c r="R243" i="20"/>
  <c r="N243" i="20"/>
  <c r="J243" i="20"/>
  <c r="F243" i="20"/>
  <c r="B243" i="20"/>
  <c r="V242" i="20"/>
  <c r="R242" i="20"/>
  <c r="N242" i="20"/>
  <c r="J242" i="20"/>
  <c r="F242" i="20"/>
  <c r="B242" i="20"/>
  <c r="V241" i="20"/>
  <c r="R241" i="20"/>
  <c r="N241" i="20"/>
  <c r="J241" i="20"/>
  <c r="F241" i="20"/>
  <c r="B241" i="20"/>
  <c r="V240" i="20"/>
  <c r="W339" i="20"/>
  <c r="T332" i="20"/>
  <c r="H327" i="20"/>
  <c r="L323" i="20"/>
  <c r="T320" i="20"/>
  <c r="D318" i="20"/>
  <c r="L315" i="20"/>
  <c r="K313" i="20"/>
  <c r="P311" i="20"/>
  <c r="U309" i="20"/>
  <c r="C308" i="20"/>
  <c r="H306" i="20"/>
  <c r="M304" i="20"/>
  <c r="E303" i="20"/>
  <c r="U301" i="20"/>
  <c r="M300" i="20"/>
  <c r="E299" i="20"/>
  <c r="U297" i="20"/>
  <c r="M296" i="20"/>
  <c r="E295" i="20"/>
  <c r="U293" i="20"/>
  <c r="T292" i="20"/>
  <c r="W291" i="20"/>
  <c r="Y290" i="20"/>
  <c r="D290" i="20"/>
  <c r="G289" i="20"/>
  <c r="I288" i="20"/>
  <c r="L287" i="20"/>
  <c r="O286" i="20"/>
  <c r="Q285" i="20"/>
  <c r="T284" i="20"/>
  <c r="W283" i="20"/>
  <c r="Y282" i="20"/>
  <c r="D282" i="20"/>
  <c r="G281" i="20"/>
  <c r="I280" i="20"/>
  <c r="L279" i="20"/>
  <c r="O278" i="20"/>
  <c r="Q277" i="20"/>
  <c r="T276" i="20"/>
  <c r="W275" i="20"/>
  <c r="G275" i="20"/>
  <c r="T274" i="20"/>
  <c r="L274" i="20"/>
  <c r="G274" i="20"/>
  <c r="B274" i="20"/>
  <c r="T273" i="20"/>
  <c r="O273" i="20"/>
  <c r="J273" i="20"/>
  <c r="D273" i="20"/>
  <c r="W272" i="20"/>
  <c r="R272" i="20"/>
  <c r="L272" i="20"/>
  <c r="G272" i="20"/>
  <c r="B272" i="20"/>
  <c r="T271" i="20"/>
  <c r="O271" i="20"/>
  <c r="J271" i="20"/>
  <c r="D271" i="20"/>
  <c r="W270" i="20"/>
  <c r="R270" i="20"/>
  <c r="L270" i="20"/>
  <c r="G270" i="20"/>
  <c r="B270" i="20"/>
  <c r="T269" i="20"/>
  <c r="O269" i="20"/>
  <c r="J269" i="20"/>
  <c r="D269" i="20"/>
  <c r="W268" i="20"/>
  <c r="R268" i="20"/>
  <c r="L268" i="20"/>
  <c r="G268" i="20"/>
  <c r="B268" i="20"/>
  <c r="T267" i="20"/>
  <c r="O267" i="20"/>
  <c r="J267" i="20"/>
  <c r="D267" i="20"/>
  <c r="W266" i="20"/>
  <c r="R266" i="20"/>
  <c r="L266" i="20"/>
  <c r="G266" i="20"/>
  <c r="B266" i="20"/>
  <c r="T265" i="20"/>
  <c r="O265" i="20"/>
  <c r="J265" i="20"/>
  <c r="D265" i="20"/>
  <c r="W264" i="20"/>
  <c r="R264" i="20"/>
  <c r="L264" i="20"/>
  <c r="G264" i="20"/>
  <c r="B264" i="20"/>
  <c r="T263" i="20"/>
  <c r="O263" i="20"/>
  <c r="J263" i="20"/>
  <c r="D263" i="20"/>
  <c r="W262" i="20"/>
  <c r="R262" i="20"/>
  <c r="L262" i="20"/>
  <c r="G262" i="20"/>
  <c r="B262" i="20"/>
  <c r="T261" i="20"/>
  <c r="O261" i="20"/>
  <c r="J261" i="20"/>
  <c r="D261" i="20"/>
  <c r="W260" i="20"/>
  <c r="R260" i="20"/>
  <c r="L260" i="20"/>
  <c r="G260" i="20"/>
  <c r="B260" i="20"/>
  <c r="T259" i="20"/>
  <c r="O259" i="20"/>
  <c r="J259" i="20"/>
  <c r="D259" i="20"/>
  <c r="W258" i="20"/>
  <c r="R258" i="20"/>
  <c r="L258" i="20"/>
  <c r="G258" i="20"/>
  <c r="B258" i="20"/>
  <c r="T257" i="20"/>
  <c r="O257" i="20"/>
  <c r="J257" i="20"/>
  <c r="D257" i="20"/>
  <c r="W256" i="20"/>
  <c r="R256" i="20"/>
  <c r="L256" i="20"/>
  <c r="G256" i="20"/>
  <c r="B256" i="20"/>
  <c r="T255" i="20"/>
  <c r="O255" i="20"/>
  <c r="J255" i="20"/>
  <c r="D255" i="20"/>
  <c r="W254" i="20"/>
  <c r="R254" i="20"/>
  <c r="M254" i="20"/>
  <c r="I254" i="20"/>
  <c r="E254" i="20"/>
  <c r="Y253" i="20"/>
  <c r="U253" i="20"/>
  <c r="Q253" i="20"/>
  <c r="M253" i="20"/>
  <c r="I253" i="20"/>
  <c r="E253" i="20"/>
  <c r="Y252" i="20"/>
  <c r="U252" i="20"/>
  <c r="Q252" i="20"/>
  <c r="M252" i="20"/>
  <c r="I252" i="20"/>
  <c r="E252" i="20"/>
  <c r="Y251" i="20"/>
  <c r="U251" i="20"/>
  <c r="Q251" i="20"/>
  <c r="M251" i="20"/>
  <c r="I251" i="20"/>
  <c r="E251" i="20"/>
  <c r="Y250" i="20"/>
  <c r="U250" i="20"/>
  <c r="Q250" i="20"/>
  <c r="M250" i="20"/>
  <c r="I250" i="20"/>
  <c r="E250" i="20"/>
  <c r="Y249" i="20"/>
  <c r="U249" i="20"/>
  <c r="Q249" i="20"/>
  <c r="M249" i="20"/>
  <c r="I249" i="20"/>
  <c r="E249" i="20"/>
  <c r="Y248" i="20"/>
  <c r="U248" i="20"/>
  <c r="Q248" i="20"/>
  <c r="M248" i="20"/>
  <c r="I248" i="20"/>
  <c r="E248" i="20"/>
  <c r="Y247" i="20"/>
  <c r="U247" i="20"/>
  <c r="Q247" i="20"/>
  <c r="M247" i="20"/>
  <c r="I247" i="20"/>
  <c r="E247" i="20"/>
  <c r="Y246" i="20"/>
  <c r="U246" i="20"/>
  <c r="Q246" i="20"/>
  <c r="M246" i="20"/>
  <c r="I246" i="20"/>
  <c r="E246" i="20"/>
  <c r="Y245" i="20"/>
  <c r="U245" i="20"/>
  <c r="Q245" i="20"/>
  <c r="M245" i="20"/>
  <c r="I245" i="20"/>
  <c r="E245" i="20"/>
  <c r="Y244" i="20"/>
  <c r="U244" i="20"/>
  <c r="Q244" i="20"/>
  <c r="M244" i="20"/>
  <c r="I244" i="20"/>
  <c r="E244" i="20"/>
  <c r="Y243" i="20"/>
  <c r="U243" i="20"/>
  <c r="Q243" i="20"/>
  <c r="M243" i="20"/>
  <c r="I243" i="20"/>
  <c r="E243" i="20"/>
  <c r="Y242" i="20"/>
  <c r="U242" i="20"/>
  <c r="Q242" i="20"/>
  <c r="M242" i="20"/>
  <c r="I242" i="20"/>
  <c r="E242" i="20"/>
  <c r="Y241" i="20"/>
  <c r="U241" i="20"/>
  <c r="Q241" i="20"/>
  <c r="M241" i="20"/>
  <c r="I241" i="20"/>
  <c r="E241" i="20"/>
  <c r="Y240" i="20"/>
  <c r="U240" i="20"/>
  <c r="N350" i="20"/>
  <c r="J336" i="20"/>
  <c r="X329" i="20"/>
  <c r="T324" i="20"/>
  <c r="D322" i="20"/>
  <c r="L319" i="20"/>
  <c r="T316" i="20"/>
  <c r="H314" i="20"/>
  <c r="M312" i="20"/>
  <c r="S310" i="20"/>
  <c r="X308" i="20"/>
  <c r="E307" i="20"/>
  <c r="K305" i="20"/>
  <c r="U303" i="20"/>
  <c r="M302" i="20"/>
  <c r="E301" i="20"/>
  <c r="U299" i="20"/>
  <c r="M298" i="20"/>
  <c r="E297" i="20"/>
  <c r="U295" i="20"/>
  <c r="M294" i="20"/>
  <c r="G293" i="20"/>
  <c r="I292" i="20"/>
  <c r="L291" i="20"/>
  <c r="O290" i="20"/>
  <c r="Q289" i="20"/>
  <c r="T288" i="20"/>
  <c r="W287" i="20"/>
  <c r="Y286" i="20"/>
  <c r="D286" i="20"/>
  <c r="G285" i="20"/>
  <c r="I284" i="20"/>
  <c r="L283" i="20"/>
  <c r="O282" i="20"/>
  <c r="Q281" i="20"/>
  <c r="T280" i="20"/>
  <c r="W279" i="20"/>
  <c r="Y278" i="20"/>
  <c r="D278" i="20"/>
  <c r="G277" i="20"/>
  <c r="I276" i="20"/>
  <c r="L275" i="20"/>
  <c r="Y274" i="20"/>
  <c r="O274" i="20"/>
  <c r="J274" i="20"/>
  <c r="D274" i="20"/>
  <c r="W273" i="20"/>
  <c r="R273" i="20"/>
  <c r="L273" i="20"/>
  <c r="G273" i="20"/>
  <c r="B273" i="20"/>
  <c r="T272" i="20"/>
  <c r="O272" i="20"/>
  <c r="J272" i="20"/>
  <c r="D272" i="20"/>
  <c r="W271" i="20"/>
  <c r="R271" i="20"/>
  <c r="L271" i="20"/>
  <c r="G271" i="20"/>
  <c r="B271" i="20"/>
  <c r="T270" i="20"/>
  <c r="O270" i="20"/>
  <c r="J270" i="20"/>
  <c r="D270" i="20"/>
  <c r="W269" i="20"/>
  <c r="R269" i="20"/>
  <c r="L269" i="20"/>
  <c r="G269" i="20"/>
  <c r="B269" i="20"/>
  <c r="T268" i="20"/>
  <c r="O268" i="20"/>
  <c r="J268" i="20"/>
  <c r="D268" i="20"/>
  <c r="W267" i="20"/>
  <c r="R267" i="20"/>
  <c r="L267" i="20"/>
  <c r="G267" i="20"/>
  <c r="B267" i="20"/>
  <c r="T266" i="20"/>
  <c r="O266" i="20"/>
  <c r="J266" i="20"/>
  <c r="D266" i="20"/>
  <c r="W265" i="20"/>
  <c r="R265" i="20"/>
  <c r="L265" i="20"/>
  <c r="G265" i="20"/>
  <c r="B265" i="20"/>
  <c r="T264" i="20"/>
  <c r="O264" i="20"/>
  <c r="J264" i="20"/>
  <c r="D264" i="20"/>
  <c r="W263" i="20"/>
  <c r="R263" i="20"/>
  <c r="L263" i="20"/>
  <c r="G263" i="20"/>
  <c r="B263" i="20"/>
  <c r="T262" i="20"/>
  <c r="O262" i="20"/>
  <c r="J262" i="20"/>
  <c r="D262" i="20"/>
  <c r="W261" i="20"/>
  <c r="R261" i="20"/>
  <c r="L261" i="20"/>
  <c r="G261" i="20"/>
  <c r="B261" i="20"/>
  <c r="T260" i="20"/>
  <c r="O260" i="20"/>
  <c r="J260" i="20"/>
  <c r="D260" i="20"/>
  <c r="W259" i="20"/>
  <c r="R259" i="20"/>
  <c r="L259" i="20"/>
  <c r="G259" i="20"/>
  <c r="B259" i="20"/>
  <c r="T258" i="20"/>
  <c r="O258" i="20"/>
  <c r="J258" i="20"/>
  <c r="D258" i="20"/>
  <c r="W257" i="20"/>
  <c r="R257" i="20"/>
  <c r="L257" i="20"/>
  <c r="G257" i="20"/>
  <c r="B257" i="20"/>
  <c r="T256" i="20"/>
  <c r="O256" i="20"/>
  <c r="J256" i="20"/>
  <c r="D256" i="20"/>
  <c r="W255" i="20"/>
  <c r="R255" i="20"/>
  <c r="L255" i="20"/>
  <c r="G255" i="20"/>
  <c r="B255" i="20"/>
  <c r="T254" i="20"/>
  <c r="O254" i="20"/>
  <c r="K254" i="20"/>
  <c r="G254" i="20"/>
  <c r="C254" i="20"/>
  <c r="W253" i="20"/>
  <c r="S253" i="20"/>
  <c r="O253" i="20"/>
  <c r="K253" i="20"/>
  <c r="G253" i="20"/>
  <c r="C253" i="20"/>
  <c r="W252" i="20"/>
  <c r="S252" i="20"/>
  <c r="O252" i="20"/>
  <c r="K252" i="20"/>
  <c r="G252" i="20"/>
  <c r="C252" i="20"/>
  <c r="W251" i="20"/>
  <c r="S251" i="20"/>
  <c r="O251" i="20"/>
  <c r="K251" i="20"/>
  <c r="G251" i="20"/>
  <c r="C251" i="20"/>
  <c r="W250" i="20"/>
  <c r="S250" i="20"/>
  <c r="O250" i="20"/>
  <c r="K250" i="20"/>
  <c r="G250" i="20"/>
  <c r="C250" i="20"/>
  <c r="W249" i="20"/>
  <c r="S249" i="20"/>
  <c r="O249" i="20"/>
  <c r="K249" i="20"/>
  <c r="G249" i="20"/>
  <c r="C249" i="20"/>
  <c r="W248" i="20"/>
  <c r="S248" i="20"/>
  <c r="O248" i="20"/>
  <c r="K248" i="20"/>
  <c r="G248" i="20"/>
  <c r="C248" i="20"/>
  <c r="W247" i="20"/>
  <c r="S247" i="20"/>
  <c r="O247" i="20"/>
  <c r="K247" i="20"/>
  <c r="G247" i="20"/>
  <c r="C247" i="20"/>
  <c r="W246" i="20"/>
  <c r="S246" i="20"/>
  <c r="O246" i="20"/>
  <c r="K246" i="20"/>
  <c r="G246" i="20"/>
  <c r="C246" i="20"/>
  <c r="W245" i="20"/>
  <c r="S245" i="20"/>
  <c r="O245" i="20"/>
  <c r="K245" i="20"/>
  <c r="G245" i="20"/>
  <c r="C245" i="20"/>
  <c r="W244" i="20"/>
  <c r="S244" i="20"/>
  <c r="O244" i="20"/>
  <c r="K244" i="20"/>
  <c r="G244" i="20"/>
  <c r="C244" i="20"/>
  <c r="W243" i="20"/>
  <c r="S243" i="20"/>
  <c r="O243" i="20"/>
  <c r="K243" i="20"/>
  <c r="G243" i="20"/>
  <c r="C243" i="20"/>
  <c r="W242" i="20"/>
  <c r="S242" i="20"/>
  <c r="O242" i="20"/>
  <c r="K242" i="20"/>
  <c r="G242" i="20"/>
  <c r="C242" i="20"/>
  <c r="W241" i="20"/>
  <c r="S241" i="20"/>
  <c r="O241" i="20"/>
  <c r="K241" i="20"/>
  <c r="G241" i="20"/>
  <c r="C241" i="20"/>
  <c r="W240" i="20"/>
  <c r="S240" i="20"/>
  <c r="O240" i="20"/>
  <c r="K240" i="20"/>
  <c r="G240" i="20"/>
  <c r="C240" i="20"/>
  <c r="W239" i="20"/>
  <c r="S239" i="20"/>
  <c r="O239" i="20"/>
  <c r="K239" i="20"/>
  <c r="G239" i="20"/>
  <c r="C239" i="20"/>
  <c r="W238" i="20"/>
  <c r="S238" i="20"/>
  <c r="O238" i="20"/>
  <c r="K238" i="20"/>
  <c r="G238" i="20"/>
  <c r="C238" i="20"/>
  <c r="W237" i="20"/>
  <c r="S237" i="20"/>
  <c r="O237" i="20"/>
  <c r="K237" i="20"/>
  <c r="G237" i="20"/>
  <c r="C237" i="20"/>
  <c r="W236" i="20"/>
  <c r="S236" i="20"/>
  <c r="O236" i="20"/>
  <c r="K236" i="20"/>
  <c r="G236" i="20"/>
  <c r="C236" i="20"/>
  <c r="W235" i="20"/>
  <c r="S235" i="20"/>
  <c r="O235" i="20"/>
  <c r="K235" i="20"/>
  <c r="G235" i="20"/>
  <c r="C235" i="20"/>
  <c r="W234" i="20"/>
  <c r="S234" i="20"/>
  <c r="O234" i="20"/>
  <c r="K234" i="20"/>
  <c r="G234" i="20"/>
  <c r="C234" i="20"/>
  <c r="W233" i="20"/>
  <c r="S233" i="20"/>
  <c r="O233" i="20"/>
  <c r="K233" i="20"/>
  <c r="G233" i="20"/>
  <c r="C233" i="20"/>
  <c r="W232" i="20"/>
  <c r="S232" i="20"/>
  <c r="O232" i="20"/>
  <c r="K232" i="20"/>
  <c r="G232" i="20"/>
  <c r="C232" i="20"/>
  <c r="W231" i="20"/>
  <c r="S231" i="20"/>
  <c r="O231" i="20"/>
  <c r="K231" i="20"/>
  <c r="G231" i="20"/>
  <c r="C231" i="20"/>
  <c r="W230" i="20"/>
  <c r="S230" i="20"/>
  <c r="O230" i="20"/>
  <c r="K230" i="20"/>
  <c r="G230" i="20"/>
  <c r="C230" i="20"/>
  <c r="W229" i="20"/>
  <c r="S229" i="20"/>
  <c r="O229" i="20"/>
  <c r="K229" i="20"/>
  <c r="G229" i="20"/>
  <c r="C229" i="20"/>
  <c r="W228" i="20"/>
  <c r="S228" i="20"/>
  <c r="O228" i="20"/>
  <c r="K228" i="20"/>
  <c r="G228" i="20"/>
  <c r="C228" i="20"/>
  <c r="W227" i="20"/>
  <c r="S227" i="20"/>
  <c r="O227" i="20"/>
  <c r="K227" i="20"/>
  <c r="G227" i="20"/>
  <c r="C227" i="20"/>
  <c r="W226" i="20"/>
  <c r="S226" i="20"/>
  <c r="O226" i="20"/>
  <c r="K226" i="20"/>
  <c r="G226" i="20"/>
  <c r="C226" i="20"/>
  <c r="W225" i="20"/>
  <c r="S225" i="20"/>
  <c r="O225" i="20"/>
  <c r="K225" i="20"/>
  <c r="G225" i="20"/>
  <c r="C225" i="20"/>
  <c r="W224" i="20"/>
  <c r="S224" i="20"/>
  <c r="O224" i="20"/>
  <c r="K224" i="20"/>
  <c r="G224" i="20"/>
  <c r="C224" i="20"/>
  <c r="W223" i="20"/>
  <c r="S223" i="20"/>
  <c r="O223" i="20"/>
  <c r="K223" i="20"/>
  <c r="G223" i="20"/>
  <c r="C223" i="20"/>
  <c r="W222" i="20"/>
  <c r="S222" i="20"/>
  <c r="O222" i="20"/>
  <c r="K222" i="20"/>
  <c r="G222" i="20"/>
  <c r="C222" i="20"/>
  <c r="W221" i="20"/>
  <c r="S221" i="20"/>
  <c r="O221" i="20"/>
  <c r="K221" i="20"/>
  <c r="G221" i="20"/>
  <c r="C221" i="20"/>
  <c r="W220" i="20"/>
  <c r="S220" i="20"/>
  <c r="O220" i="20"/>
  <c r="K220" i="20"/>
  <c r="G220" i="20"/>
  <c r="C220" i="20"/>
  <c r="H331" i="20"/>
  <c r="L317" i="20"/>
  <c r="K309" i="20"/>
  <c r="U302" i="20"/>
  <c r="M297" i="20"/>
  <c r="O292" i="20"/>
  <c r="Y288" i="20"/>
  <c r="L285" i="20"/>
  <c r="W281" i="20"/>
  <c r="I278" i="20"/>
  <c r="E275" i="20"/>
  <c r="X273" i="20"/>
  <c r="C273" i="20"/>
  <c r="F272" i="20"/>
  <c r="H271" i="20"/>
  <c r="K270" i="20"/>
  <c r="N269" i="20"/>
  <c r="P268" i="20"/>
  <c r="S267" i="20"/>
  <c r="V266" i="20"/>
  <c r="X265" i="20"/>
  <c r="C265" i="20"/>
  <c r="F264" i="20"/>
  <c r="H263" i="20"/>
  <c r="K262" i="20"/>
  <c r="N261" i="20"/>
  <c r="P260" i="20"/>
  <c r="S259" i="20"/>
  <c r="V258" i="20"/>
  <c r="X257" i="20"/>
  <c r="C257" i="20"/>
  <c r="F256" i="20"/>
  <c r="H255" i="20"/>
  <c r="L254" i="20"/>
  <c r="T253" i="20"/>
  <c r="D253" i="20"/>
  <c r="L252" i="20"/>
  <c r="T251" i="20"/>
  <c r="D251" i="20"/>
  <c r="L250" i="20"/>
  <c r="T249" i="20"/>
  <c r="D249" i="20"/>
  <c r="L248" i="20"/>
  <c r="T247" i="20"/>
  <c r="D247" i="20"/>
  <c r="L246" i="20"/>
  <c r="T245" i="20"/>
  <c r="D245" i="20"/>
  <c r="L244" i="20"/>
  <c r="T243" i="20"/>
  <c r="D243" i="20"/>
  <c r="L242" i="20"/>
  <c r="T241" i="20"/>
  <c r="D241" i="20"/>
  <c r="Q240" i="20"/>
  <c r="L240" i="20"/>
  <c r="F240" i="20"/>
  <c r="Y239" i="20"/>
  <c r="T239" i="20"/>
  <c r="N239" i="20"/>
  <c r="I239" i="20"/>
  <c r="D239" i="20"/>
  <c r="V238" i="20"/>
  <c r="Q238" i="20"/>
  <c r="L238" i="20"/>
  <c r="F238" i="20"/>
  <c r="Y237" i="20"/>
  <c r="T237" i="20"/>
  <c r="N237" i="20"/>
  <c r="I237" i="20"/>
  <c r="D237" i="20"/>
  <c r="V236" i="20"/>
  <c r="Q236" i="20"/>
  <c r="L236" i="20"/>
  <c r="F236" i="20"/>
  <c r="Y235" i="20"/>
  <c r="T235" i="20"/>
  <c r="N235" i="20"/>
  <c r="I235" i="20"/>
  <c r="D235" i="20"/>
  <c r="V234" i="20"/>
  <c r="Q234" i="20"/>
  <c r="L234" i="20"/>
  <c r="F234" i="20"/>
  <c r="Y233" i="20"/>
  <c r="T233" i="20"/>
  <c r="N233" i="20"/>
  <c r="I233" i="20"/>
  <c r="D233" i="20"/>
  <c r="V232" i="20"/>
  <c r="Q232" i="20"/>
  <c r="L232" i="20"/>
  <c r="F232" i="20"/>
  <c r="Y231" i="20"/>
  <c r="T231" i="20"/>
  <c r="N231" i="20"/>
  <c r="I231" i="20"/>
  <c r="D231" i="20"/>
  <c r="V230" i="20"/>
  <c r="Q230" i="20"/>
  <c r="L230" i="20"/>
  <c r="F230" i="20"/>
  <c r="Y229" i="20"/>
  <c r="T229" i="20"/>
  <c r="N229" i="20"/>
  <c r="I229" i="20"/>
  <c r="D229" i="20"/>
  <c r="V228" i="20"/>
  <c r="Q228" i="20"/>
  <c r="L228" i="20"/>
  <c r="F228" i="20"/>
  <c r="Y227" i="20"/>
  <c r="T227" i="20"/>
  <c r="N227" i="20"/>
  <c r="I227" i="20"/>
  <c r="D227" i="20"/>
  <c r="V226" i="20"/>
  <c r="Q226" i="20"/>
  <c r="L226" i="20"/>
  <c r="F226" i="20"/>
  <c r="Y225" i="20"/>
  <c r="T225" i="20"/>
  <c r="N225" i="20"/>
  <c r="I225" i="20"/>
  <c r="D225" i="20"/>
  <c r="V224" i="20"/>
  <c r="Q224" i="20"/>
  <c r="L224" i="20"/>
  <c r="F224" i="20"/>
  <c r="Y223" i="20"/>
  <c r="T223" i="20"/>
  <c r="N223" i="20"/>
  <c r="I223" i="20"/>
  <c r="D223" i="20"/>
  <c r="V222" i="20"/>
  <c r="Q222" i="20"/>
  <c r="L222" i="20"/>
  <c r="F222" i="20"/>
  <c r="Y221" i="20"/>
  <c r="T221" i="20"/>
  <c r="N221" i="20"/>
  <c r="I221" i="20"/>
  <c r="D221" i="20"/>
  <c r="V220" i="20"/>
  <c r="Q220" i="20"/>
  <c r="L220" i="20"/>
  <c r="F220" i="20"/>
  <c r="Y219" i="20"/>
  <c r="U219" i="20"/>
  <c r="Q219" i="20"/>
  <c r="M219" i="20"/>
  <c r="I219" i="20"/>
  <c r="E219" i="20"/>
  <c r="Y218" i="20"/>
  <c r="U218" i="20"/>
  <c r="Q218" i="20"/>
  <c r="M218" i="20"/>
  <c r="I218" i="20"/>
  <c r="E218" i="20"/>
  <c r="Y217" i="20"/>
  <c r="U217" i="20"/>
  <c r="Q217" i="20"/>
  <c r="M217" i="20"/>
  <c r="I217" i="20"/>
  <c r="E217" i="20"/>
  <c r="Y216" i="20"/>
  <c r="U216" i="20"/>
  <c r="Q216" i="20"/>
  <c r="M216" i="20"/>
  <c r="I216" i="20"/>
  <c r="E216" i="20"/>
  <c r="Y215" i="20"/>
  <c r="U215" i="20"/>
  <c r="Q215" i="20"/>
  <c r="M215" i="20"/>
  <c r="I215" i="20"/>
  <c r="E215" i="20"/>
  <c r="Y214" i="20"/>
  <c r="U214" i="20"/>
  <c r="Q214" i="20"/>
  <c r="M214" i="20"/>
  <c r="I214" i="20"/>
  <c r="E214" i="20"/>
  <c r="Y213" i="20"/>
  <c r="U213" i="20"/>
  <c r="Q213" i="20"/>
  <c r="M213" i="20"/>
  <c r="I213" i="20"/>
  <c r="E213" i="20"/>
  <c r="Y212" i="20"/>
  <c r="U212" i="20"/>
  <c r="Q212" i="20"/>
  <c r="M212" i="20"/>
  <c r="I212" i="20"/>
  <c r="E212" i="20"/>
  <c r="Y211" i="20"/>
  <c r="U211" i="20"/>
  <c r="Q211" i="20"/>
  <c r="M211" i="20"/>
  <c r="I211" i="20"/>
  <c r="E211" i="20"/>
  <c r="Y210" i="20"/>
  <c r="U210" i="20"/>
  <c r="Q210" i="20"/>
  <c r="M210" i="20"/>
  <c r="I210" i="20"/>
  <c r="E210" i="20"/>
  <c r="Y209" i="20"/>
  <c r="U209" i="20"/>
  <c r="Q209" i="20"/>
  <c r="M209" i="20"/>
  <c r="I209" i="20"/>
  <c r="E209" i="20"/>
  <c r="Y208" i="20"/>
  <c r="U208" i="20"/>
  <c r="Q208" i="20"/>
  <c r="M208" i="20"/>
  <c r="I208" i="20"/>
  <c r="E208" i="20"/>
  <c r="Y207" i="20"/>
  <c r="U207" i="20"/>
  <c r="Q207" i="20"/>
  <c r="M207" i="20"/>
  <c r="I207" i="20"/>
  <c r="E207" i="20"/>
  <c r="Y206" i="20"/>
  <c r="U206" i="20"/>
  <c r="Q206" i="20"/>
  <c r="M206" i="20"/>
  <c r="I206" i="20"/>
  <c r="E206" i="20"/>
  <c r="Y205" i="20"/>
  <c r="U205" i="20"/>
  <c r="Q205" i="20"/>
  <c r="M205" i="20"/>
  <c r="I205" i="20"/>
  <c r="E205" i="20"/>
  <c r="Y204" i="20"/>
  <c r="U204" i="20"/>
  <c r="Q204" i="20"/>
  <c r="M204" i="20"/>
  <c r="I204" i="20"/>
  <c r="E204" i="20"/>
  <c r="Y203" i="20"/>
  <c r="U203" i="20"/>
  <c r="Q203" i="20"/>
  <c r="M203" i="20"/>
  <c r="I203" i="20"/>
  <c r="E203" i="20"/>
  <c r="Y202" i="20"/>
  <c r="U202" i="20"/>
  <c r="Q202" i="20"/>
  <c r="M202" i="20"/>
  <c r="I202" i="20"/>
  <c r="E202" i="20"/>
  <c r="Y201" i="20"/>
  <c r="U201" i="20"/>
  <c r="Q201" i="20"/>
  <c r="M201" i="20"/>
  <c r="I201" i="20"/>
  <c r="E201" i="20"/>
  <c r="Y200" i="20"/>
  <c r="U200" i="20"/>
  <c r="Q200" i="20"/>
  <c r="M200" i="20"/>
  <c r="I200" i="20"/>
  <c r="E200" i="20"/>
  <c r="Y199" i="20"/>
  <c r="U199" i="20"/>
  <c r="Q199" i="20"/>
  <c r="M199" i="20"/>
  <c r="I199" i="20"/>
  <c r="E199" i="20"/>
  <c r="Y198" i="20"/>
  <c r="U198" i="20"/>
  <c r="Q198" i="20"/>
  <c r="M198" i="20"/>
  <c r="I198" i="20"/>
  <c r="E198" i="20"/>
  <c r="Y197" i="20"/>
  <c r="U197" i="20"/>
  <c r="Q197" i="20"/>
  <c r="M197" i="20"/>
  <c r="I197" i="20"/>
  <c r="E197" i="20"/>
  <c r="Y196" i="20"/>
  <c r="U196" i="20"/>
  <c r="Q196" i="20"/>
  <c r="M196" i="20"/>
  <c r="I196" i="20"/>
  <c r="E196" i="20"/>
  <c r="Y195" i="20"/>
  <c r="U195" i="20"/>
  <c r="Q195" i="20"/>
  <c r="M195" i="20"/>
  <c r="I195" i="20"/>
  <c r="E195" i="20"/>
  <c r="Y194" i="20"/>
  <c r="U194" i="20"/>
  <c r="Q194" i="20"/>
  <c r="M194" i="20"/>
  <c r="I194" i="20"/>
  <c r="E194" i="20"/>
  <c r="Y193" i="20"/>
  <c r="U193" i="20"/>
  <c r="Q193" i="20"/>
  <c r="M193" i="20"/>
  <c r="I193" i="20"/>
  <c r="E193" i="20"/>
  <c r="Y192" i="20"/>
  <c r="U192" i="20"/>
  <c r="Q192" i="20"/>
  <c r="M192" i="20"/>
  <c r="I192" i="20"/>
  <c r="E192" i="20"/>
  <c r="Y191" i="20"/>
  <c r="U191" i="20"/>
  <c r="Q191" i="20"/>
  <c r="M191" i="20"/>
  <c r="I191" i="20"/>
  <c r="E191" i="20"/>
  <c r="Y190" i="20"/>
  <c r="U190" i="20"/>
  <c r="Q190" i="20"/>
  <c r="M190" i="20"/>
  <c r="I190" i="20"/>
  <c r="E190" i="20"/>
  <c r="Y189" i="20"/>
  <c r="U189" i="20"/>
  <c r="Q189" i="20"/>
  <c r="M189" i="20"/>
  <c r="I189" i="20"/>
  <c r="E189" i="20"/>
  <c r="Y188" i="20"/>
  <c r="U188" i="20"/>
  <c r="Q188" i="20"/>
  <c r="M188" i="20"/>
  <c r="I188" i="20"/>
  <c r="E188" i="20"/>
  <c r="Y187" i="20"/>
  <c r="U187" i="20"/>
  <c r="S358" i="20"/>
  <c r="T322" i="20"/>
  <c r="X312" i="20"/>
  <c r="U305" i="20"/>
  <c r="E300" i="20"/>
  <c r="U294" i="20"/>
  <c r="T290" i="20"/>
  <c r="G287" i="20"/>
  <c r="Q283" i="20"/>
  <c r="D280" i="20"/>
  <c r="O276" i="20"/>
  <c r="K274" i="20"/>
  <c r="N273" i="20"/>
  <c r="P272" i="20"/>
  <c r="S271" i="20"/>
  <c r="V270" i="20"/>
  <c r="X269" i="20"/>
  <c r="C269" i="20"/>
  <c r="F268" i="20"/>
  <c r="H267" i="20"/>
  <c r="K266" i="20"/>
  <c r="N265" i="20"/>
  <c r="P264" i="20"/>
  <c r="S263" i="20"/>
  <c r="V262" i="20"/>
  <c r="X261" i="20"/>
  <c r="C261" i="20"/>
  <c r="F260" i="20"/>
  <c r="H259" i="20"/>
  <c r="K258" i="20"/>
  <c r="N257" i="20"/>
  <c r="P256" i="20"/>
  <c r="S255" i="20"/>
  <c r="V254" i="20"/>
  <c r="D254" i="20"/>
  <c r="L253" i="20"/>
  <c r="T252" i="20"/>
  <c r="D252" i="20"/>
  <c r="L251" i="20"/>
  <c r="T250" i="20"/>
  <c r="D250" i="20"/>
  <c r="L249" i="20"/>
  <c r="T248" i="20"/>
  <c r="D248" i="20"/>
  <c r="L247" i="20"/>
  <c r="T246" i="20"/>
  <c r="D246" i="20"/>
  <c r="L245" i="20"/>
  <c r="T244" i="20"/>
  <c r="D244" i="20"/>
  <c r="L243" i="20"/>
  <c r="T242" i="20"/>
  <c r="D242" i="20"/>
  <c r="L241" i="20"/>
  <c r="T240" i="20"/>
  <c r="N240" i="20"/>
  <c r="I240" i="20"/>
  <c r="D240" i="20"/>
  <c r="V239" i="20"/>
  <c r="Q239" i="20"/>
  <c r="L239" i="20"/>
  <c r="F239" i="20"/>
  <c r="Y238" i="20"/>
  <c r="T238" i="20"/>
  <c r="N238" i="20"/>
  <c r="I238" i="20"/>
  <c r="D238" i="20"/>
  <c r="V237" i="20"/>
  <c r="Q237" i="20"/>
  <c r="L237" i="20"/>
  <c r="F237" i="20"/>
  <c r="Y236" i="20"/>
  <c r="T236" i="20"/>
  <c r="N236" i="20"/>
  <c r="I236" i="20"/>
  <c r="D236" i="20"/>
  <c r="V235" i="20"/>
  <c r="Q235" i="20"/>
  <c r="L235" i="20"/>
  <c r="F235" i="20"/>
  <c r="Y234" i="20"/>
  <c r="T234" i="20"/>
  <c r="N234" i="20"/>
  <c r="I234" i="20"/>
  <c r="D234" i="20"/>
  <c r="V233" i="20"/>
  <c r="Q233" i="20"/>
  <c r="L233" i="20"/>
  <c r="F233" i="20"/>
  <c r="Y232" i="20"/>
  <c r="T232" i="20"/>
  <c r="N232" i="20"/>
  <c r="I232" i="20"/>
  <c r="D232" i="20"/>
  <c r="V231" i="20"/>
  <c r="Q231" i="20"/>
  <c r="L231" i="20"/>
  <c r="F231" i="20"/>
  <c r="Y230" i="20"/>
  <c r="T230" i="20"/>
  <c r="N230" i="20"/>
  <c r="I230" i="20"/>
  <c r="D230" i="20"/>
  <c r="V229" i="20"/>
  <c r="Q229" i="20"/>
  <c r="L229" i="20"/>
  <c r="F229" i="20"/>
  <c r="Y228" i="20"/>
  <c r="T228" i="20"/>
  <c r="N228" i="20"/>
  <c r="I228" i="20"/>
  <c r="D228" i="20"/>
  <c r="V227" i="20"/>
  <c r="Q227" i="20"/>
  <c r="L227" i="20"/>
  <c r="F227" i="20"/>
  <c r="Y226" i="20"/>
  <c r="T226" i="20"/>
  <c r="N226" i="20"/>
  <c r="I226" i="20"/>
  <c r="D226" i="20"/>
  <c r="V225" i="20"/>
  <c r="Q225" i="20"/>
  <c r="L225" i="20"/>
  <c r="F225" i="20"/>
  <c r="Y224" i="20"/>
  <c r="T224" i="20"/>
  <c r="N224" i="20"/>
  <c r="I224" i="20"/>
  <c r="D224" i="20"/>
  <c r="V223" i="20"/>
  <c r="Q223" i="20"/>
  <c r="L223" i="20"/>
  <c r="F223" i="20"/>
  <c r="Y222" i="20"/>
  <c r="T222" i="20"/>
  <c r="N222" i="20"/>
  <c r="I222" i="20"/>
  <c r="D222" i="20"/>
  <c r="V221" i="20"/>
  <c r="Q221" i="20"/>
  <c r="L221" i="20"/>
  <c r="F221" i="20"/>
  <c r="Y220" i="20"/>
  <c r="T220" i="20"/>
  <c r="N220" i="20"/>
  <c r="I220" i="20"/>
  <c r="D220" i="20"/>
  <c r="W219" i="20"/>
  <c r="S219" i="20"/>
  <c r="O219" i="20"/>
  <c r="K219" i="20"/>
  <c r="G219" i="20"/>
  <c r="C219" i="20"/>
  <c r="W218" i="20"/>
  <c r="S218" i="20"/>
  <c r="O218" i="20"/>
  <c r="K218" i="20"/>
  <c r="G218" i="20"/>
  <c r="C218" i="20"/>
  <c r="W217" i="20"/>
  <c r="S217" i="20"/>
  <c r="O217" i="20"/>
  <c r="K217" i="20"/>
  <c r="G217" i="20"/>
  <c r="C217" i="20"/>
  <c r="W216" i="20"/>
  <c r="S216" i="20"/>
  <c r="O216" i="20"/>
  <c r="K216" i="20"/>
  <c r="G216" i="20"/>
  <c r="C216" i="20"/>
  <c r="W215" i="20"/>
  <c r="S215" i="20"/>
  <c r="O215" i="20"/>
  <c r="K215" i="20"/>
  <c r="G215" i="20"/>
  <c r="C215" i="20"/>
  <c r="W214" i="20"/>
  <c r="S214" i="20"/>
  <c r="O214" i="20"/>
  <c r="K214" i="20"/>
  <c r="G214" i="20"/>
  <c r="C214" i="20"/>
  <c r="W213" i="20"/>
  <c r="S213" i="20"/>
  <c r="O213" i="20"/>
  <c r="K213" i="20"/>
  <c r="G213" i="20"/>
  <c r="C213" i="20"/>
  <c r="W212" i="20"/>
  <c r="S212" i="20"/>
  <c r="O212" i="20"/>
  <c r="K212" i="20"/>
  <c r="G212" i="20"/>
  <c r="C212" i="20"/>
  <c r="W211" i="20"/>
  <c r="S211" i="20"/>
  <c r="O211" i="20"/>
  <c r="K211" i="20"/>
  <c r="G211" i="20"/>
  <c r="C211" i="20"/>
  <c r="W210" i="20"/>
  <c r="S210" i="20"/>
  <c r="O210" i="20"/>
  <c r="K210" i="20"/>
  <c r="G210" i="20"/>
  <c r="C210" i="20"/>
  <c r="W209" i="20"/>
  <c r="S209" i="20"/>
  <c r="O209" i="20"/>
  <c r="K209" i="20"/>
  <c r="G209" i="20"/>
  <c r="C209" i="20"/>
  <c r="W208" i="20"/>
  <c r="S208" i="20"/>
  <c r="O208" i="20"/>
  <c r="K208" i="20"/>
  <c r="G208" i="20"/>
  <c r="C208" i="20"/>
  <c r="W207" i="20"/>
  <c r="S207" i="20"/>
  <c r="O207" i="20"/>
  <c r="K207" i="20"/>
  <c r="G207" i="20"/>
  <c r="C207" i="20"/>
  <c r="W206" i="20"/>
  <c r="S206" i="20"/>
  <c r="O206" i="20"/>
  <c r="K206" i="20"/>
  <c r="G206" i="20"/>
  <c r="C206" i="20"/>
  <c r="W205" i="20"/>
  <c r="S205" i="20"/>
  <c r="O205" i="20"/>
  <c r="K205" i="20"/>
  <c r="G205" i="20"/>
  <c r="C205" i="20"/>
  <c r="W204" i="20"/>
  <c r="S204" i="20"/>
  <c r="O204" i="20"/>
  <c r="K204" i="20"/>
  <c r="G204" i="20"/>
  <c r="C204" i="20"/>
  <c r="W203" i="20"/>
  <c r="S203" i="20"/>
  <c r="O203" i="20"/>
  <c r="K203" i="20"/>
  <c r="G203" i="20"/>
  <c r="C203" i="20"/>
  <c r="W202" i="20"/>
  <c r="S202" i="20"/>
  <c r="O202" i="20"/>
  <c r="K202" i="20"/>
  <c r="G202" i="20"/>
  <c r="C202" i="20"/>
  <c r="W201" i="20"/>
  <c r="S201" i="20"/>
  <c r="O201" i="20"/>
  <c r="K201" i="20"/>
  <c r="G201" i="20"/>
  <c r="C201" i="20"/>
  <c r="W200" i="20"/>
  <c r="S200" i="20"/>
  <c r="O200" i="20"/>
  <c r="K200" i="20"/>
  <c r="G200" i="20"/>
  <c r="C200" i="20"/>
  <c r="W199" i="20"/>
  <c r="S199" i="20"/>
  <c r="O199" i="20"/>
  <c r="K199" i="20"/>
  <c r="G199" i="20"/>
  <c r="C199" i="20"/>
  <c r="W198" i="20"/>
  <c r="S198" i="20"/>
  <c r="O198" i="20"/>
  <c r="K198" i="20"/>
  <c r="G198" i="20"/>
  <c r="C198" i="20"/>
  <c r="W197" i="20"/>
  <c r="S197" i="20"/>
  <c r="O197" i="20"/>
  <c r="D338" i="20"/>
  <c r="D320" i="20"/>
  <c r="E311" i="20"/>
  <c r="E304" i="20"/>
  <c r="U298" i="20"/>
  <c r="M293" i="20"/>
  <c r="W289" i="20"/>
  <c r="I286" i="20"/>
  <c r="T282" i="20"/>
  <c r="G279" i="20"/>
  <c r="Q275" i="20"/>
  <c r="F274" i="20"/>
  <c r="H273" i="20"/>
  <c r="K272" i="20"/>
  <c r="N271" i="20"/>
  <c r="P270" i="20"/>
  <c r="S269" i="20"/>
  <c r="V268" i="20"/>
  <c r="X267" i="20"/>
  <c r="C267" i="20"/>
  <c r="F266" i="20"/>
  <c r="H265" i="20"/>
  <c r="K264" i="20"/>
  <c r="N263" i="20"/>
  <c r="P262" i="20"/>
  <c r="S261" i="20"/>
  <c r="V260" i="20"/>
  <c r="X259" i="20"/>
  <c r="C259" i="20"/>
  <c r="F258" i="20"/>
  <c r="H257" i="20"/>
  <c r="K256" i="20"/>
  <c r="N255" i="20"/>
  <c r="P254" i="20"/>
  <c r="X253" i="20"/>
  <c r="H253" i="20"/>
  <c r="P252" i="20"/>
  <c r="X251" i="20"/>
  <c r="H251" i="20"/>
  <c r="P250" i="20"/>
  <c r="X249" i="20"/>
  <c r="H249" i="20"/>
  <c r="P248" i="20"/>
  <c r="X247" i="20"/>
  <c r="H247" i="20"/>
  <c r="P246" i="20"/>
  <c r="X245" i="20"/>
  <c r="H245" i="20"/>
  <c r="P244" i="20"/>
  <c r="X243" i="20"/>
  <c r="H243" i="20"/>
  <c r="P242" i="20"/>
  <c r="X241" i="20"/>
  <c r="H241" i="20"/>
  <c r="R240" i="20"/>
  <c r="M240" i="20"/>
  <c r="H240" i="20"/>
  <c r="B240" i="20"/>
  <c r="U239" i="20"/>
  <c r="P239" i="20"/>
  <c r="J239" i="20"/>
  <c r="E239" i="20"/>
  <c r="X238" i="20"/>
  <c r="R238" i="20"/>
  <c r="M238" i="20"/>
  <c r="H238" i="20"/>
  <c r="B238" i="20"/>
  <c r="U237" i="20"/>
  <c r="P237" i="20"/>
  <c r="J237" i="20"/>
  <c r="E237" i="20"/>
  <c r="X236" i="20"/>
  <c r="R236" i="20"/>
  <c r="M236" i="20"/>
  <c r="H236" i="20"/>
  <c r="B236" i="20"/>
  <c r="U235" i="20"/>
  <c r="P235" i="20"/>
  <c r="J235" i="20"/>
  <c r="E235" i="20"/>
  <c r="X234" i="20"/>
  <c r="R234" i="20"/>
  <c r="M234" i="20"/>
  <c r="H234" i="20"/>
  <c r="B234" i="20"/>
  <c r="U233" i="20"/>
  <c r="P233" i="20"/>
  <c r="J233" i="20"/>
  <c r="E233" i="20"/>
  <c r="X232" i="20"/>
  <c r="R232" i="20"/>
  <c r="M232" i="20"/>
  <c r="H232" i="20"/>
  <c r="B232" i="20"/>
  <c r="U231" i="20"/>
  <c r="P231" i="20"/>
  <c r="J231" i="20"/>
  <c r="E231" i="20"/>
  <c r="X230" i="20"/>
  <c r="R230" i="20"/>
  <c r="M230" i="20"/>
  <c r="H230" i="20"/>
  <c r="B230" i="20"/>
  <c r="U229" i="20"/>
  <c r="P229" i="20"/>
  <c r="J229" i="20"/>
  <c r="E229" i="20"/>
  <c r="X228" i="20"/>
  <c r="R228" i="20"/>
  <c r="M228" i="20"/>
  <c r="H228" i="20"/>
  <c r="B228" i="20"/>
  <c r="U227" i="20"/>
  <c r="P227" i="20"/>
  <c r="J227" i="20"/>
  <c r="E227" i="20"/>
  <c r="X226" i="20"/>
  <c r="R226" i="20"/>
  <c r="M226" i="20"/>
  <c r="H226" i="20"/>
  <c r="B226" i="20"/>
  <c r="U225" i="20"/>
  <c r="P225" i="20"/>
  <c r="J225" i="20"/>
  <c r="E225" i="20"/>
  <c r="X224" i="20"/>
  <c r="R224" i="20"/>
  <c r="M224" i="20"/>
  <c r="H224" i="20"/>
  <c r="B224" i="20"/>
  <c r="U223" i="20"/>
  <c r="P223" i="20"/>
  <c r="J223" i="20"/>
  <c r="E223" i="20"/>
  <c r="X222" i="20"/>
  <c r="R222" i="20"/>
  <c r="M222" i="20"/>
  <c r="H222" i="20"/>
  <c r="B222" i="20"/>
  <c r="U221" i="20"/>
  <c r="P221" i="20"/>
  <c r="J221" i="20"/>
  <c r="E221" i="20"/>
  <c r="X220" i="20"/>
  <c r="R220" i="20"/>
  <c r="M220" i="20"/>
  <c r="H220" i="20"/>
  <c r="B220" i="20"/>
  <c r="V219" i="20"/>
  <c r="R219" i="20"/>
  <c r="N219" i="20"/>
  <c r="J219" i="20"/>
  <c r="F219" i="20"/>
  <c r="B219" i="20"/>
  <c r="V218" i="20"/>
  <c r="R218" i="20"/>
  <c r="N218" i="20"/>
  <c r="J218" i="20"/>
  <c r="F218" i="20"/>
  <c r="B218" i="20"/>
  <c r="V217" i="20"/>
  <c r="R217" i="20"/>
  <c r="N217" i="20"/>
  <c r="J217" i="20"/>
  <c r="F217" i="20"/>
  <c r="B217" i="20"/>
  <c r="V216" i="20"/>
  <c r="R216" i="20"/>
  <c r="N216" i="20"/>
  <c r="J216" i="20"/>
  <c r="F216" i="20"/>
  <c r="B216" i="20"/>
  <c r="V215" i="20"/>
  <c r="R215" i="20"/>
  <c r="N215" i="20"/>
  <c r="J215" i="20"/>
  <c r="F215" i="20"/>
  <c r="B215" i="20"/>
  <c r="V214" i="20"/>
  <c r="R214" i="20"/>
  <c r="N214" i="20"/>
  <c r="J214" i="20"/>
  <c r="F214" i="20"/>
  <c r="B214" i="20"/>
  <c r="V213" i="20"/>
  <c r="R213" i="20"/>
  <c r="N213" i="20"/>
  <c r="J213" i="20"/>
  <c r="F213" i="20"/>
  <c r="B213" i="20"/>
  <c r="V212" i="20"/>
  <c r="R212" i="20"/>
  <c r="N212" i="20"/>
  <c r="J212" i="20"/>
  <c r="F212" i="20"/>
  <c r="B212" i="20"/>
  <c r="V211" i="20"/>
  <c r="R211" i="20"/>
  <c r="N211" i="20"/>
  <c r="J211" i="20"/>
  <c r="F211" i="20"/>
  <c r="B211" i="20"/>
  <c r="V210" i="20"/>
  <c r="R210" i="20"/>
  <c r="N210" i="20"/>
  <c r="J210" i="20"/>
  <c r="F210" i="20"/>
  <c r="B210" i="20"/>
  <c r="V209" i="20"/>
  <c r="R209" i="20"/>
  <c r="N209" i="20"/>
  <c r="J209" i="20"/>
  <c r="F209" i="20"/>
  <c r="B209" i="20"/>
  <c r="V208" i="20"/>
  <c r="R208" i="20"/>
  <c r="N208" i="20"/>
  <c r="J208" i="20"/>
  <c r="F208" i="20"/>
  <c r="B208" i="20"/>
  <c r="V207" i="20"/>
  <c r="R207" i="20"/>
  <c r="N207" i="20"/>
  <c r="J207" i="20"/>
  <c r="F207" i="20"/>
  <c r="B207" i="20"/>
  <c r="V206" i="20"/>
  <c r="R206" i="20"/>
  <c r="N206" i="20"/>
  <c r="J206" i="20"/>
  <c r="F206" i="20"/>
  <c r="B206" i="20"/>
  <c r="V205" i="20"/>
  <c r="R205" i="20"/>
  <c r="N205" i="20"/>
  <c r="J205" i="20"/>
  <c r="F205" i="20"/>
  <c r="B205" i="20"/>
  <c r="V204" i="20"/>
  <c r="R204" i="20"/>
  <c r="N204" i="20"/>
  <c r="J204" i="20"/>
  <c r="F204" i="20"/>
  <c r="B204" i="20"/>
  <c r="V203" i="20"/>
  <c r="R203" i="20"/>
  <c r="N203" i="20"/>
  <c r="J203" i="20"/>
  <c r="F203" i="20"/>
  <c r="B203" i="20"/>
  <c r="V202" i="20"/>
  <c r="R202" i="20"/>
  <c r="N202" i="20"/>
  <c r="J202" i="20"/>
  <c r="F202" i="20"/>
  <c r="B202" i="20"/>
  <c r="V201" i="20"/>
  <c r="R201" i="20"/>
  <c r="N201" i="20"/>
  <c r="J201" i="20"/>
  <c r="F201" i="20"/>
  <c r="B201" i="20"/>
  <c r="V200" i="20"/>
  <c r="R200" i="20"/>
  <c r="N200" i="20"/>
  <c r="J200" i="20"/>
  <c r="F200" i="20"/>
  <c r="B200" i="20"/>
  <c r="V199" i="20"/>
  <c r="R199" i="20"/>
  <c r="N199" i="20"/>
  <c r="J199" i="20"/>
  <c r="F199" i="20"/>
  <c r="B199" i="20"/>
  <c r="V198" i="20"/>
  <c r="R198" i="20"/>
  <c r="N198" i="20"/>
  <c r="J198" i="20"/>
  <c r="F198" i="20"/>
  <c r="B198" i="20"/>
  <c r="V197" i="20"/>
  <c r="R197" i="20"/>
  <c r="N197" i="20"/>
  <c r="J197" i="20"/>
  <c r="F197" i="20"/>
  <c r="B197" i="20"/>
  <c r="V196" i="20"/>
  <c r="R196" i="20"/>
  <c r="N196" i="20"/>
  <c r="J196" i="20"/>
  <c r="F196" i="20"/>
  <c r="B196" i="20"/>
  <c r="V195" i="20"/>
  <c r="R195" i="20"/>
  <c r="N195" i="20"/>
  <c r="J195" i="20"/>
  <c r="F195" i="20"/>
  <c r="B195" i="20"/>
  <c r="V194" i="20"/>
  <c r="R194" i="20"/>
  <c r="N194" i="20"/>
  <c r="J194" i="20"/>
  <c r="F194" i="20"/>
  <c r="B194" i="20"/>
  <c r="V193" i="20"/>
  <c r="R193" i="20"/>
  <c r="N193" i="20"/>
  <c r="J193" i="20"/>
  <c r="F193" i="20"/>
  <c r="B193" i="20"/>
  <c r="V192" i="20"/>
  <c r="R192" i="20"/>
  <c r="N192" i="20"/>
  <c r="J192" i="20"/>
  <c r="F192" i="20"/>
  <c r="B192" i="20"/>
  <c r="V191" i="20"/>
  <c r="R191" i="20"/>
  <c r="N191" i="20"/>
  <c r="J191" i="20"/>
  <c r="F191" i="20"/>
  <c r="B191" i="20"/>
  <c r="V190" i="20"/>
  <c r="R190" i="20"/>
  <c r="N190" i="20"/>
  <c r="J190" i="20"/>
  <c r="F190" i="20"/>
  <c r="B190" i="20"/>
  <c r="V189" i="20"/>
  <c r="R189" i="20"/>
  <c r="N189" i="20"/>
  <c r="J189" i="20"/>
  <c r="F189" i="20"/>
  <c r="B189" i="20"/>
  <c r="V188" i="20"/>
  <c r="R188" i="20"/>
  <c r="N188" i="20"/>
  <c r="J188" i="20"/>
  <c r="F188" i="20"/>
  <c r="B188" i="20"/>
  <c r="V187" i="20"/>
  <c r="R187" i="20"/>
  <c r="N187" i="20"/>
  <c r="J187" i="20"/>
  <c r="F187" i="20"/>
  <c r="B187" i="20"/>
  <c r="V186" i="20"/>
  <c r="R186" i="20"/>
  <c r="N186" i="20"/>
  <c r="J186" i="20"/>
  <c r="F186" i="20"/>
  <c r="B186" i="20"/>
  <c r="V185" i="20"/>
  <c r="R185" i="20"/>
  <c r="N185" i="20"/>
  <c r="J185" i="20"/>
  <c r="F185" i="20"/>
  <c r="B185" i="20"/>
  <c r="V184" i="20"/>
  <c r="R184" i="20"/>
  <c r="N184" i="20"/>
  <c r="J184" i="20"/>
  <c r="F184" i="20"/>
  <c r="B184" i="20"/>
  <c r="V183" i="20"/>
  <c r="R183" i="20"/>
  <c r="N183" i="20"/>
  <c r="J183" i="20"/>
  <c r="F183" i="20"/>
  <c r="B183" i="20"/>
  <c r="V182" i="20"/>
  <c r="R182" i="20"/>
  <c r="N182" i="20"/>
  <c r="J182" i="20"/>
  <c r="F182" i="20"/>
  <c r="B182" i="20"/>
  <c r="V181" i="20"/>
  <c r="R181" i="20"/>
  <c r="N181" i="20"/>
  <c r="J181" i="20"/>
  <c r="F181" i="20"/>
  <c r="B181" i="20"/>
  <c r="V180" i="20"/>
  <c r="R180" i="20"/>
  <c r="N180" i="20"/>
  <c r="J180" i="20"/>
  <c r="F180" i="20"/>
  <c r="B180" i="20"/>
  <c r="V179" i="20"/>
  <c r="R179" i="20"/>
  <c r="N179" i="20"/>
  <c r="J179" i="20"/>
  <c r="F179" i="20"/>
  <c r="B179" i="20"/>
  <c r="V178" i="20"/>
  <c r="R178" i="20"/>
  <c r="N178" i="20"/>
  <c r="J178" i="20"/>
  <c r="F178" i="20"/>
  <c r="B178" i="20"/>
  <c r="V177" i="20"/>
  <c r="R177" i="20"/>
  <c r="N177" i="20"/>
  <c r="J177" i="20"/>
  <c r="F177" i="20"/>
  <c r="B177" i="20"/>
  <c r="V176" i="20"/>
  <c r="R176" i="20"/>
  <c r="N176" i="20"/>
  <c r="J176" i="20"/>
  <c r="F176" i="20"/>
  <c r="B176" i="20"/>
  <c r="V175" i="20"/>
  <c r="R175" i="20"/>
  <c r="N175" i="20"/>
  <c r="J175" i="20"/>
  <c r="F175" i="20"/>
  <c r="B175" i="20"/>
  <c r="V174" i="20"/>
  <c r="R174" i="20"/>
  <c r="N174" i="20"/>
  <c r="J174" i="20"/>
  <c r="F174" i="20"/>
  <c r="B174" i="20"/>
  <c r="V173" i="20"/>
  <c r="R173" i="20"/>
  <c r="N173" i="20"/>
  <c r="J173" i="20"/>
  <c r="F173" i="20"/>
  <c r="B173" i="20"/>
  <c r="V172" i="20"/>
  <c r="R172" i="20"/>
  <c r="P307" i="20"/>
  <c r="D288" i="20"/>
  <c r="S274" i="20"/>
  <c r="C271" i="20"/>
  <c r="N267" i="20"/>
  <c r="X263" i="20"/>
  <c r="K260" i="20"/>
  <c r="V256" i="20"/>
  <c r="P253" i="20"/>
  <c r="X250" i="20"/>
  <c r="H248" i="20"/>
  <c r="P245" i="20"/>
  <c r="X242" i="20"/>
  <c r="P240" i="20"/>
  <c r="R239" i="20"/>
  <c r="U238" i="20"/>
  <c r="X237" i="20"/>
  <c r="B237" i="20"/>
  <c r="E236" i="20"/>
  <c r="H235" i="20"/>
  <c r="J234" i="20"/>
  <c r="M233" i="20"/>
  <c r="P232" i="20"/>
  <c r="R231" i="20"/>
  <c r="U230" i="20"/>
  <c r="X229" i="20"/>
  <c r="B229" i="20"/>
  <c r="E228" i="20"/>
  <c r="H227" i="20"/>
  <c r="J226" i="20"/>
  <c r="M225" i="20"/>
  <c r="P224" i="20"/>
  <c r="R223" i="20"/>
  <c r="U222" i="20"/>
  <c r="X221" i="20"/>
  <c r="B221" i="20"/>
  <c r="E220" i="20"/>
  <c r="L219" i="20"/>
  <c r="T218" i="20"/>
  <c r="D218" i="20"/>
  <c r="L217" i="20"/>
  <c r="T216" i="20"/>
  <c r="D216" i="20"/>
  <c r="L215" i="20"/>
  <c r="T214" i="20"/>
  <c r="D214" i="20"/>
  <c r="L213" i="20"/>
  <c r="T212" i="20"/>
  <c r="D212" i="20"/>
  <c r="L211" i="20"/>
  <c r="T210" i="20"/>
  <c r="D210" i="20"/>
  <c r="L209" i="20"/>
  <c r="T208" i="20"/>
  <c r="D208" i="20"/>
  <c r="L207" i="20"/>
  <c r="T206" i="20"/>
  <c r="D206" i="20"/>
  <c r="L205" i="20"/>
  <c r="T204" i="20"/>
  <c r="D204" i="20"/>
  <c r="L203" i="20"/>
  <c r="T202" i="20"/>
  <c r="D202" i="20"/>
  <c r="L201" i="20"/>
  <c r="T200" i="20"/>
  <c r="D200" i="20"/>
  <c r="L199" i="20"/>
  <c r="T198" i="20"/>
  <c r="D198" i="20"/>
  <c r="L197" i="20"/>
  <c r="D197" i="20"/>
  <c r="T196" i="20"/>
  <c r="L196" i="20"/>
  <c r="D196" i="20"/>
  <c r="T195" i="20"/>
  <c r="L195" i="20"/>
  <c r="D195" i="20"/>
  <c r="T194" i="20"/>
  <c r="L194" i="20"/>
  <c r="D194" i="20"/>
  <c r="T193" i="20"/>
  <c r="L193" i="20"/>
  <c r="D193" i="20"/>
  <c r="T192" i="20"/>
  <c r="L192" i="20"/>
  <c r="D192" i="20"/>
  <c r="T191" i="20"/>
  <c r="L191" i="20"/>
  <c r="D191" i="20"/>
  <c r="T190" i="20"/>
  <c r="L190" i="20"/>
  <c r="D190" i="20"/>
  <c r="T189" i="20"/>
  <c r="L189" i="20"/>
  <c r="D189" i="20"/>
  <c r="T188" i="20"/>
  <c r="L188" i="20"/>
  <c r="D188" i="20"/>
  <c r="T187" i="20"/>
  <c r="O187" i="20"/>
  <c r="I187" i="20"/>
  <c r="D187" i="20"/>
  <c r="W186" i="20"/>
  <c r="Q186" i="20"/>
  <c r="L186" i="20"/>
  <c r="G186" i="20"/>
  <c r="Y185" i="20"/>
  <c r="T185" i="20"/>
  <c r="O185" i="20"/>
  <c r="I185" i="20"/>
  <c r="D185" i="20"/>
  <c r="W184" i="20"/>
  <c r="Q184" i="20"/>
  <c r="L184" i="20"/>
  <c r="G184" i="20"/>
  <c r="Y183" i="20"/>
  <c r="T183" i="20"/>
  <c r="O183" i="20"/>
  <c r="I183" i="20"/>
  <c r="D183" i="20"/>
  <c r="W182" i="20"/>
  <c r="Q182" i="20"/>
  <c r="L182" i="20"/>
  <c r="G182" i="20"/>
  <c r="Y181" i="20"/>
  <c r="T181" i="20"/>
  <c r="O181" i="20"/>
  <c r="I181" i="20"/>
  <c r="D181" i="20"/>
  <c r="W180" i="20"/>
  <c r="Q180" i="20"/>
  <c r="L180" i="20"/>
  <c r="G180" i="20"/>
  <c r="Y179" i="20"/>
  <c r="T179" i="20"/>
  <c r="O179" i="20"/>
  <c r="I179" i="20"/>
  <c r="D179" i="20"/>
  <c r="W178" i="20"/>
  <c r="Q178" i="20"/>
  <c r="L178" i="20"/>
  <c r="G178" i="20"/>
  <c r="Y177" i="20"/>
  <c r="T177" i="20"/>
  <c r="O177" i="20"/>
  <c r="I177" i="20"/>
  <c r="D177" i="20"/>
  <c r="W176" i="20"/>
  <c r="Q176" i="20"/>
  <c r="L176" i="20"/>
  <c r="G176" i="20"/>
  <c r="Y175" i="20"/>
  <c r="T175" i="20"/>
  <c r="O175" i="20"/>
  <c r="I175" i="20"/>
  <c r="D175" i="20"/>
  <c r="W174" i="20"/>
  <c r="Q174" i="20"/>
  <c r="L174" i="20"/>
  <c r="G174" i="20"/>
  <c r="Y173" i="20"/>
  <c r="T173" i="20"/>
  <c r="O173" i="20"/>
  <c r="I173" i="20"/>
  <c r="D173" i="20"/>
  <c r="W172" i="20"/>
  <c r="Q172" i="20"/>
  <c r="M172" i="20"/>
  <c r="I172" i="20"/>
  <c r="E172" i="20"/>
  <c r="Y171" i="20"/>
  <c r="U171" i="20"/>
  <c r="Q171" i="20"/>
  <c r="M171" i="20"/>
  <c r="I171" i="20"/>
  <c r="E171" i="20"/>
  <c r="Y170" i="20"/>
  <c r="U170" i="20"/>
  <c r="Q170" i="20"/>
  <c r="M170" i="20"/>
  <c r="I170" i="20"/>
  <c r="E170" i="20"/>
  <c r="Y169" i="20"/>
  <c r="U169" i="20"/>
  <c r="Q169" i="20"/>
  <c r="M169" i="20"/>
  <c r="I169" i="20"/>
  <c r="E169" i="20"/>
  <c r="Y168" i="20"/>
  <c r="U168" i="20"/>
  <c r="Q168" i="20"/>
  <c r="M168" i="20"/>
  <c r="I168" i="20"/>
  <c r="E168" i="20"/>
  <c r="Y167" i="20"/>
  <c r="U167" i="20"/>
  <c r="Q167" i="20"/>
  <c r="M167" i="20"/>
  <c r="I167" i="20"/>
  <c r="E167" i="20"/>
  <c r="Y166" i="20"/>
  <c r="U166" i="20"/>
  <c r="Q166" i="20"/>
  <c r="M166" i="20"/>
  <c r="I166" i="20"/>
  <c r="E166" i="20"/>
  <c r="Y165" i="20"/>
  <c r="U165" i="20"/>
  <c r="Q165" i="20"/>
  <c r="M165" i="20"/>
  <c r="I165" i="20"/>
  <c r="E165" i="20"/>
  <c r="Y164" i="20"/>
  <c r="U164" i="20"/>
  <c r="Q164" i="20"/>
  <c r="M164" i="20"/>
  <c r="I164" i="20"/>
  <c r="E164" i="20"/>
  <c r="Y163" i="20"/>
  <c r="U163" i="20"/>
  <c r="Q163" i="20"/>
  <c r="M163" i="20"/>
  <c r="I163" i="20"/>
  <c r="E163" i="20"/>
  <c r="Y162" i="20"/>
  <c r="U162" i="20"/>
  <c r="Q162" i="20"/>
  <c r="M162" i="20"/>
  <c r="I162" i="20"/>
  <c r="E162" i="20"/>
  <c r="Y161" i="20"/>
  <c r="U161" i="20"/>
  <c r="Q161" i="20"/>
  <c r="M161" i="20"/>
  <c r="I161" i="20"/>
  <c r="E161" i="20"/>
  <c r="Y160" i="20"/>
  <c r="U160" i="20"/>
  <c r="Q160" i="20"/>
  <c r="M160" i="20"/>
  <c r="I160" i="20"/>
  <c r="E160" i="20"/>
  <c r="Y159" i="20"/>
  <c r="U159" i="20"/>
  <c r="Q159" i="20"/>
  <c r="M159" i="20"/>
  <c r="I159" i="20"/>
  <c r="E159" i="20"/>
  <c r="Y158" i="20"/>
  <c r="U158" i="20"/>
  <c r="Q158" i="20"/>
  <c r="M158" i="20"/>
  <c r="I158" i="20"/>
  <c r="E158" i="20"/>
  <c r="Y157" i="20"/>
  <c r="U157" i="20"/>
  <c r="Q157" i="20"/>
  <c r="M157" i="20"/>
  <c r="I157" i="20"/>
  <c r="E157" i="20"/>
  <c r="Y156" i="20"/>
  <c r="U156" i="20"/>
  <c r="Q156" i="20"/>
  <c r="M156" i="20"/>
  <c r="I156" i="20"/>
  <c r="E156" i="20"/>
  <c r="Y155" i="20"/>
  <c r="U155" i="20"/>
  <c r="Q155" i="20"/>
  <c r="M155" i="20"/>
  <c r="I155" i="20"/>
  <c r="E155" i="20"/>
  <c r="Y154" i="20"/>
  <c r="U154" i="20"/>
  <c r="Q154" i="20"/>
  <c r="M154" i="20"/>
  <c r="I154" i="20"/>
  <c r="E154" i="20"/>
  <c r="Y153" i="20"/>
  <c r="U153" i="20"/>
  <c r="Q153" i="20"/>
  <c r="M153" i="20"/>
  <c r="I153" i="20"/>
  <c r="E153" i="20"/>
  <c r="Y152" i="20"/>
  <c r="U152" i="20"/>
  <c r="Q152" i="20"/>
  <c r="M152" i="20"/>
  <c r="I152" i="20"/>
  <c r="E152" i="20"/>
  <c r="Y151" i="20"/>
  <c r="U151" i="20"/>
  <c r="Q151" i="20"/>
  <c r="M151" i="20"/>
  <c r="I151" i="20"/>
  <c r="E151" i="20"/>
  <c r="Y150" i="20"/>
  <c r="U150" i="20"/>
  <c r="Q150" i="20"/>
  <c r="M150" i="20"/>
  <c r="I150" i="20"/>
  <c r="E150" i="20"/>
  <c r="Y149" i="20"/>
  <c r="U149" i="20"/>
  <c r="Q149" i="20"/>
  <c r="M149" i="20"/>
  <c r="I149" i="20"/>
  <c r="E149" i="20"/>
  <c r="Y148" i="20"/>
  <c r="U148" i="20"/>
  <c r="Q148" i="20"/>
  <c r="M148" i="20"/>
  <c r="I148" i="20"/>
  <c r="E148" i="20"/>
  <c r="Y147" i="20"/>
  <c r="U147" i="20"/>
  <c r="Q147" i="20"/>
  <c r="M147" i="20"/>
  <c r="I147" i="20"/>
  <c r="E147" i="20"/>
  <c r="Y146" i="20"/>
  <c r="U146" i="20"/>
  <c r="Q146" i="20"/>
  <c r="M146" i="20"/>
  <c r="I146" i="20"/>
  <c r="E146" i="20"/>
  <c r="Y145" i="20"/>
  <c r="U145" i="20"/>
  <c r="Q145" i="20"/>
  <c r="M145" i="20"/>
  <c r="I145" i="20"/>
  <c r="E145" i="20"/>
  <c r="Y144" i="20"/>
  <c r="U144" i="20"/>
  <c r="Q144" i="20"/>
  <c r="M144" i="20"/>
  <c r="I144" i="20"/>
  <c r="E144" i="20"/>
  <c r="Y143" i="20"/>
  <c r="U143" i="20"/>
  <c r="Q143" i="20"/>
  <c r="M301" i="20"/>
  <c r="O284" i="20"/>
  <c r="S273" i="20"/>
  <c r="F270" i="20"/>
  <c r="P266" i="20"/>
  <c r="C263" i="20"/>
  <c r="N259" i="20"/>
  <c r="X255" i="20"/>
  <c r="X252" i="20"/>
  <c r="H250" i="20"/>
  <c r="P247" i="20"/>
  <c r="X244" i="20"/>
  <c r="H242" i="20"/>
  <c r="J240" i="20"/>
  <c r="M239" i="20"/>
  <c r="P238" i="20"/>
  <c r="R237" i="20"/>
  <c r="U236" i="20"/>
  <c r="X235" i="20"/>
  <c r="B235" i="20"/>
  <c r="E234" i="20"/>
  <c r="H233" i="20"/>
  <c r="J232" i="20"/>
  <c r="M231" i="20"/>
  <c r="P230" i="20"/>
  <c r="R229" i="20"/>
  <c r="U228" i="20"/>
  <c r="X227" i="20"/>
  <c r="B227" i="20"/>
  <c r="E226" i="20"/>
  <c r="H225" i="20"/>
  <c r="J224" i="20"/>
  <c r="M223" i="20"/>
  <c r="P222" i="20"/>
  <c r="R221" i="20"/>
  <c r="U220" i="20"/>
  <c r="X219" i="20"/>
  <c r="H219" i="20"/>
  <c r="P218" i="20"/>
  <c r="X217" i="20"/>
  <c r="H217" i="20"/>
  <c r="P216" i="20"/>
  <c r="X215" i="20"/>
  <c r="H215" i="20"/>
  <c r="P214" i="20"/>
  <c r="X213" i="20"/>
  <c r="H213" i="20"/>
  <c r="P212" i="20"/>
  <c r="X211" i="20"/>
  <c r="H211" i="20"/>
  <c r="P210" i="20"/>
  <c r="X209" i="20"/>
  <c r="H209" i="20"/>
  <c r="P208" i="20"/>
  <c r="X207" i="20"/>
  <c r="H207" i="20"/>
  <c r="P206" i="20"/>
  <c r="X205" i="20"/>
  <c r="H205" i="20"/>
  <c r="P204" i="20"/>
  <c r="X203" i="20"/>
  <c r="H203" i="20"/>
  <c r="P202" i="20"/>
  <c r="X201" i="20"/>
  <c r="H201" i="20"/>
  <c r="P200" i="20"/>
  <c r="X199" i="20"/>
  <c r="H199" i="20"/>
  <c r="P198" i="20"/>
  <c r="X197" i="20"/>
  <c r="K197" i="20"/>
  <c r="C197" i="20"/>
  <c r="S196" i="20"/>
  <c r="K196" i="20"/>
  <c r="C196" i="20"/>
  <c r="S195" i="20"/>
  <c r="K195" i="20"/>
  <c r="C195" i="20"/>
  <c r="S194" i="20"/>
  <c r="K194" i="20"/>
  <c r="C194" i="20"/>
  <c r="S193" i="20"/>
  <c r="K193" i="20"/>
  <c r="C193" i="20"/>
  <c r="S192" i="20"/>
  <c r="K192" i="20"/>
  <c r="C192" i="20"/>
  <c r="S191" i="20"/>
  <c r="K191" i="20"/>
  <c r="C191" i="20"/>
  <c r="S190" i="20"/>
  <c r="K190" i="20"/>
  <c r="C190" i="20"/>
  <c r="S189" i="20"/>
  <c r="K189" i="20"/>
  <c r="C189" i="20"/>
  <c r="S188" i="20"/>
  <c r="K188" i="20"/>
  <c r="C188" i="20"/>
  <c r="S187" i="20"/>
  <c r="M187" i="20"/>
  <c r="H187" i="20"/>
  <c r="C187" i="20"/>
  <c r="U186" i="20"/>
  <c r="P186" i="20"/>
  <c r="K186" i="20"/>
  <c r="E186" i="20"/>
  <c r="X185" i="20"/>
  <c r="S185" i="20"/>
  <c r="M185" i="20"/>
  <c r="H185" i="20"/>
  <c r="C185" i="20"/>
  <c r="U184" i="20"/>
  <c r="P184" i="20"/>
  <c r="K184" i="20"/>
  <c r="E184" i="20"/>
  <c r="X183" i="20"/>
  <c r="S183" i="20"/>
  <c r="M183" i="20"/>
  <c r="H183" i="20"/>
  <c r="C183" i="20"/>
  <c r="U182" i="20"/>
  <c r="P182" i="20"/>
  <c r="K182" i="20"/>
  <c r="E182" i="20"/>
  <c r="X181" i="20"/>
  <c r="S181" i="20"/>
  <c r="M181" i="20"/>
  <c r="H181" i="20"/>
  <c r="C181" i="20"/>
  <c r="U180" i="20"/>
  <c r="P180" i="20"/>
  <c r="K180" i="20"/>
  <c r="E180" i="20"/>
  <c r="X179" i="20"/>
  <c r="S179" i="20"/>
  <c r="M179" i="20"/>
  <c r="H179" i="20"/>
  <c r="C179" i="20"/>
  <c r="U178" i="20"/>
  <c r="P178" i="20"/>
  <c r="K178" i="20"/>
  <c r="E178" i="20"/>
  <c r="X177" i="20"/>
  <c r="S177" i="20"/>
  <c r="M177" i="20"/>
  <c r="H177" i="20"/>
  <c r="C177" i="20"/>
  <c r="U176" i="20"/>
  <c r="P176" i="20"/>
  <c r="K176" i="20"/>
  <c r="E176" i="20"/>
  <c r="X175" i="20"/>
  <c r="S175" i="20"/>
  <c r="M175" i="20"/>
  <c r="H175" i="20"/>
  <c r="C175" i="20"/>
  <c r="U174" i="20"/>
  <c r="P174" i="20"/>
  <c r="K174" i="20"/>
  <c r="E174" i="20"/>
  <c r="X173" i="20"/>
  <c r="S173" i="20"/>
  <c r="M173" i="20"/>
  <c r="H173" i="20"/>
  <c r="C173" i="20"/>
  <c r="U172" i="20"/>
  <c r="P172" i="20"/>
  <c r="L172" i="20"/>
  <c r="H172" i="20"/>
  <c r="D172" i="20"/>
  <c r="X171" i="20"/>
  <c r="T171" i="20"/>
  <c r="P171" i="20"/>
  <c r="L171" i="20"/>
  <c r="H171" i="20"/>
  <c r="D171" i="20"/>
  <c r="X170" i="20"/>
  <c r="T170" i="20"/>
  <c r="P170" i="20"/>
  <c r="L170" i="20"/>
  <c r="H170" i="20"/>
  <c r="D170" i="20"/>
  <c r="X169" i="20"/>
  <c r="T169" i="20"/>
  <c r="P169" i="20"/>
  <c r="L169" i="20"/>
  <c r="H169" i="20"/>
  <c r="D169" i="20"/>
  <c r="X168" i="20"/>
  <c r="T168" i="20"/>
  <c r="P168" i="20"/>
  <c r="L168" i="20"/>
  <c r="H168" i="20"/>
  <c r="D168" i="20"/>
  <c r="X167" i="20"/>
  <c r="T167" i="20"/>
  <c r="P167" i="20"/>
  <c r="L167" i="20"/>
  <c r="H167" i="20"/>
  <c r="D167" i="20"/>
  <c r="X166" i="20"/>
  <c r="T166" i="20"/>
  <c r="P166" i="20"/>
  <c r="L166" i="20"/>
  <c r="H166" i="20"/>
  <c r="D166" i="20"/>
  <c r="X165" i="20"/>
  <c r="T165" i="20"/>
  <c r="P165" i="20"/>
  <c r="L165" i="20"/>
  <c r="H165" i="20"/>
  <c r="D165" i="20"/>
  <c r="X164" i="20"/>
  <c r="T164" i="20"/>
  <c r="P164" i="20"/>
  <c r="L164" i="20"/>
  <c r="H164" i="20"/>
  <c r="D164" i="20"/>
  <c r="X163" i="20"/>
  <c r="T163" i="20"/>
  <c r="P163" i="20"/>
  <c r="L163" i="20"/>
  <c r="H163" i="20"/>
  <c r="D163" i="20"/>
  <c r="X162" i="20"/>
  <c r="T162" i="20"/>
  <c r="P162" i="20"/>
  <c r="L162" i="20"/>
  <c r="H162" i="20"/>
  <c r="D162" i="20"/>
  <c r="X161" i="20"/>
  <c r="T161" i="20"/>
  <c r="P161" i="20"/>
  <c r="L161" i="20"/>
  <c r="H161" i="20"/>
  <c r="D161" i="20"/>
  <c r="X160" i="20"/>
  <c r="T160" i="20"/>
  <c r="P160" i="20"/>
  <c r="L160" i="20"/>
  <c r="H160" i="20"/>
  <c r="D160" i="20"/>
  <c r="X159" i="20"/>
  <c r="T159" i="20"/>
  <c r="P159" i="20"/>
  <c r="L159" i="20"/>
  <c r="H159" i="20"/>
  <c r="D159" i="20"/>
  <c r="X158" i="20"/>
  <c r="T158" i="20"/>
  <c r="P158" i="20"/>
  <c r="L158" i="20"/>
  <c r="H158" i="20"/>
  <c r="D158" i="20"/>
  <c r="X157" i="20"/>
  <c r="T157" i="20"/>
  <c r="P157" i="20"/>
  <c r="L157" i="20"/>
  <c r="H157" i="20"/>
  <c r="D157" i="20"/>
  <c r="X156" i="20"/>
  <c r="T156" i="20"/>
  <c r="P156" i="20"/>
  <c r="L156" i="20"/>
  <c r="H156" i="20"/>
  <c r="D156" i="20"/>
  <c r="X155" i="20"/>
  <c r="T155" i="20"/>
  <c r="P155" i="20"/>
  <c r="L155" i="20"/>
  <c r="H155" i="20"/>
  <c r="D155" i="20"/>
  <c r="X154" i="20"/>
  <c r="T154" i="20"/>
  <c r="P154" i="20"/>
  <c r="L154" i="20"/>
  <c r="H154" i="20"/>
  <c r="D154" i="20"/>
  <c r="X153" i="20"/>
  <c r="T153" i="20"/>
  <c r="P153" i="20"/>
  <c r="L153" i="20"/>
  <c r="H153" i="20"/>
  <c r="D153" i="20"/>
  <c r="X152" i="20"/>
  <c r="T152" i="20"/>
  <c r="P152" i="20"/>
  <c r="L152" i="20"/>
  <c r="H152" i="20"/>
  <c r="D152" i="20"/>
  <c r="X151" i="20"/>
  <c r="T151" i="20"/>
  <c r="P151" i="20"/>
  <c r="L151" i="20"/>
  <c r="H151" i="20"/>
  <c r="D151" i="20"/>
  <c r="X150" i="20"/>
  <c r="T150" i="20"/>
  <c r="P150" i="20"/>
  <c r="L150" i="20"/>
  <c r="H150" i="20"/>
  <c r="D150" i="20"/>
  <c r="X149" i="20"/>
  <c r="T149" i="20"/>
  <c r="P149" i="20"/>
  <c r="L149" i="20"/>
  <c r="H149" i="20"/>
  <c r="D149" i="20"/>
  <c r="X148" i="20"/>
  <c r="T148" i="20"/>
  <c r="P148" i="20"/>
  <c r="L148" i="20"/>
  <c r="H148" i="20"/>
  <c r="D148" i="20"/>
  <c r="X147" i="20"/>
  <c r="T147" i="20"/>
  <c r="P147" i="20"/>
  <c r="L147" i="20"/>
  <c r="H147" i="20"/>
  <c r="D147" i="20"/>
  <c r="X146" i="20"/>
  <c r="T146" i="20"/>
  <c r="P146" i="20"/>
  <c r="L146" i="20"/>
  <c r="H146" i="20"/>
  <c r="D146" i="20"/>
  <c r="X145" i="20"/>
  <c r="T145" i="20"/>
  <c r="P145" i="20"/>
  <c r="L145" i="20"/>
  <c r="H145" i="20"/>
  <c r="D145" i="20"/>
  <c r="X144" i="20"/>
  <c r="T144" i="20"/>
  <c r="P144" i="20"/>
  <c r="L144" i="20"/>
  <c r="H144" i="20"/>
  <c r="D144" i="20"/>
  <c r="X143" i="20"/>
  <c r="T143" i="20"/>
  <c r="T314" i="20"/>
  <c r="Q291" i="20"/>
  <c r="L277" i="20"/>
  <c r="X271" i="20"/>
  <c r="K268" i="20"/>
  <c r="V264" i="20"/>
  <c r="H261" i="20"/>
  <c r="S257" i="20"/>
  <c r="H254" i="20"/>
  <c r="P251" i="20"/>
  <c r="X248" i="20"/>
  <c r="H246" i="20"/>
  <c r="P243" i="20"/>
  <c r="X240" i="20"/>
  <c r="X239" i="20"/>
  <c r="B239" i="20"/>
  <c r="E238" i="20"/>
  <c r="H237" i="20"/>
  <c r="J236" i="20"/>
  <c r="M235" i="20"/>
  <c r="P234" i="20"/>
  <c r="R233" i="20"/>
  <c r="U232" i="20"/>
  <c r="X231" i="20"/>
  <c r="B231" i="20"/>
  <c r="E230" i="20"/>
  <c r="H229" i="20"/>
  <c r="J228" i="20"/>
  <c r="M227" i="20"/>
  <c r="P226" i="20"/>
  <c r="R225" i="20"/>
  <c r="U224" i="20"/>
  <c r="X223" i="20"/>
  <c r="B223" i="20"/>
  <c r="E222" i="20"/>
  <c r="H221" i="20"/>
  <c r="J220" i="20"/>
  <c r="P219" i="20"/>
  <c r="X218" i="20"/>
  <c r="H218" i="20"/>
  <c r="P217" i="20"/>
  <c r="X216" i="20"/>
  <c r="H216" i="20"/>
  <c r="P215" i="20"/>
  <c r="X214" i="20"/>
  <c r="H214" i="20"/>
  <c r="P213" i="20"/>
  <c r="X212" i="20"/>
  <c r="H212" i="20"/>
  <c r="P211" i="20"/>
  <c r="X210" i="20"/>
  <c r="H210" i="20"/>
  <c r="P209" i="20"/>
  <c r="X208" i="20"/>
  <c r="H208" i="20"/>
  <c r="P207" i="20"/>
  <c r="X206" i="20"/>
  <c r="H206" i="20"/>
  <c r="P205" i="20"/>
  <c r="X204" i="20"/>
  <c r="H204" i="20"/>
  <c r="P203" i="20"/>
  <c r="X202" i="20"/>
  <c r="H202" i="20"/>
  <c r="P201" i="20"/>
  <c r="X200" i="20"/>
  <c r="H200" i="20"/>
  <c r="P199" i="20"/>
  <c r="X198" i="20"/>
  <c r="H198" i="20"/>
  <c r="P197" i="20"/>
  <c r="G197" i="20"/>
  <c r="W196" i="20"/>
  <c r="O196" i="20"/>
  <c r="G196" i="20"/>
  <c r="W195" i="20"/>
  <c r="O195" i="20"/>
  <c r="G195" i="20"/>
  <c r="W194" i="20"/>
  <c r="O194" i="20"/>
  <c r="G194" i="20"/>
  <c r="W193" i="20"/>
  <c r="O193" i="20"/>
  <c r="G193" i="20"/>
  <c r="W192" i="20"/>
  <c r="O192" i="20"/>
  <c r="G192" i="20"/>
  <c r="W191" i="20"/>
  <c r="O191" i="20"/>
  <c r="G191" i="20"/>
  <c r="W190" i="20"/>
  <c r="O190" i="20"/>
  <c r="G190" i="20"/>
  <c r="W189" i="20"/>
  <c r="O189" i="20"/>
  <c r="G189" i="20"/>
  <c r="W188" i="20"/>
  <c r="O188" i="20"/>
  <c r="G188" i="20"/>
  <c r="W187" i="20"/>
  <c r="P187" i="20"/>
  <c r="K187" i="20"/>
  <c r="E187" i="20"/>
  <c r="X186" i="20"/>
  <c r="S186" i="20"/>
  <c r="M186" i="20"/>
  <c r="H186" i="20"/>
  <c r="C186" i="20"/>
  <c r="U185" i="20"/>
  <c r="P185" i="20"/>
  <c r="K185" i="20"/>
  <c r="E185" i="20"/>
  <c r="X184" i="20"/>
  <c r="S184" i="20"/>
  <c r="M184" i="20"/>
  <c r="H184" i="20"/>
  <c r="C184" i="20"/>
  <c r="U183" i="20"/>
  <c r="P183" i="20"/>
  <c r="K183" i="20"/>
  <c r="E183" i="20"/>
  <c r="X182" i="20"/>
  <c r="S182" i="20"/>
  <c r="M182" i="20"/>
  <c r="H182" i="20"/>
  <c r="C182" i="20"/>
  <c r="U181" i="20"/>
  <c r="P181" i="20"/>
  <c r="K181" i="20"/>
  <c r="E181" i="20"/>
  <c r="X180" i="20"/>
  <c r="S180" i="20"/>
  <c r="M180" i="20"/>
  <c r="H180" i="20"/>
  <c r="C180" i="20"/>
  <c r="U179" i="20"/>
  <c r="P179" i="20"/>
  <c r="K179" i="20"/>
  <c r="E179" i="20"/>
  <c r="X178" i="20"/>
  <c r="S178" i="20"/>
  <c r="M178" i="20"/>
  <c r="H178" i="20"/>
  <c r="C178" i="20"/>
  <c r="U177" i="20"/>
  <c r="P177" i="20"/>
  <c r="K177" i="20"/>
  <c r="E177" i="20"/>
  <c r="X176" i="20"/>
  <c r="S176" i="20"/>
  <c r="M176" i="20"/>
  <c r="H176" i="20"/>
  <c r="C176" i="20"/>
  <c r="U175" i="20"/>
  <c r="P175" i="20"/>
  <c r="K175" i="20"/>
  <c r="E175" i="20"/>
  <c r="X174" i="20"/>
  <c r="S174" i="20"/>
  <c r="M174" i="20"/>
  <c r="H174" i="20"/>
  <c r="C174" i="20"/>
  <c r="U173" i="20"/>
  <c r="P173" i="20"/>
  <c r="K173" i="20"/>
  <c r="E173" i="20"/>
  <c r="X172" i="20"/>
  <c r="S172" i="20"/>
  <c r="N172" i="20"/>
  <c r="J172" i="20"/>
  <c r="F172" i="20"/>
  <c r="B172" i="20"/>
  <c r="V171" i="20"/>
  <c r="R171" i="20"/>
  <c r="N171" i="20"/>
  <c r="J171" i="20"/>
  <c r="F171" i="20"/>
  <c r="B171" i="20"/>
  <c r="V170" i="20"/>
  <c r="R170" i="20"/>
  <c r="N170" i="20"/>
  <c r="J170" i="20"/>
  <c r="F170" i="20"/>
  <c r="B170" i="20"/>
  <c r="V169" i="20"/>
  <c r="R169" i="20"/>
  <c r="N169" i="20"/>
  <c r="J169" i="20"/>
  <c r="F169" i="20"/>
  <c r="B169" i="20"/>
  <c r="V168" i="20"/>
  <c r="R168" i="20"/>
  <c r="N168" i="20"/>
  <c r="J168" i="20"/>
  <c r="F168" i="20"/>
  <c r="B168" i="20"/>
  <c r="V167" i="20"/>
  <c r="R167" i="20"/>
  <c r="N167" i="20"/>
  <c r="J167" i="20"/>
  <c r="F167" i="20"/>
  <c r="B167" i="20"/>
  <c r="V166" i="20"/>
  <c r="R166" i="20"/>
  <c r="N166" i="20"/>
  <c r="J166" i="20"/>
  <c r="F166" i="20"/>
  <c r="B166" i="20"/>
  <c r="V165" i="20"/>
  <c r="R165" i="20"/>
  <c r="N165" i="20"/>
  <c r="J165" i="20"/>
  <c r="F165" i="20"/>
  <c r="B165" i="20"/>
  <c r="V164" i="20"/>
  <c r="R164" i="20"/>
  <c r="N164" i="20"/>
  <c r="J164" i="20"/>
  <c r="F164" i="20"/>
  <c r="B164" i="20"/>
  <c r="V163" i="20"/>
  <c r="R163" i="20"/>
  <c r="N163" i="20"/>
  <c r="J163" i="20"/>
  <c r="F163" i="20"/>
  <c r="B163" i="20"/>
  <c r="V162" i="20"/>
  <c r="R162" i="20"/>
  <c r="N162" i="20"/>
  <c r="J162" i="20"/>
  <c r="F162" i="20"/>
  <c r="B162" i="20"/>
  <c r="V161" i="20"/>
  <c r="R161" i="20"/>
  <c r="N161" i="20"/>
  <c r="J161" i="20"/>
  <c r="F161" i="20"/>
  <c r="B161" i="20"/>
  <c r="V160" i="20"/>
  <c r="R160" i="20"/>
  <c r="N160" i="20"/>
  <c r="J160" i="20"/>
  <c r="F160" i="20"/>
  <c r="B160" i="20"/>
  <c r="V159" i="20"/>
  <c r="R159" i="20"/>
  <c r="N159" i="20"/>
  <c r="J159" i="20"/>
  <c r="F159" i="20"/>
  <c r="B159" i="20"/>
  <c r="V158" i="20"/>
  <c r="R158" i="20"/>
  <c r="N158" i="20"/>
  <c r="J158" i="20"/>
  <c r="F158" i="20"/>
  <c r="B158" i="20"/>
  <c r="V157" i="20"/>
  <c r="R157" i="20"/>
  <c r="N157" i="20"/>
  <c r="J157" i="20"/>
  <c r="F157" i="20"/>
  <c r="B157" i="20"/>
  <c r="V156" i="20"/>
  <c r="R156" i="20"/>
  <c r="N156" i="20"/>
  <c r="J156" i="20"/>
  <c r="F156" i="20"/>
  <c r="B156" i="20"/>
  <c r="V155" i="20"/>
  <c r="R155" i="20"/>
  <c r="N155" i="20"/>
  <c r="J155" i="20"/>
  <c r="F155" i="20"/>
  <c r="B155" i="20"/>
  <c r="V154" i="20"/>
  <c r="R154" i="20"/>
  <c r="N154" i="20"/>
  <c r="J154" i="20"/>
  <c r="F154" i="20"/>
  <c r="B154" i="20"/>
  <c r="V153" i="20"/>
  <c r="R153" i="20"/>
  <c r="N153" i="20"/>
  <c r="J153" i="20"/>
  <c r="F153" i="20"/>
  <c r="B153" i="20"/>
  <c r="V152" i="20"/>
  <c r="R152" i="20"/>
  <c r="N152" i="20"/>
  <c r="J152" i="20"/>
  <c r="F152" i="20"/>
  <c r="B152" i="20"/>
  <c r="V151" i="20"/>
  <c r="R151" i="20"/>
  <c r="N151" i="20"/>
  <c r="J151" i="20"/>
  <c r="F151" i="20"/>
  <c r="B151" i="20"/>
  <c r="V150" i="20"/>
  <c r="R150" i="20"/>
  <c r="N150" i="20"/>
  <c r="J150" i="20"/>
  <c r="F150" i="20"/>
  <c r="B150" i="20"/>
  <c r="V149" i="20"/>
  <c r="R149" i="20"/>
  <c r="N149" i="20"/>
  <c r="J149" i="20"/>
  <c r="F149" i="20"/>
  <c r="B149" i="20"/>
  <c r="V148" i="20"/>
  <c r="R148" i="20"/>
  <c r="N148" i="20"/>
  <c r="J148" i="20"/>
  <c r="F148" i="20"/>
  <c r="B148" i="20"/>
  <c r="V147" i="20"/>
  <c r="R147" i="20"/>
  <c r="N147" i="20"/>
  <c r="J147" i="20"/>
  <c r="F147" i="20"/>
  <c r="B147" i="20"/>
  <c r="V146" i="20"/>
  <c r="R146" i="20"/>
  <c r="N146" i="20"/>
  <c r="J146" i="20"/>
  <c r="F146" i="20"/>
  <c r="B146" i="20"/>
  <c r="V145" i="20"/>
  <c r="R145" i="20"/>
  <c r="N145" i="20"/>
  <c r="J145" i="20"/>
  <c r="F145" i="20"/>
  <c r="B145" i="20"/>
  <c r="V144" i="20"/>
  <c r="R144" i="20"/>
  <c r="N144" i="20"/>
  <c r="J144" i="20"/>
  <c r="F144" i="20"/>
  <c r="B144" i="20"/>
  <c r="V143" i="20"/>
  <c r="R143" i="20"/>
  <c r="N143" i="20"/>
  <c r="J143" i="20"/>
  <c r="F143" i="20"/>
  <c r="B143" i="20"/>
  <c r="V142" i="20"/>
  <c r="R142" i="20"/>
  <c r="N142" i="20"/>
  <c r="J142" i="20"/>
  <c r="F142" i="20"/>
  <c r="B142" i="20"/>
  <c r="V141" i="20"/>
  <c r="R141" i="20"/>
  <c r="N141" i="20"/>
  <c r="J141" i="20"/>
  <c r="F141" i="20"/>
  <c r="B141" i="20"/>
  <c r="V140" i="20"/>
  <c r="R140" i="20"/>
  <c r="N140" i="20"/>
  <c r="J140" i="20"/>
  <c r="F140" i="20"/>
  <c r="B140" i="20"/>
  <c r="V139" i="20"/>
  <c r="R139" i="20"/>
  <c r="N139" i="20"/>
  <c r="J139" i="20"/>
  <c r="F139" i="20"/>
  <c r="B139" i="20"/>
  <c r="V138" i="20"/>
  <c r="R138" i="20"/>
  <c r="N138" i="20"/>
  <c r="J138" i="20"/>
  <c r="F138" i="20"/>
  <c r="B138" i="20"/>
  <c r="V137" i="20"/>
  <c r="R137" i="20"/>
  <c r="N137" i="20"/>
  <c r="J137" i="20"/>
  <c r="F137" i="20"/>
  <c r="B137" i="20"/>
  <c r="V136" i="20"/>
  <c r="R136" i="20"/>
  <c r="N136" i="20"/>
  <c r="J136" i="20"/>
  <c r="F136" i="20"/>
  <c r="B136" i="20"/>
  <c r="V135" i="20"/>
  <c r="R135" i="20"/>
  <c r="N135" i="20"/>
  <c r="J135" i="20"/>
  <c r="F135" i="20"/>
  <c r="B135" i="20"/>
  <c r="V134" i="20"/>
  <c r="R134" i="20"/>
  <c r="N134" i="20"/>
  <c r="J134" i="20"/>
  <c r="F134" i="20"/>
  <c r="B134" i="20"/>
  <c r="V133" i="20"/>
  <c r="R133" i="20"/>
  <c r="N133" i="20"/>
  <c r="J133" i="20"/>
  <c r="F133" i="20"/>
  <c r="B133" i="20"/>
  <c r="V132" i="20"/>
  <c r="R132" i="20"/>
  <c r="N132" i="20"/>
  <c r="J132" i="20"/>
  <c r="F132" i="20"/>
  <c r="B132" i="20"/>
  <c r="V131" i="20"/>
  <c r="R131" i="20"/>
  <c r="N131" i="20"/>
  <c r="J131" i="20"/>
  <c r="F131" i="20"/>
  <c r="B131" i="20"/>
  <c r="V130" i="20"/>
  <c r="R130" i="20"/>
  <c r="N130" i="20"/>
  <c r="J130" i="20"/>
  <c r="F130" i="20"/>
  <c r="B130" i="20"/>
  <c r="V129" i="20"/>
  <c r="R129" i="20"/>
  <c r="N129" i="20"/>
  <c r="J129" i="20"/>
  <c r="F129" i="20"/>
  <c r="B129" i="20"/>
  <c r="V128" i="20"/>
  <c r="R128" i="20"/>
  <c r="N128" i="20"/>
  <c r="J128" i="20"/>
  <c r="F128" i="20"/>
  <c r="B128" i="20"/>
  <c r="V127" i="20"/>
  <c r="R127" i="20"/>
  <c r="N127" i="20"/>
  <c r="J127" i="20"/>
  <c r="F127" i="20"/>
  <c r="B127" i="20"/>
  <c r="V126" i="20"/>
  <c r="R126" i="20"/>
  <c r="N126" i="20"/>
  <c r="J126" i="20"/>
  <c r="F126" i="20"/>
  <c r="B126" i="20"/>
  <c r="V125" i="20"/>
  <c r="R125" i="20"/>
  <c r="N125" i="20"/>
  <c r="J125" i="20"/>
  <c r="F125" i="20"/>
  <c r="B125" i="20"/>
  <c r="V124" i="20"/>
  <c r="R124" i="20"/>
  <c r="N124" i="20"/>
  <c r="J124" i="20"/>
  <c r="F124" i="20"/>
  <c r="B124" i="20"/>
  <c r="V123" i="20"/>
  <c r="R123" i="20"/>
  <c r="N123" i="20"/>
  <c r="J123" i="20"/>
  <c r="F123" i="20"/>
  <c r="B123" i="20"/>
  <c r="V122" i="20"/>
  <c r="R122" i="20"/>
  <c r="N122" i="20"/>
  <c r="J122" i="20"/>
  <c r="F122" i="20"/>
  <c r="B122" i="20"/>
  <c r="V121" i="20"/>
  <c r="R121" i="20"/>
  <c r="N121" i="20"/>
  <c r="J121" i="20"/>
  <c r="F121" i="20"/>
  <c r="B121" i="20"/>
  <c r="V120" i="20"/>
  <c r="R120" i="20"/>
  <c r="N120" i="20"/>
  <c r="J120" i="20"/>
  <c r="F120" i="20"/>
  <c r="B120" i="20"/>
  <c r="V119" i="20"/>
  <c r="R119" i="20"/>
  <c r="N119" i="20"/>
  <c r="J119" i="20"/>
  <c r="F119" i="20"/>
  <c r="B119" i="20"/>
  <c r="V118" i="20"/>
  <c r="R118" i="20"/>
  <c r="N118" i="20"/>
  <c r="J118" i="20"/>
  <c r="F118" i="20"/>
  <c r="B118" i="20"/>
  <c r="V117" i="20"/>
  <c r="R117" i="20"/>
  <c r="N117" i="20"/>
  <c r="J117" i="20"/>
  <c r="F117" i="20"/>
  <c r="B117" i="20"/>
  <c r="V116" i="20"/>
  <c r="R116" i="20"/>
  <c r="N116" i="20"/>
  <c r="J116" i="20"/>
  <c r="F116" i="20"/>
  <c r="B116" i="20"/>
  <c r="V115" i="20"/>
  <c r="R115" i="20"/>
  <c r="N115" i="20"/>
  <c r="J115" i="20"/>
  <c r="F115" i="20"/>
  <c r="B115" i="20"/>
  <c r="V114" i="20"/>
  <c r="R114" i="20"/>
  <c r="N114" i="20"/>
  <c r="J114" i="20"/>
  <c r="F114" i="20"/>
  <c r="B114" i="20"/>
  <c r="V113" i="20"/>
  <c r="R113" i="20"/>
  <c r="N113" i="20"/>
  <c r="J113" i="20"/>
  <c r="F113" i="20"/>
  <c r="B113" i="20"/>
  <c r="V112" i="20"/>
  <c r="R112" i="20"/>
  <c r="Y280" i="20"/>
  <c r="F262" i="20"/>
  <c r="P249" i="20"/>
  <c r="E240" i="20"/>
  <c r="P236" i="20"/>
  <c r="B233" i="20"/>
  <c r="M229" i="20"/>
  <c r="X225" i="20"/>
  <c r="J222" i="20"/>
  <c r="D219" i="20"/>
  <c r="L216" i="20"/>
  <c r="T213" i="20"/>
  <c r="D211" i="20"/>
  <c r="L208" i="20"/>
  <c r="T205" i="20"/>
  <c r="D203" i="20"/>
  <c r="L200" i="20"/>
  <c r="T197" i="20"/>
  <c r="H196" i="20"/>
  <c r="X194" i="20"/>
  <c r="P193" i="20"/>
  <c r="H192" i="20"/>
  <c r="X190" i="20"/>
  <c r="P189" i="20"/>
  <c r="H188" i="20"/>
  <c r="G187" i="20"/>
  <c r="I186" i="20"/>
  <c r="L185" i="20"/>
  <c r="O184" i="20"/>
  <c r="Q183" i="20"/>
  <c r="T182" i="20"/>
  <c r="W181" i="20"/>
  <c r="Y180" i="20"/>
  <c r="D180" i="20"/>
  <c r="G179" i="20"/>
  <c r="I178" i="20"/>
  <c r="L177" i="20"/>
  <c r="O176" i="20"/>
  <c r="Q175" i="20"/>
  <c r="T174" i="20"/>
  <c r="W173" i="20"/>
  <c r="Y172" i="20"/>
  <c r="G172" i="20"/>
  <c r="O171" i="20"/>
  <c r="W170" i="20"/>
  <c r="G170" i="20"/>
  <c r="O169" i="20"/>
  <c r="W168" i="20"/>
  <c r="G168" i="20"/>
  <c r="O167" i="20"/>
  <c r="W166" i="20"/>
  <c r="G166" i="20"/>
  <c r="O165" i="20"/>
  <c r="W164" i="20"/>
  <c r="G164" i="20"/>
  <c r="O163" i="20"/>
  <c r="W162" i="20"/>
  <c r="G162" i="20"/>
  <c r="O161" i="20"/>
  <c r="W160" i="20"/>
  <c r="G160" i="20"/>
  <c r="O159" i="20"/>
  <c r="W158" i="20"/>
  <c r="G158" i="20"/>
  <c r="O157" i="20"/>
  <c r="W156" i="20"/>
  <c r="G156" i="20"/>
  <c r="O155" i="20"/>
  <c r="W154" i="20"/>
  <c r="G154" i="20"/>
  <c r="O153" i="20"/>
  <c r="W152" i="20"/>
  <c r="G152" i="20"/>
  <c r="O151" i="20"/>
  <c r="W150" i="20"/>
  <c r="G150" i="20"/>
  <c r="O149" i="20"/>
  <c r="W148" i="20"/>
  <c r="G148" i="20"/>
  <c r="O147" i="20"/>
  <c r="W146" i="20"/>
  <c r="G146" i="20"/>
  <c r="O145" i="20"/>
  <c r="W144" i="20"/>
  <c r="G144" i="20"/>
  <c r="P143" i="20"/>
  <c r="K143" i="20"/>
  <c r="E143" i="20"/>
  <c r="X142" i="20"/>
  <c r="S142" i="20"/>
  <c r="M142" i="20"/>
  <c r="H142" i="20"/>
  <c r="C142" i="20"/>
  <c r="U141" i="20"/>
  <c r="P141" i="20"/>
  <c r="K141" i="20"/>
  <c r="E141" i="20"/>
  <c r="X140" i="20"/>
  <c r="S140" i="20"/>
  <c r="M140" i="20"/>
  <c r="H140" i="20"/>
  <c r="C140" i="20"/>
  <c r="U139" i="20"/>
  <c r="P139" i="20"/>
  <c r="K139" i="20"/>
  <c r="E139" i="20"/>
  <c r="X138" i="20"/>
  <c r="S138" i="20"/>
  <c r="M138" i="20"/>
  <c r="H138" i="20"/>
  <c r="C138" i="20"/>
  <c r="U137" i="20"/>
  <c r="P137" i="20"/>
  <c r="K137" i="20"/>
  <c r="E137" i="20"/>
  <c r="X136" i="20"/>
  <c r="S136" i="20"/>
  <c r="M136" i="20"/>
  <c r="H136" i="20"/>
  <c r="C136" i="20"/>
  <c r="U135" i="20"/>
  <c r="P135" i="20"/>
  <c r="K135" i="20"/>
  <c r="E135" i="20"/>
  <c r="X134" i="20"/>
  <c r="S134" i="20"/>
  <c r="M134" i="20"/>
  <c r="H134" i="20"/>
  <c r="C134" i="20"/>
  <c r="U133" i="20"/>
  <c r="P133" i="20"/>
  <c r="K133" i="20"/>
  <c r="E133" i="20"/>
  <c r="X132" i="20"/>
  <c r="S132" i="20"/>
  <c r="M132" i="20"/>
  <c r="H132" i="20"/>
  <c r="C132" i="20"/>
  <c r="U131" i="20"/>
  <c r="P131" i="20"/>
  <c r="K131" i="20"/>
  <c r="E131" i="20"/>
  <c r="X130" i="20"/>
  <c r="S130" i="20"/>
  <c r="M130" i="20"/>
  <c r="H130" i="20"/>
  <c r="C130" i="20"/>
  <c r="U129" i="20"/>
  <c r="P129" i="20"/>
  <c r="K129" i="20"/>
  <c r="E129" i="20"/>
  <c r="X128" i="20"/>
  <c r="S128" i="20"/>
  <c r="M128" i="20"/>
  <c r="H128" i="20"/>
  <c r="C128" i="20"/>
  <c r="U127" i="20"/>
  <c r="P127" i="20"/>
  <c r="K127" i="20"/>
  <c r="E127" i="20"/>
  <c r="X126" i="20"/>
  <c r="S126" i="20"/>
  <c r="M126" i="20"/>
  <c r="H126" i="20"/>
  <c r="C126" i="20"/>
  <c r="U125" i="20"/>
  <c r="P125" i="20"/>
  <c r="K125" i="20"/>
  <c r="E125" i="20"/>
  <c r="X124" i="20"/>
  <c r="S124" i="20"/>
  <c r="M124" i="20"/>
  <c r="H124" i="20"/>
  <c r="C124" i="20"/>
  <c r="U123" i="20"/>
  <c r="P123" i="20"/>
  <c r="K123" i="20"/>
  <c r="E123" i="20"/>
  <c r="X122" i="20"/>
  <c r="S122" i="20"/>
  <c r="M122" i="20"/>
  <c r="H122" i="20"/>
  <c r="C122" i="20"/>
  <c r="U121" i="20"/>
  <c r="P121" i="20"/>
  <c r="K121" i="20"/>
  <c r="E121" i="20"/>
  <c r="X120" i="20"/>
  <c r="S120" i="20"/>
  <c r="M120" i="20"/>
  <c r="H120" i="20"/>
  <c r="C120" i="20"/>
  <c r="U119" i="20"/>
  <c r="P119" i="20"/>
  <c r="K119" i="20"/>
  <c r="E119" i="20"/>
  <c r="X118" i="20"/>
  <c r="S118" i="20"/>
  <c r="M118" i="20"/>
  <c r="H118" i="20"/>
  <c r="C118" i="20"/>
  <c r="U117" i="20"/>
  <c r="P117" i="20"/>
  <c r="K117" i="20"/>
  <c r="E117" i="20"/>
  <c r="X116" i="20"/>
  <c r="S116" i="20"/>
  <c r="M116" i="20"/>
  <c r="H116" i="20"/>
  <c r="C116" i="20"/>
  <c r="U115" i="20"/>
  <c r="P115" i="20"/>
  <c r="K115" i="20"/>
  <c r="E115" i="20"/>
  <c r="X114" i="20"/>
  <c r="S114" i="20"/>
  <c r="M114" i="20"/>
  <c r="H114" i="20"/>
  <c r="C114" i="20"/>
  <c r="U113" i="20"/>
  <c r="P113" i="20"/>
  <c r="K113" i="20"/>
  <c r="E113" i="20"/>
  <c r="X112" i="20"/>
  <c r="S112" i="20"/>
  <c r="N112" i="20"/>
  <c r="J112" i="20"/>
  <c r="F112" i="20"/>
  <c r="B112" i="20"/>
  <c r="V111" i="20"/>
  <c r="R111" i="20"/>
  <c r="N111" i="20"/>
  <c r="J111" i="20"/>
  <c r="F111" i="20"/>
  <c r="B111" i="20"/>
  <c r="V110" i="20"/>
  <c r="R110" i="20"/>
  <c r="N110" i="20"/>
  <c r="J110" i="20"/>
  <c r="F110" i="20"/>
  <c r="B110" i="20"/>
  <c r="V109" i="20"/>
  <c r="R109" i="20"/>
  <c r="N109" i="20"/>
  <c r="J109" i="20"/>
  <c r="F109" i="20"/>
  <c r="B109" i="20"/>
  <c r="V108" i="20"/>
  <c r="R108" i="20"/>
  <c r="N108" i="20"/>
  <c r="J108" i="20"/>
  <c r="F108" i="20"/>
  <c r="B108" i="20"/>
  <c r="V107" i="20"/>
  <c r="R107" i="20"/>
  <c r="N107" i="20"/>
  <c r="J107" i="20"/>
  <c r="F107" i="20"/>
  <c r="B107" i="20"/>
  <c r="V106" i="20"/>
  <c r="R106" i="20"/>
  <c r="N106" i="20"/>
  <c r="J106" i="20"/>
  <c r="F106" i="20"/>
  <c r="B106" i="20"/>
  <c r="V105" i="20"/>
  <c r="R105" i="20"/>
  <c r="N105" i="20"/>
  <c r="J105" i="20"/>
  <c r="F105" i="20"/>
  <c r="B105" i="20"/>
  <c r="V104" i="20"/>
  <c r="R104" i="20"/>
  <c r="N104" i="20"/>
  <c r="J104" i="20"/>
  <c r="F104" i="20"/>
  <c r="B104" i="20"/>
  <c r="V103" i="20"/>
  <c r="R103" i="20"/>
  <c r="N103" i="20"/>
  <c r="J103" i="20"/>
  <c r="F103" i="20"/>
  <c r="B103" i="20"/>
  <c r="V102" i="20"/>
  <c r="R102" i="20"/>
  <c r="N102" i="20"/>
  <c r="J102" i="20"/>
  <c r="F102" i="20"/>
  <c r="B102" i="20"/>
  <c r="V101" i="20"/>
  <c r="R101" i="20"/>
  <c r="N101" i="20"/>
  <c r="J101" i="20"/>
  <c r="F101" i="20"/>
  <c r="B101" i="20"/>
  <c r="V100" i="20"/>
  <c r="R100" i="20"/>
  <c r="N100" i="20"/>
  <c r="J100" i="20"/>
  <c r="F100" i="20"/>
  <c r="B100" i="20"/>
  <c r="V99" i="20"/>
  <c r="R99" i="20"/>
  <c r="N99" i="20"/>
  <c r="J99" i="20"/>
  <c r="F99" i="20"/>
  <c r="B99" i="20"/>
  <c r="V98" i="20"/>
  <c r="R98" i="20"/>
  <c r="N98" i="20"/>
  <c r="J98" i="20"/>
  <c r="F98" i="20"/>
  <c r="B98" i="20"/>
  <c r="V97" i="20"/>
  <c r="R97" i="20"/>
  <c r="N97" i="20"/>
  <c r="J97" i="20"/>
  <c r="F97" i="20"/>
  <c r="B97" i="20"/>
  <c r="V96" i="20"/>
  <c r="R96" i="20"/>
  <c r="N96" i="20"/>
  <c r="J96" i="20"/>
  <c r="F96" i="20"/>
  <c r="B96" i="20"/>
  <c r="V95" i="20"/>
  <c r="R95" i="20"/>
  <c r="N95" i="20"/>
  <c r="J95" i="20"/>
  <c r="F95" i="20"/>
  <c r="B95" i="20"/>
  <c r="V94" i="20"/>
  <c r="R94" i="20"/>
  <c r="N94" i="20"/>
  <c r="J94" i="20"/>
  <c r="F94" i="20"/>
  <c r="B94" i="20"/>
  <c r="V93" i="20"/>
  <c r="R93" i="20"/>
  <c r="N93" i="20"/>
  <c r="J93" i="20"/>
  <c r="F93" i="20"/>
  <c r="B93" i="20"/>
  <c r="V92" i="20"/>
  <c r="R92" i="20"/>
  <c r="N92" i="20"/>
  <c r="J92" i="20"/>
  <c r="F92" i="20"/>
  <c r="B92" i="20"/>
  <c r="V91" i="20"/>
  <c r="R91" i="20"/>
  <c r="N91" i="20"/>
  <c r="J91" i="20"/>
  <c r="F91" i="20"/>
  <c r="B91" i="20"/>
  <c r="V90" i="20"/>
  <c r="R90" i="20"/>
  <c r="N90" i="20"/>
  <c r="J90" i="20"/>
  <c r="F90" i="20"/>
  <c r="B90" i="20"/>
  <c r="V89" i="20"/>
  <c r="R89" i="20"/>
  <c r="N89" i="20"/>
  <c r="J89" i="20"/>
  <c r="F89" i="20"/>
  <c r="B89" i="20"/>
  <c r="V88" i="20"/>
  <c r="R88" i="20"/>
  <c r="N88" i="20"/>
  <c r="J88" i="20"/>
  <c r="F88" i="20"/>
  <c r="B88" i="20"/>
  <c r="V87" i="20"/>
  <c r="R87" i="20"/>
  <c r="N87" i="20"/>
  <c r="J87" i="20"/>
  <c r="F87" i="20"/>
  <c r="B87" i="20"/>
  <c r="V86" i="20"/>
  <c r="R86" i="20"/>
  <c r="N86" i="20"/>
  <c r="J86" i="20"/>
  <c r="F86" i="20"/>
  <c r="B86" i="20"/>
  <c r="V85" i="20"/>
  <c r="R85" i="20"/>
  <c r="N85" i="20"/>
  <c r="J85" i="20"/>
  <c r="F85" i="20"/>
  <c r="B85" i="20"/>
  <c r="V84" i="20"/>
  <c r="R84" i="20"/>
  <c r="N84" i="20"/>
  <c r="J84" i="20"/>
  <c r="F84" i="20"/>
  <c r="B84" i="20"/>
  <c r="V83" i="20"/>
  <c r="R83" i="20"/>
  <c r="N83" i="20"/>
  <c r="J83" i="20"/>
  <c r="F83" i="20"/>
  <c r="B83" i="20"/>
  <c r="V82" i="20"/>
  <c r="R82" i="20"/>
  <c r="N82" i="20"/>
  <c r="J82" i="20"/>
  <c r="F82" i="20"/>
  <c r="B82" i="20"/>
  <c r="V81" i="20"/>
  <c r="R81" i="20"/>
  <c r="N81" i="20"/>
  <c r="J81" i="20"/>
  <c r="F81" i="20"/>
  <c r="B81" i="20"/>
  <c r="V80" i="20"/>
  <c r="R80" i="20"/>
  <c r="N80" i="20"/>
  <c r="J80" i="20"/>
  <c r="F80" i="20"/>
  <c r="B80" i="20"/>
  <c r="V79" i="20"/>
  <c r="R79" i="20"/>
  <c r="N79" i="20"/>
  <c r="J79" i="20"/>
  <c r="F79" i="20"/>
  <c r="B79" i="20"/>
  <c r="V78" i="20"/>
  <c r="R78" i="20"/>
  <c r="N78" i="20"/>
  <c r="J78" i="20"/>
  <c r="F78" i="20"/>
  <c r="B78" i="20"/>
  <c r="V77" i="20"/>
  <c r="R77" i="20"/>
  <c r="N77" i="20"/>
  <c r="J77" i="20"/>
  <c r="F77" i="20"/>
  <c r="X325" i="20"/>
  <c r="H269" i="20"/>
  <c r="C255" i="20"/>
  <c r="H244" i="20"/>
  <c r="J238" i="20"/>
  <c r="U234" i="20"/>
  <c r="H231" i="20"/>
  <c r="R227" i="20"/>
  <c r="E224" i="20"/>
  <c r="P220" i="20"/>
  <c r="T217" i="20"/>
  <c r="D215" i="20"/>
  <c r="L212" i="20"/>
  <c r="T209" i="20"/>
  <c r="D207" i="20"/>
  <c r="L204" i="20"/>
  <c r="T201" i="20"/>
  <c r="D199" i="20"/>
  <c r="X196" i="20"/>
  <c r="P195" i="20"/>
  <c r="H194" i="20"/>
  <c r="X192" i="20"/>
  <c r="P191" i="20"/>
  <c r="H190" i="20"/>
  <c r="X188" i="20"/>
  <c r="Q187" i="20"/>
  <c r="T186" i="20"/>
  <c r="W185" i="20"/>
  <c r="Y184" i="20"/>
  <c r="D184" i="20"/>
  <c r="G183" i="20"/>
  <c r="I182" i="20"/>
  <c r="L181" i="20"/>
  <c r="O180" i="20"/>
  <c r="Q179" i="20"/>
  <c r="T178" i="20"/>
  <c r="W177" i="20"/>
  <c r="Y176" i="20"/>
  <c r="D176" i="20"/>
  <c r="G175" i="20"/>
  <c r="I174" i="20"/>
  <c r="L173" i="20"/>
  <c r="O172" i="20"/>
  <c r="W171" i="20"/>
  <c r="G171" i="20"/>
  <c r="O170" i="20"/>
  <c r="W169" i="20"/>
  <c r="G169" i="20"/>
  <c r="O168" i="20"/>
  <c r="W167" i="20"/>
  <c r="G167" i="20"/>
  <c r="O166" i="20"/>
  <c r="W165" i="20"/>
  <c r="G165" i="20"/>
  <c r="O164" i="20"/>
  <c r="W163" i="20"/>
  <c r="G163" i="20"/>
  <c r="O162" i="20"/>
  <c r="W161" i="20"/>
  <c r="G161" i="20"/>
  <c r="O160" i="20"/>
  <c r="W159" i="20"/>
  <c r="G159" i="20"/>
  <c r="O158" i="20"/>
  <c r="W157" i="20"/>
  <c r="G157" i="20"/>
  <c r="O156" i="20"/>
  <c r="W155" i="20"/>
  <c r="G155" i="20"/>
  <c r="O154" i="20"/>
  <c r="W153" i="20"/>
  <c r="G153" i="20"/>
  <c r="O152" i="20"/>
  <c r="W151" i="20"/>
  <c r="G151" i="20"/>
  <c r="O150" i="20"/>
  <c r="W149" i="20"/>
  <c r="G149" i="20"/>
  <c r="O148" i="20"/>
  <c r="W147" i="20"/>
  <c r="G147" i="20"/>
  <c r="O146" i="20"/>
  <c r="W145" i="20"/>
  <c r="G145" i="20"/>
  <c r="O144" i="20"/>
  <c r="W143" i="20"/>
  <c r="M143" i="20"/>
  <c r="H143" i="20"/>
  <c r="C143" i="20"/>
  <c r="U142" i="20"/>
  <c r="P142" i="20"/>
  <c r="K142" i="20"/>
  <c r="E142" i="20"/>
  <c r="X141" i="20"/>
  <c r="S141" i="20"/>
  <c r="M141" i="20"/>
  <c r="H141" i="20"/>
  <c r="C141" i="20"/>
  <c r="U140" i="20"/>
  <c r="P140" i="20"/>
  <c r="K140" i="20"/>
  <c r="E140" i="20"/>
  <c r="X139" i="20"/>
  <c r="S139" i="20"/>
  <c r="M139" i="20"/>
  <c r="H139" i="20"/>
  <c r="C139" i="20"/>
  <c r="U138" i="20"/>
  <c r="P138" i="20"/>
  <c r="K138" i="20"/>
  <c r="E138" i="20"/>
  <c r="X137" i="20"/>
  <c r="S137" i="20"/>
  <c r="M137" i="20"/>
  <c r="H137" i="20"/>
  <c r="C137" i="20"/>
  <c r="U136" i="20"/>
  <c r="P136" i="20"/>
  <c r="K136" i="20"/>
  <c r="E136" i="20"/>
  <c r="X135" i="20"/>
  <c r="S135" i="20"/>
  <c r="M135" i="20"/>
  <c r="H135" i="20"/>
  <c r="C135" i="20"/>
  <c r="U134" i="20"/>
  <c r="P134" i="20"/>
  <c r="K134" i="20"/>
  <c r="E134" i="20"/>
  <c r="X133" i="20"/>
  <c r="S133" i="20"/>
  <c r="M133" i="20"/>
  <c r="H133" i="20"/>
  <c r="C133" i="20"/>
  <c r="U132" i="20"/>
  <c r="P132" i="20"/>
  <c r="K132" i="20"/>
  <c r="E132" i="20"/>
  <c r="X131" i="20"/>
  <c r="S131" i="20"/>
  <c r="M131" i="20"/>
  <c r="H131" i="20"/>
  <c r="C131" i="20"/>
  <c r="U130" i="20"/>
  <c r="P130" i="20"/>
  <c r="K130" i="20"/>
  <c r="E130" i="20"/>
  <c r="X129" i="20"/>
  <c r="S129" i="20"/>
  <c r="M129" i="20"/>
  <c r="H129" i="20"/>
  <c r="C129" i="20"/>
  <c r="U128" i="20"/>
  <c r="P128" i="20"/>
  <c r="K128" i="20"/>
  <c r="E128" i="20"/>
  <c r="X127" i="20"/>
  <c r="S127" i="20"/>
  <c r="M127" i="20"/>
  <c r="H127" i="20"/>
  <c r="C127" i="20"/>
  <c r="U126" i="20"/>
  <c r="P126" i="20"/>
  <c r="K126" i="20"/>
  <c r="E126" i="20"/>
  <c r="X125" i="20"/>
  <c r="S125" i="20"/>
  <c r="M125" i="20"/>
  <c r="H125" i="20"/>
  <c r="C125" i="20"/>
  <c r="U124" i="20"/>
  <c r="P124" i="20"/>
  <c r="K124" i="20"/>
  <c r="E124" i="20"/>
  <c r="X123" i="20"/>
  <c r="S123" i="20"/>
  <c r="M123" i="20"/>
  <c r="H123" i="20"/>
  <c r="C123" i="20"/>
  <c r="U122" i="20"/>
  <c r="P122" i="20"/>
  <c r="K122" i="20"/>
  <c r="E122" i="20"/>
  <c r="X121" i="20"/>
  <c r="S121" i="20"/>
  <c r="M121" i="20"/>
  <c r="H121" i="20"/>
  <c r="C121" i="20"/>
  <c r="U120" i="20"/>
  <c r="P120" i="20"/>
  <c r="K120" i="20"/>
  <c r="E120" i="20"/>
  <c r="X119" i="20"/>
  <c r="S119" i="20"/>
  <c r="M119" i="20"/>
  <c r="H119" i="20"/>
  <c r="C119" i="20"/>
  <c r="U118" i="20"/>
  <c r="P118" i="20"/>
  <c r="K118" i="20"/>
  <c r="E118" i="20"/>
  <c r="X117" i="20"/>
  <c r="S117" i="20"/>
  <c r="M117" i="20"/>
  <c r="H117" i="20"/>
  <c r="C117" i="20"/>
  <c r="U116" i="20"/>
  <c r="P116" i="20"/>
  <c r="K116" i="20"/>
  <c r="E116" i="20"/>
  <c r="X115" i="20"/>
  <c r="S115" i="20"/>
  <c r="M115" i="20"/>
  <c r="H115" i="20"/>
  <c r="C115" i="20"/>
  <c r="U114" i="20"/>
  <c r="P114" i="20"/>
  <c r="K114" i="20"/>
  <c r="E114" i="20"/>
  <c r="X113" i="20"/>
  <c r="S113" i="20"/>
  <c r="M113" i="20"/>
  <c r="H113" i="20"/>
  <c r="C113" i="20"/>
  <c r="U112" i="20"/>
  <c r="P112" i="20"/>
  <c r="L112" i="20"/>
  <c r="H112" i="20"/>
  <c r="D112" i="20"/>
  <c r="X111" i="20"/>
  <c r="T111" i="20"/>
  <c r="P111" i="20"/>
  <c r="L111" i="20"/>
  <c r="H111" i="20"/>
  <c r="D111" i="20"/>
  <c r="X110" i="20"/>
  <c r="T110" i="20"/>
  <c r="P110" i="20"/>
  <c r="L110" i="20"/>
  <c r="H110" i="20"/>
  <c r="D110" i="20"/>
  <c r="X109" i="20"/>
  <c r="T109" i="20"/>
  <c r="P109" i="20"/>
  <c r="L109" i="20"/>
  <c r="H109" i="20"/>
  <c r="D109" i="20"/>
  <c r="X108" i="20"/>
  <c r="T108" i="20"/>
  <c r="P108" i="20"/>
  <c r="L108" i="20"/>
  <c r="H108" i="20"/>
  <c r="D108" i="20"/>
  <c r="X107" i="20"/>
  <c r="T107" i="20"/>
  <c r="P107" i="20"/>
  <c r="L107" i="20"/>
  <c r="H107" i="20"/>
  <c r="D107" i="20"/>
  <c r="X106" i="20"/>
  <c r="T106" i="20"/>
  <c r="P106" i="20"/>
  <c r="L106" i="20"/>
  <c r="H106" i="20"/>
  <c r="D106" i="20"/>
  <c r="X105" i="20"/>
  <c r="T105" i="20"/>
  <c r="P105" i="20"/>
  <c r="L105" i="20"/>
  <c r="H105" i="20"/>
  <c r="D105" i="20"/>
  <c r="X104" i="20"/>
  <c r="T104" i="20"/>
  <c r="P104" i="20"/>
  <c r="L104" i="20"/>
  <c r="H104" i="20"/>
  <c r="D104" i="20"/>
  <c r="X103" i="20"/>
  <c r="T103" i="20"/>
  <c r="P103" i="20"/>
  <c r="L103" i="20"/>
  <c r="H103" i="20"/>
  <c r="D103" i="20"/>
  <c r="X102" i="20"/>
  <c r="T102" i="20"/>
  <c r="P102" i="20"/>
  <c r="L102" i="20"/>
  <c r="H102" i="20"/>
  <c r="D102" i="20"/>
  <c r="X101" i="20"/>
  <c r="T101" i="20"/>
  <c r="P101" i="20"/>
  <c r="L101" i="20"/>
  <c r="H101" i="20"/>
  <c r="D101" i="20"/>
  <c r="X100" i="20"/>
  <c r="T100" i="20"/>
  <c r="P100" i="20"/>
  <c r="L100" i="20"/>
  <c r="H100" i="20"/>
  <c r="D100" i="20"/>
  <c r="X99" i="20"/>
  <c r="T99" i="20"/>
  <c r="P99" i="20"/>
  <c r="L99" i="20"/>
  <c r="H99" i="20"/>
  <c r="D99" i="20"/>
  <c r="X98" i="20"/>
  <c r="T98" i="20"/>
  <c r="P98" i="20"/>
  <c r="L98" i="20"/>
  <c r="H98" i="20"/>
  <c r="D98" i="20"/>
  <c r="X97" i="20"/>
  <c r="T97" i="20"/>
  <c r="P97" i="20"/>
  <c r="L97" i="20"/>
  <c r="H97" i="20"/>
  <c r="D97" i="20"/>
  <c r="X96" i="20"/>
  <c r="T96" i="20"/>
  <c r="P96" i="20"/>
  <c r="L96" i="20"/>
  <c r="H96" i="20"/>
  <c r="D96" i="20"/>
  <c r="X95" i="20"/>
  <c r="T95" i="20"/>
  <c r="P95" i="20"/>
  <c r="L95" i="20"/>
  <c r="H95" i="20"/>
  <c r="D95" i="20"/>
  <c r="X94" i="20"/>
  <c r="T94" i="20"/>
  <c r="P94" i="20"/>
  <c r="L94" i="20"/>
  <c r="H94" i="20"/>
  <c r="D94" i="20"/>
  <c r="X93" i="20"/>
  <c r="T93" i="20"/>
  <c r="P93" i="20"/>
  <c r="L93" i="20"/>
  <c r="E296" i="20"/>
  <c r="S265" i="20"/>
  <c r="H252" i="20"/>
  <c r="P241" i="20"/>
  <c r="M237" i="20"/>
  <c r="X233" i="20"/>
  <c r="J230" i="20"/>
  <c r="U226" i="20"/>
  <c r="H223" i="20"/>
  <c r="T219" i="20"/>
  <c r="D217" i="20"/>
  <c r="L214" i="20"/>
  <c r="T211" i="20"/>
  <c r="D209" i="20"/>
  <c r="L206" i="20"/>
  <c r="T203" i="20"/>
  <c r="D201" i="20"/>
  <c r="L198" i="20"/>
  <c r="P196" i="20"/>
  <c r="H195" i="20"/>
  <c r="X193" i="20"/>
  <c r="P192" i="20"/>
  <c r="H191" i="20"/>
  <c r="X189" i="20"/>
  <c r="P188" i="20"/>
  <c r="L187" i="20"/>
  <c r="O186" i="20"/>
  <c r="Q185" i="20"/>
  <c r="T184" i="20"/>
  <c r="W183" i="20"/>
  <c r="Y182" i="20"/>
  <c r="D182" i="20"/>
  <c r="G181" i="20"/>
  <c r="I180" i="20"/>
  <c r="L179" i="20"/>
  <c r="O178" i="20"/>
  <c r="Q177" i="20"/>
  <c r="T176" i="20"/>
  <c r="W175" i="20"/>
  <c r="Y174" i="20"/>
  <c r="D174" i="20"/>
  <c r="G173" i="20"/>
  <c r="K172" i="20"/>
  <c r="S171" i="20"/>
  <c r="C171" i="20"/>
  <c r="K170" i="20"/>
  <c r="S169" i="20"/>
  <c r="C169" i="20"/>
  <c r="K168" i="20"/>
  <c r="S167" i="20"/>
  <c r="C167" i="20"/>
  <c r="K166" i="20"/>
  <c r="S165" i="20"/>
  <c r="C165" i="20"/>
  <c r="K164" i="20"/>
  <c r="S163" i="20"/>
  <c r="C163" i="20"/>
  <c r="K162" i="20"/>
  <c r="S161" i="20"/>
  <c r="C161" i="20"/>
  <c r="K160" i="20"/>
  <c r="S159" i="20"/>
  <c r="C159" i="20"/>
  <c r="K158" i="20"/>
  <c r="S157" i="20"/>
  <c r="C157" i="20"/>
  <c r="K156" i="20"/>
  <c r="S155" i="20"/>
  <c r="C155" i="20"/>
  <c r="K154" i="20"/>
  <c r="S153" i="20"/>
  <c r="C153" i="20"/>
  <c r="K152" i="20"/>
  <c r="S151" i="20"/>
  <c r="C151" i="20"/>
  <c r="K150" i="20"/>
  <c r="S149" i="20"/>
  <c r="C149" i="20"/>
  <c r="K148" i="20"/>
  <c r="S147" i="20"/>
  <c r="C147" i="20"/>
  <c r="K146" i="20"/>
  <c r="S145" i="20"/>
  <c r="C145" i="20"/>
  <c r="K144" i="20"/>
  <c r="S143" i="20"/>
  <c r="L143" i="20"/>
  <c r="G143" i="20"/>
  <c r="Y142" i="20"/>
  <c r="T142" i="20"/>
  <c r="O142" i="20"/>
  <c r="I142" i="20"/>
  <c r="D142" i="20"/>
  <c r="W141" i="20"/>
  <c r="Q141" i="20"/>
  <c r="L141" i="20"/>
  <c r="G141" i="20"/>
  <c r="Y140" i="20"/>
  <c r="T140" i="20"/>
  <c r="O140" i="20"/>
  <c r="I140" i="20"/>
  <c r="D140" i="20"/>
  <c r="W139" i="20"/>
  <c r="Q139" i="20"/>
  <c r="L139" i="20"/>
  <c r="G139" i="20"/>
  <c r="Y138" i="20"/>
  <c r="T138" i="20"/>
  <c r="O138" i="20"/>
  <c r="I138" i="20"/>
  <c r="D138" i="20"/>
  <c r="W137" i="20"/>
  <c r="Q137" i="20"/>
  <c r="L137" i="20"/>
  <c r="G137" i="20"/>
  <c r="Y136" i="20"/>
  <c r="T136" i="20"/>
  <c r="O136" i="20"/>
  <c r="I136" i="20"/>
  <c r="D136" i="20"/>
  <c r="W135" i="20"/>
  <c r="Q135" i="20"/>
  <c r="L135" i="20"/>
  <c r="G135" i="20"/>
  <c r="Y134" i="20"/>
  <c r="T134" i="20"/>
  <c r="O134" i="20"/>
  <c r="I134" i="20"/>
  <c r="D134" i="20"/>
  <c r="W133" i="20"/>
  <c r="Q133" i="20"/>
  <c r="L133" i="20"/>
  <c r="G133" i="20"/>
  <c r="Y132" i="20"/>
  <c r="T132" i="20"/>
  <c r="O132" i="20"/>
  <c r="I132" i="20"/>
  <c r="D132" i="20"/>
  <c r="W131" i="20"/>
  <c r="Q131" i="20"/>
  <c r="L131" i="20"/>
  <c r="G131" i="20"/>
  <c r="Y130" i="20"/>
  <c r="T130" i="20"/>
  <c r="O130" i="20"/>
  <c r="I130" i="20"/>
  <c r="D130" i="20"/>
  <c r="W129" i="20"/>
  <c r="Q129" i="20"/>
  <c r="L129" i="20"/>
  <c r="G129" i="20"/>
  <c r="Y128" i="20"/>
  <c r="T128" i="20"/>
  <c r="O128" i="20"/>
  <c r="I128" i="20"/>
  <c r="D128" i="20"/>
  <c r="W127" i="20"/>
  <c r="Q127" i="20"/>
  <c r="L127" i="20"/>
  <c r="G127" i="20"/>
  <c r="Y126" i="20"/>
  <c r="T126" i="20"/>
  <c r="O126" i="20"/>
  <c r="I126" i="20"/>
  <c r="D126" i="20"/>
  <c r="W125" i="20"/>
  <c r="Q125" i="20"/>
  <c r="L125" i="20"/>
  <c r="G125" i="20"/>
  <c r="Y124" i="20"/>
  <c r="T124" i="20"/>
  <c r="O124" i="20"/>
  <c r="I124" i="20"/>
  <c r="D124" i="20"/>
  <c r="W123" i="20"/>
  <c r="Q123" i="20"/>
  <c r="L123" i="20"/>
  <c r="G123" i="20"/>
  <c r="Y122" i="20"/>
  <c r="T122" i="20"/>
  <c r="O122" i="20"/>
  <c r="I122" i="20"/>
  <c r="D122" i="20"/>
  <c r="W121" i="20"/>
  <c r="Q121" i="20"/>
  <c r="L121" i="20"/>
  <c r="G121" i="20"/>
  <c r="Y120" i="20"/>
  <c r="T120" i="20"/>
  <c r="O120" i="20"/>
  <c r="I120" i="20"/>
  <c r="D120" i="20"/>
  <c r="W119" i="20"/>
  <c r="Q119" i="20"/>
  <c r="L119" i="20"/>
  <c r="G119" i="20"/>
  <c r="Y118" i="20"/>
  <c r="T118" i="20"/>
  <c r="O118" i="20"/>
  <c r="I118" i="20"/>
  <c r="D118" i="20"/>
  <c r="W117" i="20"/>
  <c r="Q117" i="20"/>
  <c r="L117" i="20"/>
  <c r="G117" i="20"/>
  <c r="Y116" i="20"/>
  <c r="T116" i="20"/>
  <c r="O116" i="20"/>
  <c r="I116" i="20"/>
  <c r="D116" i="20"/>
  <c r="W115" i="20"/>
  <c r="Q115" i="20"/>
  <c r="L115" i="20"/>
  <c r="G115" i="20"/>
  <c r="Y114" i="20"/>
  <c r="T114" i="20"/>
  <c r="O114" i="20"/>
  <c r="I114" i="20"/>
  <c r="D114" i="20"/>
  <c r="W113" i="20"/>
  <c r="Q113" i="20"/>
  <c r="L113" i="20"/>
  <c r="G113" i="20"/>
  <c r="Y112" i="20"/>
  <c r="T112" i="20"/>
  <c r="O112" i="20"/>
  <c r="K112" i="20"/>
  <c r="G112" i="20"/>
  <c r="C112" i="20"/>
  <c r="W111" i="20"/>
  <c r="S111" i="20"/>
  <c r="O111" i="20"/>
  <c r="K111" i="20"/>
  <c r="G111" i="20"/>
  <c r="C111" i="20"/>
  <c r="W110" i="20"/>
  <c r="S110" i="20"/>
  <c r="O110" i="20"/>
  <c r="K110" i="20"/>
  <c r="G110" i="20"/>
  <c r="C110" i="20"/>
  <c r="W109" i="20"/>
  <c r="S109" i="20"/>
  <c r="O109" i="20"/>
  <c r="K109" i="20"/>
  <c r="G109" i="20"/>
  <c r="C109" i="20"/>
  <c r="W108" i="20"/>
  <c r="S108" i="20"/>
  <c r="O108" i="20"/>
  <c r="K108" i="20"/>
  <c r="G108" i="20"/>
  <c r="C108" i="20"/>
  <c r="W107" i="20"/>
  <c r="S107" i="20"/>
  <c r="O107" i="20"/>
  <c r="K107" i="20"/>
  <c r="G107" i="20"/>
  <c r="C107" i="20"/>
  <c r="W106" i="20"/>
  <c r="S106" i="20"/>
  <c r="O106" i="20"/>
  <c r="K106" i="20"/>
  <c r="G106" i="20"/>
  <c r="C106" i="20"/>
  <c r="W105" i="20"/>
  <c r="S105" i="20"/>
  <c r="O105" i="20"/>
  <c r="K105" i="20"/>
  <c r="G105" i="20"/>
  <c r="C105" i="20"/>
  <c r="W104" i="20"/>
  <c r="S104" i="20"/>
  <c r="O104" i="20"/>
  <c r="K104" i="20"/>
  <c r="G104" i="20"/>
  <c r="C104" i="20"/>
  <c r="W103" i="20"/>
  <c r="S103" i="20"/>
  <c r="O103" i="20"/>
  <c r="K103" i="20"/>
  <c r="G103" i="20"/>
  <c r="C103" i="20"/>
  <c r="W102" i="20"/>
  <c r="S102" i="20"/>
  <c r="O102" i="20"/>
  <c r="K102" i="20"/>
  <c r="G102" i="20"/>
  <c r="C102" i="20"/>
  <c r="W101" i="20"/>
  <c r="S101" i="20"/>
  <c r="O101" i="20"/>
  <c r="K101" i="20"/>
  <c r="G101" i="20"/>
  <c r="C101" i="20"/>
  <c r="W100" i="20"/>
  <c r="S100" i="20"/>
  <c r="O100" i="20"/>
  <c r="K100" i="20"/>
  <c r="G100" i="20"/>
  <c r="C100" i="20"/>
  <c r="W99" i="20"/>
  <c r="S99" i="20"/>
  <c r="O99" i="20"/>
  <c r="K99" i="20"/>
  <c r="G99" i="20"/>
  <c r="C99" i="20"/>
  <c r="W98" i="20"/>
  <c r="S98" i="20"/>
  <c r="O98" i="20"/>
  <c r="K98" i="20"/>
  <c r="G98" i="20"/>
  <c r="C98" i="20"/>
  <c r="W97" i="20"/>
  <c r="S97" i="20"/>
  <c r="O97" i="20"/>
  <c r="K97" i="20"/>
  <c r="G97" i="20"/>
  <c r="C97" i="20"/>
  <c r="W96" i="20"/>
  <c r="S96" i="20"/>
  <c r="O96" i="20"/>
  <c r="K96" i="20"/>
  <c r="G96" i="20"/>
  <c r="C96" i="20"/>
  <c r="W95" i="20"/>
  <c r="S95" i="20"/>
  <c r="O95" i="20"/>
  <c r="K95" i="20"/>
  <c r="G95" i="20"/>
  <c r="C95" i="20"/>
  <c r="W94" i="20"/>
  <c r="S94" i="20"/>
  <c r="O94" i="20"/>
  <c r="K94" i="20"/>
  <c r="G94" i="20"/>
  <c r="C94" i="20"/>
  <c r="W93" i="20"/>
  <c r="S93" i="20"/>
  <c r="O93" i="20"/>
  <c r="K93" i="20"/>
  <c r="G93" i="20"/>
  <c r="C93" i="20"/>
  <c r="W92" i="20"/>
  <c r="S92" i="20"/>
  <c r="O92" i="20"/>
  <c r="K92" i="20"/>
  <c r="G92" i="20"/>
  <c r="C92" i="20"/>
  <c r="W91" i="20"/>
  <c r="S91" i="20"/>
  <c r="O91" i="20"/>
  <c r="K91" i="20"/>
  <c r="G91" i="20"/>
  <c r="C91" i="20"/>
  <c r="W90" i="20"/>
  <c r="S90" i="20"/>
  <c r="O90" i="20"/>
  <c r="K90" i="20"/>
  <c r="G90" i="20"/>
  <c r="C90" i="20"/>
  <c r="W89" i="20"/>
  <c r="S89" i="20"/>
  <c r="O89" i="20"/>
  <c r="K89" i="20"/>
  <c r="G89" i="20"/>
  <c r="C89" i="20"/>
  <c r="W88" i="20"/>
  <c r="S88" i="20"/>
  <c r="O88" i="20"/>
  <c r="K88" i="20"/>
  <c r="G88" i="20"/>
  <c r="C88" i="20"/>
  <c r="W87" i="20"/>
  <c r="S87" i="20"/>
  <c r="O87" i="20"/>
  <c r="K87" i="20"/>
  <c r="G87" i="20"/>
  <c r="C87" i="20"/>
  <c r="W86" i="20"/>
  <c r="S86" i="20"/>
  <c r="O86" i="20"/>
  <c r="K86" i="20"/>
  <c r="G86" i="20"/>
  <c r="C86" i="20"/>
  <c r="W85" i="20"/>
  <c r="S85" i="20"/>
  <c r="O85" i="20"/>
  <c r="K85" i="20"/>
  <c r="G85" i="20"/>
  <c r="C85" i="20"/>
  <c r="W84" i="20"/>
  <c r="S84" i="20"/>
  <c r="O84" i="20"/>
  <c r="K84" i="20"/>
  <c r="G84" i="20"/>
  <c r="C84" i="20"/>
  <c r="W83" i="20"/>
  <c r="S83" i="20"/>
  <c r="O83" i="20"/>
  <c r="K83" i="20"/>
  <c r="G83" i="20"/>
  <c r="C83" i="20"/>
  <c r="W82" i="20"/>
  <c r="S82" i="20"/>
  <c r="O82" i="20"/>
  <c r="K82" i="20"/>
  <c r="G82" i="20"/>
  <c r="C82" i="20"/>
  <c r="W81" i="20"/>
  <c r="S81" i="20"/>
  <c r="O81" i="20"/>
  <c r="K81" i="20"/>
  <c r="G81" i="20"/>
  <c r="C81" i="20"/>
  <c r="W80" i="20"/>
  <c r="S80" i="20"/>
  <c r="O80" i="20"/>
  <c r="K80" i="20"/>
  <c r="G80" i="20"/>
  <c r="C80" i="20"/>
  <c r="W79" i="20"/>
  <c r="S79" i="20"/>
  <c r="O79" i="20"/>
  <c r="K79" i="20"/>
  <c r="G79" i="20"/>
  <c r="C79" i="20"/>
  <c r="W78" i="20"/>
  <c r="S78" i="20"/>
  <c r="O78" i="20"/>
  <c r="K78" i="20"/>
  <c r="G78" i="20"/>
  <c r="C78" i="20"/>
  <c r="W77" i="20"/>
  <c r="S77" i="20"/>
  <c r="O77" i="20"/>
  <c r="K77" i="20"/>
  <c r="G77" i="20"/>
  <c r="C77" i="20"/>
  <c r="W76" i="20"/>
  <c r="S76" i="20"/>
  <c r="O76" i="20"/>
  <c r="K76" i="20"/>
  <c r="G76" i="20"/>
  <c r="C76" i="20"/>
  <c r="W75" i="20"/>
  <c r="S75" i="20"/>
  <c r="O75" i="20"/>
  <c r="K75" i="20"/>
  <c r="G75" i="20"/>
  <c r="C75" i="20"/>
  <c r="W74" i="20"/>
  <c r="S74" i="20"/>
  <c r="O74" i="20"/>
  <c r="K74" i="20"/>
  <c r="G74" i="20"/>
  <c r="C74" i="20"/>
  <c r="W73" i="20"/>
  <c r="S73" i="20"/>
  <c r="O73" i="20"/>
  <c r="K73" i="20"/>
  <c r="G73" i="20"/>
  <c r="C73" i="20"/>
  <c r="W72" i="20"/>
  <c r="S72" i="20"/>
  <c r="O72" i="20"/>
  <c r="K72" i="20"/>
  <c r="G72" i="20"/>
  <c r="C72" i="20"/>
  <c r="W71" i="20"/>
  <c r="S71" i="20"/>
  <c r="O71" i="20"/>
  <c r="K71" i="20"/>
  <c r="G71" i="20"/>
  <c r="C71" i="20"/>
  <c r="W70" i="20"/>
  <c r="S70" i="20"/>
  <c r="O70" i="20"/>
  <c r="K70" i="20"/>
  <c r="G70" i="20"/>
  <c r="C70" i="20"/>
  <c r="W69" i="20"/>
  <c r="S69" i="20"/>
  <c r="O69" i="20"/>
  <c r="K69" i="20"/>
  <c r="G69" i="20"/>
  <c r="C69" i="20"/>
  <c r="W68" i="20"/>
  <c r="S68" i="20"/>
  <c r="O68" i="20"/>
  <c r="K68" i="20"/>
  <c r="G68" i="20"/>
  <c r="C68" i="20"/>
  <c r="W67" i="20"/>
  <c r="S67" i="20"/>
  <c r="O67" i="20"/>
  <c r="K67" i="20"/>
  <c r="G67" i="20"/>
  <c r="C67" i="20"/>
  <c r="W66" i="20"/>
  <c r="S66" i="20"/>
  <c r="O66" i="20"/>
  <c r="K66" i="20"/>
  <c r="G66" i="20"/>
  <c r="C66" i="20"/>
  <c r="W65" i="20"/>
  <c r="S65" i="20"/>
  <c r="O65" i="20"/>
  <c r="K65" i="20"/>
  <c r="G65" i="20"/>
  <c r="C65" i="20"/>
  <c r="W64" i="20"/>
  <c r="S64" i="20"/>
  <c r="O64" i="20"/>
  <c r="K64" i="20"/>
  <c r="G64" i="20"/>
  <c r="C64" i="20"/>
  <c r="W63" i="20"/>
  <c r="S63" i="20"/>
  <c r="O63" i="20"/>
  <c r="K63" i="20"/>
  <c r="G63" i="20"/>
  <c r="C63" i="20"/>
  <c r="W62" i="20"/>
  <c r="S62" i="20"/>
  <c r="O62" i="20"/>
  <c r="K62" i="20"/>
  <c r="G62" i="20"/>
  <c r="C62" i="20"/>
  <c r="W61" i="20"/>
  <c r="S61" i="20"/>
  <c r="O61" i="20"/>
  <c r="K61" i="20"/>
  <c r="G61" i="20"/>
  <c r="C61" i="20"/>
  <c r="W60" i="20"/>
  <c r="S60" i="20"/>
  <c r="O60" i="20"/>
  <c r="K60" i="20"/>
  <c r="G60" i="20"/>
  <c r="C60" i="20"/>
  <c r="W59" i="20"/>
  <c r="S59" i="20"/>
  <c r="O59" i="20"/>
  <c r="K59" i="20"/>
  <c r="G59" i="20"/>
  <c r="C59" i="20"/>
  <c r="W58" i="20"/>
  <c r="S58" i="20"/>
  <c r="O58" i="20"/>
  <c r="K58" i="20"/>
  <c r="G58" i="20"/>
  <c r="C58" i="20"/>
  <c r="W57" i="20"/>
  <c r="S57" i="20"/>
  <c r="O57" i="20"/>
  <c r="K57" i="20"/>
  <c r="G57" i="20"/>
  <c r="C57" i="20"/>
  <c r="W56" i="20"/>
  <c r="S56" i="20"/>
  <c r="O56" i="20"/>
  <c r="K56" i="20"/>
  <c r="G56" i="20"/>
  <c r="C56" i="20"/>
  <c r="W55" i="20"/>
  <c r="S55" i="20"/>
  <c r="O55" i="20"/>
  <c r="K55" i="20"/>
  <c r="G55" i="20"/>
  <c r="C55" i="20"/>
  <c r="W54" i="20"/>
  <c r="S54" i="20"/>
  <c r="O54" i="20"/>
  <c r="K54" i="20"/>
  <c r="G54" i="20"/>
  <c r="C54" i="20"/>
  <c r="X246" i="20"/>
  <c r="P228" i="20"/>
  <c r="T215" i="20"/>
  <c r="D205" i="20"/>
  <c r="X195" i="20"/>
  <c r="P190" i="20"/>
  <c r="D186" i="20"/>
  <c r="O182" i="20"/>
  <c r="Y178" i="20"/>
  <c r="L175" i="20"/>
  <c r="C172" i="20"/>
  <c r="K169" i="20"/>
  <c r="S166" i="20"/>
  <c r="C164" i="20"/>
  <c r="K161" i="20"/>
  <c r="S158" i="20"/>
  <c r="C156" i="20"/>
  <c r="K153" i="20"/>
  <c r="S150" i="20"/>
  <c r="C148" i="20"/>
  <c r="K145" i="20"/>
  <c r="I143" i="20"/>
  <c r="L142" i="20"/>
  <c r="O141" i="20"/>
  <c r="Q140" i="20"/>
  <c r="T139" i="20"/>
  <c r="W138" i="20"/>
  <c r="Y137" i="20"/>
  <c r="D137" i="20"/>
  <c r="G136" i="20"/>
  <c r="I135" i="20"/>
  <c r="L134" i="20"/>
  <c r="O133" i="20"/>
  <c r="Q132" i="20"/>
  <c r="T131" i="20"/>
  <c r="W130" i="20"/>
  <c r="Y129" i="20"/>
  <c r="D129" i="20"/>
  <c r="G128" i="20"/>
  <c r="I127" i="20"/>
  <c r="L126" i="20"/>
  <c r="O125" i="20"/>
  <c r="Q124" i="20"/>
  <c r="T123" i="20"/>
  <c r="W122" i="20"/>
  <c r="Y121" i="20"/>
  <c r="D121" i="20"/>
  <c r="G120" i="20"/>
  <c r="I119" i="20"/>
  <c r="L118" i="20"/>
  <c r="O117" i="20"/>
  <c r="Q116" i="20"/>
  <c r="T115" i="20"/>
  <c r="W114" i="20"/>
  <c r="Y113" i="20"/>
  <c r="D113" i="20"/>
  <c r="I112" i="20"/>
  <c r="Q111" i="20"/>
  <c r="Y110" i="20"/>
  <c r="I110" i="20"/>
  <c r="Q109" i="20"/>
  <c r="Y108" i="20"/>
  <c r="I108" i="20"/>
  <c r="Q107" i="20"/>
  <c r="Y106" i="20"/>
  <c r="I106" i="20"/>
  <c r="Q105" i="20"/>
  <c r="Y104" i="20"/>
  <c r="I104" i="20"/>
  <c r="Q103" i="20"/>
  <c r="Y102" i="20"/>
  <c r="I102" i="20"/>
  <c r="Q101" i="20"/>
  <c r="Y100" i="20"/>
  <c r="I100" i="20"/>
  <c r="Q99" i="20"/>
  <c r="Y98" i="20"/>
  <c r="I98" i="20"/>
  <c r="Q97" i="20"/>
  <c r="Y96" i="20"/>
  <c r="I96" i="20"/>
  <c r="Q95" i="20"/>
  <c r="Y94" i="20"/>
  <c r="I94" i="20"/>
  <c r="Q93" i="20"/>
  <c r="E93" i="20"/>
  <c r="U92" i="20"/>
  <c r="M92" i="20"/>
  <c r="E92" i="20"/>
  <c r="U91" i="20"/>
  <c r="M91" i="20"/>
  <c r="E91" i="20"/>
  <c r="U90" i="20"/>
  <c r="M90" i="20"/>
  <c r="E90" i="20"/>
  <c r="U89" i="20"/>
  <c r="M89" i="20"/>
  <c r="E89" i="20"/>
  <c r="U88" i="20"/>
  <c r="M88" i="20"/>
  <c r="E88" i="20"/>
  <c r="U87" i="20"/>
  <c r="M87" i="20"/>
  <c r="E87" i="20"/>
  <c r="U86" i="20"/>
  <c r="M86" i="20"/>
  <c r="E86" i="20"/>
  <c r="U85" i="20"/>
  <c r="M85" i="20"/>
  <c r="E85" i="20"/>
  <c r="U84" i="20"/>
  <c r="M84" i="20"/>
  <c r="E84" i="20"/>
  <c r="U83" i="20"/>
  <c r="M83" i="20"/>
  <c r="E83" i="20"/>
  <c r="U82" i="20"/>
  <c r="M82" i="20"/>
  <c r="E82" i="20"/>
  <c r="U81" i="20"/>
  <c r="M81" i="20"/>
  <c r="E81" i="20"/>
  <c r="U80" i="20"/>
  <c r="M80" i="20"/>
  <c r="E80" i="20"/>
  <c r="U79" i="20"/>
  <c r="M79" i="20"/>
  <c r="E79" i="20"/>
  <c r="U78" i="20"/>
  <c r="M78" i="20"/>
  <c r="E78" i="20"/>
  <c r="U77" i="20"/>
  <c r="M77" i="20"/>
  <c r="E77" i="20"/>
  <c r="X76" i="20"/>
  <c r="R76" i="20"/>
  <c r="M76" i="20"/>
  <c r="H76" i="20"/>
  <c r="B76" i="20"/>
  <c r="U75" i="20"/>
  <c r="P75" i="20"/>
  <c r="J75" i="20"/>
  <c r="E75" i="20"/>
  <c r="X74" i="20"/>
  <c r="R74" i="20"/>
  <c r="M74" i="20"/>
  <c r="H74" i="20"/>
  <c r="B74" i="20"/>
  <c r="U73" i="20"/>
  <c r="P73" i="20"/>
  <c r="J73" i="20"/>
  <c r="E73" i="20"/>
  <c r="X72" i="20"/>
  <c r="R72" i="20"/>
  <c r="M72" i="20"/>
  <c r="H72" i="20"/>
  <c r="B72" i="20"/>
  <c r="U71" i="20"/>
  <c r="P71" i="20"/>
  <c r="J71" i="20"/>
  <c r="E71" i="20"/>
  <c r="X70" i="20"/>
  <c r="R70" i="20"/>
  <c r="M70" i="20"/>
  <c r="H70" i="20"/>
  <c r="B70" i="20"/>
  <c r="U69" i="20"/>
  <c r="P69" i="20"/>
  <c r="J69" i="20"/>
  <c r="E69" i="20"/>
  <c r="X68" i="20"/>
  <c r="R68" i="20"/>
  <c r="M68" i="20"/>
  <c r="H68" i="20"/>
  <c r="B68" i="20"/>
  <c r="U67" i="20"/>
  <c r="P67" i="20"/>
  <c r="J67" i="20"/>
  <c r="E67" i="20"/>
  <c r="X66" i="20"/>
  <c r="R66" i="20"/>
  <c r="M66" i="20"/>
  <c r="H66" i="20"/>
  <c r="B66" i="20"/>
  <c r="U65" i="20"/>
  <c r="P65" i="20"/>
  <c r="J65" i="20"/>
  <c r="E65" i="20"/>
  <c r="X64" i="20"/>
  <c r="R64" i="20"/>
  <c r="M64" i="20"/>
  <c r="H64" i="20"/>
  <c r="B64" i="20"/>
  <c r="U63" i="20"/>
  <c r="P63" i="20"/>
  <c r="J63" i="20"/>
  <c r="E63" i="20"/>
  <c r="X62" i="20"/>
  <c r="R62" i="20"/>
  <c r="M62" i="20"/>
  <c r="H62" i="20"/>
  <c r="B62" i="20"/>
  <c r="U61" i="20"/>
  <c r="P61" i="20"/>
  <c r="J61" i="20"/>
  <c r="E61" i="20"/>
  <c r="X60" i="20"/>
  <c r="R60" i="20"/>
  <c r="M60" i="20"/>
  <c r="H60" i="20"/>
  <c r="B60" i="20"/>
  <c r="U59" i="20"/>
  <c r="P59" i="20"/>
  <c r="J59" i="20"/>
  <c r="E59" i="20"/>
  <c r="X58" i="20"/>
  <c r="R58" i="20"/>
  <c r="M58" i="20"/>
  <c r="H58" i="20"/>
  <c r="B58" i="20"/>
  <c r="U57" i="20"/>
  <c r="P57" i="20"/>
  <c r="J57" i="20"/>
  <c r="E57" i="20"/>
  <c r="X56" i="20"/>
  <c r="R56" i="20"/>
  <c r="M56" i="20"/>
  <c r="H56" i="20"/>
  <c r="B56" i="20"/>
  <c r="U55" i="20"/>
  <c r="P55" i="20"/>
  <c r="J55" i="20"/>
  <c r="E55" i="20"/>
  <c r="X54" i="20"/>
  <c r="R54" i="20"/>
  <c r="M54" i="20"/>
  <c r="H54" i="20"/>
  <c r="B54" i="20"/>
  <c r="V53" i="20"/>
  <c r="R53" i="20"/>
  <c r="N53" i="20"/>
  <c r="J53" i="20"/>
  <c r="F53" i="20"/>
  <c r="B53" i="20"/>
  <c r="V52" i="20"/>
  <c r="R52" i="20"/>
  <c r="N52" i="20"/>
  <c r="J52" i="20"/>
  <c r="F52" i="20"/>
  <c r="B52" i="20"/>
  <c r="V51" i="20"/>
  <c r="R51" i="20"/>
  <c r="N51" i="20"/>
  <c r="J51" i="20"/>
  <c r="F51" i="20"/>
  <c r="B51" i="20"/>
  <c r="V50" i="20"/>
  <c r="R50" i="20"/>
  <c r="N50" i="20"/>
  <c r="J50" i="20"/>
  <c r="F50" i="20"/>
  <c r="B50" i="20"/>
  <c r="V49" i="20"/>
  <c r="R49" i="20"/>
  <c r="N49" i="20"/>
  <c r="J49" i="20"/>
  <c r="F49" i="20"/>
  <c r="B49" i="20"/>
  <c r="V48" i="20"/>
  <c r="R48" i="20"/>
  <c r="N48" i="20"/>
  <c r="J48" i="20"/>
  <c r="F48" i="20"/>
  <c r="B48" i="20"/>
  <c r="V47" i="20"/>
  <c r="R47" i="20"/>
  <c r="N47" i="20"/>
  <c r="J47" i="20"/>
  <c r="F47" i="20"/>
  <c r="B47" i="20"/>
  <c r="V46" i="20"/>
  <c r="R46" i="20"/>
  <c r="N46" i="20"/>
  <c r="J46" i="20"/>
  <c r="F46" i="20"/>
  <c r="B46" i="20"/>
  <c r="V45" i="20"/>
  <c r="R45" i="20"/>
  <c r="N45" i="20"/>
  <c r="J45" i="20"/>
  <c r="F45" i="20"/>
  <c r="B45" i="20"/>
  <c r="V44" i="20"/>
  <c r="R44" i="20"/>
  <c r="N44" i="20"/>
  <c r="J44" i="20"/>
  <c r="F44" i="20"/>
  <c r="B44" i="20"/>
  <c r="V43" i="20"/>
  <c r="R43" i="20"/>
  <c r="N43" i="20"/>
  <c r="J43" i="20"/>
  <c r="F43" i="20"/>
  <c r="B43" i="20"/>
  <c r="V42" i="20"/>
  <c r="R42" i="20"/>
  <c r="N42" i="20"/>
  <c r="J42" i="20"/>
  <c r="F42" i="20"/>
  <c r="B42" i="20"/>
  <c r="V41" i="20"/>
  <c r="R41" i="20"/>
  <c r="N41" i="20"/>
  <c r="J41" i="20"/>
  <c r="F41" i="20"/>
  <c r="B41" i="20"/>
  <c r="R40" i="20"/>
  <c r="N40" i="20"/>
  <c r="J40" i="20"/>
  <c r="F40" i="20"/>
  <c r="B40" i="20"/>
  <c r="V39" i="20"/>
  <c r="R39" i="20"/>
  <c r="B39" i="20"/>
  <c r="N38" i="20"/>
  <c r="B38" i="20"/>
  <c r="R37" i="20"/>
  <c r="F37" i="20"/>
  <c r="R36" i="20"/>
  <c r="F36" i="20"/>
  <c r="V35" i="20"/>
  <c r="J35" i="20"/>
  <c r="V34" i="20"/>
  <c r="F34" i="20"/>
  <c r="V33" i="20"/>
  <c r="F33" i="20"/>
  <c r="R32" i="20"/>
  <c r="F32" i="20"/>
  <c r="R31" i="20"/>
  <c r="F31" i="20"/>
  <c r="R30" i="20"/>
  <c r="F30" i="20"/>
  <c r="R29" i="20"/>
  <c r="F29" i="20"/>
  <c r="R28" i="20"/>
  <c r="J28" i="20"/>
  <c r="V27" i="20"/>
  <c r="J27" i="20"/>
  <c r="V26" i="20"/>
  <c r="J26" i="20"/>
  <c r="V25" i="20"/>
  <c r="J25" i="20"/>
  <c r="V24" i="20"/>
  <c r="J24" i="20"/>
  <c r="V23" i="20"/>
  <c r="J23" i="20"/>
  <c r="V22" i="20"/>
  <c r="J22" i="20"/>
  <c r="V21" i="20"/>
  <c r="N21" i="20"/>
  <c r="B21" i="20"/>
  <c r="N20" i="20"/>
  <c r="B20" i="20"/>
  <c r="N19" i="20"/>
  <c r="B19" i="20"/>
  <c r="N18" i="20"/>
  <c r="B18" i="20"/>
  <c r="N17" i="20"/>
  <c r="F17" i="20"/>
  <c r="R16" i="20"/>
  <c r="F16" i="20"/>
  <c r="N15" i="20"/>
  <c r="B15" i="20"/>
  <c r="N14" i="20"/>
  <c r="B14" i="20"/>
  <c r="N13" i="20"/>
  <c r="B13" i="20"/>
  <c r="N12" i="20"/>
  <c r="F12" i="20"/>
  <c r="R11" i="20"/>
  <c r="F11" i="20"/>
  <c r="R10" i="20"/>
  <c r="F10" i="20"/>
  <c r="Q24" i="20"/>
  <c r="I23" i="20"/>
  <c r="Q22" i="20"/>
  <c r="I22" i="20"/>
  <c r="Q21" i="20"/>
  <c r="E21" i="20"/>
  <c r="M20" i="20"/>
  <c r="Y19" i="20"/>
  <c r="I19" i="20"/>
  <c r="Y18" i="20"/>
  <c r="I18" i="20"/>
  <c r="U17" i="20"/>
  <c r="E17" i="20"/>
  <c r="M16" i="20"/>
  <c r="Y15" i="20"/>
  <c r="I15" i="20"/>
  <c r="Q14" i="20"/>
  <c r="E14" i="20"/>
  <c r="M13" i="20"/>
  <c r="Y12" i="20"/>
  <c r="I12" i="20"/>
  <c r="Q11" i="20"/>
  <c r="E11" i="20"/>
  <c r="M10" i="20"/>
  <c r="H239" i="20"/>
  <c r="B225" i="20"/>
  <c r="D213" i="20"/>
  <c r="L202" i="20"/>
  <c r="P194" i="20"/>
  <c r="H189" i="20"/>
  <c r="G185" i="20"/>
  <c r="Q181" i="20"/>
  <c r="D178" i="20"/>
  <c r="O174" i="20"/>
  <c r="K171" i="20"/>
  <c r="S168" i="20"/>
  <c r="C166" i="20"/>
  <c r="K163" i="20"/>
  <c r="S160" i="20"/>
  <c r="C158" i="20"/>
  <c r="K155" i="20"/>
  <c r="S152" i="20"/>
  <c r="C150" i="20"/>
  <c r="K147" i="20"/>
  <c r="S144" i="20"/>
  <c r="D143" i="20"/>
  <c r="G142" i="20"/>
  <c r="I141" i="20"/>
  <c r="L140" i="20"/>
  <c r="O139" i="20"/>
  <c r="Q138" i="20"/>
  <c r="T137" i="20"/>
  <c r="W136" i="20"/>
  <c r="Y135" i="20"/>
  <c r="D135" i="20"/>
  <c r="G134" i="20"/>
  <c r="I133" i="20"/>
  <c r="L132" i="20"/>
  <c r="O131" i="20"/>
  <c r="Q130" i="20"/>
  <c r="T129" i="20"/>
  <c r="W128" i="20"/>
  <c r="Y127" i="20"/>
  <c r="D127" i="20"/>
  <c r="G126" i="20"/>
  <c r="I125" i="20"/>
  <c r="L124" i="20"/>
  <c r="O123" i="20"/>
  <c r="Q122" i="20"/>
  <c r="T121" i="20"/>
  <c r="W120" i="20"/>
  <c r="Y119" i="20"/>
  <c r="D119" i="20"/>
  <c r="G118" i="20"/>
  <c r="I117" i="20"/>
  <c r="L116" i="20"/>
  <c r="O115" i="20"/>
  <c r="Q114" i="20"/>
  <c r="T113" i="20"/>
  <c r="W112" i="20"/>
  <c r="E112" i="20"/>
  <c r="M111" i="20"/>
  <c r="U110" i="20"/>
  <c r="E110" i="20"/>
  <c r="M109" i="20"/>
  <c r="U108" i="20"/>
  <c r="E108" i="20"/>
  <c r="M107" i="20"/>
  <c r="U106" i="20"/>
  <c r="E106" i="20"/>
  <c r="M105" i="20"/>
  <c r="U104" i="20"/>
  <c r="E104" i="20"/>
  <c r="M103" i="20"/>
  <c r="U102" i="20"/>
  <c r="E102" i="20"/>
  <c r="M101" i="20"/>
  <c r="U100" i="20"/>
  <c r="E100" i="20"/>
  <c r="M99" i="20"/>
  <c r="U98" i="20"/>
  <c r="E98" i="20"/>
  <c r="M97" i="20"/>
  <c r="U96" i="20"/>
  <c r="E96" i="20"/>
  <c r="M95" i="20"/>
  <c r="U94" i="20"/>
  <c r="E94" i="20"/>
  <c r="M93" i="20"/>
  <c r="D93" i="20"/>
  <c r="T92" i="20"/>
  <c r="L92" i="20"/>
  <c r="D92" i="20"/>
  <c r="T91" i="20"/>
  <c r="L91" i="20"/>
  <c r="D91" i="20"/>
  <c r="T90" i="20"/>
  <c r="L90" i="20"/>
  <c r="D90" i="20"/>
  <c r="T89" i="20"/>
  <c r="L89" i="20"/>
  <c r="D89" i="20"/>
  <c r="T88" i="20"/>
  <c r="L88" i="20"/>
  <c r="D88" i="20"/>
  <c r="T87" i="20"/>
  <c r="L87" i="20"/>
  <c r="D87" i="20"/>
  <c r="T86" i="20"/>
  <c r="L86" i="20"/>
  <c r="D86" i="20"/>
  <c r="T85" i="20"/>
  <c r="L85" i="20"/>
  <c r="D85" i="20"/>
  <c r="T84" i="20"/>
  <c r="L84" i="20"/>
  <c r="D84" i="20"/>
  <c r="T83" i="20"/>
  <c r="L83" i="20"/>
  <c r="D83" i="20"/>
  <c r="T82" i="20"/>
  <c r="L82" i="20"/>
  <c r="D82" i="20"/>
  <c r="T81" i="20"/>
  <c r="L81" i="20"/>
  <c r="D81" i="20"/>
  <c r="T80" i="20"/>
  <c r="L80" i="20"/>
  <c r="D80" i="20"/>
  <c r="T79" i="20"/>
  <c r="L79" i="20"/>
  <c r="D79" i="20"/>
  <c r="T78" i="20"/>
  <c r="L78" i="20"/>
  <c r="D78" i="20"/>
  <c r="T77" i="20"/>
  <c r="L77" i="20"/>
  <c r="D77" i="20"/>
  <c r="V76" i="20"/>
  <c r="Q76" i="20"/>
  <c r="L76" i="20"/>
  <c r="F76" i="20"/>
  <c r="Y75" i="20"/>
  <c r="T75" i="20"/>
  <c r="N75" i="20"/>
  <c r="I75" i="20"/>
  <c r="D75" i="20"/>
  <c r="V74" i="20"/>
  <c r="Q74" i="20"/>
  <c r="L74" i="20"/>
  <c r="F74" i="20"/>
  <c r="Y73" i="20"/>
  <c r="T73" i="20"/>
  <c r="N73" i="20"/>
  <c r="I73" i="20"/>
  <c r="D73" i="20"/>
  <c r="V72" i="20"/>
  <c r="Q72" i="20"/>
  <c r="L72" i="20"/>
  <c r="F72" i="20"/>
  <c r="Y71" i="20"/>
  <c r="T71" i="20"/>
  <c r="N71" i="20"/>
  <c r="I71" i="20"/>
  <c r="D71" i="20"/>
  <c r="V70" i="20"/>
  <c r="Q70" i="20"/>
  <c r="L70" i="20"/>
  <c r="F70" i="20"/>
  <c r="Y69" i="20"/>
  <c r="T69" i="20"/>
  <c r="N69" i="20"/>
  <c r="I69" i="20"/>
  <c r="D69" i="20"/>
  <c r="V68" i="20"/>
  <c r="Q68" i="20"/>
  <c r="L68" i="20"/>
  <c r="F68" i="20"/>
  <c r="Y67" i="20"/>
  <c r="T67" i="20"/>
  <c r="N67" i="20"/>
  <c r="I67" i="20"/>
  <c r="D67" i="20"/>
  <c r="V66" i="20"/>
  <c r="Q66" i="20"/>
  <c r="L66" i="20"/>
  <c r="F66" i="20"/>
  <c r="Y65" i="20"/>
  <c r="T65" i="20"/>
  <c r="N65" i="20"/>
  <c r="I65" i="20"/>
  <c r="D65" i="20"/>
  <c r="V64" i="20"/>
  <c r="Q64" i="20"/>
  <c r="L64" i="20"/>
  <c r="F64" i="20"/>
  <c r="Y63" i="20"/>
  <c r="T63" i="20"/>
  <c r="N63" i="20"/>
  <c r="I63" i="20"/>
  <c r="D63" i="20"/>
  <c r="V62" i="20"/>
  <c r="Q62" i="20"/>
  <c r="L62" i="20"/>
  <c r="F62" i="20"/>
  <c r="Y61" i="20"/>
  <c r="T61" i="20"/>
  <c r="N61" i="20"/>
  <c r="I61" i="20"/>
  <c r="D61" i="20"/>
  <c r="V60" i="20"/>
  <c r="Q60" i="20"/>
  <c r="L60" i="20"/>
  <c r="F60" i="20"/>
  <c r="Y59" i="20"/>
  <c r="T59" i="20"/>
  <c r="N59" i="20"/>
  <c r="I59" i="20"/>
  <c r="D59" i="20"/>
  <c r="V58" i="20"/>
  <c r="Q58" i="20"/>
  <c r="L58" i="20"/>
  <c r="F58" i="20"/>
  <c r="Y57" i="20"/>
  <c r="T57" i="20"/>
  <c r="N57" i="20"/>
  <c r="I57" i="20"/>
  <c r="D57" i="20"/>
  <c r="V56" i="20"/>
  <c r="Q56" i="20"/>
  <c r="L56" i="20"/>
  <c r="F56" i="20"/>
  <c r="Y55" i="20"/>
  <c r="T55" i="20"/>
  <c r="N55" i="20"/>
  <c r="I55" i="20"/>
  <c r="D55" i="20"/>
  <c r="V54" i="20"/>
  <c r="Q54" i="20"/>
  <c r="L54" i="20"/>
  <c r="F54" i="20"/>
  <c r="Y53" i="20"/>
  <c r="U53" i="20"/>
  <c r="Q53" i="20"/>
  <c r="M53" i="20"/>
  <c r="I53" i="20"/>
  <c r="E53" i="20"/>
  <c r="Y52" i="20"/>
  <c r="U52" i="20"/>
  <c r="Q52" i="20"/>
  <c r="M52" i="20"/>
  <c r="I52" i="20"/>
  <c r="E52" i="20"/>
  <c r="Y51" i="20"/>
  <c r="U51" i="20"/>
  <c r="Q51" i="20"/>
  <c r="M51" i="20"/>
  <c r="I51" i="20"/>
  <c r="E51" i="20"/>
  <c r="Y50" i="20"/>
  <c r="U50" i="20"/>
  <c r="Q50" i="20"/>
  <c r="M50" i="20"/>
  <c r="I50" i="20"/>
  <c r="E50" i="20"/>
  <c r="Y49" i="20"/>
  <c r="U49" i="20"/>
  <c r="Q49" i="20"/>
  <c r="M49" i="20"/>
  <c r="I49" i="20"/>
  <c r="E49" i="20"/>
  <c r="Y48" i="20"/>
  <c r="U48" i="20"/>
  <c r="Q48" i="20"/>
  <c r="M48" i="20"/>
  <c r="I48" i="20"/>
  <c r="E48" i="20"/>
  <c r="Y47" i="20"/>
  <c r="U47" i="20"/>
  <c r="Q47" i="20"/>
  <c r="M47" i="20"/>
  <c r="I47" i="20"/>
  <c r="E47" i="20"/>
  <c r="Y46" i="20"/>
  <c r="U46" i="20"/>
  <c r="Q46" i="20"/>
  <c r="M46" i="20"/>
  <c r="I46" i="20"/>
  <c r="E46" i="20"/>
  <c r="Y45" i="20"/>
  <c r="U45" i="20"/>
  <c r="Q45" i="20"/>
  <c r="M45" i="20"/>
  <c r="I45" i="20"/>
  <c r="E45" i="20"/>
  <c r="Y44" i="20"/>
  <c r="U44" i="20"/>
  <c r="Q44" i="20"/>
  <c r="M44" i="20"/>
  <c r="I44" i="20"/>
  <c r="E44" i="20"/>
  <c r="Y43" i="20"/>
  <c r="U43" i="20"/>
  <c r="Q43" i="20"/>
  <c r="M43" i="20"/>
  <c r="I43" i="20"/>
  <c r="E43" i="20"/>
  <c r="Y42" i="20"/>
  <c r="U42" i="20"/>
  <c r="Q42" i="20"/>
  <c r="M42" i="20"/>
  <c r="I42" i="20"/>
  <c r="E42" i="20"/>
  <c r="Y41" i="20"/>
  <c r="U41" i="20"/>
  <c r="Q41" i="20"/>
  <c r="M41" i="20"/>
  <c r="I41" i="20"/>
  <c r="E41" i="20"/>
  <c r="Y40" i="20"/>
  <c r="U40" i="20"/>
  <c r="Q40" i="20"/>
  <c r="M40" i="20"/>
  <c r="I40" i="20"/>
  <c r="E40" i="20"/>
  <c r="Y39" i="20"/>
  <c r="U39" i="20"/>
  <c r="Q39" i="20"/>
  <c r="M39" i="20"/>
  <c r="I39" i="20"/>
  <c r="E39" i="20"/>
  <c r="Y38" i="20"/>
  <c r="U38" i="20"/>
  <c r="Q38" i="20"/>
  <c r="M38" i="20"/>
  <c r="I38" i="20"/>
  <c r="E38" i="20"/>
  <c r="Y37" i="20"/>
  <c r="U37" i="20"/>
  <c r="Q37" i="20"/>
  <c r="M37" i="20"/>
  <c r="I37" i="20"/>
  <c r="E37" i="20"/>
  <c r="Y36" i="20"/>
  <c r="U36" i="20"/>
  <c r="Q36" i="20"/>
  <c r="M36" i="20"/>
  <c r="I36" i="20"/>
  <c r="E36" i="20"/>
  <c r="Y35" i="20"/>
  <c r="U35" i="20"/>
  <c r="Q35" i="20"/>
  <c r="M35" i="20"/>
  <c r="I35" i="20"/>
  <c r="E35" i="20"/>
  <c r="Y34" i="20"/>
  <c r="U34" i="20"/>
  <c r="Q34" i="20"/>
  <c r="M34" i="20"/>
  <c r="I34" i="20"/>
  <c r="E34" i="20"/>
  <c r="Y33" i="20"/>
  <c r="U33" i="20"/>
  <c r="Q33" i="20"/>
  <c r="M33" i="20"/>
  <c r="I33" i="20"/>
  <c r="E33" i="20"/>
  <c r="Y32" i="20"/>
  <c r="U32" i="20"/>
  <c r="Q32" i="20"/>
  <c r="M32" i="20"/>
  <c r="I32" i="20"/>
  <c r="E32" i="20"/>
  <c r="Y31" i="20"/>
  <c r="U31" i="20"/>
  <c r="Q31" i="20"/>
  <c r="M31" i="20"/>
  <c r="I31" i="20"/>
  <c r="E31" i="20"/>
  <c r="Y30" i="20"/>
  <c r="U30" i="20"/>
  <c r="Q30" i="20"/>
  <c r="M30" i="20"/>
  <c r="I30" i="20"/>
  <c r="E30" i="20"/>
  <c r="Y29" i="20"/>
  <c r="U29" i="20"/>
  <c r="Q29" i="20"/>
  <c r="M29" i="20"/>
  <c r="I29" i="20"/>
  <c r="E29" i="20"/>
  <c r="Y28" i="20"/>
  <c r="U28" i="20"/>
  <c r="Q28" i="20"/>
  <c r="M28" i="20"/>
  <c r="I28" i="20"/>
  <c r="E28" i="20"/>
  <c r="Y27" i="20"/>
  <c r="U27" i="20"/>
  <c r="Q27" i="20"/>
  <c r="M27" i="20"/>
  <c r="I27" i="20"/>
  <c r="E27" i="20"/>
  <c r="Y26" i="20"/>
  <c r="U26" i="20"/>
  <c r="Q26" i="20"/>
  <c r="M26" i="20"/>
  <c r="I26" i="20"/>
  <c r="E26" i="20"/>
  <c r="Y25" i="20"/>
  <c r="U25" i="20"/>
  <c r="Q25" i="20"/>
  <c r="M25" i="20"/>
  <c r="I25" i="20"/>
  <c r="E25" i="20"/>
  <c r="U24" i="20"/>
  <c r="M24" i="20"/>
  <c r="I24" i="20"/>
  <c r="Y23" i="20"/>
  <c r="Q23" i="20"/>
  <c r="Y22" i="20"/>
  <c r="Y21" i="20"/>
  <c r="M21" i="20"/>
  <c r="U20" i="20"/>
  <c r="E20" i="20"/>
  <c r="M19" i="20"/>
  <c r="U18" i="20"/>
  <c r="E18" i="20"/>
  <c r="M17" i="20"/>
  <c r="Y16" i="20"/>
  <c r="I16" i="20"/>
  <c r="U15" i="20"/>
  <c r="E15" i="20"/>
  <c r="M14" i="20"/>
  <c r="U13" i="20"/>
  <c r="I13" i="20"/>
  <c r="Q12" i="20"/>
  <c r="Y11" i="20"/>
  <c r="M11" i="20"/>
  <c r="U10" i="20"/>
  <c r="E10" i="20"/>
  <c r="M221" i="20"/>
  <c r="T199" i="20"/>
  <c r="I184" i="20"/>
  <c r="G177" i="20"/>
  <c r="S170" i="20"/>
  <c r="K165" i="20"/>
  <c r="K157" i="20"/>
  <c r="C152" i="20"/>
  <c r="C144" i="20"/>
  <c r="Y141" i="20"/>
  <c r="I139" i="20"/>
  <c r="O137" i="20"/>
  <c r="T135" i="20"/>
  <c r="Y133" i="20"/>
  <c r="I131" i="20"/>
  <c r="P258" i="20"/>
  <c r="E232" i="20"/>
  <c r="L218" i="20"/>
  <c r="T207" i="20"/>
  <c r="H197" i="20"/>
  <c r="X191" i="20"/>
  <c r="Y186" i="20"/>
  <c r="L183" i="20"/>
  <c r="W179" i="20"/>
  <c r="I176" i="20"/>
  <c r="T172" i="20"/>
  <c r="C170" i="20"/>
  <c r="K167" i="20"/>
  <c r="S164" i="20"/>
  <c r="C162" i="20"/>
  <c r="K159" i="20"/>
  <c r="S156" i="20"/>
  <c r="C154" i="20"/>
  <c r="K151" i="20"/>
  <c r="S148" i="20"/>
  <c r="C146" i="20"/>
  <c r="O143" i="20"/>
  <c r="Q142" i="20"/>
  <c r="T141" i="20"/>
  <c r="W140" i="20"/>
  <c r="Y139" i="20"/>
  <c r="D139" i="20"/>
  <c r="G138" i="20"/>
  <c r="I137" i="20"/>
  <c r="L136" i="20"/>
  <c r="O135" i="20"/>
  <c r="Q134" i="20"/>
  <c r="T133" i="20"/>
  <c r="W132" i="20"/>
  <c r="Y131" i="20"/>
  <c r="D131" i="20"/>
  <c r="G130" i="20"/>
  <c r="I129" i="20"/>
  <c r="L128" i="20"/>
  <c r="O127" i="20"/>
  <c r="Q126" i="20"/>
  <c r="T125" i="20"/>
  <c r="W124" i="20"/>
  <c r="Y123" i="20"/>
  <c r="D123" i="20"/>
  <c r="G122" i="20"/>
  <c r="I121" i="20"/>
  <c r="L120" i="20"/>
  <c r="O119" i="20"/>
  <c r="Q118" i="20"/>
  <c r="T117" i="20"/>
  <c r="W116" i="20"/>
  <c r="Y115" i="20"/>
  <c r="D115" i="20"/>
  <c r="G114" i="20"/>
  <c r="I113" i="20"/>
  <c r="M112" i="20"/>
  <c r="U111" i="20"/>
  <c r="E111" i="20"/>
  <c r="M110" i="20"/>
  <c r="U109" i="20"/>
  <c r="E109" i="20"/>
  <c r="M108" i="20"/>
  <c r="U107" i="20"/>
  <c r="E107" i="20"/>
  <c r="M106" i="20"/>
  <c r="U105" i="20"/>
  <c r="E105" i="20"/>
  <c r="M104" i="20"/>
  <c r="U103" i="20"/>
  <c r="E103" i="20"/>
  <c r="M102" i="20"/>
  <c r="U101" i="20"/>
  <c r="E101" i="20"/>
  <c r="M100" i="20"/>
  <c r="U99" i="20"/>
  <c r="E99" i="20"/>
  <c r="M98" i="20"/>
  <c r="U97" i="20"/>
  <c r="E97" i="20"/>
  <c r="M96" i="20"/>
  <c r="U95" i="20"/>
  <c r="E95" i="20"/>
  <c r="M94" i="20"/>
  <c r="U93" i="20"/>
  <c r="H93" i="20"/>
  <c r="X92" i="20"/>
  <c r="P92" i="20"/>
  <c r="H92" i="20"/>
  <c r="X91" i="20"/>
  <c r="P91" i="20"/>
  <c r="H91" i="20"/>
  <c r="X90" i="20"/>
  <c r="P90" i="20"/>
  <c r="H90" i="20"/>
  <c r="X89" i="20"/>
  <c r="P89" i="20"/>
  <c r="H89" i="20"/>
  <c r="X88" i="20"/>
  <c r="P88" i="20"/>
  <c r="H88" i="20"/>
  <c r="X87" i="20"/>
  <c r="P87" i="20"/>
  <c r="H87" i="20"/>
  <c r="X86" i="20"/>
  <c r="P86" i="20"/>
  <c r="H86" i="20"/>
  <c r="X85" i="20"/>
  <c r="P85" i="20"/>
  <c r="H85" i="20"/>
  <c r="X84" i="20"/>
  <c r="P84" i="20"/>
  <c r="H84" i="20"/>
  <c r="X83" i="20"/>
  <c r="P83" i="20"/>
  <c r="H83" i="20"/>
  <c r="X82" i="20"/>
  <c r="P82" i="20"/>
  <c r="H82" i="20"/>
  <c r="X81" i="20"/>
  <c r="P81" i="20"/>
  <c r="H81" i="20"/>
  <c r="X80" i="20"/>
  <c r="P80" i="20"/>
  <c r="H80" i="20"/>
  <c r="X79" i="20"/>
  <c r="P79" i="20"/>
  <c r="H79" i="20"/>
  <c r="X78" i="20"/>
  <c r="P78" i="20"/>
  <c r="H78" i="20"/>
  <c r="X77" i="20"/>
  <c r="P77" i="20"/>
  <c r="H77" i="20"/>
  <c r="Y76" i="20"/>
  <c r="T76" i="20"/>
  <c r="N76" i="20"/>
  <c r="I76" i="20"/>
  <c r="D76" i="20"/>
  <c r="V75" i="20"/>
  <c r="Q75" i="20"/>
  <c r="L75" i="20"/>
  <c r="F75" i="20"/>
  <c r="Y74" i="20"/>
  <c r="T74" i="20"/>
  <c r="N74" i="20"/>
  <c r="I74" i="20"/>
  <c r="D74" i="20"/>
  <c r="V73" i="20"/>
  <c r="Q73" i="20"/>
  <c r="L73" i="20"/>
  <c r="F73" i="20"/>
  <c r="Y72" i="20"/>
  <c r="T72" i="20"/>
  <c r="N72" i="20"/>
  <c r="I72" i="20"/>
  <c r="D72" i="20"/>
  <c r="V71" i="20"/>
  <c r="Q71" i="20"/>
  <c r="L71" i="20"/>
  <c r="F71" i="20"/>
  <c r="Y70" i="20"/>
  <c r="T70" i="20"/>
  <c r="N70" i="20"/>
  <c r="I70" i="20"/>
  <c r="D70" i="20"/>
  <c r="V69" i="20"/>
  <c r="Q69" i="20"/>
  <c r="L69" i="20"/>
  <c r="F69" i="20"/>
  <c r="Y68" i="20"/>
  <c r="T68" i="20"/>
  <c r="N68" i="20"/>
  <c r="I68" i="20"/>
  <c r="D68" i="20"/>
  <c r="V67" i="20"/>
  <c r="Q67" i="20"/>
  <c r="L67" i="20"/>
  <c r="F67" i="20"/>
  <c r="Y66" i="20"/>
  <c r="T66" i="20"/>
  <c r="N66" i="20"/>
  <c r="I66" i="20"/>
  <c r="D66" i="20"/>
  <c r="V65" i="20"/>
  <c r="Q65" i="20"/>
  <c r="L65" i="20"/>
  <c r="F65" i="20"/>
  <c r="Y64" i="20"/>
  <c r="T64" i="20"/>
  <c r="N64" i="20"/>
  <c r="I64" i="20"/>
  <c r="D64" i="20"/>
  <c r="V63" i="20"/>
  <c r="Q63" i="20"/>
  <c r="L63" i="20"/>
  <c r="F63" i="20"/>
  <c r="Y62" i="20"/>
  <c r="T62" i="20"/>
  <c r="N62" i="20"/>
  <c r="I62" i="20"/>
  <c r="D62" i="20"/>
  <c r="V61" i="20"/>
  <c r="Q61" i="20"/>
  <c r="L61" i="20"/>
  <c r="F61" i="20"/>
  <c r="Y60" i="20"/>
  <c r="T60" i="20"/>
  <c r="N60" i="20"/>
  <c r="I60" i="20"/>
  <c r="D60" i="20"/>
  <c r="V59" i="20"/>
  <c r="Q59" i="20"/>
  <c r="L59" i="20"/>
  <c r="F59" i="20"/>
  <c r="Y58" i="20"/>
  <c r="T58" i="20"/>
  <c r="N58" i="20"/>
  <c r="I58" i="20"/>
  <c r="D58" i="20"/>
  <c r="V57" i="20"/>
  <c r="Q57" i="20"/>
  <c r="L57" i="20"/>
  <c r="F57" i="20"/>
  <c r="Y56" i="20"/>
  <c r="T56" i="20"/>
  <c r="N56" i="20"/>
  <c r="I56" i="20"/>
  <c r="D56" i="20"/>
  <c r="V55" i="20"/>
  <c r="Q55" i="20"/>
  <c r="L55" i="20"/>
  <c r="F55" i="20"/>
  <c r="Y54" i="20"/>
  <c r="T54" i="20"/>
  <c r="N54" i="20"/>
  <c r="I54" i="20"/>
  <c r="D54" i="20"/>
  <c r="W53" i="20"/>
  <c r="S53" i="20"/>
  <c r="O53" i="20"/>
  <c r="K53" i="20"/>
  <c r="G53" i="20"/>
  <c r="C53" i="20"/>
  <c r="W52" i="20"/>
  <c r="S52" i="20"/>
  <c r="O52" i="20"/>
  <c r="K52" i="20"/>
  <c r="G52" i="20"/>
  <c r="C52" i="20"/>
  <c r="W51" i="20"/>
  <c r="S51" i="20"/>
  <c r="O51" i="20"/>
  <c r="K51" i="20"/>
  <c r="G51" i="20"/>
  <c r="C51" i="20"/>
  <c r="W50" i="20"/>
  <c r="S50" i="20"/>
  <c r="O50" i="20"/>
  <c r="K50" i="20"/>
  <c r="G50" i="20"/>
  <c r="C50" i="20"/>
  <c r="W49" i="20"/>
  <c r="S49" i="20"/>
  <c r="O49" i="20"/>
  <c r="K49" i="20"/>
  <c r="G49" i="20"/>
  <c r="C49" i="20"/>
  <c r="W48" i="20"/>
  <c r="S48" i="20"/>
  <c r="O48" i="20"/>
  <c r="K48" i="20"/>
  <c r="G48" i="20"/>
  <c r="C48" i="20"/>
  <c r="W47" i="20"/>
  <c r="S47" i="20"/>
  <c r="O47" i="20"/>
  <c r="K47" i="20"/>
  <c r="G47" i="20"/>
  <c r="C47" i="20"/>
  <c r="W46" i="20"/>
  <c r="S46" i="20"/>
  <c r="O46" i="20"/>
  <c r="K46" i="20"/>
  <c r="G46" i="20"/>
  <c r="C46" i="20"/>
  <c r="W45" i="20"/>
  <c r="S45" i="20"/>
  <c r="O45" i="20"/>
  <c r="K45" i="20"/>
  <c r="G45" i="20"/>
  <c r="C45" i="20"/>
  <c r="W44" i="20"/>
  <c r="S44" i="20"/>
  <c r="O44" i="20"/>
  <c r="K44" i="20"/>
  <c r="G44" i="20"/>
  <c r="C44" i="20"/>
  <c r="W43" i="20"/>
  <c r="S43" i="20"/>
  <c r="O43" i="20"/>
  <c r="K43" i="20"/>
  <c r="G43" i="20"/>
  <c r="C43" i="20"/>
  <c r="W42" i="20"/>
  <c r="S42" i="20"/>
  <c r="O42" i="20"/>
  <c r="K42" i="20"/>
  <c r="G42" i="20"/>
  <c r="C42" i="20"/>
  <c r="W41" i="20"/>
  <c r="S41" i="20"/>
  <c r="O41" i="20"/>
  <c r="K41" i="20"/>
  <c r="G41" i="20"/>
  <c r="C41" i="20"/>
  <c r="W40" i="20"/>
  <c r="S40" i="20"/>
  <c r="O40" i="20"/>
  <c r="K40" i="20"/>
  <c r="G40" i="20"/>
  <c r="C40" i="20"/>
  <c r="W39" i="20"/>
  <c r="S39" i="20"/>
  <c r="O39" i="20"/>
  <c r="K39" i="20"/>
  <c r="G39" i="20"/>
  <c r="C39" i="20"/>
  <c r="W38" i="20"/>
  <c r="S38" i="20"/>
  <c r="O38" i="20"/>
  <c r="K38" i="20"/>
  <c r="G38" i="20"/>
  <c r="C38" i="20"/>
  <c r="W37" i="20"/>
  <c r="S37" i="20"/>
  <c r="O37" i="20"/>
  <c r="K37" i="20"/>
  <c r="G37" i="20"/>
  <c r="C37" i="20"/>
  <c r="W36" i="20"/>
  <c r="S36" i="20"/>
  <c r="O36" i="20"/>
  <c r="K36" i="20"/>
  <c r="G36" i="20"/>
  <c r="C36" i="20"/>
  <c r="W35" i="20"/>
  <c r="S35" i="20"/>
  <c r="O35" i="20"/>
  <c r="K35" i="20"/>
  <c r="G35" i="20"/>
  <c r="C35" i="20"/>
  <c r="W34" i="20"/>
  <c r="S34" i="20"/>
  <c r="O34" i="20"/>
  <c r="K34" i="20"/>
  <c r="G34" i="20"/>
  <c r="C34" i="20"/>
  <c r="W33" i="20"/>
  <c r="S33" i="20"/>
  <c r="O33" i="20"/>
  <c r="K33" i="20"/>
  <c r="G33" i="20"/>
  <c r="C33" i="20"/>
  <c r="W32" i="20"/>
  <c r="S32" i="20"/>
  <c r="O32" i="20"/>
  <c r="K32" i="20"/>
  <c r="G32" i="20"/>
  <c r="C32" i="20"/>
  <c r="W31" i="20"/>
  <c r="S31" i="20"/>
  <c r="O31" i="20"/>
  <c r="K31" i="20"/>
  <c r="G31" i="20"/>
  <c r="C31" i="20"/>
  <c r="W30" i="20"/>
  <c r="S30" i="20"/>
  <c r="O30" i="20"/>
  <c r="K30" i="20"/>
  <c r="G30" i="20"/>
  <c r="C30" i="20"/>
  <c r="W29" i="20"/>
  <c r="S29" i="20"/>
  <c r="O29" i="20"/>
  <c r="K29" i="20"/>
  <c r="G29" i="20"/>
  <c r="C29" i="20"/>
  <c r="W28" i="20"/>
  <c r="S28" i="20"/>
  <c r="O28" i="20"/>
  <c r="K28" i="20"/>
  <c r="G28" i="20"/>
  <c r="C28" i="20"/>
  <c r="W27" i="20"/>
  <c r="S27" i="20"/>
  <c r="O27" i="20"/>
  <c r="K27" i="20"/>
  <c r="G27" i="20"/>
  <c r="C27" i="20"/>
  <c r="W26" i="20"/>
  <c r="S26" i="20"/>
  <c r="O26" i="20"/>
  <c r="K26" i="20"/>
  <c r="G26" i="20"/>
  <c r="C26" i="20"/>
  <c r="W25" i="20"/>
  <c r="S25" i="20"/>
  <c r="O25" i="20"/>
  <c r="K25" i="20"/>
  <c r="G25" i="20"/>
  <c r="C25" i="20"/>
  <c r="W24" i="20"/>
  <c r="S24" i="20"/>
  <c r="O24" i="20"/>
  <c r="K24" i="20"/>
  <c r="G24" i="20"/>
  <c r="C24" i="20"/>
  <c r="W23" i="20"/>
  <c r="S23" i="20"/>
  <c r="O23" i="20"/>
  <c r="K23" i="20"/>
  <c r="G23" i="20"/>
  <c r="C23" i="20"/>
  <c r="W22" i="20"/>
  <c r="S22" i="20"/>
  <c r="O22" i="20"/>
  <c r="K22" i="20"/>
  <c r="G22" i="20"/>
  <c r="C22" i="20"/>
  <c r="W21" i="20"/>
  <c r="S21" i="20"/>
  <c r="O21" i="20"/>
  <c r="K21" i="20"/>
  <c r="G21" i="20"/>
  <c r="C21" i="20"/>
  <c r="W20" i="20"/>
  <c r="S20" i="20"/>
  <c r="O20" i="20"/>
  <c r="K20" i="20"/>
  <c r="G20" i="20"/>
  <c r="C20" i="20"/>
  <c r="W19" i="20"/>
  <c r="S19" i="20"/>
  <c r="O19" i="20"/>
  <c r="K19" i="20"/>
  <c r="G19" i="20"/>
  <c r="C19" i="20"/>
  <c r="W18" i="20"/>
  <c r="S18" i="20"/>
  <c r="O18" i="20"/>
  <c r="K18" i="20"/>
  <c r="G18" i="20"/>
  <c r="C18" i="20"/>
  <c r="W17" i="20"/>
  <c r="S17" i="20"/>
  <c r="O17" i="20"/>
  <c r="K17" i="20"/>
  <c r="G17" i="20"/>
  <c r="C17" i="20"/>
  <c r="W16" i="20"/>
  <c r="S16" i="20"/>
  <c r="O16" i="20"/>
  <c r="K16" i="20"/>
  <c r="G16" i="20"/>
  <c r="C16" i="20"/>
  <c r="W15" i="20"/>
  <c r="S15" i="20"/>
  <c r="O15" i="20"/>
  <c r="K15" i="20"/>
  <c r="G15" i="20"/>
  <c r="C15" i="20"/>
  <c r="W14" i="20"/>
  <c r="S14" i="20"/>
  <c r="O14" i="20"/>
  <c r="K14" i="20"/>
  <c r="G14" i="20"/>
  <c r="C14" i="20"/>
  <c r="W13" i="20"/>
  <c r="S13" i="20"/>
  <c r="O13" i="20"/>
  <c r="K13" i="20"/>
  <c r="G13" i="20"/>
  <c r="C13" i="20"/>
  <c r="W12" i="20"/>
  <c r="S12" i="20"/>
  <c r="O12" i="20"/>
  <c r="K12" i="20"/>
  <c r="G12" i="20"/>
  <c r="C12" i="20"/>
  <c r="W11" i="20"/>
  <c r="S11" i="20"/>
  <c r="O11" i="20"/>
  <c r="K11" i="20"/>
  <c r="G11" i="20"/>
  <c r="C11" i="20"/>
  <c r="W10" i="20"/>
  <c r="S10" i="20"/>
  <c r="O10" i="20"/>
  <c r="K10" i="20"/>
  <c r="G10" i="20"/>
  <c r="C10" i="20"/>
  <c r="V40" i="20"/>
  <c r="N39" i="20"/>
  <c r="J39" i="20"/>
  <c r="F39" i="20"/>
  <c r="V38" i="20"/>
  <c r="R38" i="20"/>
  <c r="J38" i="20"/>
  <c r="F38" i="20"/>
  <c r="V37" i="20"/>
  <c r="N37" i="20"/>
  <c r="J37" i="20"/>
  <c r="B37" i="20"/>
  <c r="V36" i="20"/>
  <c r="N36" i="20"/>
  <c r="J36" i="20"/>
  <c r="B36" i="20"/>
  <c r="R35" i="20"/>
  <c r="N35" i="20"/>
  <c r="F35" i="20"/>
  <c r="B35" i="20"/>
  <c r="R34" i="20"/>
  <c r="N34" i="20"/>
  <c r="J34" i="20"/>
  <c r="B34" i="20"/>
  <c r="R33" i="20"/>
  <c r="N33" i="20"/>
  <c r="J33" i="20"/>
  <c r="B33" i="20"/>
  <c r="V32" i="20"/>
  <c r="N32" i="20"/>
  <c r="J32" i="20"/>
  <c r="B32" i="20"/>
  <c r="V31" i="20"/>
  <c r="N31" i="20"/>
  <c r="J31" i="20"/>
  <c r="B31" i="20"/>
  <c r="V30" i="20"/>
  <c r="N30" i="20"/>
  <c r="J30" i="20"/>
  <c r="B30" i="20"/>
  <c r="V29" i="20"/>
  <c r="N29" i="20"/>
  <c r="J29" i="20"/>
  <c r="B29" i="20"/>
  <c r="V28" i="20"/>
  <c r="N28" i="20"/>
  <c r="F28" i="20"/>
  <c r="B28" i="20"/>
  <c r="R27" i="20"/>
  <c r="N27" i="20"/>
  <c r="F27" i="20"/>
  <c r="B27" i="20"/>
  <c r="R26" i="20"/>
  <c r="N26" i="20"/>
  <c r="F26" i="20"/>
  <c r="B26" i="20"/>
  <c r="R25" i="20"/>
  <c r="N25" i="20"/>
  <c r="F25" i="20"/>
  <c r="B25" i="20"/>
  <c r="R24" i="20"/>
  <c r="N24" i="20"/>
  <c r="F24" i="20"/>
  <c r="B24" i="20"/>
  <c r="R23" i="20"/>
  <c r="N23" i="20"/>
  <c r="F23" i="20"/>
  <c r="B23" i="20"/>
  <c r="R22" i="20"/>
  <c r="N22" i="20"/>
  <c r="F22" i="20"/>
  <c r="B22" i="20"/>
  <c r="R21" i="20"/>
  <c r="J21" i="20"/>
  <c r="F21" i="20"/>
  <c r="V20" i="20"/>
  <c r="R20" i="20"/>
  <c r="J20" i="20"/>
  <c r="F20" i="20"/>
  <c r="V19" i="20"/>
  <c r="R19" i="20"/>
  <c r="J19" i="20"/>
  <c r="F19" i="20"/>
  <c r="V18" i="20"/>
  <c r="R18" i="20"/>
  <c r="J18" i="20"/>
  <c r="F18" i="20"/>
  <c r="V17" i="20"/>
  <c r="R17" i="20"/>
  <c r="J17" i="20"/>
  <c r="B17" i="20"/>
  <c r="V16" i="20"/>
  <c r="N16" i="20"/>
  <c r="J16" i="20"/>
  <c r="B16" i="20"/>
  <c r="V15" i="20"/>
  <c r="R15" i="20"/>
  <c r="J15" i="20"/>
  <c r="F15" i="20"/>
  <c r="V14" i="20"/>
  <c r="R14" i="20"/>
  <c r="J14" i="20"/>
  <c r="F14" i="20"/>
  <c r="V13" i="20"/>
  <c r="R13" i="20"/>
  <c r="J13" i="20"/>
  <c r="F13" i="20"/>
  <c r="V12" i="20"/>
  <c r="R12" i="20"/>
  <c r="J12" i="20"/>
  <c r="B12" i="20"/>
  <c r="V11" i="20"/>
  <c r="N11" i="20"/>
  <c r="J11" i="20"/>
  <c r="B11" i="20"/>
  <c r="V10" i="20"/>
  <c r="N10" i="20"/>
  <c r="J10" i="20"/>
  <c r="B10" i="20"/>
  <c r="Y24" i="20"/>
  <c r="E24" i="20"/>
  <c r="U23" i="20"/>
  <c r="M23" i="20"/>
  <c r="E23" i="20"/>
  <c r="U22" i="20"/>
  <c r="M22" i="20"/>
  <c r="E22" i="20"/>
  <c r="U21" i="20"/>
  <c r="I21" i="20"/>
  <c r="Y20" i="20"/>
  <c r="Q20" i="20"/>
  <c r="I20" i="20"/>
  <c r="U19" i="20"/>
  <c r="Q19" i="20"/>
  <c r="E19" i="20"/>
  <c r="Q18" i="20"/>
  <c r="M18" i="20"/>
  <c r="Y17" i="20"/>
  <c r="Q17" i="20"/>
  <c r="I17" i="20"/>
  <c r="U16" i="20"/>
  <c r="Q16" i="20"/>
  <c r="E16" i="20"/>
  <c r="Q15" i="20"/>
  <c r="M15" i="20"/>
  <c r="Y14" i="20"/>
  <c r="U14" i="20"/>
  <c r="I14" i="20"/>
  <c r="Y13" i="20"/>
  <c r="Q13" i="20"/>
  <c r="E13" i="20"/>
  <c r="U12" i="20"/>
  <c r="M12" i="20"/>
  <c r="E12" i="20"/>
  <c r="U11" i="20"/>
  <c r="I11" i="20"/>
  <c r="Y10" i="20"/>
  <c r="Q10" i="20"/>
  <c r="I10" i="20"/>
  <c r="R235" i="20"/>
  <c r="L210" i="20"/>
  <c r="H193" i="20"/>
  <c r="X187" i="20"/>
  <c r="T180" i="20"/>
  <c r="Q173" i="20"/>
  <c r="C168" i="20"/>
  <c r="S162" i="20"/>
  <c r="C160" i="20"/>
  <c r="S154" i="20"/>
  <c r="K149" i="20"/>
  <c r="S146" i="20"/>
  <c r="W142" i="20"/>
  <c r="D141" i="20"/>
  <c r="G140" i="20"/>
  <c r="L138" i="20"/>
  <c r="Q136" i="20"/>
  <c r="W134" i="20"/>
  <c r="D133" i="20"/>
  <c r="G132" i="20"/>
  <c r="L130" i="20"/>
  <c r="Q128" i="20"/>
  <c r="D125" i="20"/>
  <c r="O121" i="20"/>
  <c r="Y117" i="20"/>
  <c r="L114" i="20"/>
  <c r="I111" i="20"/>
  <c r="Q108" i="20"/>
  <c r="Y105" i="20"/>
  <c r="I103" i="20"/>
  <c r="Q100" i="20"/>
  <c r="Y97" i="20"/>
  <c r="I95" i="20"/>
  <c r="Y92" i="20"/>
  <c r="Q91" i="20"/>
  <c r="I90" i="20"/>
  <c r="Y88" i="20"/>
  <c r="Q87" i="20"/>
  <c r="I86" i="20"/>
  <c r="Y84" i="20"/>
  <c r="Q83" i="20"/>
  <c r="I82" i="20"/>
  <c r="Y80" i="20"/>
  <c r="Q79" i="20"/>
  <c r="I78" i="20"/>
  <c r="B77" i="20"/>
  <c r="E76" i="20"/>
  <c r="H75" i="20"/>
  <c r="J74" i="20"/>
  <c r="M73" i="20"/>
  <c r="P72" i="20"/>
  <c r="R71" i="20"/>
  <c r="U70" i="20"/>
  <c r="X69" i="20"/>
  <c r="B69" i="20"/>
  <c r="E68" i="20"/>
  <c r="H67" i="20"/>
  <c r="J66" i="20"/>
  <c r="M65" i="20"/>
  <c r="P64" i="20"/>
  <c r="R63" i="20"/>
  <c r="U62" i="20"/>
  <c r="X61" i="20"/>
  <c r="B61" i="20"/>
  <c r="E60" i="20"/>
  <c r="H59" i="20"/>
  <c r="J58" i="20"/>
  <c r="M57" i="20"/>
  <c r="P56" i="20"/>
  <c r="R55" i="20"/>
  <c r="U54" i="20"/>
  <c r="X53" i="20"/>
  <c r="H53" i="20"/>
  <c r="P52" i="20"/>
  <c r="X51" i="20"/>
  <c r="H51" i="20"/>
  <c r="P50" i="20"/>
  <c r="X49" i="20"/>
  <c r="H49" i="20"/>
  <c r="P48" i="20"/>
  <c r="X47" i="20"/>
  <c r="H47" i="20"/>
  <c r="P46" i="20"/>
  <c r="X45" i="20"/>
  <c r="H45" i="20"/>
  <c r="P44" i="20"/>
  <c r="X43" i="20"/>
  <c r="H43" i="20"/>
  <c r="P42" i="20"/>
  <c r="X41" i="20"/>
  <c r="H41" i="20"/>
  <c r="P40" i="20"/>
  <c r="X39" i="20"/>
  <c r="H39" i="20"/>
  <c r="P38" i="20"/>
  <c r="X37" i="20"/>
  <c r="H37" i="20"/>
  <c r="P36" i="20"/>
  <c r="X35" i="20"/>
  <c r="H35" i="20"/>
  <c r="X33" i="20"/>
  <c r="H33" i="20"/>
  <c r="H31" i="20"/>
  <c r="H29" i="20"/>
  <c r="H27" i="20"/>
  <c r="H25" i="20"/>
  <c r="H23" i="20"/>
  <c r="P20" i="20"/>
  <c r="P18" i="20"/>
  <c r="P16" i="20"/>
  <c r="P14" i="20"/>
  <c r="X11" i="20"/>
  <c r="T127" i="20"/>
  <c r="D117" i="20"/>
  <c r="Y107" i="20"/>
  <c r="Q102" i="20"/>
  <c r="Q94" i="20"/>
  <c r="I91" i="20"/>
  <c r="I87" i="20"/>
  <c r="Q84" i="20"/>
  <c r="Q80" i="20"/>
  <c r="Y77" i="20"/>
  <c r="B75" i="20"/>
  <c r="H73" i="20"/>
  <c r="P70" i="20"/>
  <c r="U68" i="20"/>
  <c r="E66" i="20"/>
  <c r="M63" i="20"/>
  <c r="R61" i="20"/>
  <c r="X59" i="20"/>
  <c r="H57" i="20"/>
  <c r="P54" i="20"/>
  <c r="D53" i="20"/>
  <c r="D51" i="20"/>
  <c r="D49" i="20"/>
  <c r="D47" i="20"/>
  <c r="D45" i="20"/>
  <c r="D43" i="20"/>
  <c r="D41" i="20"/>
  <c r="L38" i="20"/>
  <c r="D37" i="20"/>
  <c r="D35" i="20"/>
  <c r="D33" i="20"/>
  <c r="D31" i="20"/>
  <c r="D29" i="20"/>
  <c r="D27" i="20"/>
  <c r="D25" i="20"/>
  <c r="D23" i="20"/>
  <c r="D21" i="20"/>
  <c r="D19" i="20"/>
  <c r="D17" i="20"/>
  <c r="D15" i="20"/>
  <c r="D13" i="20"/>
  <c r="D11" i="20"/>
  <c r="V272" i="20"/>
  <c r="W126" i="20"/>
  <c r="I123" i="20"/>
  <c r="T119" i="20"/>
  <c r="G116" i="20"/>
  <c r="Q112" i="20"/>
  <c r="Y109" i="20"/>
  <c r="I107" i="20"/>
  <c r="Q104" i="20"/>
  <c r="Y101" i="20"/>
  <c r="I99" i="20"/>
  <c r="Q96" i="20"/>
  <c r="Y93" i="20"/>
  <c r="I92" i="20"/>
  <c r="Y90" i="20"/>
  <c r="Q89" i="20"/>
  <c r="I88" i="20"/>
  <c r="Y86" i="20"/>
  <c r="Q85" i="20"/>
  <c r="I84" i="20"/>
  <c r="Y82" i="20"/>
  <c r="Q81" i="20"/>
  <c r="I80" i="20"/>
  <c r="Y78" i="20"/>
  <c r="Q77" i="20"/>
  <c r="P76" i="20"/>
  <c r="R75" i="20"/>
  <c r="U74" i="20"/>
  <c r="X73" i="20"/>
  <c r="B73" i="20"/>
  <c r="E72" i="20"/>
  <c r="H71" i="20"/>
  <c r="J70" i="20"/>
  <c r="M69" i="20"/>
  <c r="P68" i="20"/>
  <c r="R67" i="20"/>
  <c r="U66" i="20"/>
  <c r="X65" i="20"/>
  <c r="B65" i="20"/>
  <c r="E64" i="20"/>
  <c r="H63" i="20"/>
  <c r="J62" i="20"/>
  <c r="M61" i="20"/>
  <c r="P60" i="20"/>
  <c r="R59" i="20"/>
  <c r="U58" i="20"/>
  <c r="X57" i="20"/>
  <c r="B57" i="20"/>
  <c r="E56" i="20"/>
  <c r="H55" i="20"/>
  <c r="J54" i="20"/>
  <c r="P53" i="20"/>
  <c r="X52" i="20"/>
  <c r="H52" i="20"/>
  <c r="P51" i="20"/>
  <c r="X50" i="20"/>
  <c r="H50" i="20"/>
  <c r="P49" i="20"/>
  <c r="X48" i="20"/>
  <c r="H48" i="20"/>
  <c r="P47" i="20"/>
  <c r="X46" i="20"/>
  <c r="H46" i="20"/>
  <c r="P45" i="20"/>
  <c r="X44" i="20"/>
  <c r="H44" i="20"/>
  <c r="P43" i="20"/>
  <c r="X42" i="20"/>
  <c r="H42" i="20"/>
  <c r="P41" i="20"/>
  <c r="X40" i="20"/>
  <c r="H40" i="20"/>
  <c r="P39" i="20"/>
  <c r="X38" i="20"/>
  <c r="H38" i="20"/>
  <c r="P37" i="20"/>
  <c r="X36" i="20"/>
  <c r="H36" i="20"/>
  <c r="P35" i="20"/>
  <c r="X34" i="20"/>
  <c r="H34" i="20"/>
  <c r="P33" i="20"/>
  <c r="X32" i="20"/>
  <c r="H32" i="20"/>
  <c r="P31" i="20"/>
  <c r="X30" i="20"/>
  <c r="H30" i="20"/>
  <c r="P29" i="20"/>
  <c r="X28" i="20"/>
  <c r="H28" i="20"/>
  <c r="P27" i="20"/>
  <c r="X26" i="20"/>
  <c r="H26" i="20"/>
  <c r="P25" i="20"/>
  <c r="X24" i="20"/>
  <c r="H24" i="20"/>
  <c r="P23" i="20"/>
  <c r="X22" i="20"/>
  <c r="H22" i="20"/>
  <c r="P21" i="20"/>
  <c r="X20" i="20"/>
  <c r="H20" i="20"/>
  <c r="P19" i="20"/>
  <c r="X18" i="20"/>
  <c r="H18" i="20"/>
  <c r="P17" i="20"/>
  <c r="X16" i="20"/>
  <c r="H16" i="20"/>
  <c r="P15" i="20"/>
  <c r="X14" i="20"/>
  <c r="H14" i="20"/>
  <c r="P13" i="20"/>
  <c r="X12" i="20"/>
  <c r="H12" i="20"/>
  <c r="P11" i="20"/>
  <c r="X10" i="20"/>
  <c r="H10" i="20"/>
  <c r="B59" i="20"/>
  <c r="T49" i="20"/>
  <c r="L46" i="20"/>
  <c r="L44" i="20"/>
  <c r="T41" i="20"/>
  <c r="T39" i="20"/>
  <c r="L36" i="20"/>
  <c r="T33" i="20"/>
  <c r="L30" i="20"/>
  <c r="T27" i="20"/>
  <c r="T25" i="20"/>
  <c r="L22" i="20"/>
  <c r="T19" i="20"/>
  <c r="L16" i="20"/>
  <c r="T13" i="20"/>
  <c r="L10" i="20"/>
  <c r="O129" i="20"/>
  <c r="Y125" i="20"/>
  <c r="L122" i="20"/>
  <c r="W118" i="20"/>
  <c r="I115" i="20"/>
  <c r="Y111" i="20"/>
  <c r="I109" i="20"/>
  <c r="Q106" i="20"/>
  <c r="Y103" i="20"/>
  <c r="I101" i="20"/>
  <c r="Q98" i="20"/>
  <c r="Y95" i="20"/>
  <c r="I93" i="20"/>
  <c r="Y91" i="20"/>
  <c r="Q90" i="20"/>
  <c r="I89" i="20"/>
  <c r="Y87" i="20"/>
  <c r="Q86" i="20"/>
  <c r="I85" i="20"/>
  <c r="Y83" i="20"/>
  <c r="Q82" i="20"/>
  <c r="I81" i="20"/>
  <c r="Y79" i="20"/>
  <c r="Q78" i="20"/>
  <c r="I77" i="20"/>
  <c r="J76" i="20"/>
  <c r="M75" i="20"/>
  <c r="P74" i="20"/>
  <c r="R73" i="20"/>
  <c r="U72" i="20"/>
  <c r="X71" i="20"/>
  <c r="B71" i="20"/>
  <c r="E70" i="20"/>
  <c r="H69" i="20"/>
  <c r="J68" i="20"/>
  <c r="M67" i="20"/>
  <c r="P66" i="20"/>
  <c r="R65" i="20"/>
  <c r="U64" i="20"/>
  <c r="X63" i="20"/>
  <c r="B63" i="20"/>
  <c r="E62" i="20"/>
  <c r="H61" i="20"/>
  <c r="J60" i="20"/>
  <c r="M59" i="20"/>
  <c r="P58" i="20"/>
  <c r="R57" i="20"/>
  <c r="U56" i="20"/>
  <c r="X55" i="20"/>
  <c r="B55" i="20"/>
  <c r="E54" i="20"/>
  <c r="L53" i="20"/>
  <c r="T52" i="20"/>
  <c r="D52" i="20"/>
  <c r="L51" i="20"/>
  <c r="T50" i="20"/>
  <c r="D50" i="20"/>
  <c r="L49" i="20"/>
  <c r="T48" i="20"/>
  <c r="D48" i="20"/>
  <c r="L47" i="20"/>
  <c r="T46" i="20"/>
  <c r="D46" i="20"/>
  <c r="L45" i="20"/>
  <c r="T44" i="20"/>
  <c r="D44" i="20"/>
  <c r="L43" i="20"/>
  <c r="T42" i="20"/>
  <c r="D42" i="20"/>
  <c r="L41" i="20"/>
  <c r="T40" i="20"/>
  <c r="D40" i="20"/>
  <c r="L39" i="20"/>
  <c r="T38" i="20"/>
  <c r="D38" i="20"/>
  <c r="L37" i="20"/>
  <c r="T36" i="20"/>
  <c r="D36" i="20"/>
  <c r="L35" i="20"/>
  <c r="T34" i="20"/>
  <c r="D34" i="20"/>
  <c r="L33" i="20"/>
  <c r="T32" i="20"/>
  <c r="D32" i="20"/>
  <c r="L31" i="20"/>
  <c r="T30" i="20"/>
  <c r="D30" i="20"/>
  <c r="L29" i="20"/>
  <c r="T28" i="20"/>
  <c r="D28" i="20"/>
  <c r="L27" i="20"/>
  <c r="T26" i="20"/>
  <c r="D26" i="20"/>
  <c r="L25" i="20"/>
  <c r="T24" i="20"/>
  <c r="D24" i="20"/>
  <c r="L23" i="20"/>
  <c r="T22" i="20"/>
  <c r="D22" i="20"/>
  <c r="L21" i="20"/>
  <c r="T20" i="20"/>
  <c r="D20" i="20"/>
  <c r="L19" i="20"/>
  <c r="T18" i="20"/>
  <c r="D18" i="20"/>
  <c r="L17" i="20"/>
  <c r="T16" i="20"/>
  <c r="D16" i="20"/>
  <c r="L15" i="20"/>
  <c r="T14" i="20"/>
  <c r="D14" i="20"/>
  <c r="L13" i="20"/>
  <c r="T12" i="20"/>
  <c r="D12" i="20"/>
  <c r="L11" i="20"/>
  <c r="T10" i="20"/>
  <c r="D10" i="20"/>
  <c r="P34" i="20"/>
  <c r="P32" i="20"/>
  <c r="X31" i="20"/>
  <c r="P30" i="20"/>
  <c r="X29" i="20"/>
  <c r="P28" i="20"/>
  <c r="X27" i="20"/>
  <c r="P26" i="20"/>
  <c r="X25" i="20"/>
  <c r="P24" i="20"/>
  <c r="X23" i="20"/>
  <c r="P22" i="20"/>
  <c r="X21" i="20"/>
  <c r="H21" i="20"/>
  <c r="X19" i="20"/>
  <c r="H19" i="20"/>
  <c r="X17" i="20"/>
  <c r="H17" i="20"/>
  <c r="X15" i="20"/>
  <c r="H15" i="20"/>
  <c r="X13" i="20"/>
  <c r="H13" i="20"/>
  <c r="P12" i="20"/>
  <c r="H11" i="20"/>
  <c r="P10" i="20"/>
  <c r="G124" i="20"/>
  <c r="Q120" i="20"/>
  <c r="O113" i="20"/>
  <c r="Q110" i="20"/>
  <c r="I105" i="20"/>
  <c r="Y99" i="20"/>
  <c r="I97" i="20"/>
  <c r="Q92" i="20"/>
  <c r="Y89" i="20"/>
  <c r="Q88" i="20"/>
  <c r="Y85" i="20"/>
  <c r="I83" i="20"/>
  <c r="Y81" i="20"/>
  <c r="I79" i="20"/>
  <c r="U76" i="20"/>
  <c r="X75" i="20"/>
  <c r="E74" i="20"/>
  <c r="J72" i="20"/>
  <c r="M71" i="20"/>
  <c r="R69" i="20"/>
  <c r="X67" i="20"/>
  <c r="B67" i="20"/>
  <c r="H65" i="20"/>
  <c r="J64" i="20"/>
  <c r="P62" i="20"/>
  <c r="U60" i="20"/>
  <c r="E58" i="20"/>
  <c r="J56" i="20"/>
  <c r="M55" i="20"/>
  <c r="T53" i="20"/>
  <c r="L52" i="20"/>
  <c r="T51" i="20"/>
  <c r="L50" i="20"/>
  <c r="L48" i="20"/>
  <c r="T47" i="20"/>
  <c r="T45" i="20"/>
  <c r="T43" i="20"/>
  <c r="L42" i="20"/>
  <c r="L40" i="20"/>
  <c r="D39" i="20"/>
  <c r="T37" i="20"/>
  <c r="T35" i="20"/>
  <c r="L34" i="20"/>
  <c r="L32" i="20"/>
  <c r="T31" i="20"/>
  <c r="T29" i="20"/>
  <c r="L28" i="20"/>
  <c r="L26" i="20"/>
  <c r="L24" i="20"/>
  <c r="T23" i="20"/>
  <c r="T21" i="20"/>
  <c r="L20" i="20"/>
  <c r="L18" i="20"/>
  <c r="T17" i="20"/>
  <c r="T15" i="20"/>
  <c r="L14" i="20"/>
  <c r="L12" i="20"/>
  <c r="T11" i="20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1" i="13"/>
  <c r="AA376" i="20" l="1"/>
  <c r="B376" i="21"/>
  <c r="N379" i="20"/>
  <c r="O379" i="20"/>
  <c r="P379" i="20"/>
  <c r="I379" i="20"/>
  <c r="B379" i="20"/>
  <c r="W379" i="20"/>
  <c r="E379" i="20"/>
  <c r="T379" i="20"/>
  <c r="L379" i="20"/>
  <c r="H379" i="20"/>
  <c r="Q379" i="20"/>
  <c r="J379" i="20"/>
  <c r="K379" i="20"/>
  <c r="U379" i="20"/>
  <c r="M379" i="20"/>
  <c r="F379" i="20"/>
  <c r="X379" i="20"/>
  <c r="R379" i="20"/>
  <c r="V379" i="20"/>
  <c r="C379" i="20"/>
  <c r="S379" i="20"/>
  <c r="Y379" i="20"/>
  <c r="D379" i="20"/>
  <c r="G379" i="20"/>
  <c r="A375" i="21"/>
  <c r="A374" i="21"/>
  <c r="A373" i="21"/>
  <c r="A372" i="21"/>
  <c r="A371" i="21"/>
  <c r="A370" i="21"/>
  <c r="A369" i="21"/>
  <c r="A368" i="21"/>
  <c r="A367" i="21"/>
  <c r="A366" i="21"/>
  <c r="A365" i="21"/>
  <c r="A364" i="21"/>
  <c r="A363" i="21"/>
  <c r="A362" i="21"/>
  <c r="A361" i="21"/>
  <c r="A360" i="21"/>
  <c r="A359" i="21"/>
  <c r="A358" i="21"/>
  <c r="A357" i="21"/>
  <c r="A356" i="21"/>
  <c r="A355" i="21"/>
  <c r="A354" i="21"/>
  <c r="A353" i="21"/>
  <c r="A352" i="21"/>
  <c r="A351" i="21"/>
  <c r="A350" i="21"/>
  <c r="A349" i="21"/>
  <c r="A348" i="21"/>
  <c r="A347" i="21"/>
  <c r="A346" i="21"/>
  <c r="A345" i="21"/>
  <c r="A344" i="21"/>
  <c r="A343" i="21"/>
  <c r="A342" i="21"/>
  <c r="A341" i="21"/>
  <c r="A340" i="21"/>
  <c r="A339" i="21"/>
  <c r="A338" i="2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10" i="20"/>
  <c r="Y379" i="19"/>
  <c r="X379" i="19"/>
  <c r="W379" i="19"/>
  <c r="V379" i="19"/>
  <c r="U379" i="19"/>
  <c r="T379" i="19"/>
  <c r="S379" i="19"/>
  <c r="R379" i="19"/>
  <c r="Q379" i="19"/>
  <c r="P379" i="19"/>
  <c r="O379" i="19"/>
  <c r="N379" i="19"/>
  <c r="M379" i="19"/>
  <c r="L379" i="19"/>
  <c r="K379" i="19"/>
  <c r="J379" i="19"/>
  <c r="I379" i="19"/>
  <c r="H379" i="19"/>
  <c r="G379" i="19"/>
  <c r="F379" i="19"/>
  <c r="E379" i="19"/>
  <c r="D379" i="19"/>
  <c r="C379" i="19"/>
  <c r="B379" i="19"/>
  <c r="AA375" i="19"/>
  <c r="AA374" i="19"/>
  <c r="AA373" i="19"/>
  <c r="AA372" i="19"/>
  <c r="AA371" i="19"/>
  <c r="AA370" i="19"/>
  <c r="AA369" i="19"/>
  <c r="AA368" i="19"/>
  <c r="AA367" i="19"/>
  <c r="AA366" i="19"/>
  <c r="AA365" i="19"/>
  <c r="AA364" i="19"/>
  <c r="AA363" i="19"/>
  <c r="AA362" i="19"/>
  <c r="AA361" i="19"/>
  <c r="AA360" i="19"/>
  <c r="AA359" i="19"/>
  <c r="AA358" i="19"/>
  <c r="AA357" i="19"/>
  <c r="AA356" i="19"/>
  <c r="AA355" i="19"/>
  <c r="AA354" i="19"/>
  <c r="AA353" i="19"/>
  <c r="AA352" i="19"/>
  <c r="AA351" i="19"/>
  <c r="AA350" i="19"/>
  <c r="AA349" i="19"/>
  <c r="AA348" i="19"/>
  <c r="AA347" i="19"/>
  <c r="AA346" i="19"/>
  <c r="AA345" i="19"/>
  <c r="AA344" i="19"/>
  <c r="AA343" i="19"/>
  <c r="AA342" i="19"/>
  <c r="AA341" i="19"/>
  <c r="AA340" i="19"/>
  <c r="AA339" i="19"/>
  <c r="AA338" i="19"/>
  <c r="AA337" i="19"/>
  <c r="AA336" i="19"/>
  <c r="AA335" i="19"/>
  <c r="AA334" i="19"/>
  <c r="AA333" i="19"/>
  <c r="AA332" i="19"/>
  <c r="AA331" i="19"/>
  <c r="AA330" i="19"/>
  <c r="AA329" i="19"/>
  <c r="AA328" i="19"/>
  <c r="AA327" i="19"/>
  <c r="AA326" i="19"/>
  <c r="AA325" i="19"/>
  <c r="AA324" i="19"/>
  <c r="AA323" i="19"/>
  <c r="AA322" i="19"/>
  <c r="AA321" i="19"/>
  <c r="AA320" i="19"/>
  <c r="AA319" i="19"/>
  <c r="AA318" i="19"/>
  <c r="AA317" i="19"/>
  <c r="AA316" i="19"/>
  <c r="AA315" i="19"/>
  <c r="AA314" i="19"/>
  <c r="AA313" i="19"/>
  <c r="AA312" i="19"/>
  <c r="AA311" i="19"/>
  <c r="AA310" i="19"/>
  <c r="AA309" i="19"/>
  <c r="AA308" i="19"/>
  <c r="AA307" i="19"/>
  <c r="AA306" i="19"/>
  <c r="AA305" i="19"/>
  <c r="AA304" i="19"/>
  <c r="AA303" i="19"/>
  <c r="AA302" i="19"/>
  <c r="AA301" i="19"/>
  <c r="AA300" i="19"/>
  <c r="AA299" i="19"/>
  <c r="AA298" i="19"/>
  <c r="AA297" i="19"/>
  <c r="AA296" i="19"/>
  <c r="AA295" i="19"/>
  <c r="AA294" i="19"/>
  <c r="AA293" i="19"/>
  <c r="AA292" i="19"/>
  <c r="AA291" i="19"/>
  <c r="AA290" i="19"/>
  <c r="AA289" i="19"/>
  <c r="AA288" i="19"/>
  <c r="AA287" i="19"/>
  <c r="AA286" i="19"/>
  <c r="AA285" i="19"/>
  <c r="AA284" i="19"/>
  <c r="AA283" i="19"/>
  <c r="AA282" i="19"/>
  <c r="AA281" i="19"/>
  <c r="AA280" i="19"/>
  <c r="AA279" i="19"/>
  <c r="AA278" i="19"/>
  <c r="AA277" i="19"/>
  <c r="AA276" i="19"/>
  <c r="AA275" i="19"/>
  <c r="AA274" i="19"/>
  <c r="AA273" i="19"/>
  <c r="AA272" i="19"/>
  <c r="AA271" i="19"/>
  <c r="AA270" i="19"/>
  <c r="AA269" i="19"/>
  <c r="AA268" i="19"/>
  <c r="AA267" i="19"/>
  <c r="AA266" i="19"/>
  <c r="AA265" i="19"/>
  <c r="AA264" i="19"/>
  <c r="AA263" i="19"/>
  <c r="AA262" i="19"/>
  <c r="AA261" i="19"/>
  <c r="AA260" i="19"/>
  <c r="AA259" i="19"/>
  <c r="AA258" i="19"/>
  <c r="AA257" i="19"/>
  <c r="AA256" i="19"/>
  <c r="AA255" i="19"/>
  <c r="AA254" i="19"/>
  <c r="AA253" i="19"/>
  <c r="AA252" i="19"/>
  <c r="AA251" i="19"/>
  <c r="AA250" i="19"/>
  <c r="AA249" i="19"/>
  <c r="AA248" i="19"/>
  <c r="AA247" i="19"/>
  <c r="AA246" i="19"/>
  <c r="AA245" i="19"/>
  <c r="AA244" i="19"/>
  <c r="AA243" i="19"/>
  <c r="AA242" i="19"/>
  <c r="AA241" i="19"/>
  <c r="AA240" i="19"/>
  <c r="AA239" i="19"/>
  <c r="AA238" i="19"/>
  <c r="AA237" i="19"/>
  <c r="AA236" i="19"/>
  <c r="AA235" i="19"/>
  <c r="AA234" i="19"/>
  <c r="AA233" i="19"/>
  <c r="AA232" i="19"/>
  <c r="AA231" i="19"/>
  <c r="AA230" i="19"/>
  <c r="AA229" i="19"/>
  <c r="AA228" i="19"/>
  <c r="AA227" i="19"/>
  <c r="AA226" i="19"/>
  <c r="AA225" i="19"/>
  <c r="AA224" i="19"/>
  <c r="AA223" i="19"/>
  <c r="AA222" i="19"/>
  <c r="AA221" i="19"/>
  <c r="AA220" i="19"/>
  <c r="AA219" i="19"/>
  <c r="AA218" i="19"/>
  <c r="AA217" i="19"/>
  <c r="AA216" i="19"/>
  <c r="AA215" i="19"/>
  <c r="AA214" i="19"/>
  <c r="AA213" i="19"/>
  <c r="AA212" i="19"/>
  <c r="AA211" i="19"/>
  <c r="AA210" i="19"/>
  <c r="AA209" i="19"/>
  <c r="AA208" i="19"/>
  <c r="AA207" i="19"/>
  <c r="AA206" i="19"/>
  <c r="AA205" i="19"/>
  <c r="AA204" i="19"/>
  <c r="AA203" i="19"/>
  <c r="AA202" i="19"/>
  <c r="AA201" i="19"/>
  <c r="AA200" i="19"/>
  <c r="AA199" i="19"/>
  <c r="AA198" i="19"/>
  <c r="AA197" i="19"/>
  <c r="AA196" i="19"/>
  <c r="AA195" i="19"/>
  <c r="AA194" i="19"/>
  <c r="AA193" i="19"/>
  <c r="AA192" i="19"/>
  <c r="AA191" i="19"/>
  <c r="AA190" i="19"/>
  <c r="AA189" i="19"/>
  <c r="AA188" i="19"/>
  <c r="AA187" i="19"/>
  <c r="AA186" i="19"/>
  <c r="AA185" i="19"/>
  <c r="AA184" i="19"/>
  <c r="AA183" i="19"/>
  <c r="AA182" i="19"/>
  <c r="AA181" i="19"/>
  <c r="AA180" i="19"/>
  <c r="AA179" i="19"/>
  <c r="AA178" i="19"/>
  <c r="AA177" i="19"/>
  <c r="AA176" i="19"/>
  <c r="AA175" i="19"/>
  <c r="AA174" i="19"/>
  <c r="AA173" i="19"/>
  <c r="AA172" i="19"/>
  <c r="AA171" i="19"/>
  <c r="AA170" i="19"/>
  <c r="AA169" i="19"/>
  <c r="AA168" i="19"/>
  <c r="AA167" i="19"/>
  <c r="AA166" i="19"/>
  <c r="AA165" i="19"/>
  <c r="AA164" i="19"/>
  <c r="AA163" i="19"/>
  <c r="AA162" i="19"/>
  <c r="AA161" i="19"/>
  <c r="AA160" i="19"/>
  <c r="AA159" i="19"/>
  <c r="AA158" i="19"/>
  <c r="AA157" i="19"/>
  <c r="AA156" i="19"/>
  <c r="AA155" i="19"/>
  <c r="AA154" i="19"/>
  <c r="AA153" i="19"/>
  <c r="AA152" i="19"/>
  <c r="AA151" i="19"/>
  <c r="AA150" i="19"/>
  <c r="AA149" i="19"/>
  <c r="AA148" i="19"/>
  <c r="AA147" i="19"/>
  <c r="AA146" i="19"/>
  <c r="AA145" i="19"/>
  <c r="AA144" i="19"/>
  <c r="AA143" i="19"/>
  <c r="AA142" i="19"/>
  <c r="AA141" i="19"/>
  <c r="AA140" i="19"/>
  <c r="AA139" i="19"/>
  <c r="AA138" i="19"/>
  <c r="AA137" i="19"/>
  <c r="AA136" i="19"/>
  <c r="AA135" i="19"/>
  <c r="AA134" i="19"/>
  <c r="AA133" i="19"/>
  <c r="AA132" i="19"/>
  <c r="AA131" i="19"/>
  <c r="AA130" i="19"/>
  <c r="AA129" i="19"/>
  <c r="AA128" i="19"/>
  <c r="AA127" i="19"/>
  <c r="AA126" i="19"/>
  <c r="AA125" i="19"/>
  <c r="AA124" i="19"/>
  <c r="AA123" i="19"/>
  <c r="AA122" i="19"/>
  <c r="AA121" i="19"/>
  <c r="AA120" i="19"/>
  <c r="AA119" i="19"/>
  <c r="AA118" i="19"/>
  <c r="AA117" i="19"/>
  <c r="AA116" i="19"/>
  <c r="AA115" i="19"/>
  <c r="AA114" i="19"/>
  <c r="AA113" i="19"/>
  <c r="AA112" i="19"/>
  <c r="AA111" i="19"/>
  <c r="AA110" i="19"/>
  <c r="AA109" i="19"/>
  <c r="AA108" i="19"/>
  <c r="AA107" i="19"/>
  <c r="AA106" i="19"/>
  <c r="AA105" i="19"/>
  <c r="AA104" i="19"/>
  <c r="AA103" i="19"/>
  <c r="AA102" i="19"/>
  <c r="AA101" i="19"/>
  <c r="AA100" i="19"/>
  <c r="AA99" i="19"/>
  <c r="AA98" i="19"/>
  <c r="AA97" i="19"/>
  <c r="AA96" i="19"/>
  <c r="AA95" i="19"/>
  <c r="AA94" i="19"/>
  <c r="AA93" i="19"/>
  <c r="AA92" i="19"/>
  <c r="AA91" i="19"/>
  <c r="AA90" i="19"/>
  <c r="AA89" i="19"/>
  <c r="AA88" i="19"/>
  <c r="AA87" i="19"/>
  <c r="AA86" i="19"/>
  <c r="AA85" i="19"/>
  <c r="AA84" i="19"/>
  <c r="AA83" i="19"/>
  <c r="AA82" i="19"/>
  <c r="AA81" i="19"/>
  <c r="AA80" i="19"/>
  <c r="AA79" i="19"/>
  <c r="AA78" i="19"/>
  <c r="AA77" i="19"/>
  <c r="AA76" i="19"/>
  <c r="AA75" i="19"/>
  <c r="AA74" i="19"/>
  <c r="AA73" i="19"/>
  <c r="AA72" i="19"/>
  <c r="AA71" i="19"/>
  <c r="AA70" i="19"/>
  <c r="AA69" i="19"/>
  <c r="AA68" i="19"/>
  <c r="AA67" i="19"/>
  <c r="AA66" i="19"/>
  <c r="AA65" i="19"/>
  <c r="AA64" i="19"/>
  <c r="AA63" i="19"/>
  <c r="AA62" i="19"/>
  <c r="AA61" i="19"/>
  <c r="AA60" i="19"/>
  <c r="AA59" i="19"/>
  <c r="AA58" i="19"/>
  <c r="AA57" i="19"/>
  <c r="AA56" i="19"/>
  <c r="AA55" i="19"/>
  <c r="AA54" i="19"/>
  <c r="AA53" i="19"/>
  <c r="AA52" i="19"/>
  <c r="AA51" i="19"/>
  <c r="AA50" i="19"/>
  <c r="AA49" i="19"/>
  <c r="AA48" i="19"/>
  <c r="AA47" i="19"/>
  <c r="AA46" i="19"/>
  <c r="AA45" i="19"/>
  <c r="AA44" i="19"/>
  <c r="AA43" i="19"/>
  <c r="AA42" i="19"/>
  <c r="AA41" i="19"/>
  <c r="AA40" i="19"/>
  <c r="AA39" i="19"/>
  <c r="AA38" i="19"/>
  <c r="AA37" i="19"/>
  <c r="AA36" i="19"/>
  <c r="AA35" i="19"/>
  <c r="AA34" i="19"/>
  <c r="AA33" i="19"/>
  <c r="AA32" i="19"/>
  <c r="AA31" i="19"/>
  <c r="AA30" i="19"/>
  <c r="AA29" i="19"/>
  <c r="AA28" i="19"/>
  <c r="AA27" i="19"/>
  <c r="AA26" i="19"/>
  <c r="AA25" i="19"/>
  <c r="AA24" i="19"/>
  <c r="AA23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379" i="19" l="1"/>
  <c r="AA12" i="20"/>
  <c r="AA13" i="20"/>
  <c r="AA14" i="20"/>
  <c r="AA19" i="20"/>
  <c r="AA22" i="20"/>
  <c r="AA27" i="20"/>
  <c r="AA28" i="20"/>
  <c r="AA29" i="20"/>
  <c r="AA30" i="20"/>
  <c r="AA31" i="20"/>
  <c r="AA32" i="20"/>
  <c r="AA34" i="20"/>
  <c r="AA35" i="20"/>
  <c r="AA37" i="20"/>
  <c r="AA40" i="20"/>
  <c r="AA45" i="20"/>
  <c r="AA46" i="20"/>
  <c r="AA47" i="20"/>
  <c r="AA49" i="20"/>
  <c r="AA52" i="20"/>
  <c r="AA55" i="20"/>
  <c r="AA57" i="20"/>
  <c r="AA58" i="20"/>
  <c r="AA64" i="20"/>
  <c r="AA66" i="20"/>
  <c r="AA67" i="20"/>
  <c r="AA70" i="20"/>
  <c r="AA74" i="20"/>
  <c r="AA77" i="20"/>
  <c r="AA79" i="20"/>
  <c r="AA80" i="20"/>
  <c r="AA83" i="20"/>
  <c r="AA85" i="20"/>
  <c r="AA88" i="20"/>
  <c r="AA92" i="20"/>
  <c r="AA93" i="20"/>
  <c r="AA94" i="20"/>
  <c r="AA96" i="20"/>
  <c r="AA97" i="20"/>
  <c r="AA98" i="20"/>
  <c r="AA99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374" i="20"/>
  <c r="AA73" i="20"/>
  <c r="AA100" i="20"/>
  <c r="AA44" i="20"/>
  <c r="AA69" i="20"/>
  <c r="AA84" i="20"/>
  <c r="AA11" i="20"/>
  <c r="AA53" i="20"/>
  <c r="AA71" i="20"/>
  <c r="AA82" i="20"/>
  <c r="AA147" i="20"/>
  <c r="AA148" i="20"/>
  <c r="AA149" i="20"/>
  <c r="AA150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292" i="20"/>
  <c r="AA293" i="20"/>
  <c r="AA294" i="20"/>
  <c r="AA295" i="20"/>
  <c r="AA296" i="20"/>
  <c r="AA297" i="20"/>
  <c r="AA298" i="20"/>
  <c r="AA299" i="20"/>
  <c r="AA300" i="20"/>
  <c r="AA301" i="20"/>
  <c r="AA302" i="20"/>
  <c r="AA303" i="20"/>
  <c r="AA304" i="20"/>
  <c r="AA305" i="20"/>
  <c r="AA306" i="20"/>
  <c r="AA307" i="20"/>
  <c r="AA308" i="20"/>
  <c r="AA309" i="20"/>
  <c r="AA310" i="20"/>
  <c r="AA311" i="20"/>
  <c r="AA312" i="20"/>
  <c r="AA313" i="20"/>
  <c r="AA314" i="20"/>
  <c r="AA315" i="20"/>
  <c r="AA316" i="20"/>
  <c r="AA317" i="20"/>
  <c r="AA318" i="20"/>
  <c r="AA319" i="20"/>
  <c r="AA320" i="20"/>
  <c r="AA321" i="20"/>
  <c r="AA322" i="20"/>
  <c r="AA323" i="20"/>
  <c r="AA324" i="20"/>
  <c r="AA325" i="20"/>
  <c r="AA326" i="20"/>
  <c r="AA327" i="20"/>
  <c r="AA328" i="20"/>
  <c r="AA329" i="20"/>
  <c r="AA330" i="20"/>
  <c r="AA331" i="20"/>
  <c r="AA332" i="20"/>
  <c r="AA333" i="20"/>
  <c r="AA334" i="20"/>
  <c r="AA335" i="20"/>
  <c r="AA336" i="20"/>
  <c r="AA337" i="20"/>
  <c r="AA338" i="20"/>
  <c r="AA339" i="20"/>
  <c r="AA340" i="20"/>
  <c r="AA341" i="20"/>
  <c r="AA342" i="20"/>
  <c r="AA343" i="20"/>
  <c r="AA344" i="20"/>
  <c r="AA345" i="20"/>
  <c r="AA346" i="20"/>
  <c r="AA347" i="20"/>
  <c r="AA348" i="20"/>
  <c r="AA349" i="20"/>
  <c r="AA350" i="20"/>
  <c r="AA351" i="20"/>
  <c r="AA352" i="20"/>
  <c r="AA375" i="20"/>
  <c r="AA20" i="20"/>
  <c r="AA25" i="20"/>
  <c r="AA23" i="20"/>
  <c r="AA33" i="20"/>
  <c r="AA54" i="20"/>
  <c r="AA72" i="20"/>
  <c r="AA95" i="20"/>
  <c r="AA353" i="20"/>
  <c r="AA354" i="20"/>
  <c r="AA355" i="20"/>
  <c r="AA356" i="20"/>
  <c r="AA357" i="20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78" i="20"/>
  <c r="AA87" i="20"/>
  <c r="AA51" i="20"/>
  <c r="AA60" i="20"/>
  <c r="AA68" i="20"/>
  <c r="AA76" i="20"/>
  <c r="AA16" i="20"/>
  <c r="AA26" i="20"/>
  <c r="AA41" i="20"/>
  <c r="AA43" i="20"/>
  <c r="AA59" i="20"/>
  <c r="AA62" i="20"/>
  <c r="AA89" i="20"/>
  <c r="AA21" i="20"/>
  <c r="AA36" i="20"/>
  <c r="AA18" i="20"/>
  <c r="AA24" i="20"/>
  <c r="AA39" i="20"/>
  <c r="AA48" i="20"/>
  <c r="AA50" i="20"/>
  <c r="AA75" i="20"/>
  <c r="AA38" i="20"/>
  <c r="AA56" i="20"/>
  <c r="AA61" i="20"/>
  <c r="AA65" i="20"/>
  <c r="AA81" i="20"/>
  <c r="AA86" i="20"/>
  <c r="AA42" i="20"/>
  <c r="AA151" i="20"/>
  <c r="AA15" i="20"/>
  <c r="AA17" i="20"/>
  <c r="AA63" i="20"/>
  <c r="AA90" i="20"/>
  <c r="AA91" i="20"/>
  <c r="AA112" i="20"/>
  <c r="AA10" i="20"/>
  <c r="B10" i="21" l="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R31" i="21"/>
  <c r="S31" i="21"/>
  <c r="T31" i="21"/>
  <c r="U31" i="21"/>
  <c r="V31" i="21"/>
  <c r="W31" i="21"/>
  <c r="X31" i="21"/>
  <c r="Y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B36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B37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B38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B39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B42" i="21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B43" i="21"/>
  <c r="C43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B44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B45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B46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B47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B48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B50" i="21"/>
  <c r="C50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B51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B52" i="21"/>
  <c r="C52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B53" i="21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B54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B55" i="21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B56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P56" i="21"/>
  <c r="Q56" i="21"/>
  <c r="R56" i="21"/>
  <c r="S56" i="21"/>
  <c r="T56" i="21"/>
  <c r="U56" i="21"/>
  <c r="V56" i="21"/>
  <c r="W56" i="21"/>
  <c r="X56" i="21"/>
  <c r="Y56" i="21"/>
  <c r="B57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P57" i="21"/>
  <c r="Q57" i="21"/>
  <c r="R57" i="21"/>
  <c r="S57" i="21"/>
  <c r="T57" i="21"/>
  <c r="U57" i="21"/>
  <c r="V57" i="21"/>
  <c r="W57" i="21"/>
  <c r="X57" i="21"/>
  <c r="Y57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U58" i="21"/>
  <c r="V58" i="21"/>
  <c r="W58" i="21"/>
  <c r="X58" i="21"/>
  <c r="Y58" i="21"/>
  <c r="B59" i="21"/>
  <c r="C59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B60" i="21"/>
  <c r="C60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B61" i="21"/>
  <c r="C61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B62" i="21"/>
  <c r="C62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P62" i="21"/>
  <c r="Q62" i="21"/>
  <c r="R62" i="21"/>
  <c r="S62" i="21"/>
  <c r="T62" i="21"/>
  <c r="U62" i="21"/>
  <c r="V62" i="21"/>
  <c r="W62" i="21"/>
  <c r="X62" i="21"/>
  <c r="Y62" i="21"/>
  <c r="B63" i="21"/>
  <c r="C63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P63" i="21"/>
  <c r="Q63" i="21"/>
  <c r="R63" i="21"/>
  <c r="S63" i="21"/>
  <c r="T63" i="21"/>
  <c r="U63" i="21"/>
  <c r="V63" i="21"/>
  <c r="W63" i="21"/>
  <c r="X63" i="21"/>
  <c r="Y63" i="21"/>
  <c r="B64" i="21"/>
  <c r="C64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B65" i="21"/>
  <c r="C65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U65" i="21"/>
  <c r="V65" i="21"/>
  <c r="W65" i="21"/>
  <c r="X65" i="21"/>
  <c r="Y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P67" i="21"/>
  <c r="Q67" i="21"/>
  <c r="R67" i="21"/>
  <c r="S67" i="21"/>
  <c r="T67" i="21"/>
  <c r="U67" i="21"/>
  <c r="V67" i="21"/>
  <c r="W67" i="21"/>
  <c r="X67" i="21"/>
  <c r="Y67" i="21"/>
  <c r="B68" i="21"/>
  <c r="C68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R68" i="21"/>
  <c r="S68" i="21"/>
  <c r="T68" i="21"/>
  <c r="U68" i="21"/>
  <c r="V68" i="21"/>
  <c r="W68" i="21"/>
  <c r="X68" i="21"/>
  <c r="Y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R69" i="21"/>
  <c r="S69" i="21"/>
  <c r="T69" i="21"/>
  <c r="U69" i="21"/>
  <c r="V69" i="21"/>
  <c r="W69" i="21"/>
  <c r="X69" i="21"/>
  <c r="Y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U70" i="21"/>
  <c r="V70" i="21"/>
  <c r="W70" i="21"/>
  <c r="X70" i="21"/>
  <c r="Y70" i="21"/>
  <c r="B71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U71" i="21"/>
  <c r="V71" i="21"/>
  <c r="W71" i="21"/>
  <c r="X71" i="21"/>
  <c r="Y71" i="21"/>
  <c r="B72" i="21"/>
  <c r="C72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P72" i="21"/>
  <c r="Q72" i="21"/>
  <c r="R72" i="21"/>
  <c r="S72" i="21"/>
  <c r="T72" i="21"/>
  <c r="U72" i="21"/>
  <c r="V72" i="21"/>
  <c r="W72" i="21"/>
  <c r="X72" i="21"/>
  <c r="Y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P73" i="21"/>
  <c r="Q73" i="21"/>
  <c r="R73" i="21"/>
  <c r="S73" i="21"/>
  <c r="T73" i="21"/>
  <c r="U73" i="21"/>
  <c r="V73" i="21"/>
  <c r="W73" i="21"/>
  <c r="X73" i="21"/>
  <c r="Y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P74" i="21"/>
  <c r="Q74" i="21"/>
  <c r="R74" i="21"/>
  <c r="S74" i="21"/>
  <c r="T74" i="21"/>
  <c r="U74" i="21"/>
  <c r="V74" i="21"/>
  <c r="W74" i="21"/>
  <c r="X74" i="21"/>
  <c r="Y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O75" i="21"/>
  <c r="P75" i="21"/>
  <c r="Q75" i="21"/>
  <c r="R75" i="21"/>
  <c r="S75" i="21"/>
  <c r="T75" i="21"/>
  <c r="U75" i="21"/>
  <c r="V75" i="21"/>
  <c r="W75" i="21"/>
  <c r="X75" i="21"/>
  <c r="Y75" i="21"/>
  <c r="B76" i="21"/>
  <c r="C76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P76" i="21"/>
  <c r="Q76" i="21"/>
  <c r="R76" i="21"/>
  <c r="S76" i="21"/>
  <c r="T76" i="21"/>
  <c r="U76" i="21"/>
  <c r="V76" i="21"/>
  <c r="W76" i="21"/>
  <c r="X76" i="21"/>
  <c r="Y76" i="21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P77" i="21"/>
  <c r="Q77" i="21"/>
  <c r="R77" i="21"/>
  <c r="S77" i="21"/>
  <c r="T77" i="21"/>
  <c r="U77" i="21"/>
  <c r="V77" i="21"/>
  <c r="W77" i="21"/>
  <c r="X77" i="21"/>
  <c r="Y77" i="21"/>
  <c r="B78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B79" i="21"/>
  <c r="C79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P79" i="21"/>
  <c r="Q79" i="21"/>
  <c r="R79" i="21"/>
  <c r="S79" i="21"/>
  <c r="T79" i="21"/>
  <c r="U79" i="21"/>
  <c r="V79" i="21"/>
  <c r="W79" i="21"/>
  <c r="X79" i="21"/>
  <c r="Y79" i="21"/>
  <c r="B80" i="21"/>
  <c r="C80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P80" i="21"/>
  <c r="Q80" i="21"/>
  <c r="R80" i="21"/>
  <c r="S80" i="21"/>
  <c r="T80" i="21"/>
  <c r="U80" i="21"/>
  <c r="V80" i="21"/>
  <c r="W80" i="21"/>
  <c r="X80" i="21"/>
  <c r="Y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P81" i="21"/>
  <c r="Q81" i="21"/>
  <c r="R81" i="21"/>
  <c r="S81" i="21"/>
  <c r="T81" i="21"/>
  <c r="U81" i="21"/>
  <c r="V81" i="21"/>
  <c r="W81" i="21"/>
  <c r="X81" i="21"/>
  <c r="Y81" i="21"/>
  <c r="B82" i="21"/>
  <c r="C82" i="21"/>
  <c r="D82" i="21"/>
  <c r="E82" i="21"/>
  <c r="F82" i="21"/>
  <c r="G82" i="21"/>
  <c r="H82" i="21"/>
  <c r="I82" i="21"/>
  <c r="J82" i="21"/>
  <c r="K82" i="21"/>
  <c r="L82" i="21"/>
  <c r="M82" i="21"/>
  <c r="N82" i="21"/>
  <c r="O82" i="21"/>
  <c r="P82" i="21"/>
  <c r="Q82" i="21"/>
  <c r="R82" i="21"/>
  <c r="S82" i="21"/>
  <c r="T82" i="21"/>
  <c r="U82" i="21"/>
  <c r="V82" i="21"/>
  <c r="W82" i="21"/>
  <c r="X82" i="21"/>
  <c r="Y82" i="21"/>
  <c r="B83" i="21"/>
  <c r="C83" i="21"/>
  <c r="D83" i="21"/>
  <c r="E83" i="21"/>
  <c r="F83" i="21"/>
  <c r="G83" i="21"/>
  <c r="H83" i="21"/>
  <c r="I83" i="21"/>
  <c r="J83" i="21"/>
  <c r="K83" i="21"/>
  <c r="L83" i="21"/>
  <c r="M83" i="21"/>
  <c r="N83" i="21"/>
  <c r="O83" i="21"/>
  <c r="P83" i="21"/>
  <c r="Q83" i="21"/>
  <c r="R83" i="21"/>
  <c r="S83" i="21"/>
  <c r="T83" i="21"/>
  <c r="U83" i="21"/>
  <c r="V83" i="21"/>
  <c r="W83" i="21"/>
  <c r="X83" i="21"/>
  <c r="Y83" i="21"/>
  <c r="B84" i="21"/>
  <c r="C84" i="21"/>
  <c r="D84" i="21"/>
  <c r="E84" i="21"/>
  <c r="F84" i="21"/>
  <c r="G84" i="21"/>
  <c r="H84" i="21"/>
  <c r="I84" i="21"/>
  <c r="J84" i="21"/>
  <c r="K84" i="21"/>
  <c r="L84" i="21"/>
  <c r="M84" i="21"/>
  <c r="N84" i="21"/>
  <c r="O84" i="21"/>
  <c r="P84" i="21"/>
  <c r="Q84" i="21"/>
  <c r="R84" i="21"/>
  <c r="S84" i="21"/>
  <c r="T84" i="21"/>
  <c r="U84" i="21"/>
  <c r="V84" i="21"/>
  <c r="W84" i="21"/>
  <c r="X84" i="21"/>
  <c r="Y84" i="21"/>
  <c r="B85" i="21"/>
  <c r="C85" i="21"/>
  <c r="D85" i="21"/>
  <c r="E85" i="21"/>
  <c r="F85" i="21"/>
  <c r="G85" i="21"/>
  <c r="H85" i="21"/>
  <c r="I85" i="21"/>
  <c r="J85" i="21"/>
  <c r="K85" i="21"/>
  <c r="L85" i="21"/>
  <c r="M85" i="21"/>
  <c r="N85" i="21"/>
  <c r="O85" i="21"/>
  <c r="P85" i="21"/>
  <c r="Q85" i="21"/>
  <c r="R85" i="21"/>
  <c r="S85" i="21"/>
  <c r="T85" i="21"/>
  <c r="U85" i="21"/>
  <c r="V85" i="21"/>
  <c r="W85" i="21"/>
  <c r="X85" i="21"/>
  <c r="Y85" i="21"/>
  <c r="B86" i="21"/>
  <c r="C86" i="21"/>
  <c r="D86" i="21"/>
  <c r="E86" i="21"/>
  <c r="F86" i="21"/>
  <c r="G86" i="21"/>
  <c r="H86" i="21"/>
  <c r="I86" i="21"/>
  <c r="J86" i="21"/>
  <c r="K86" i="21"/>
  <c r="L86" i="21"/>
  <c r="M86" i="21"/>
  <c r="N86" i="21"/>
  <c r="O86" i="21"/>
  <c r="P86" i="21"/>
  <c r="Q86" i="21"/>
  <c r="R86" i="21"/>
  <c r="S86" i="21"/>
  <c r="T86" i="21"/>
  <c r="U86" i="21"/>
  <c r="V86" i="21"/>
  <c r="W86" i="21"/>
  <c r="X86" i="21"/>
  <c r="Y86" i="21"/>
  <c r="B87" i="21"/>
  <c r="C87" i="21"/>
  <c r="D87" i="21"/>
  <c r="E87" i="21"/>
  <c r="F87" i="21"/>
  <c r="G87" i="21"/>
  <c r="H87" i="21"/>
  <c r="I87" i="21"/>
  <c r="J87" i="21"/>
  <c r="K87" i="21"/>
  <c r="L87" i="21"/>
  <c r="M87" i="21"/>
  <c r="N87" i="21"/>
  <c r="O87" i="21"/>
  <c r="P87" i="21"/>
  <c r="Q87" i="21"/>
  <c r="R87" i="21"/>
  <c r="S87" i="21"/>
  <c r="T87" i="21"/>
  <c r="U87" i="21"/>
  <c r="V87" i="21"/>
  <c r="W87" i="21"/>
  <c r="X87" i="21"/>
  <c r="Y87" i="21"/>
  <c r="B88" i="21"/>
  <c r="C88" i="21"/>
  <c r="D88" i="21"/>
  <c r="E88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R88" i="21"/>
  <c r="S88" i="21"/>
  <c r="T88" i="21"/>
  <c r="U88" i="21"/>
  <c r="V88" i="21"/>
  <c r="W88" i="21"/>
  <c r="X88" i="21"/>
  <c r="Y88" i="21"/>
  <c r="B89" i="21"/>
  <c r="C89" i="21"/>
  <c r="D89" i="21"/>
  <c r="E89" i="21"/>
  <c r="F89" i="21"/>
  <c r="G89" i="21"/>
  <c r="H89" i="21"/>
  <c r="I89" i="21"/>
  <c r="J89" i="21"/>
  <c r="K89" i="21"/>
  <c r="L89" i="21"/>
  <c r="M89" i="21"/>
  <c r="N89" i="21"/>
  <c r="O89" i="21"/>
  <c r="P89" i="21"/>
  <c r="Q89" i="21"/>
  <c r="R89" i="21"/>
  <c r="S89" i="21"/>
  <c r="T89" i="21"/>
  <c r="U89" i="21"/>
  <c r="V89" i="21"/>
  <c r="W89" i="21"/>
  <c r="X89" i="21"/>
  <c r="Y89" i="21"/>
  <c r="B90" i="21"/>
  <c r="C90" i="21"/>
  <c r="D90" i="21"/>
  <c r="E90" i="21"/>
  <c r="F90" i="21"/>
  <c r="G90" i="21"/>
  <c r="H90" i="21"/>
  <c r="I90" i="21"/>
  <c r="J90" i="21"/>
  <c r="K90" i="21"/>
  <c r="L90" i="21"/>
  <c r="M90" i="21"/>
  <c r="N90" i="21"/>
  <c r="O90" i="21"/>
  <c r="P90" i="21"/>
  <c r="Q90" i="21"/>
  <c r="R90" i="21"/>
  <c r="S90" i="21"/>
  <c r="T90" i="21"/>
  <c r="U90" i="21"/>
  <c r="V90" i="21"/>
  <c r="W90" i="21"/>
  <c r="X90" i="21"/>
  <c r="Y90" i="21"/>
  <c r="B91" i="21"/>
  <c r="C91" i="21"/>
  <c r="D91" i="21"/>
  <c r="E91" i="21"/>
  <c r="F91" i="21"/>
  <c r="G91" i="21"/>
  <c r="H91" i="21"/>
  <c r="I91" i="21"/>
  <c r="J91" i="21"/>
  <c r="K91" i="21"/>
  <c r="L91" i="21"/>
  <c r="M91" i="21"/>
  <c r="N91" i="21"/>
  <c r="O91" i="21"/>
  <c r="P91" i="21"/>
  <c r="Q91" i="21"/>
  <c r="R91" i="21"/>
  <c r="S91" i="21"/>
  <c r="T91" i="21"/>
  <c r="U91" i="21"/>
  <c r="V91" i="21"/>
  <c r="W91" i="21"/>
  <c r="X91" i="21"/>
  <c r="Y91" i="21"/>
  <c r="B92" i="21"/>
  <c r="C92" i="21"/>
  <c r="D92" i="21"/>
  <c r="E92" i="21"/>
  <c r="F92" i="21"/>
  <c r="G92" i="21"/>
  <c r="H92" i="21"/>
  <c r="I92" i="21"/>
  <c r="J92" i="21"/>
  <c r="K92" i="21"/>
  <c r="L92" i="21"/>
  <c r="M92" i="21"/>
  <c r="N92" i="21"/>
  <c r="O92" i="21"/>
  <c r="P92" i="21"/>
  <c r="Q92" i="21"/>
  <c r="R92" i="21"/>
  <c r="S92" i="21"/>
  <c r="T92" i="21"/>
  <c r="U92" i="21"/>
  <c r="V92" i="21"/>
  <c r="W92" i="21"/>
  <c r="X92" i="21"/>
  <c r="Y92" i="21"/>
  <c r="B93" i="21"/>
  <c r="C93" i="21"/>
  <c r="D93" i="21"/>
  <c r="E93" i="21"/>
  <c r="F93" i="21"/>
  <c r="G93" i="21"/>
  <c r="H93" i="21"/>
  <c r="I93" i="21"/>
  <c r="J93" i="21"/>
  <c r="K93" i="21"/>
  <c r="L93" i="21"/>
  <c r="M93" i="21"/>
  <c r="N93" i="21"/>
  <c r="O93" i="21"/>
  <c r="P93" i="21"/>
  <c r="Q93" i="21"/>
  <c r="R93" i="21"/>
  <c r="S93" i="21"/>
  <c r="T93" i="21"/>
  <c r="U93" i="21"/>
  <c r="V93" i="21"/>
  <c r="W93" i="21"/>
  <c r="X93" i="21"/>
  <c r="Y93" i="21"/>
  <c r="B94" i="21"/>
  <c r="C94" i="21"/>
  <c r="D94" i="21"/>
  <c r="E94" i="21"/>
  <c r="F94" i="21"/>
  <c r="G94" i="21"/>
  <c r="H94" i="21"/>
  <c r="I94" i="21"/>
  <c r="J94" i="21"/>
  <c r="K94" i="21"/>
  <c r="L94" i="21"/>
  <c r="M94" i="21"/>
  <c r="N94" i="21"/>
  <c r="O94" i="21"/>
  <c r="P94" i="21"/>
  <c r="Q94" i="21"/>
  <c r="R94" i="21"/>
  <c r="S94" i="21"/>
  <c r="T94" i="21"/>
  <c r="U94" i="21"/>
  <c r="V94" i="21"/>
  <c r="W94" i="21"/>
  <c r="X94" i="21"/>
  <c r="Y94" i="21"/>
  <c r="B95" i="21"/>
  <c r="C95" i="21"/>
  <c r="D95" i="21"/>
  <c r="E95" i="21"/>
  <c r="F95" i="21"/>
  <c r="G95" i="21"/>
  <c r="H95" i="21"/>
  <c r="I95" i="21"/>
  <c r="J95" i="21"/>
  <c r="K95" i="21"/>
  <c r="L95" i="21"/>
  <c r="M95" i="21"/>
  <c r="N95" i="21"/>
  <c r="O95" i="21"/>
  <c r="P95" i="21"/>
  <c r="Q95" i="21"/>
  <c r="R95" i="21"/>
  <c r="S95" i="21"/>
  <c r="T95" i="21"/>
  <c r="U95" i="21"/>
  <c r="V95" i="21"/>
  <c r="W95" i="21"/>
  <c r="X95" i="21"/>
  <c r="Y95" i="21"/>
  <c r="B96" i="21"/>
  <c r="C96" i="21"/>
  <c r="D96" i="21"/>
  <c r="E96" i="21"/>
  <c r="F96" i="21"/>
  <c r="G96" i="21"/>
  <c r="H96" i="21"/>
  <c r="I96" i="21"/>
  <c r="J96" i="21"/>
  <c r="K96" i="21"/>
  <c r="L96" i="21"/>
  <c r="M96" i="21"/>
  <c r="N96" i="21"/>
  <c r="O96" i="21"/>
  <c r="P96" i="21"/>
  <c r="Q96" i="21"/>
  <c r="R96" i="21"/>
  <c r="S96" i="21"/>
  <c r="T96" i="21"/>
  <c r="U96" i="21"/>
  <c r="V96" i="21"/>
  <c r="W96" i="21"/>
  <c r="X96" i="21"/>
  <c r="Y96" i="21"/>
  <c r="B97" i="21"/>
  <c r="C97" i="21"/>
  <c r="D97" i="21"/>
  <c r="E97" i="21"/>
  <c r="F97" i="21"/>
  <c r="G97" i="21"/>
  <c r="H97" i="21"/>
  <c r="I97" i="21"/>
  <c r="J97" i="21"/>
  <c r="K97" i="21"/>
  <c r="L97" i="21"/>
  <c r="M97" i="21"/>
  <c r="N97" i="21"/>
  <c r="O97" i="21"/>
  <c r="P97" i="21"/>
  <c r="Q97" i="21"/>
  <c r="R97" i="21"/>
  <c r="S97" i="21"/>
  <c r="T97" i="21"/>
  <c r="U97" i="21"/>
  <c r="V97" i="21"/>
  <c r="W97" i="21"/>
  <c r="X97" i="21"/>
  <c r="Y97" i="21"/>
  <c r="B98" i="21"/>
  <c r="C98" i="21"/>
  <c r="D98" i="21"/>
  <c r="E98" i="21"/>
  <c r="F98" i="21"/>
  <c r="G98" i="21"/>
  <c r="H98" i="21"/>
  <c r="I98" i="21"/>
  <c r="J98" i="21"/>
  <c r="K98" i="21"/>
  <c r="L98" i="21"/>
  <c r="M98" i="21"/>
  <c r="N98" i="21"/>
  <c r="O98" i="21"/>
  <c r="P98" i="21"/>
  <c r="Q98" i="21"/>
  <c r="R98" i="21"/>
  <c r="S98" i="21"/>
  <c r="T98" i="21"/>
  <c r="U98" i="21"/>
  <c r="V98" i="21"/>
  <c r="W98" i="21"/>
  <c r="X98" i="21"/>
  <c r="Y98" i="21"/>
  <c r="B99" i="21"/>
  <c r="C99" i="21"/>
  <c r="D99" i="21"/>
  <c r="E99" i="21"/>
  <c r="F99" i="21"/>
  <c r="G99" i="2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B100" i="21"/>
  <c r="C100" i="21"/>
  <c r="D100" i="21"/>
  <c r="E100" i="21"/>
  <c r="F100" i="21"/>
  <c r="G100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B101" i="21"/>
  <c r="C101" i="21"/>
  <c r="D101" i="21"/>
  <c r="E101" i="21"/>
  <c r="F101" i="21"/>
  <c r="G101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B102" i="21"/>
  <c r="C102" i="21"/>
  <c r="D102" i="21"/>
  <c r="E102" i="21"/>
  <c r="F102" i="21"/>
  <c r="G102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B103" i="21"/>
  <c r="C103" i="21"/>
  <c r="D103" i="21"/>
  <c r="E103" i="21"/>
  <c r="F103" i="21"/>
  <c r="G103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B104" i="21"/>
  <c r="C104" i="21"/>
  <c r="D104" i="21"/>
  <c r="E104" i="21"/>
  <c r="F104" i="21"/>
  <c r="G104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B105" i="21"/>
  <c r="C105" i="21"/>
  <c r="D105" i="21"/>
  <c r="E105" i="21"/>
  <c r="F105" i="21"/>
  <c r="G105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B106" i="21"/>
  <c r="C106" i="21"/>
  <c r="D106" i="21"/>
  <c r="E106" i="21"/>
  <c r="F106" i="21"/>
  <c r="G106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B107" i="21"/>
  <c r="C107" i="21"/>
  <c r="D107" i="21"/>
  <c r="E107" i="21"/>
  <c r="F107" i="21"/>
  <c r="G107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B108" i="21"/>
  <c r="C108" i="21"/>
  <c r="D108" i="21"/>
  <c r="E108" i="21"/>
  <c r="F108" i="21"/>
  <c r="G108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B109" i="21"/>
  <c r="C109" i="21"/>
  <c r="D109" i="21"/>
  <c r="E109" i="21"/>
  <c r="F109" i="21"/>
  <c r="G109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B110" i="21"/>
  <c r="C110" i="21"/>
  <c r="D110" i="21"/>
  <c r="E110" i="21"/>
  <c r="F110" i="21"/>
  <c r="G110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B111" i="21"/>
  <c r="C111" i="21"/>
  <c r="D111" i="21"/>
  <c r="E111" i="21"/>
  <c r="F111" i="21"/>
  <c r="G111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B112" i="21"/>
  <c r="C112" i="21"/>
  <c r="D112" i="21"/>
  <c r="E112" i="21"/>
  <c r="F112" i="21"/>
  <c r="G112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B113" i="21"/>
  <c r="C113" i="21"/>
  <c r="D113" i="21"/>
  <c r="E113" i="21"/>
  <c r="F113" i="21"/>
  <c r="G113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B114" i="21"/>
  <c r="C114" i="21"/>
  <c r="D114" i="21"/>
  <c r="E114" i="21"/>
  <c r="F114" i="21"/>
  <c r="G114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B115" i="21"/>
  <c r="C115" i="21"/>
  <c r="D115" i="21"/>
  <c r="E115" i="21"/>
  <c r="F115" i="21"/>
  <c r="G115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B116" i="21"/>
  <c r="C116" i="21"/>
  <c r="D116" i="21"/>
  <c r="E116" i="21"/>
  <c r="F116" i="21"/>
  <c r="G116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B117" i="21"/>
  <c r="C117" i="21"/>
  <c r="D117" i="21"/>
  <c r="E117" i="21"/>
  <c r="F117" i="21"/>
  <c r="G117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B118" i="21"/>
  <c r="C118" i="21"/>
  <c r="D118" i="21"/>
  <c r="E118" i="21"/>
  <c r="F118" i="21"/>
  <c r="G118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B119" i="21"/>
  <c r="C119" i="21"/>
  <c r="D119" i="21"/>
  <c r="E119" i="21"/>
  <c r="F119" i="21"/>
  <c r="G119" i="21"/>
  <c r="H119" i="21"/>
  <c r="I119" i="21"/>
  <c r="J119" i="21"/>
  <c r="K119" i="21"/>
  <c r="L119" i="21"/>
  <c r="M119" i="21"/>
  <c r="N119" i="21"/>
  <c r="O119" i="21"/>
  <c r="P119" i="21"/>
  <c r="Q119" i="21"/>
  <c r="R119" i="21"/>
  <c r="S119" i="21"/>
  <c r="T119" i="21"/>
  <c r="U119" i="21"/>
  <c r="V119" i="21"/>
  <c r="W119" i="21"/>
  <c r="X119" i="21"/>
  <c r="Y119" i="21"/>
  <c r="B120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B121" i="21"/>
  <c r="C121" i="21"/>
  <c r="D121" i="21"/>
  <c r="E121" i="21"/>
  <c r="F121" i="21"/>
  <c r="G121" i="21"/>
  <c r="H121" i="21"/>
  <c r="I121" i="21"/>
  <c r="J121" i="21"/>
  <c r="K121" i="21"/>
  <c r="L121" i="21"/>
  <c r="M121" i="21"/>
  <c r="N121" i="21"/>
  <c r="O121" i="21"/>
  <c r="P121" i="21"/>
  <c r="Q121" i="21"/>
  <c r="R121" i="21"/>
  <c r="S121" i="21"/>
  <c r="T121" i="21"/>
  <c r="U121" i="21"/>
  <c r="V121" i="21"/>
  <c r="W121" i="21"/>
  <c r="X121" i="21"/>
  <c r="Y121" i="21"/>
  <c r="B122" i="21"/>
  <c r="C122" i="21"/>
  <c r="D122" i="21"/>
  <c r="E122" i="21"/>
  <c r="F122" i="21"/>
  <c r="G122" i="21"/>
  <c r="H122" i="21"/>
  <c r="I122" i="21"/>
  <c r="J122" i="21"/>
  <c r="K122" i="21"/>
  <c r="L122" i="21"/>
  <c r="M122" i="21"/>
  <c r="N122" i="21"/>
  <c r="O122" i="21"/>
  <c r="P122" i="21"/>
  <c r="Q122" i="21"/>
  <c r="R122" i="21"/>
  <c r="S122" i="21"/>
  <c r="T122" i="21"/>
  <c r="U122" i="21"/>
  <c r="V122" i="21"/>
  <c r="W122" i="21"/>
  <c r="X122" i="21"/>
  <c r="Y122" i="21"/>
  <c r="B123" i="21"/>
  <c r="C123" i="21"/>
  <c r="D123" i="21"/>
  <c r="E123" i="21"/>
  <c r="F123" i="21"/>
  <c r="G123" i="21"/>
  <c r="H123" i="21"/>
  <c r="I123" i="21"/>
  <c r="J123" i="21"/>
  <c r="K123" i="21"/>
  <c r="L123" i="21"/>
  <c r="M123" i="21"/>
  <c r="N123" i="21"/>
  <c r="O123" i="21"/>
  <c r="P123" i="21"/>
  <c r="Q123" i="21"/>
  <c r="R123" i="21"/>
  <c r="S123" i="21"/>
  <c r="T123" i="21"/>
  <c r="U123" i="21"/>
  <c r="V123" i="21"/>
  <c r="W123" i="21"/>
  <c r="X123" i="21"/>
  <c r="Y123" i="21"/>
  <c r="B124" i="21"/>
  <c r="C124" i="21"/>
  <c r="D124" i="21"/>
  <c r="E124" i="21"/>
  <c r="F124" i="21"/>
  <c r="G124" i="21"/>
  <c r="H124" i="21"/>
  <c r="I124" i="21"/>
  <c r="J124" i="21"/>
  <c r="K124" i="21"/>
  <c r="L124" i="21"/>
  <c r="M124" i="21"/>
  <c r="N124" i="21"/>
  <c r="O124" i="21"/>
  <c r="P124" i="21"/>
  <c r="Q124" i="21"/>
  <c r="R124" i="21"/>
  <c r="S124" i="21"/>
  <c r="T124" i="21"/>
  <c r="U124" i="21"/>
  <c r="V124" i="21"/>
  <c r="W124" i="21"/>
  <c r="X124" i="21"/>
  <c r="Y124" i="21"/>
  <c r="B125" i="21"/>
  <c r="C125" i="21"/>
  <c r="D125" i="21"/>
  <c r="E125" i="21"/>
  <c r="F125" i="21"/>
  <c r="G125" i="21"/>
  <c r="H125" i="21"/>
  <c r="I125" i="21"/>
  <c r="J125" i="21"/>
  <c r="K125" i="21"/>
  <c r="L125" i="21"/>
  <c r="M125" i="21"/>
  <c r="N125" i="21"/>
  <c r="O125" i="21"/>
  <c r="P125" i="21"/>
  <c r="Q125" i="21"/>
  <c r="R125" i="21"/>
  <c r="S125" i="21"/>
  <c r="T125" i="21"/>
  <c r="U125" i="21"/>
  <c r="V125" i="21"/>
  <c r="W125" i="21"/>
  <c r="X125" i="21"/>
  <c r="Y125" i="21"/>
  <c r="B126" i="21"/>
  <c r="C126" i="21"/>
  <c r="D126" i="21"/>
  <c r="E126" i="21"/>
  <c r="F126" i="21"/>
  <c r="G126" i="21"/>
  <c r="H126" i="21"/>
  <c r="I126" i="21"/>
  <c r="J126" i="21"/>
  <c r="K126" i="21"/>
  <c r="L126" i="21"/>
  <c r="M126" i="21"/>
  <c r="N126" i="21"/>
  <c r="O126" i="21"/>
  <c r="P126" i="21"/>
  <c r="Q126" i="21"/>
  <c r="R126" i="21"/>
  <c r="S126" i="21"/>
  <c r="T126" i="21"/>
  <c r="U126" i="21"/>
  <c r="V126" i="21"/>
  <c r="W126" i="21"/>
  <c r="X126" i="21"/>
  <c r="Y126" i="21"/>
  <c r="B127" i="21"/>
  <c r="C127" i="21"/>
  <c r="D127" i="21"/>
  <c r="E127" i="21"/>
  <c r="F127" i="21"/>
  <c r="G127" i="21"/>
  <c r="H127" i="21"/>
  <c r="I127" i="21"/>
  <c r="J127" i="21"/>
  <c r="K127" i="21"/>
  <c r="L127" i="21"/>
  <c r="M127" i="21"/>
  <c r="N127" i="21"/>
  <c r="O127" i="21"/>
  <c r="P127" i="21"/>
  <c r="Q127" i="21"/>
  <c r="R127" i="21"/>
  <c r="S127" i="21"/>
  <c r="T127" i="21"/>
  <c r="U127" i="21"/>
  <c r="V127" i="21"/>
  <c r="W127" i="21"/>
  <c r="X127" i="21"/>
  <c r="Y127" i="21"/>
  <c r="B128" i="21"/>
  <c r="C128" i="21"/>
  <c r="D128" i="21"/>
  <c r="E128" i="21"/>
  <c r="F128" i="21"/>
  <c r="G128" i="21"/>
  <c r="H128" i="21"/>
  <c r="I128" i="21"/>
  <c r="J128" i="21"/>
  <c r="K128" i="21"/>
  <c r="L128" i="21"/>
  <c r="M128" i="21"/>
  <c r="N128" i="21"/>
  <c r="O128" i="21"/>
  <c r="P128" i="21"/>
  <c r="Q128" i="21"/>
  <c r="R128" i="21"/>
  <c r="S128" i="21"/>
  <c r="T128" i="21"/>
  <c r="U128" i="21"/>
  <c r="V128" i="21"/>
  <c r="W128" i="21"/>
  <c r="X128" i="21"/>
  <c r="Y128" i="21"/>
  <c r="B129" i="21"/>
  <c r="C129" i="21"/>
  <c r="D129" i="21"/>
  <c r="E129" i="21"/>
  <c r="F129" i="21"/>
  <c r="G129" i="21"/>
  <c r="H129" i="21"/>
  <c r="I129" i="21"/>
  <c r="J129" i="21"/>
  <c r="K129" i="21"/>
  <c r="L129" i="21"/>
  <c r="M129" i="21"/>
  <c r="N129" i="21"/>
  <c r="O129" i="21"/>
  <c r="P129" i="21"/>
  <c r="Q129" i="21"/>
  <c r="R129" i="21"/>
  <c r="S129" i="21"/>
  <c r="T129" i="21"/>
  <c r="U129" i="21"/>
  <c r="V129" i="21"/>
  <c r="W129" i="21"/>
  <c r="X129" i="21"/>
  <c r="Y129" i="21"/>
  <c r="B130" i="21"/>
  <c r="C130" i="21"/>
  <c r="D130" i="21"/>
  <c r="E130" i="21"/>
  <c r="F130" i="21"/>
  <c r="G130" i="21"/>
  <c r="H130" i="21"/>
  <c r="I130" i="21"/>
  <c r="J130" i="21"/>
  <c r="K130" i="21"/>
  <c r="L130" i="21"/>
  <c r="M130" i="21"/>
  <c r="N130" i="21"/>
  <c r="O130" i="21"/>
  <c r="P130" i="21"/>
  <c r="Q130" i="21"/>
  <c r="R130" i="21"/>
  <c r="S130" i="21"/>
  <c r="T130" i="21"/>
  <c r="U130" i="21"/>
  <c r="V130" i="21"/>
  <c r="W130" i="21"/>
  <c r="X130" i="21"/>
  <c r="Y130" i="21"/>
  <c r="B131" i="21"/>
  <c r="C131" i="21"/>
  <c r="D131" i="21"/>
  <c r="E131" i="21"/>
  <c r="F131" i="21"/>
  <c r="G131" i="21"/>
  <c r="H131" i="21"/>
  <c r="I131" i="21"/>
  <c r="J131" i="21"/>
  <c r="K131" i="21"/>
  <c r="L131" i="21"/>
  <c r="M131" i="21"/>
  <c r="N131" i="21"/>
  <c r="O131" i="21"/>
  <c r="P131" i="21"/>
  <c r="Q131" i="21"/>
  <c r="R131" i="21"/>
  <c r="S131" i="21"/>
  <c r="T131" i="21"/>
  <c r="U131" i="21"/>
  <c r="V131" i="21"/>
  <c r="W131" i="21"/>
  <c r="X131" i="21"/>
  <c r="Y131" i="21"/>
  <c r="B132" i="21"/>
  <c r="C132" i="21"/>
  <c r="D132" i="21"/>
  <c r="E132" i="21"/>
  <c r="F132" i="21"/>
  <c r="G132" i="21"/>
  <c r="H132" i="21"/>
  <c r="I132" i="21"/>
  <c r="J132" i="21"/>
  <c r="K132" i="21"/>
  <c r="L132" i="21"/>
  <c r="M132" i="21"/>
  <c r="N132" i="21"/>
  <c r="O132" i="21"/>
  <c r="P132" i="21"/>
  <c r="Q132" i="21"/>
  <c r="R132" i="21"/>
  <c r="S132" i="21"/>
  <c r="T132" i="21"/>
  <c r="U132" i="21"/>
  <c r="V132" i="21"/>
  <c r="W132" i="21"/>
  <c r="X132" i="21"/>
  <c r="Y132" i="21"/>
  <c r="B133" i="21"/>
  <c r="C133" i="21"/>
  <c r="D133" i="21"/>
  <c r="E133" i="21"/>
  <c r="F133" i="21"/>
  <c r="G133" i="21"/>
  <c r="H133" i="21"/>
  <c r="I133" i="21"/>
  <c r="J133" i="21"/>
  <c r="K133" i="21"/>
  <c r="L133" i="21"/>
  <c r="M133" i="21"/>
  <c r="N133" i="21"/>
  <c r="O133" i="21"/>
  <c r="P133" i="21"/>
  <c r="Q133" i="21"/>
  <c r="R133" i="21"/>
  <c r="S133" i="21"/>
  <c r="T133" i="21"/>
  <c r="U133" i="21"/>
  <c r="V133" i="21"/>
  <c r="W133" i="21"/>
  <c r="X133" i="21"/>
  <c r="Y133" i="21"/>
  <c r="B134" i="21"/>
  <c r="C134" i="21"/>
  <c r="D134" i="21"/>
  <c r="E134" i="21"/>
  <c r="F134" i="21"/>
  <c r="G134" i="21"/>
  <c r="H134" i="21"/>
  <c r="I134" i="21"/>
  <c r="J134" i="21"/>
  <c r="K134" i="21"/>
  <c r="L134" i="21"/>
  <c r="M134" i="21"/>
  <c r="N134" i="21"/>
  <c r="O134" i="21"/>
  <c r="P134" i="21"/>
  <c r="Q134" i="21"/>
  <c r="R134" i="21"/>
  <c r="S134" i="21"/>
  <c r="T134" i="21"/>
  <c r="U134" i="21"/>
  <c r="V134" i="21"/>
  <c r="W134" i="21"/>
  <c r="X134" i="21"/>
  <c r="Y134" i="21"/>
  <c r="B135" i="21"/>
  <c r="C135" i="21"/>
  <c r="D135" i="21"/>
  <c r="E135" i="21"/>
  <c r="F135" i="21"/>
  <c r="G135" i="21"/>
  <c r="H135" i="21"/>
  <c r="I135" i="21"/>
  <c r="J135" i="21"/>
  <c r="K135" i="21"/>
  <c r="L135" i="21"/>
  <c r="M135" i="21"/>
  <c r="N135" i="21"/>
  <c r="O135" i="21"/>
  <c r="P135" i="21"/>
  <c r="Q135" i="21"/>
  <c r="R135" i="21"/>
  <c r="S135" i="21"/>
  <c r="T135" i="21"/>
  <c r="U135" i="21"/>
  <c r="V135" i="21"/>
  <c r="W135" i="21"/>
  <c r="X135" i="21"/>
  <c r="Y135" i="21"/>
  <c r="B136" i="21"/>
  <c r="C136" i="21"/>
  <c r="D136" i="21"/>
  <c r="E136" i="21"/>
  <c r="F136" i="21"/>
  <c r="G136" i="21"/>
  <c r="H136" i="21"/>
  <c r="I136" i="21"/>
  <c r="J136" i="21"/>
  <c r="K136" i="21"/>
  <c r="L136" i="21"/>
  <c r="M136" i="21"/>
  <c r="N136" i="21"/>
  <c r="O136" i="21"/>
  <c r="P136" i="21"/>
  <c r="Q136" i="21"/>
  <c r="R136" i="21"/>
  <c r="S136" i="21"/>
  <c r="T136" i="21"/>
  <c r="U136" i="21"/>
  <c r="V136" i="21"/>
  <c r="W136" i="21"/>
  <c r="X136" i="21"/>
  <c r="Y136" i="21"/>
  <c r="B137" i="21"/>
  <c r="C137" i="21"/>
  <c r="D137" i="21"/>
  <c r="E137" i="21"/>
  <c r="F137" i="21"/>
  <c r="G137" i="21"/>
  <c r="H137" i="21"/>
  <c r="I137" i="21"/>
  <c r="J137" i="21"/>
  <c r="K137" i="21"/>
  <c r="L137" i="21"/>
  <c r="M137" i="21"/>
  <c r="N137" i="21"/>
  <c r="O137" i="21"/>
  <c r="P137" i="21"/>
  <c r="Q137" i="21"/>
  <c r="R137" i="21"/>
  <c r="S137" i="21"/>
  <c r="T137" i="21"/>
  <c r="U137" i="21"/>
  <c r="V137" i="21"/>
  <c r="W137" i="21"/>
  <c r="X137" i="21"/>
  <c r="Y137" i="21"/>
  <c r="B138" i="21"/>
  <c r="C138" i="21"/>
  <c r="D138" i="21"/>
  <c r="E138" i="21"/>
  <c r="F138" i="21"/>
  <c r="G138" i="21"/>
  <c r="H138" i="21"/>
  <c r="I138" i="21"/>
  <c r="J138" i="21"/>
  <c r="K138" i="21"/>
  <c r="L138" i="21"/>
  <c r="M138" i="21"/>
  <c r="N138" i="21"/>
  <c r="O138" i="21"/>
  <c r="P138" i="21"/>
  <c r="Q138" i="21"/>
  <c r="R138" i="21"/>
  <c r="S138" i="21"/>
  <c r="T138" i="21"/>
  <c r="U138" i="21"/>
  <c r="V138" i="21"/>
  <c r="W138" i="21"/>
  <c r="X138" i="21"/>
  <c r="Y138" i="21"/>
  <c r="B139" i="21"/>
  <c r="C139" i="21"/>
  <c r="D139" i="21"/>
  <c r="E139" i="21"/>
  <c r="F139" i="21"/>
  <c r="G139" i="21"/>
  <c r="H139" i="21"/>
  <c r="I139" i="21"/>
  <c r="J139" i="21"/>
  <c r="K139" i="21"/>
  <c r="L139" i="21"/>
  <c r="M139" i="21"/>
  <c r="N139" i="21"/>
  <c r="O139" i="21"/>
  <c r="P139" i="21"/>
  <c r="Q139" i="21"/>
  <c r="R139" i="21"/>
  <c r="S139" i="21"/>
  <c r="T139" i="21"/>
  <c r="U139" i="21"/>
  <c r="V139" i="21"/>
  <c r="W139" i="21"/>
  <c r="X139" i="21"/>
  <c r="Y139" i="21"/>
  <c r="B140" i="21"/>
  <c r="C140" i="21"/>
  <c r="D140" i="21"/>
  <c r="E140" i="21"/>
  <c r="F140" i="21"/>
  <c r="G140" i="21"/>
  <c r="H140" i="21"/>
  <c r="I140" i="21"/>
  <c r="J140" i="21"/>
  <c r="K140" i="21"/>
  <c r="L140" i="21"/>
  <c r="M140" i="21"/>
  <c r="N140" i="21"/>
  <c r="O140" i="21"/>
  <c r="P140" i="21"/>
  <c r="Q140" i="21"/>
  <c r="R140" i="21"/>
  <c r="S140" i="21"/>
  <c r="T140" i="21"/>
  <c r="U140" i="21"/>
  <c r="V140" i="21"/>
  <c r="W140" i="21"/>
  <c r="X140" i="21"/>
  <c r="Y140" i="21"/>
  <c r="B141" i="21"/>
  <c r="C141" i="21"/>
  <c r="D141" i="21"/>
  <c r="E141" i="21"/>
  <c r="F141" i="21"/>
  <c r="G141" i="21"/>
  <c r="H141" i="21"/>
  <c r="I141" i="21"/>
  <c r="J141" i="21"/>
  <c r="K141" i="21"/>
  <c r="L141" i="21"/>
  <c r="M141" i="21"/>
  <c r="N141" i="21"/>
  <c r="O141" i="21"/>
  <c r="P141" i="21"/>
  <c r="Q141" i="21"/>
  <c r="R141" i="21"/>
  <c r="S141" i="21"/>
  <c r="T141" i="21"/>
  <c r="U141" i="21"/>
  <c r="V141" i="21"/>
  <c r="W141" i="21"/>
  <c r="X141" i="21"/>
  <c r="Y141" i="21"/>
  <c r="B142" i="21"/>
  <c r="C142" i="21"/>
  <c r="D142" i="21"/>
  <c r="E142" i="21"/>
  <c r="F142" i="21"/>
  <c r="G142" i="21"/>
  <c r="H142" i="21"/>
  <c r="I142" i="21"/>
  <c r="J142" i="21"/>
  <c r="K142" i="21"/>
  <c r="L142" i="21"/>
  <c r="M142" i="21"/>
  <c r="N142" i="21"/>
  <c r="O142" i="21"/>
  <c r="P142" i="21"/>
  <c r="Q142" i="21"/>
  <c r="R142" i="21"/>
  <c r="S142" i="21"/>
  <c r="T142" i="21"/>
  <c r="U142" i="21"/>
  <c r="V142" i="21"/>
  <c r="W142" i="21"/>
  <c r="X142" i="21"/>
  <c r="Y142" i="21"/>
  <c r="B143" i="21"/>
  <c r="C143" i="21"/>
  <c r="D143" i="21"/>
  <c r="E143" i="21"/>
  <c r="F143" i="21"/>
  <c r="G143" i="21"/>
  <c r="H143" i="21"/>
  <c r="I143" i="21"/>
  <c r="J143" i="21"/>
  <c r="K143" i="21"/>
  <c r="L143" i="21"/>
  <c r="M143" i="21"/>
  <c r="N143" i="21"/>
  <c r="O143" i="21"/>
  <c r="P143" i="21"/>
  <c r="Q143" i="21"/>
  <c r="R143" i="21"/>
  <c r="S143" i="21"/>
  <c r="T143" i="21"/>
  <c r="U143" i="21"/>
  <c r="V143" i="21"/>
  <c r="W143" i="21"/>
  <c r="X143" i="21"/>
  <c r="Y143" i="21"/>
  <c r="B144" i="21"/>
  <c r="C144" i="21"/>
  <c r="D144" i="21"/>
  <c r="E144" i="21"/>
  <c r="F144" i="21"/>
  <c r="G144" i="21"/>
  <c r="H144" i="21"/>
  <c r="I144" i="21"/>
  <c r="J144" i="21"/>
  <c r="K144" i="21"/>
  <c r="L144" i="21"/>
  <c r="M144" i="21"/>
  <c r="N144" i="21"/>
  <c r="O144" i="21"/>
  <c r="P144" i="21"/>
  <c r="Q144" i="21"/>
  <c r="R144" i="21"/>
  <c r="S144" i="21"/>
  <c r="T144" i="21"/>
  <c r="U144" i="21"/>
  <c r="V144" i="21"/>
  <c r="W144" i="21"/>
  <c r="X144" i="21"/>
  <c r="Y144" i="21"/>
  <c r="B145" i="21"/>
  <c r="C145" i="21"/>
  <c r="D145" i="21"/>
  <c r="E145" i="21"/>
  <c r="F145" i="21"/>
  <c r="G145" i="21"/>
  <c r="H145" i="21"/>
  <c r="I145" i="21"/>
  <c r="J145" i="21"/>
  <c r="K145" i="21"/>
  <c r="L145" i="21"/>
  <c r="M145" i="21"/>
  <c r="N145" i="21"/>
  <c r="O145" i="21"/>
  <c r="P145" i="21"/>
  <c r="Q145" i="21"/>
  <c r="R145" i="21"/>
  <c r="S145" i="21"/>
  <c r="T145" i="21"/>
  <c r="U145" i="21"/>
  <c r="V145" i="21"/>
  <c r="W145" i="21"/>
  <c r="X145" i="21"/>
  <c r="Y145" i="21"/>
  <c r="B146" i="21"/>
  <c r="C146" i="21"/>
  <c r="D146" i="21"/>
  <c r="E146" i="21"/>
  <c r="F146" i="21"/>
  <c r="G146" i="21"/>
  <c r="H146" i="21"/>
  <c r="I146" i="21"/>
  <c r="J146" i="21"/>
  <c r="K146" i="21"/>
  <c r="L146" i="21"/>
  <c r="M146" i="21"/>
  <c r="N146" i="21"/>
  <c r="O146" i="21"/>
  <c r="P146" i="21"/>
  <c r="Q146" i="21"/>
  <c r="R146" i="21"/>
  <c r="S146" i="21"/>
  <c r="T146" i="21"/>
  <c r="U146" i="21"/>
  <c r="V146" i="21"/>
  <c r="W146" i="21"/>
  <c r="X146" i="21"/>
  <c r="Y146" i="21"/>
  <c r="B147" i="21"/>
  <c r="C147" i="21"/>
  <c r="D147" i="21"/>
  <c r="E147" i="21"/>
  <c r="F147" i="21"/>
  <c r="G147" i="21"/>
  <c r="H147" i="21"/>
  <c r="I147" i="21"/>
  <c r="J147" i="21"/>
  <c r="K147" i="21"/>
  <c r="L147" i="21"/>
  <c r="M147" i="21"/>
  <c r="N147" i="21"/>
  <c r="O147" i="21"/>
  <c r="P147" i="21"/>
  <c r="Q147" i="21"/>
  <c r="R147" i="21"/>
  <c r="S147" i="21"/>
  <c r="T147" i="21"/>
  <c r="U147" i="21"/>
  <c r="V147" i="21"/>
  <c r="W147" i="21"/>
  <c r="X147" i="21"/>
  <c r="Y147" i="21"/>
  <c r="B148" i="21"/>
  <c r="C148" i="21"/>
  <c r="D148" i="21"/>
  <c r="E148" i="21"/>
  <c r="F148" i="21"/>
  <c r="G148" i="21"/>
  <c r="H148" i="21"/>
  <c r="I148" i="21"/>
  <c r="J148" i="21"/>
  <c r="K148" i="21"/>
  <c r="L148" i="21"/>
  <c r="M148" i="21"/>
  <c r="N148" i="21"/>
  <c r="O148" i="21"/>
  <c r="P148" i="21"/>
  <c r="Q148" i="21"/>
  <c r="R148" i="21"/>
  <c r="S148" i="21"/>
  <c r="T148" i="21"/>
  <c r="U148" i="21"/>
  <c r="V148" i="21"/>
  <c r="W148" i="21"/>
  <c r="X148" i="21"/>
  <c r="Y148" i="21"/>
  <c r="B149" i="21"/>
  <c r="C149" i="21"/>
  <c r="D149" i="21"/>
  <c r="E149" i="21"/>
  <c r="F149" i="21"/>
  <c r="G149" i="21"/>
  <c r="H149" i="21"/>
  <c r="I149" i="21"/>
  <c r="J149" i="21"/>
  <c r="K149" i="21"/>
  <c r="L149" i="21"/>
  <c r="M149" i="21"/>
  <c r="N149" i="21"/>
  <c r="O149" i="21"/>
  <c r="P149" i="21"/>
  <c r="Q149" i="21"/>
  <c r="R149" i="21"/>
  <c r="S149" i="21"/>
  <c r="T149" i="21"/>
  <c r="U149" i="21"/>
  <c r="V149" i="21"/>
  <c r="W149" i="21"/>
  <c r="X149" i="21"/>
  <c r="Y149" i="21"/>
  <c r="B150" i="21"/>
  <c r="C150" i="21"/>
  <c r="D150" i="21"/>
  <c r="E150" i="21"/>
  <c r="F150" i="21"/>
  <c r="G150" i="21"/>
  <c r="H150" i="21"/>
  <c r="I150" i="21"/>
  <c r="J150" i="21"/>
  <c r="K150" i="21"/>
  <c r="L150" i="21"/>
  <c r="M150" i="21"/>
  <c r="N150" i="21"/>
  <c r="O150" i="21"/>
  <c r="P150" i="21"/>
  <c r="Q150" i="21"/>
  <c r="R150" i="21"/>
  <c r="S150" i="21"/>
  <c r="T150" i="21"/>
  <c r="U150" i="21"/>
  <c r="V150" i="21"/>
  <c r="W150" i="21"/>
  <c r="X150" i="21"/>
  <c r="Y150" i="21"/>
  <c r="B151" i="21"/>
  <c r="C151" i="21"/>
  <c r="D151" i="21"/>
  <c r="E151" i="21"/>
  <c r="F151" i="21"/>
  <c r="G151" i="21"/>
  <c r="H151" i="21"/>
  <c r="I151" i="21"/>
  <c r="J151" i="21"/>
  <c r="K151" i="21"/>
  <c r="L151" i="21"/>
  <c r="M151" i="21"/>
  <c r="N151" i="21"/>
  <c r="O151" i="21"/>
  <c r="P151" i="21"/>
  <c r="Q151" i="21"/>
  <c r="R151" i="21"/>
  <c r="S151" i="21"/>
  <c r="T151" i="21"/>
  <c r="U151" i="21"/>
  <c r="V151" i="21"/>
  <c r="W151" i="21"/>
  <c r="X151" i="21"/>
  <c r="Y151" i="21"/>
  <c r="B152" i="21"/>
  <c r="C152" i="21"/>
  <c r="D152" i="21"/>
  <c r="E152" i="21"/>
  <c r="F152" i="21"/>
  <c r="G152" i="21"/>
  <c r="H152" i="21"/>
  <c r="I152" i="21"/>
  <c r="J152" i="21"/>
  <c r="K152" i="21"/>
  <c r="L152" i="21"/>
  <c r="M152" i="21"/>
  <c r="N152" i="21"/>
  <c r="O152" i="21"/>
  <c r="P152" i="21"/>
  <c r="Q152" i="21"/>
  <c r="R152" i="21"/>
  <c r="S152" i="21"/>
  <c r="T152" i="21"/>
  <c r="U152" i="21"/>
  <c r="V152" i="21"/>
  <c r="W152" i="21"/>
  <c r="X152" i="21"/>
  <c r="Y152" i="21"/>
  <c r="B153" i="21"/>
  <c r="C153" i="21"/>
  <c r="D153" i="21"/>
  <c r="E153" i="21"/>
  <c r="F153" i="21"/>
  <c r="G153" i="21"/>
  <c r="H153" i="21"/>
  <c r="I153" i="21"/>
  <c r="J153" i="21"/>
  <c r="K153" i="21"/>
  <c r="L153" i="21"/>
  <c r="M153" i="21"/>
  <c r="N153" i="21"/>
  <c r="O153" i="21"/>
  <c r="P153" i="21"/>
  <c r="Q153" i="21"/>
  <c r="R153" i="21"/>
  <c r="S153" i="21"/>
  <c r="T153" i="21"/>
  <c r="U153" i="21"/>
  <c r="V153" i="21"/>
  <c r="W153" i="21"/>
  <c r="X153" i="21"/>
  <c r="Y153" i="21"/>
  <c r="B154" i="21"/>
  <c r="C154" i="21"/>
  <c r="D154" i="21"/>
  <c r="E154" i="21"/>
  <c r="F154" i="21"/>
  <c r="G154" i="21"/>
  <c r="H154" i="21"/>
  <c r="I154" i="21"/>
  <c r="J154" i="21"/>
  <c r="K154" i="21"/>
  <c r="L154" i="21"/>
  <c r="M154" i="21"/>
  <c r="N154" i="21"/>
  <c r="O154" i="21"/>
  <c r="P154" i="21"/>
  <c r="Q154" i="21"/>
  <c r="R154" i="21"/>
  <c r="S154" i="21"/>
  <c r="T154" i="21"/>
  <c r="U154" i="21"/>
  <c r="V154" i="21"/>
  <c r="W154" i="21"/>
  <c r="X154" i="21"/>
  <c r="Y154" i="21"/>
  <c r="B155" i="21"/>
  <c r="C155" i="21"/>
  <c r="D155" i="21"/>
  <c r="E155" i="21"/>
  <c r="F155" i="21"/>
  <c r="G155" i="21"/>
  <c r="H155" i="21"/>
  <c r="I155" i="21"/>
  <c r="J155" i="21"/>
  <c r="K155" i="21"/>
  <c r="L155" i="21"/>
  <c r="M155" i="21"/>
  <c r="N155" i="21"/>
  <c r="O155" i="21"/>
  <c r="P155" i="21"/>
  <c r="Q155" i="21"/>
  <c r="R155" i="21"/>
  <c r="S155" i="21"/>
  <c r="T155" i="21"/>
  <c r="U155" i="21"/>
  <c r="V155" i="21"/>
  <c r="W155" i="21"/>
  <c r="X155" i="21"/>
  <c r="Y155" i="21"/>
  <c r="B156" i="21"/>
  <c r="C156" i="21"/>
  <c r="D156" i="21"/>
  <c r="E156" i="21"/>
  <c r="F156" i="21"/>
  <c r="G156" i="21"/>
  <c r="H156" i="21"/>
  <c r="I156" i="21"/>
  <c r="J156" i="21"/>
  <c r="K156" i="21"/>
  <c r="L156" i="21"/>
  <c r="M156" i="21"/>
  <c r="N156" i="21"/>
  <c r="O156" i="21"/>
  <c r="P156" i="21"/>
  <c r="Q156" i="21"/>
  <c r="R156" i="21"/>
  <c r="S156" i="21"/>
  <c r="T156" i="21"/>
  <c r="U156" i="21"/>
  <c r="V156" i="21"/>
  <c r="W156" i="21"/>
  <c r="X156" i="21"/>
  <c r="Y156" i="21"/>
  <c r="B157" i="21"/>
  <c r="C157" i="21"/>
  <c r="D157" i="21"/>
  <c r="E157" i="21"/>
  <c r="F157" i="21"/>
  <c r="G157" i="21"/>
  <c r="H157" i="21"/>
  <c r="I157" i="21"/>
  <c r="J157" i="21"/>
  <c r="K157" i="21"/>
  <c r="L157" i="21"/>
  <c r="M157" i="21"/>
  <c r="N157" i="21"/>
  <c r="O157" i="21"/>
  <c r="P157" i="21"/>
  <c r="Q157" i="21"/>
  <c r="R157" i="21"/>
  <c r="S157" i="21"/>
  <c r="T157" i="21"/>
  <c r="U157" i="21"/>
  <c r="V157" i="21"/>
  <c r="W157" i="21"/>
  <c r="X157" i="21"/>
  <c r="Y157" i="21"/>
  <c r="B158" i="21"/>
  <c r="C158" i="21"/>
  <c r="D158" i="21"/>
  <c r="E158" i="21"/>
  <c r="F158" i="21"/>
  <c r="G158" i="21"/>
  <c r="H158" i="21"/>
  <c r="I158" i="21"/>
  <c r="J158" i="21"/>
  <c r="K158" i="21"/>
  <c r="L158" i="21"/>
  <c r="M158" i="21"/>
  <c r="N158" i="21"/>
  <c r="O158" i="21"/>
  <c r="P158" i="21"/>
  <c r="Q158" i="21"/>
  <c r="R158" i="21"/>
  <c r="S158" i="21"/>
  <c r="T158" i="21"/>
  <c r="U158" i="21"/>
  <c r="V158" i="21"/>
  <c r="W158" i="21"/>
  <c r="X158" i="21"/>
  <c r="Y158" i="21"/>
  <c r="B159" i="21"/>
  <c r="C159" i="21"/>
  <c r="D159" i="21"/>
  <c r="E159" i="21"/>
  <c r="F159" i="21"/>
  <c r="G159" i="21"/>
  <c r="H159" i="21"/>
  <c r="I159" i="21"/>
  <c r="J159" i="21"/>
  <c r="K159" i="21"/>
  <c r="L159" i="21"/>
  <c r="M159" i="21"/>
  <c r="N159" i="21"/>
  <c r="O159" i="21"/>
  <c r="P159" i="21"/>
  <c r="Q159" i="21"/>
  <c r="R159" i="21"/>
  <c r="S159" i="21"/>
  <c r="T159" i="21"/>
  <c r="U159" i="21"/>
  <c r="V159" i="21"/>
  <c r="W159" i="21"/>
  <c r="X159" i="21"/>
  <c r="Y159" i="21"/>
  <c r="B160" i="21"/>
  <c r="C160" i="21"/>
  <c r="D160" i="21"/>
  <c r="E160" i="21"/>
  <c r="F160" i="21"/>
  <c r="G160" i="21"/>
  <c r="H160" i="21"/>
  <c r="I160" i="21"/>
  <c r="J160" i="21"/>
  <c r="K160" i="21"/>
  <c r="L160" i="21"/>
  <c r="M160" i="21"/>
  <c r="N160" i="21"/>
  <c r="O160" i="21"/>
  <c r="P160" i="21"/>
  <c r="Q160" i="21"/>
  <c r="R160" i="21"/>
  <c r="S160" i="21"/>
  <c r="T160" i="21"/>
  <c r="U160" i="21"/>
  <c r="V160" i="21"/>
  <c r="W160" i="21"/>
  <c r="X160" i="21"/>
  <c r="Y160" i="21"/>
  <c r="B161" i="21"/>
  <c r="C161" i="21"/>
  <c r="D161" i="21"/>
  <c r="E161" i="21"/>
  <c r="F161" i="21"/>
  <c r="G161" i="21"/>
  <c r="H161" i="21"/>
  <c r="I161" i="21"/>
  <c r="J161" i="21"/>
  <c r="K161" i="21"/>
  <c r="L161" i="21"/>
  <c r="M161" i="21"/>
  <c r="N161" i="21"/>
  <c r="O161" i="21"/>
  <c r="P161" i="21"/>
  <c r="Q161" i="21"/>
  <c r="R161" i="21"/>
  <c r="S161" i="21"/>
  <c r="T161" i="21"/>
  <c r="U161" i="21"/>
  <c r="V161" i="21"/>
  <c r="W161" i="21"/>
  <c r="X161" i="21"/>
  <c r="Y161" i="21"/>
  <c r="B162" i="21"/>
  <c r="C162" i="21"/>
  <c r="D162" i="21"/>
  <c r="E162" i="21"/>
  <c r="F162" i="21"/>
  <c r="G162" i="21"/>
  <c r="H162" i="21"/>
  <c r="I162" i="21"/>
  <c r="J162" i="21"/>
  <c r="K162" i="21"/>
  <c r="L162" i="21"/>
  <c r="M162" i="21"/>
  <c r="N162" i="21"/>
  <c r="O162" i="21"/>
  <c r="P162" i="21"/>
  <c r="Q162" i="21"/>
  <c r="R162" i="21"/>
  <c r="S162" i="21"/>
  <c r="T162" i="21"/>
  <c r="U162" i="21"/>
  <c r="V162" i="21"/>
  <c r="W162" i="21"/>
  <c r="X162" i="21"/>
  <c r="Y162" i="21"/>
  <c r="B163" i="21"/>
  <c r="C163" i="21"/>
  <c r="D163" i="21"/>
  <c r="E163" i="21"/>
  <c r="F163" i="21"/>
  <c r="G163" i="21"/>
  <c r="H163" i="21"/>
  <c r="I163" i="21"/>
  <c r="J163" i="21"/>
  <c r="K163" i="21"/>
  <c r="L163" i="21"/>
  <c r="M163" i="21"/>
  <c r="N163" i="21"/>
  <c r="O163" i="21"/>
  <c r="P163" i="21"/>
  <c r="Q163" i="21"/>
  <c r="R163" i="21"/>
  <c r="S163" i="21"/>
  <c r="T163" i="21"/>
  <c r="U163" i="21"/>
  <c r="V163" i="21"/>
  <c r="W163" i="21"/>
  <c r="X163" i="21"/>
  <c r="Y163" i="21"/>
  <c r="B164" i="21"/>
  <c r="C164" i="21"/>
  <c r="D164" i="21"/>
  <c r="E164" i="21"/>
  <c r="F164" i="21"/>
  <c r="G164" i="21"/>
  <c r="H164" i="21"/>
  <c r="I164" i="21"/>
  <c r="J164" i="21"/>
  <c r="K164" i="21"/>
  <c r="L164" i="21"/>
  <c r="M164" i="21"/>
  <c r="N164" i="21"/>
  <c r="O164" i="21"/>
  <c r="P164" i="21"/>
  <c r="Q164" i="21"/>
  <c r="R164" i="21"/>
  <c r="S164" i="21"/>
  <c r="T164" i="21"/>
  <c r="U164" i="21"/>
  <c r="V164" i="21"/>
  <c r="W164" i="21"/>
  <c r="X164" i="21"/>
  <c r="Y164" i="21"/>
  <c r="B165" i="21"/>
  <c r="C165" i="21"/>
  <c r="D165" i="21"/>
  <c r="E165" i="21"/>
  <c r="F165" i="21"/>
  <c r="G165" i="21"/>
  <c r="H165" i="21"/>
  <c r="I165" i="21"/>
  <c r="J165" i="21"/>
  <c r="K165" i="21"/>
  <c r="L165" i="21"/>
  <c r="M165" i="21"/>
  <c r="N165" i="21"/>
  <c r="O165" i="21"/>
  <c r="P165" i="21"/>
  <c r="Q165" i="21"/>
  <c r="R165" i="21"/>
  <c r="S165" i="21"/>
  <c r="T165" i="21"/>
  <c r="U165" i="21"/>
  <c r="V165" i="21"/>
  <c r="W165" i="21"/>
  <c r="X165" i="21"/>
  <c r="Y165" i="21"/>
  <c r="B166" i="21"/>
  <c r="C166" i="21"/>
  <c r="D166" i="21"/>
  <c r="E166" i="21"/>
  <c r="F166" i="21"/>
  <c r="G166" i="21"/>
  <c r="H166" i="21"/>
  <c r="I166" i="21"/>
  <c r="J166" i="21"/>
  <c r="K166" i="21"/>
  <c r="L166" i="21"/>
  <c r="M166" i="21"/>
  <c r="N166" i="21"/>
  <c r="O166" i="21"/>
  <c r="P166" i="21"/>
  <c r="Q166" i="21"/>
  <c r="R166" i="21"/>
  <c r="S166" i="21"/>
  <c r="T166" i="21"/>
  <c r="U166" i="21"/>
  <c r="V166" i="21"/>
  <c r="W166" i="21"/>
  <c r="X166" i="21"/>
  <c r="Y166" i="21"/>
  <c r="B167" i="21"/>
  <c r="C167" i="21"/>
  <c r="D167" i="21"/>
  <c r="E167" i="21"/>
  <c r="F167" i="21"/>
  <c r="G167" i="21"/>
  <c r="H167" i="21"/>
  <c r="I167" i="21"/>
  <c r="J167" i="21"/>
  <c r="K167" i="21"/>
  <c r="L167" i="21"/>
  <c r="M167" i="21"/>
  <c r="N167" i="21"/>
  <c r="O167" i="21"/>
  <c r="P167" i="21"/>
  <c r="Q167" i="21"/>
  <c r="R167" i="21"/>
  <c r="S167" i="21"/>
  <c r="T167" i="21"/>
  <c r="U167" i="21"/>
  <c r="V167" i="21"/>
  <c r="W167" i="21"/>
  <c r="X167" i="21"/>
  <c r="Y167" i="21"/>
  <c r="B168" i="21"/>
  <c r="C168" i="21"/>
  <c r="D168" i="21"/>
  <c r="E168" i="21"/>
  <c r="F168" i="21"/>
  <c r="G168" i="21"/>
  <c r="H168" i="21"/>
  <c r="I168" i="21"/>
  <c r="J168" i="21"/>
  <c r="K168" i="21"/>
  <c r="L168" i="21"/>
  <c r="M168" i="21"/>
  <c r="N168" i="21"/>
  <c r="O168" i="21"/>
  <c r="P168" i="21"/>
  <c r="Q168" i="21"/>
  <c r="R168" i="21"/>
  <c r="S168" i="21"/>
  <c r="T168" i="21"/>
  <c r="U168" i="21"/>
  <c r="V168" i="21"/>
  <c r="W168" i="21"/>
  <c r="X168" i="21"/>
  <c r="Y168" i="21"/>
  <c r="B169" i="21"/>
  <c r="C169" i="21"/>
  <c r="D169" i="21"/>
  <c r="E169" i="21"/>
  <c r="F169" i="21"/>
  <c r="G169" i="21"/>
  <c r="H169" i="21"/>
  <c r="I169" i="21"/>
  <c r="J169" i="21"/>
  <c r="K169" i="21"/>
  <c r="L169" i="21"/>
  <c r="M169" i="21"/>
  <c r="N169" i="21"/>
  <c r="O169" i="21"/>
  <c r="P169" i="21"/>
  <c r="Q169" i="21"/>
  <c r="R169" i="21"/>
  <c r="S169" i="21"/>
  <c r="T169" i="21"/>
  <c r="U169" i="21"/>
  <c r="V169" i="21"/>
  <c r="W169" i="21"/>
  <c r="X169" i="21"/>
  <c r="Y169" i="21"/>
  <c r="B170" i="21"/>
  <c r="C170" i="21"/>
  <c r="D170" i="21"/>
  <c r="E170" i="21"/>
  <c r="F170" i="21"/>
  <c r="G170" i="21"/>
  <c r="H170" i="21"/>
  <c r="I170" i="21"/>
  <c r="J170" i="21"/>
  <c r="K170" i="21"/>
  <c r="L170" i="21"/>
  <c r="M170" i="21"/>
  <c r="N170" i="21"/>
  <c r="O170" i="21"/>
  <c r="P170" i="21"/>
  <c r="Q170" i="21"/>
  <c r="R170" i="21"/>
  <c r="S170" i="21"/>
  <c r="T170" i="21"/>
  <c r="U170" i="21"/>
  <c r="V170" i="21"/>
  <c r="W170" i="21"/>
  <c r="X170" i="21"/>
  <c r="Y170" i="21"/>
  <c r="B171" i="21"/>
  <c r="C171" i="21"/>
  <c r="D171" i="21"/>
  <c r="E171" i="21"/>
  <c r="F171" i="21"/>
  <c r="G171" i="21"/>
  <c r="H171" i="21"/>
  <c r="I171" i="21"/>
  <c r="J171" i="21"/>
  <c r="K171" i="21"/>
  <c r="L171" i="21"/>
  <c r="M171" i="21"/>
  <c r="N171" i="21"/>
  <c r="O171" i="21"/>
  <c r="P171" i="21"/>
  <c r="Q171" i="21"/>
  <c r="R171" i="21"/>
  <c r="S171" i="21"/>
  <c r="T171" i="21"/>
  <c r="U171" i="21"/>
  <c r="V171" i="21"/>
  <c r="W171" i="21"/>
  <c r="X171" i="21"/>
  <c r="Y171" i="21"/>
  <c r="B172" i="21"/>
  <c r="C172" i="21"/>
  <c r="D172" i="21"/>
  <c r="E172" i="21"/>
  <c r="F172" i="21"/>
  <c r="G172" i="21"/>
  <c r="H172" i="21"/>
  <c r="I172" i="21"/>
  <c r="J172" i="21"/>
  <c r="K172" i="21"/>
  <c r="L172" i="21"/>
  <c r="M172" i="21"/>
  <c r="N172" i="21"/>
  <c r="O172" i="21"/>
  <c r="P172" i="21"/>
  <c r="Q172" i="21"/>
  <c r="R172" i="21"/>
  <c r="S172" i="21"/>
  <c r="T172" i="21"/>
  <c r="U172" i="21"/>
  <c r="V172" i="21"/>
  <c r="W172" i="21"/>
  <c r="X172" i="21"/>
  <c r="Y172" i="21"/>
  <c r="B173" i="21"/>
  <c r="C173" i="21"/>
  <c r="D173" i="21"/>
  <c r="E173" i="21"/>
  <c r="F173" i="21"/>
  <c r="G173" i="21"/>
  <c r="H173" i="21"/>
  <c r="I173" i="21"/>
  <c r="J173" i="21"/>
  <c r="K173" i="21"/>
  <c r="L173" i="21"/>
  <c r="M173" i="21"/>
  <c r="N173" i="21"/>
  <c r="O173" i="21"/>
  <c r="P173" i="21"/>
  <c r="Q173" i="21"/>
  <c r="R173" i="21"/>
  <c r="S173" i="21"/>
  <c r="T173" i="21"/>
  <c r="U173" i="21"/>
  <c r="V173" i="21"/>
  <c r="W173" i="21"/>
  <c r="X173" i="21"/>
  <c r="Y173" i="21"/>
  <c r="B174" i="21"/>
  <c r="C174" i="21"/>
  <c r="D174" i="21"/>
  <c r="E174" i="21"/>
  <c r="F174" i="21"/>
  <c r="G174" i="21"/>
  <c r="H174" i="21"/>
  <c r="I174" i="21"/>
  <c r="J174" i="21"/>
  <c r="K174" i="21"/>
  <c r="L174" i="21"/>
  <c r="M174" i="21"/>
  <c r="N174" i="21"/>
  <c r="O174" i="21"/>
  <c r="P174" i="21"/>
  <c r="Q174" i="21"/>
  <c r="R174" i="21"/>
  <c r="S174" i="21"/>
  <c r="T174" i="21"/>
  <c r="U174" i="21"/>
  <c r="V174" i="21"/>
  <c r="W174" i="21"/>
  <c r="X174" i="21"/>
  <c r="Y174" i="21"/>
  <c r="B175" i="21"/>
  <c r="C175" i="21"/>
  <c r="D175" i="21"/>
  <c r="E175" i="21"/>
  <c r="F175" i="21"/>
  <c r="G175" i="21"/>
  <c r="H175" i="21"/>
  <c r="I175" i="21"/>
  <c r="J175" i="21"/>
  <c r="K175" i="21"/>
  <c r="L175" i="21"/>
  <c r="M175" i="21"/>
  <c r="N175" i="21"/>
  <c r="O175" i="21"/>
  <c r="P175" i="21"/>
  <c r="Q175" i="21"/>
  <c r="R175" i="21"/>
  <c r="S175" i="21"/>
  <c r="T175" i="21"/>
  <c r="U175" i="21"/>
  <c r="V175" i="21"/>
  <c r="W175" i="21"/>
  <c r="X175" i="21"/>
  <c r="Y175" i="21"/>
  <c r="B176" i="21"/>
  <c r="C176" i="21"/>
  <c r="D176" i="21"/>
  <c r="E176" i="21"/>
  <c r="F176" i="21"/>
  <c r="G176" i="21"/>
  <c r="H176" i="21"/>
  <c r="I176" i="21"/>
  <c r="J176" i="21"/>
  <c r="K176" i="21"/>
  <c r="L176" i="21"/>
  <c r="M176" i="21"/>
  <c r="N176" i="21"/>
  <c r="O176" i="21"/>
  <c r="P176" i="21"/>
  <c r="Q176" i="21"/>
  <c r="R176" i="21"/>
  <c r="S176" i="21"/>
  <c r="T176" i="21"/>
  <c r="U176" i="21"/>
  <c r="V176" i="21"/>
  <c r="W176" i="21"/>
  <c r="X176" i="21"/>
  <c r="Y176" i="21"/>
  <c r="B177" i="21"/>
  <c r="C177" i="21"/>
  <c r="D177" i="21"/>
  <c r="E177" i="21"/>
  <c r="F177" i="21"/>
  <c r="G177" i="21"/>
  <c r="H177" i="21"/>
  <c r="I177" i="21"/>
  <c r="J177" i="21"/>
  <c r="K177" i="21"/>
  <c r="L177" i="21"/>
  <c r="M177" i="21"/>
  <c r="N177" i="21"/>
  <c r="O177" i="21"/>
  <c r="P177" i="21"/>
  <c r="Q177" i="21"/>
  <c r="R177" i="21"/>
  <c r="S177" i="21"/>
  <c r="T177" i="21"/>
  <c r="U177" i="21"/>
  <c r="V177" i="21"/>
  <c r="W177" i="21"/>
  <c r="X177" i="21"/>
  <c r="Y177" i="21"/>
  <c r="B178" i="21"/>
  <c r="C178" i="21"/>
  <c r="D178" i="21"/>
  <c r="E178" i="21"/>
  <c r="F178" i="21"/>
  <c r="G178" i="21"/>
  <c r="H178" i="21"/>
  <c r="I178" i="21"/>
  <c r="J178" i="21"/>
  <c r="K178" i="21"/>
  <c r="L178" i="21"/>
  <c r="M178" i="21"/>
  <c r="N178" i="21"/>
  <c r="O178" i="21"/>
  <c r="P178" i="21"/>
  <c r="Q178" i="21"/>
  <c r="R178" i="21"/>
  <c r="S178" i="21"/>
  <c r="T178" i="21"/>
  <c r="U178" i="21"/>
  <c r="V178" i="21"/>
  <c r="W178" i="21"/>
  <c r="X178" i="21"/>
  <c r="Y178" i="21"/>
  <c r="B179" i="21"/>
  <c r="C179" i="21"/>
  <c r="D179" i="21"/>
  <c r="E179" i="21"/>
  <c r="F179" i="21"/>
  <c r="G179" i="21"/>
  <c r="H179" i="21"/>
  <c r="I179" i="21"/>
  <c r="J179" i="21"/>
  <c r="K179" i="21"/>
  <c r="L179" i="21"/>
  <c r="M179" i="21"/>
  <c r="N179" i="21"/>
  <c r="O179" i="21"/>
  <c r="P179" i="21"/>
  <c r="Q179" i="21"/>
  <c r="R179" i="21"/>
  <c r="S179" i="21"/>
  <c r="T179" i="21"/>
  <c r="U179" i="21"/>
  <c r="V179" i="21"/>
  <c r="W179" i="21"/>
  <c r="X179" i="21"/>
  <c r="Y179" i="21"/>
  <c r="B180" i="21"/>
  <c r="C180" i="21"/>
  <c r="D180" i="21"/>
  <c r="E180" i="21"/>
  <c r="F180" i="21"/>
  <c r="G180" i="21"/>
  <c r="H180" i="21"/>
  <c r="I180" i="21"/>
  <c r="J180" i="21"/>
  <c r="K180" i="21"/>
  <c r="L180" i="21"/>
  <c r="M180" i="21"/>
  <c r="N180" i="21"/>
  <c r="O180" i="21"/>
  <c r="P180" i="21"/>
  <c r="Q180" i="21"/>
  <c r="R180" i="21"/>
  <c r="S180" i="21"/>
  <c r="T180" i="21"/>
  <c r="U180" i="21"/>
  <c r="V180" i="21"/>
  <c r="W180" i="21"/>
  <c r="X180" i="21"/>
  <c r="Y180" i="21"/>
  <c r="B181" i="21"/>
  <c r="C181" i="21"/>
  <c r="D181" i="21"/>
  <c r="E181" i="21"/>
  <c r="F181" i="21"/>
  <c r="G181" i="21"/>
  <c r="H181" i="21"/>
  <c r="I181" i="21"/>
  <c r="J181" i="21"/>
  <c r="K181" i="21"/>
  <c r="L181" i="21"/>
  <c r="M181" i="21"/>
  <c r="N181" i="21"/>
  <c r="O181" i="21"/>
  <c r="P181" i="21"/>
  <c r="Q181" i="21"/>
  <c r="R181" i="21"/>
  <c r="S181" i="21"/>
  <c r="T181" i="21"/>
  <c r="U181" i="21"/>
  <c r="V181" i="21"/>
  <c r="W181" i="21"/>
  <c r="X181" i="21"/>
  <c r="Y181" i="21"/>
  <c r="B182" i="21"/>
  <c r="C182" i="21"/>
  <c r="D182" i="21"/>
  <c r="E182" i="21"/>
  <c r="F182" i="21"/>
  <c r="G182" i="21"/>
  <c r="H182" i="21"/>
  <c r="I182" i="21"/>
  <c r="J182" i="21"/>
  <c r="K182" i="21"/>
  <c r="L182" i="21"/>
  <c r="M182" i="21"/>
  <c r="N182" i="21"/>
  <c r="O182" i="21"/>
  <c r="P182" i="21"/>
  <c r="Q182" i="21"/>
  <c r="R182" i="21"/>
  <c r="S182" i="21"/>
  <c r="T182" i="21"/>
  <c r="U182" i="21"/>
  <c r="V182" i="21"/>
  <c r="W182" i="21"/>
  <c r="X182" i="21"/>
  <c r="Y182" i="21"/>
  <c r="B183" i="21"/>
  <c r="C183" i="21"/>
  <c r="D183" i="21"/>
  <c r="E183" i="21"/>
  <c r="F183" i="21"/>
  <c r="G183" i="21"/>
  <c r="H183" i="21"/>
  <c r="I183" i="21"/>
  <c r="J183" i="21"/>
  <c r="K183" i="21"/>
  <c r="L183" i="21"/>
  <c r="M183" i="21"/>
  <c r="N183" i="21"/>
  <c r="O183" i="21"/>
  <c r="P183" i="21"/>
  <c r="Q183" i="21"/>
  <c r="R183" i="21"/>
  <c r="S183" i="21"/>
  <c r="T183" i="21"/>
  <c r="U183" i="21"/>
  <c r="V183" i="21"/>
  <c r="W183" i="21"/>
  <c r="X183" i="21"/>
  <c r="Y183" i="21"/>
  <c r="B184" i="21"/>
  <c r="C184" i="21"/>
  <c r="D184" i="21"/>
  <c r="E184" i="21"/>
  <c r="F184" i="21"/>
  <c r="G184" i="21"/>
  <c r="H184" i="21"/>
  <c r="I184" i="21"/>
  <c r="J184" i="21"/>
  <c r="K184" i="21"/>
  <c r="L184" i="21"/>
  <c r="M184" i="21"/>
  <c r="N184" i="21"/>
  <c r="O184" i="21"/>
  <c r="P184" i="21"/>
  <c r="Q184" i="21"/>
  <c r="R184" i="21"/>
  <c r="S184" i="21"/>
  <c r="T184" i="21"/>
  <c r="U184" i="21"/>
  <c r="V184" i="21"/>
  <c r="W184" i="21"/>
  <c r="X184" i="21"/>
  <c r="Y184" i="21"/>
  <c r="B185" i="21"/>
  <c r="C185" i="21"/>
  <c r="D185" i="21"/>
  <c r="E185" i="21"/>
  <c r="F185" i="21"/>
  <c r="G185" i="21"/>
  <c r="H185" i="21"/>
  <c r="I185" i="21"/>
  <c r="J185" i="21"/>
  <c r="K185" i="21"/>
  <c r="L185" i="21"/>
  <c r="M185" i="21"/>
  <c r="N185" i="21"/>
  <c r="O185" i="21"/>
  <c r="P185" i="21"/>
  <c r="Q185" i="21"/>
  <c r="R185" i="21"/>
  <c r="S185" i="21"/>
  <c r="T185" i="21"/>
  <c r="U185" i="21"/>
  <c r="V185" i="21"/>
  <c r="W185" i="21"/>
  <c r="X185" i="21"/>
  <c r="Y185" i="21"/>
  <c r="B186" i="21"/>
  <c r="C186" i="21"/>
  <c r="D186" i="21"/>
  <c r="E186" i="21"/>
  <c r="F186" i="21"/>
  <c r="G186" i="21"/>
  <c r="H186" i="21"/>
  <c r="I186" i="21"/>
  <c r="J186" i="21"/>
  <c r="K186" i="21"/>
  <c r="L186" i="21"/>
  <c r="M186" i="21"/>
  <c r="N186" i="21"/>
  <c r="O186" i="21"/>
  <c r="P186" i="21"/>
  <c r="Q186" i="21"/>
  <c r="R186" i="21"/>
  <c r="S186" i="21"/>
  <c r="T186" i="21"/>
  <c r="U186" i="21"/>
  <c r="V186" i="21"/>
  <c r="W186" i="21"/>
  <c r="X186" i="21"/>
  <c r="Y186" i="21"/>
  <c r="B187" i="21"/>
  <c r="C187" i="21"/>
  <c r="D187" i="21"/>
  <c r="E187" i="21"/>
  <c r="F187" i="21"/>
  <c r="G187" i="21"/>
  <c r="H187" i="21"/>
  <c r="I187" i="21"/>
  <c r="J187" i="21"/>
  <c r="K187" i="21"/>
  <c r="L187" i="21"/>
  <c r="M187" i="21"/>
  <c r="N187" i="21"/>
  <c r="O187" i="21"/>
  <c r="P187" i="21"/>
  <c r="Q187" i="21"/>
  <c r="R187" i="21"/>
  <c r="S187" i="21"/>
  <c r="T187" i="21"/>
  <c r="U187" i="21"/>
  <c r="V187" i="21"/>
  <c r="W187" i="21"/>
  <c r="X187" i="21"/>
  <c r="Y187" i="21"/>
  <c r="B188" i="21"/>
  <c r="C188" i="21"/>
  <c r="D188" i="21"/>
  <c r="E188" i="21"/>
  <c r="F188" i="21"/>
  <c r="G188" i="21"/>
  <c r="H188" i="21"/>
  <c r="I188" i="21"/>
  <c r="J188" i="21"/>
  <c r="K188" i="21"/>
  <c r="L188" i="21"/>
  <c r="M188" i="21"/>
  <c r="N188" i="21"/>
  <c r="O188" i="21"/>
  <c r="P188" i="21"/>
  <c r="Q188" i="21"/>
  <c r="R188" i="21"/>
  <c r="S188" i="21"/>
  <c r="T188" i="21"/>
  <c r="U188" i="21"/>
  <c r="V188" i="21"/>
  <c r="W188" i="21"/>
  <c r="X188" i="21"/>
  <c r="Y188" i="21"/>
  <c r="B189" i="21"/>
  <c r="C189" i="21"/>
  <c r="D189" i="21"/>
  <c r="E189" i="21"/>
  <c r="F189" i="21"/>
  <c r="G189" i="21"/>
  <c r="H189" i="21"/>
  <c r="I189" i="21"/>
  <c r="J189" i="21"/>
  <c r="K189" i="21"/>
  <c r="L189" i="21"/>
  <c r="M189" i="21"/>
  <c r="N189" i="21"/>
  <c r="O189" i="21"/>
  <c r="P189" i="21"/>
  <c r="Q189" i="21"/>
  <c r="R189" i="21"/>
  <c r="S189" i="21"/>
  <c r="T189" i="21"/>
  <c r="U189" i="21"/>
  <c r="V189" i="21"/>
  <c r="W189" i="21"/>
  <c r="X189" i="21"/>
  <c r="Y189" i="21"/>
  <c r="B190" i="21"/>
  <c r="C190" i="21"/>
  <c r="D190" i="21"/>
  <c r="E190" i="21"/>
  <c r="F190" i="21"/>
  <c r="G190" i="21"/>
  <c r="H190" i="21"/>
  <c r="I190" i="21"/>
  <c r="J190" i="21"/>
  <c r="K190" i="21"/>
  <c r="L190" i="21"/>
  <c r="M190" i="21"/>
  <c r="N190" i="21"/>
  <c r="O190" i="21"/>
  <c r="P190" i="21"/>
  <c r="Q190" i="21"/>
  <c r="R190" i="21"/>
  <c r="S190" i="21"/>
  <c r="T190" i="21"/>
  <c r="U190" i="21"/>
  <c r="V190" i="21"/>
  <c r="W190" i="21"/>
  <c r="X190" i="21"/>
  <c r="Y190" i="21"/>
  <c r="B191" i="21"/>
  <c r="C191" i="21"/>
  <c r="D191" i="21"/>
  <c r="E191" i="21"/>
  <c r="F191" i="21"/>
  <c r="G191" i="21"/>
  <c r="H191" i="21"/>
  <c r="I191" i="21"/>
  <c r="J191" i="21"/>
  <c r="K191" i="21"/>
  <c r="L191" i="21"/>
  <c r="M191" i="21"/>
  <c r="N191" i="21"/>
  <c r="O191" i="21"/>
  <c r="P191" i="21"/>
  <c r="Q191" i="21"/>
  <c r="R191" i="21"/>
  <c r="S191" i="21"/>
  <c r="T191" i="21"/>
  <c r="U191" i="21"/>
  <c r="V191" i="21"/>
  <c r="W191" i="21"/>
  <c r="X191" i="21"/>
  <c r="Y191" i="21"/>
  <c r="B192" i="21"/>
  <c r="C192" i="21"/>
  <c r="D192" i="21"/>
  <c r="E192" i="21"/>
  <c r="F192" i="21"/>
  <c r="G192" i="21"/>
  <c r="H192" i="21"/>
  <c r="I192" i="21"/>
  <c r="J192" i="21"/>
  <c r="K192" i="21"/>
  <c r="L192" i="21"/>
  <c r="M192" i="21"/>
  <c r="N192" i="21"/>
  <c r="O192" i="21"/>
  <c r="P192" i="21"/>
  <c r="Q192" i="21"/>
  <c r="R192" i="21"/>
  <c r="S192" i="21"/>
  <c r="T192" i="21"/>
  <c r="U192" i="21"/>
  <c r="V192" i="21"/>
  <c r="W192" i="21"/>
  <c r="X192" i="21"/>
  <c r="Y192" i="21"/>
  <c r="B193" i="21"/>
  <c r="C193" i="21"/>
  <c r="D193" i="21"/>
  <c r="E193" i="21"/>
  <c r="F193" i="21"/>
  <c r="G193" i="21"/>
  <c r="H193" i="21"/>
  <c r="I193" i="21"/>
  <c r="J193" i="21"/>
  <c r="K193" i="21"/>
  <c r="L193" i="21"/>
  <c r="M193" i="21"/>
  <c r="N193" i="21"/>
  <c r="O193" i="21"/>
  <c r="P193" i="21"/>
  <c r="Q193" i="21"/>
  <c r="R193" i="21"/>
  <c r="S193" i="21"/>
  <c r="T193" i="21"/>
  <c r="U193" i="21"/>
  <c r="V193" i="21"/>
  <c r="W193" i="21"/>
  <c r="X193" i="21"/>
  <c r="Y193" i="21"/>
  <c r="B194" i="21"/>
  <c r="C194" i="21"/>
  <c r="D194" i="21"/>
  <c r="E194" i="21"/>
  <c r="F194" i="21"/>
  <c r="G194" i="21"/>
  <c r="H194" i="21"/>
  <c r="I194" i="21"/>
  <c r="J194" i="21"/>
  <c r="K194" i="21"/>
  <c r="L194" i="21"/>
  <c r="M194" i="21"/>
  <c r="N194" i="21"/>
  <c r="O194" i="21"/>
  <c r="P194" i="21"/>
  <c r="Q194" i="21"/>
  <c r="R194" i="21"/>
  <c r="S194" i="21"/>
  <c r="T194" i="21"/>
  <c r="U194" i="21"/>
  <c r="V194" i="21"/>
  <c r="W194" i="21"/>
  <c r="X194" i="21"/>
  <c r="Y194" i="21"/>
  <c r="B195" i="21"/>
  <c r="C195" i="21"/>
  <c r="D195" i="21"/>
  <c r="E195" i="21"/>
  <c r="F195" i="21"/>
  <c r="G195" i="21"/>
  <c r="H195" i="21"/>
  <c r="I195" i="21"/>
  <c r="J195" i="21"/>
  <c r="K195" i="21"/>
  <c r="L195" i="21"/>
  <c r="M195" i="21"/>
  <c r="N195" i="21"/>
  <c r="O195" i="21"/>
  <c r="P195" i="21"/>
  <c r="Q195" i="21"/>
  <c r="R195" i="21"/>
  <c r="S195" i="21"/>
  <c r="T195" i="21"/>
  <c r="U195" i="21"/>
  <c r="V195" i="21"/>
  <c r="W195" i="21"/>
  <c r="X195" i="21"/>
  <c r="Y195" i="21"/>
  <c r="B196" i="21"/>
  <c r="C196" i="21"/>
  <c r="D196" i="21"/>
  <c r="E196" i="21"/>
  <c r="F196" i="21"/>
  <c r="G196" i="21"/>
  <c r="H196" i="21"/>
  <c r="I196" i="21"/>
  <c r="J196" i="21"/>
  <c r="K196" i="21"/>
  <c r="L196" i="21"/>
  <c r="M196" i="21"/>
  <c r="N196" i="21"/>
  <c r="O196" i="21"/>
  <c r="P196" i="21"/>
  <c r="Q196" i="21"/>
  <c r="R196" i="21"/>
  <c r="S196" i="21"/>
  <c r="T196" i="21"/>
  <c r="U196" i="21"/>
  <c r="V196" i="21"/>
  <c r="W196" i="21"/>
  <c r="X196" i="21"/>
  <c r="Y196" i="21"/>
  <c r="B197" i="21"/>
  <c r="C197" i="21"/>
  <c r="D197" i="21"/>
  <c r="E197" i="21"/>
  <c r="F197" i="21"/>
  <c r="G197" i="21"/>
  <c r="H197" i="21"/>
  <c r="I197" i="21"/>
  <c r="J197" i="21"/>
  <c r="K197" i="21"/>
  <c r="L197" i="21"/>
  <c r="M197" i="21"/>
  <c r="N197" i="21"/>
  <c r="O197" i="21"/>
  <c r="P197" i="21"/>
  <c r="Q197" i="21"/>
  <c r="R197" i="21"/>
  <c r="S197" i="21"/>
  <c r="T197" i="21"/>
  <c r="U197" i="21"/>
  <c r="V197" i="21"/>
  <c r="W197" i="21"/>
  <c r="X197" i="21"/>
  <c r="Y197" i="21"/>
  <c r="B198" i="21"/>
  <c r="C198" i="21"/>
  <c r="D198" i="21"/>
  <c r="E198" i="21"/>
  <c r="F198" i="21"/>
  <c r="G198" i="21"/>
  <c r="H198" i="21"/>
  <c r="I198" i="21"/>
  <c r="J198" i="21"/>
  <c r="K198" i="21"/>
  <c r="L198" i="21"/>
  <c r="M198" i="21"/>
  <c r="N198" i="21"/>
  <c r="O198" i="21"/>
  <c r="P198" i="21"/>
  <c r="Q198" i="21"/>
  <c r="R198" i="21"/>
  <c r="S198" i="21"/>
  <c r="T198" i="21"/>
  <c r="U198" i="21"/>
  <c r="V198" i="21"/>
  <c r="W198" i="21"/>
  <c r="X198" i="21"/>
  <c r="Y198" i="21"/>
  <c r="B199" i="21"/>
  <c r="C199" i="21"/>
  <c r="D199" i="21"/>
  <c r="E199" i="21"/>
  <c r="F199" i="21"/>
  <c r="G199" i="21"/>
  <c r="H199" i="21"/>
  <c r="I199" i="21"/>
  <c r="J199" i="21"/>
  <c r="K199" i="21"/>
  <c r="L199" i="21"/>
  <c r="M199" i="21"/>
  <c r="N199" i="21"/>
  <c r="O199" i="21"/>
  <c r="P199" i="21"/>
  <c r="Q199" i="21"/>
  <c r="R199" i="21"/>
  <c r="S199" i="21"/>
  <c r="T199" i="21"/>
  <c r="U199" i="21"/>
  <c r="V199" i="21"/>
  <c r="W199" i="21"/>
  <c r="X199" i="21"/>
  <c r="Y199" i="21"/>
  <c r="B200" i="21"/>
  <c r="C200" i="21"/>
  <c r="D200" i="21"/>
  <c r="E200" i="21"/>
  <c r="F200" i="21"/>
  <c r="G200" i="21"/>
  <c r="H200" i="21"/>
  <c r="I200" i="21"/>
  <c r="J200" i="21"/>
  <c r="K200" i="21"/>
  <c r="L200" i="21"/>
  <c r="M200" i="21"/>
  <c r="N200" i="21"/>
  <c r="O200" i="21"/>
  <c r="P200" i="21"/>
  <c r="Q200" i="21"/>
  <c r="R200" i="21"/>
  <c r="S200" i="21"/>
  <c r="T200" i="21"/>
  <c r="U200" i="21"/>
  <c r="V200" i="21"/>
  <c r="W200" i="21"/>
  <c r="X200" i="21"/>
  <c r="Y200" i="21"/>
  <c r="B201" i="21"/>
  <c r="C201" i="21"/>
  <c r="D201" i="21"/>
  <c r="E201" i="21"/>
  <c r="F201" i="21"/>
  <c r="G201" i="21"/>
  <c r="H201" i="21"/>
  <c r="I201" i="21"/>
  <c r="J201" i="21"/>
  <c r="K201" i="21"/>
  <c r="L201" i="21"/>
  <c r="M201" i="21"/>
  <c r="N201" i="21"/>
  <c r="O201" i="21"/>
  <c r="P201" i="21"/>
  <c r="Q201" i="21"/>
  <c r="R201" i="21"/>
  <c r="S201" i="21"/>
  <c r="T201" i="21"/>
  <c r="U201" i="21"/>
  <c r="V201" i="21"/>
  <c r="W201" i="21"/>
  <c r="X201" i="21"/>
  <c r="Y201" i="21"/>
  <c r="B202" i="21"/>
  <c r="C202" i="21"/>
  <c r="D202" i="21"/>
  <c r="E202" i="21"/>
  <c r="F202" i="21"/>
  <c r="G202" i="21"/>
  <c r="H202" i="21"/>
  <c r="I202" i="21"/>
  <c r="J202" i="21"/>
  <c r="K202" i="21"/>
  <c r="L202" i="21"/>
  <c r="M202" i="21"/>
  <c r="N202" i="21"/>
  <c r="O202" i="21"/>
  <c r="P202" i="21"/>
  <c r="Q202" i="21"/>
  <c r="R202" i="21"/>
  <c r="S202" i="21"/>
  <c r="T202" i="21"/>
  <c r="U202" i="21"/>
  <c r="V202" i="21"/>
  <c r="W202" i="21"/>
  <c r="X202" i="21"/>
  <c r="Y202" i="21"/>
  <c r="B203" i="21"/>
  <c r="C203" i="21"/>
  <c r="D203" i="21"/>
  <c r="E203" i="21"/>
  <c r="F203" i="21"/>
  <c r="G203" i="21"/>
  <c r="H203" i="21"/>
  <c r="I203" i="21"/>
  <c r="J203" i="21"/>
  <c r="K203" i="21"/>
  <c r="L203" i="21"/>
  <c r="M203" i="21"/>
  <c r="N203" i="21"/>
  <c r="O203" i="21"/>
  <c r="P203" i="21"/>
  <c r="Q203" i="21"/>
  <c r="R203" i="21"/>
  <c r="S203" i="21"/>
  <c r="T203" i="21"/>
  <c r="U203" i="21"/>
  <c r="V203" i="21"/>
  <c r="W203" i="21"/>
  <c r="X203" i="21"/>
  <c r="Y203" i="21"/>
  <c r="B204" i="21"/>
  <c r="C204" i="21"/>
  <c r="D204" i="21"/>
  <c r="E204" i="21"/>
  <c r="F204" i="21"/>
  <c r="G204" i="21"/>
  <c r="H204" i="21"/>
  <c r="I204" i="21"/>
  <c r="J204" i="21"/>
  <c r="K204" i="21"/>
  <c r="L204" i="21"/>
  <c r="M204" i="21"/>
  <c r="N204" i="21"/>
  <c r="O204" i="21"/>
  <c r="P204" i="21"/>
  <c r="Q204" i="21"/>
  <c r="R204" i="21"/>
  <c r="S204" i="21"/>
  <c r="T204" i="21"/>
  <c r="U204" i="21"/>
  <c r="V204" i="21"/>
  <c r="W204" i="21"/>
  <c r="X204" i="21"/>
  <c r="Y204" i="21"/>
  <c r="B205" i="21"/>
  <c r="C205" i="21"/>
  <c r="D205" i="21"/>
  <c r="E205" i="21"/>
  <c r="F205" i="21"/>
  <c r="G205" i="21"/>
  <c r="H205" i="21"/>
  <c r="I205" i="21"/>
  <c r="J205" i="21"/>
  <c r="K205" i="21"/>
  <c r="L205" i="21"/>
  <c r="M205" i="21"/>
  <c r="N205" i="21"/>
  <c r="O205" i="21"/>
  <c r="P205" i="21"/>
  <c r="Q205" i="21"/>
  <c r="R205" i="21"/>
  <c r="S205" i="21"/>
  <c r="T205" i="21"/>
  <c r="U205" i="21"/>
  <c r="V205" i="21"/>
  <c r="W205" i="21"/>
  <c r="X205" i="21"/>
  <c r="Y205" i="21"/>
  <c r="B206" i="21"/>
  <c r="C206" i="21"/>
  <c r="D206" i="21"/>
  <c r="E206" i="21"/>
  <c r="F206" i="21"/>
  <c r="G206" i="21"/>
  <c r="H206" i="21"/>
  <c r="I206" i="21"/>
  <c r="J206" i="21"/>
  <c r="K206" i="21"/>
  <c r="L206" i="21"/>
  <c r="M206" i="21"/>
  <c r="N206" i="21"/>
  <c r="O206" i="21"/>
  <c r="P206" i="21"/>
  <c r="Q206" i="21"/>
  <c r="R206" i="21"/>
  <c r="S206" i="21"/>
  <c r="T206" i="21"/>
  <c r="U206" i="21"/>
  <c r="V206" i="21"/>
  <c r="W206" i="21"/>
  <c r="X206" i="21"/>
  <c r="Y206" i="21"/>
  <c r="B207" i="21"/>
  <c r="C207" i="21"/>
  <c r="D207" i="21"/>
  <c r="E207" i="21"/>
  <c r="F207" i="21"/>
  <c r="G207" i="21"/>
  <c r="H207" i="21"/>
  <c r="I207" i="21"/>
  <c r="J207" i="21"/>
  <c r="K207" i="21"/>
  <c r="L207" i="21"/>
  <c r="M207" i="21"/>
  <c r="N207" i="21"/>
  <c r="O207" i="21"/>
  <c r="P207" i="21"/>
  <c r="Q207" i="21"/>
  <c r="R207" i="21"/>
  <c r="S207" i="21"/>
  <c r="T207" i="21"/>
  <c r="U207" i="21"/>
  <c r="V207" i="21"/>
  <c r="W207" i="21"/>
  <c r="X207" i="21"/>
  <c r="Y207" i="21"/>
  <c r="B208" i="21"/>
  <c r="C208" i="21"/>
  <c r="D208" i="21"/>
  <c r="E208" i="21"/>
  <c r="F208" i="21"/>
  <c r="G208" i="21"/>
  <c r="H208" i="21"/>
  <c r="I208" i="21"/>
  <c r="J208" i="21"/>
  <c r="K208" i="21"/>
  <c r="L208" i="21"/>
  <c r="M208" i="21"/>
  <c r="N208" i="21"/>
  <c r="O208" i="21"/>
  <c r="P208" i="21"/>
  <c r="Q208" i="21"/>
  <c r="R208" i="21"/>
  <c r="S208" i="21"/>
  <c r="T208" i="21"/>
  <c r="U208" i="21"/>
  <c r="V208" i="21"/>
  <c r="W208" i="21"/>
  <c r="X208" i="21"/>
  <c r="Y208" i="21"/>
  <c r="B209" i="21"/>
  <c r="C209" i="21"/>
  <c r="D209" i="21"/>
  <c r="E209" i="21"/>
  <c r="F209" i="21"/>
  <c r="G209" i="21"/>
  <c r="H209" i="21"/>
  <c r="I209" i="21"/>
  <c r="J209" i="21"/>
  <c r="K209" i="21"/>
  <c r="L209" i="21"/>
  <c r="M209" i="21"/>
  <c r="N209" i="21"/>
  <c r="O209" i="21"/>
  <c r="P209" i="21"/>
  <c r="Q209" i="21"/>
  <c r="R209" i="21"/>
  <c r="S209" i="21"/>
  <c r="T209" i="21"/>
  <c r="U209" i="21"/>
  <c r="V209" i="21"/>
  <c r="W209" i="21"/>
  <c r="X209" i="21"/>
  <c r="Y209" i="21"/>
  <c r="B210" i="21"/>
  <c r="C210" i="21"/>
  <c r="D210" i="21"/>
  <c r="E210" i="21"/>
  <c r="F210" i="21"/>
  <c r="G210" i="21"/>
  <c r="H210" i="21"/>
  <c r="I210" i="21"/>
  <c r="J210" i="21"/>
  <c r="K210" i="21"/>
  <c r="L210" i="21"/>
  <c r="M210" i="21"/>
  <c r="N210" i="21"/>
  <c r="O210" i="21"/>
  <c r="P210" i="21"/>
  <c r="Q210" i="21"/>
  <c r="R210" i="21"/>
  <c r="S210" i="21"/>
  <c r="T210" i="21"/>
  <c r="U210" i="21"/>
  <c r="V210" i="21"/>
  <c r="W210" i="21"/>
  <c r="X210" i="21"/>
  <c r="Y210" i="21"/>
  <c r="B211" i="21"/>
  <c r="C211" i="21"/>
  <c r="D211" i="21"/>
  <c r="E211" i="21"/>
  <c r="F211" i="21"/>
  <c r="G211" i="21"/>
  <c r="H211" i="21"/>
  <c r="I211" i="21"/>
  <c r="J211" i="21"/>
  <c r="K211" i="21"/>
  <c r="L211" i="21"/>
  <c r="M211" i="21"/>
  <c r="N211" i="21"/>
  <c r="O211" i="21"/>
  <c r="P211" i="21"/>
  <c r="Q211" i="21"/>
  <c r="R211" i="21"/>
  <c r="S211" i="21"/>
  <c r="T211" i="21"/>
  <c r="U211" i="21"/>
  <c r="V211" i="21"/>
  <c r="W211" i="21"/>
  <c r="X211" i="21"/>
  <c r="Y211" i="21"/>
  <c r="B212" i="21"/>
  <c r="C212" i="21"/>
  <c r="D212" i="21"/>
  <c r="E212" i="21"/>
  <c r="F212" i="21"/>
  <c r="G212" i="21"/>
  <c r="H212" i="21"/>
  <c r="I212" i="21"/>
  <c r="J212" i="21"/>
  <c r="K212" i="21"/>
  <c r="L212" i="21"/>
  <c r="M212" i="21"/>
  <c r="N212" i="21"/>
  <c r="O212" i="21"/>
  <c r="P212" i="21"/>
  <c r="Q212" i="21"/>
  <c r="R212" i="21"/>
  <c r="S212" i="21"/>
  <c r="T212" i="21"/>
  <c r="U212" i="21"/>
  <c r="V212" i="21"/>
  <c r="W212" i="21"/>
  <c r="X212" i="21"/>
  <c r="Y212" i="21"/>
  <c r="B213" i="21"/>
  <c r="C213" i="21"/>
  <c r="D213" i="21"/>
  <c r="E213" i="21"/>
  <c r="F213" i="21"/>
  <c r="G213" i="21"/>
  <c r="H213" i="21"/>
  <c r="I213" i="21"/>
  <c r="J213" i="21"/>
  <c r="K213" i="21"/>
  <c r="L213" i="21"/>
  <c r="M213" i="21"/>
  <c r="N213" i="21"/>
  <c r="O213" i="21"/>
  <c r="P213" i="21"/>
  <c r="Q213" i="21"/>
  <c r="R213" i="21"/>
  <c r="S213" i="21"/>
  <c r="T213" i="21"/>
  <c r="U213" i="21"/>
  <c r="V213" i="21"/>
  <c r="W213" i="21"/>
  <c r="X213" i="21"/>
  <c r="Y213" i="21"/>
  <c r="B214" i="21"/>
  <c r="C214" i="21"/>
  <c r="D214" i="21"/>
  <c r="E214" i="21"/>
  <c r="F214" i="21"/>
  <c r="G214" i="21"/>
  <c r="H214" i="21"/>
  <c r="I214" i="21"/>
  <c r="J214" i="21"/>
  <c r="K214" i="21"/>
  <c r="L214" i="21"/>
  <c r="M214" i="21"/>
  <c r="N214" i="21"/>
  <c r="O214" i="21"/>
  <c r="P214" i="21"/>
  <c r="Q214" i="21"/>
  <c r="R214" i="21"/>
  <c r="S214" i="21"/>
  <c r="T214" i="21"/>
  <c r="U214" i="21"/>
  <c r="V214" i="21"/>
  <c r="W214" i="21"/>
  <c r="X214" i="21"/>
  <c r="Y214" i="21"/>
  <c r="B215" i="21"/>
  <c r="C215" i="21"/>
  <c r="D215" i="21"/>
  <c r="E215" i="21"/>
  <c r="F215" i="21"/>
  <c r="G215" i="21"/>
  <c r="H215" i="21"/>
  <c r="I215" i="21"/>
  <c r="J215" i="21"/>
  <c r="K215" i="21"/>
  <c r="L215" i="21"/>
  <c r="M215" i="21"/>
  <c r="N215" i="21"/>
  <c r="O215" i="21"/>
  <c r="P215" i="21"/>
  <c r="Q215" i="21"/>
  <c r="R215" i="21"/>
  <c r="S215" i="21"/>
  <c r="T215" i="21"/>
  <c r="U215" i="21"/>
  <c r="V215" i="21"/>
  <c r="W215" i="21"/>
  <c r="X215" i="21"/>
  <c r="Y215" i="21"/>
  <c r="B216" i="21"/>
  <c r="C216" i="21"/>
  <c r="D216" i="21"/>
  <c r="E216" i="21"/>
  <c r="F216" i="21"/>
  <c r="G216" i="21"/>
  <c r="H216" i="21"/>
  <c r="I216" i="21"/>
  <c r="J216" i="21"/>
  <c r="K216" i="21"/>
  <c r="L216" i="21"/>
  <c r="M216" i="21"/>
  <c r="N216" i="21"/>
  <c r="O216" i="21"/>
  <c r="P216" i="21"/>
  <c r="Q216" i="21"/>
  <c r="R216" i="21"/>
  <c r="S216" i="21"/>
  <c r="T216" i="21"/>
  <c r="U216" i="21"/>
  <c r="V216" i="21"/>
  <c r="W216" i="21"/>
  <c r="X216" i="21"/>
  <c r="Y216" i="21"/>
  <c r="B217" i="21"/>
  <c r="C217" i="21"/>
  <c r="D217" i="21"/>
  <c r="E217" i="21"/>
  <c r="F217" i="21"/>
  <c r="G217" i="21"/>
  <c r="H217" i="21"/>
  <c r="I217" i="21"/>
  <c r="J217" i="21"/>
  <c r="K217" i="21"/>
  <c r="L217" i="21"/>
  <c r="M217" i="21"/>
  <c r="N217" i="21"/>
  <c r="O217" i="21"/>
  <c r="P217" i="21"/>
  <c r="Q217" i="21"/>
  <c r="R217" i="21"/>
  <c r="S217" i="21"/>
  <c r="T217" i="21"/>
  <c r="U217" i="21"/>
  <c r="V217" i="21"/>
  <c r="W217" i="21"/>
  <c r="X217" i="21"/>
  <c r="Y217" i="21"/>
  <c r="B218" i="21"/>
  <c r="C218" i="21"/>
  <c r="D218" i="21"/>
  <c r="E218" i="21"/>
  <c r="F218" i="21"/>
  <c r="G218" i="21"/>
  <c r="H218" i="21"/>
  <c r="I218" i="21"/>
  <c r="J218" i="21"/>
  <c r="K218" i="21"/>
  <c r="L218" i="21"/>
  <c r="M218" i="21"/>
  <c r="N218" i="21"/>
  <c r="O218" i="21"/>
  <c r="P218" i="21"/>
  <c r="Q218" i="21"/>
  <c r="R218" i="21"/>
  <c r="S218" i="21"/>
  <c r="T218" i="21"/>
  <c r="U218" i="21"/>
  <c r="V218" i="21"/>
  <c r="W218" i="21"/>
  <c r="X218" i="21"/>
  <c r="Y218" i="21"/>
  <c r="B219" i="21"/>
  <c r="C219" i="21"/>
  <c r="D219" i="21"/>
  <c r="E219" i="21"/>
  <c r="F219" i="21"/>
  <c r="G219" i="21"/>
  <c r="H219" i="21"/>
  <c r="I219" i="21"/>
  <c r="J219" i="21"/>
  <c r="K219" i="21"/>
  <c r="L219" i="21"/>
  <c r="M219" i="21"/>
  <c r="N219" i="21"/>
  <c r="O219" i="21"/>
  <c r="P219" i="21"/>
  <c r="Q219" i="21"/>
  <c r="R219" i="21"/>
  <c r="S219" i="21"/>
  <c r="T219" i="21"/>
  <c r="U219" i="21"/>
  <c r="V219" i="21"/>
  <c r="W219" i="21"/>
  <c r="X219" i="21"/>
  <c r="Y219" i="21"/>
  <c r="B220" i="21"/>
  <c r="C220" i="21"/>
  <c r="D220" i="21"/>
  <c r="E220" i="21"/>
  <c r="F220" i="21"/>
  <c r="G220" i="21"/>
  <c r="H220" i="21"/>
  <c r="I220" i="21"/>
  <c r="J220" i="21"/>
  <c r="K220" i="21"/>
  <c r="L220" i="21"/>
  <c r="M220" i="21"/>
  <c r="N220" i="21"/>
  <c r="O220" i="21"/>
  <c r="P220" i="21"/>
  <c r="Q220" i="21"/>
  <c r="R220" i="21"/>
  <c r="S220" i="21"/>
  <c r="T220" i="21"/>
  <c r="U220" i="21"/>
  <c r="V220" i="21"/>
  <c r="W220" i="21"/>
  <c r="X220" i="21"/>
  <c r="Y220" i="21"/>
  <c r="B221" i="21"/>
  <c r="C221" i="21"/>
  <c r="D221" i="21"/>
  <c r="E221" i="21"/>
  <c r="F221" i="21"/>
  <c r="G221" i="21"/>
  <c r="H221" i="21"/>
  <c r="I221" i="21"/>
  <c r="J221" i="21"/>
  <c r="K221" i="21"/>
  <c r="L221" i="21"/>
  <c r="M221" i="21"/>
  <c r="N221" i="21"/>
  <c r="O221" i="21"/>
  <c r="P221" i="21"/>
  <c r="Q221" i="21"/>
  <c r="R221" i="21"/>
  <c r="S221" i="21"/>
  <c r="T221" i="21"/>
  <c r="U221" i="21"/>
  <c r="V221" i="21"/>
  <c r="W221" i="21"/>
  <c r="X221" i="21"/>
  <c r="Y221" i="21"/>
  <c r="B222" i="21"/>
  <c r="C222" i="21"/>
  <c r="D222" i="21"/>
  <c r="E222" i="21"/>
  <c r="F222" i="21"/>
  <c r="G222" i="21"/>
  <c r="H222" i="21"/>
  <c r="I222" i="21"/>
  <c r="J222" i="21"/>
  <c r="K222" i="21"/>
  <c r="L222" i="21"/>
  <c r="M222" i="21"/>
  <c r="N222" i="21"/>
  <c r="O222" i="21"/>
  <c r="P222" i="21"/>
  <c r="Q222" i="21"/>
  <c r="R222" i="21"/>
  <c r="S222" i="21"/>
  <c r="T222" i="21"/>
  <c r="U222" i="21"/>
  <c r="V222" i="21"/>
  <c r="W222" i="21"/>
  <c r="X222" i="21"/>
  <c r="Y222" i="21"/>
  <c r="B223" i="21"/>
  <c r="C223" i="21"/>
  <c r="D223" i="21"/>
  <c r="E223" i="21"/>
  <c r="F223" i="21"/>
  <c r="G223" i="21"/>
  <c r="H223" i="21"/>
  <c r="I223" i="21"/>
  <c r="J223" i="21"/>
  <c r="K223" i="21"/>
  <c r="L223" i="21"/>
  <c r="M223" i="21"/>
  <c r="N223" i="21"/>
  <c r="O223" i="21"/>
  <c r="P223" i="21"/>
  <c r="Q223" i="21"/>
  <c r="R223" i="21"/>
  <c r="S223" i="21"/>
  <c r="T223" i="21"/>
  <c r="U223" i="21"/>
  <c r="V223" i="21"/>
  <c r="W223" i="21"/>
  <c r="X223" i="21"/>
  <c r="Y223" i="21"/>
  <c r="B224" i="21"/>
  <c r="C224" i="21"/>
  <c r="D224" i="21"/>
  <c r="E224" i="21"/>
  <c r="F224" i="21"/>
  <c r="G224" i="21"/>
  <c r="H224" i="21"/>
  <c r="I224" i="21"/>
  <c r="J224" i="21"/>
  <c r="K224" i="21"/>
  <c r="L224" i="21"/>
  <c r="M224" i="21"/>
  <c r="N224" i="21"/>
  <c r="O224" i="21"/>
  <c r="P224" i="21"/>
  <c r="Q224" i="21"/>
  <c r="R224" i="21"/>
  <c r="S224" i="21"/>
  <c r="T224" i="21"/>
  <c r="U224" i="21"/>
  <c r="V224" i="21"/>
  <c r="W224" i="21"/>
  <c r="X224" i="21"/>
  <c r="Y224" i="21"/>
  <c r="B225" i="21"/>
  <c r="C225" i="21"/>
  <c r="D225" i="21"/>
  <c r="E225" i="21"/>
  <c r="F225" i="21"/>
  <c r="G225" i="21"/>
  <c r="H225" i="21"/>
  <c r="I225" i="21"/>
  <c r="J225" i="21"/>
  <c r="K225" i="21"/>
  <c r="L225" i="21"/>
  <c r="M225" i="21"/>
  <c r="N225" i="21"/>
  <c r="O225" i="21"/>
  <c r="P225" i="21"/>
  <c r="Q225" i="21"/>
  <c r="R225" i="21"/>
  <c r="S225" i="21"/>
  <c r="T225" i="21"/>
  <c r="U225" i="21"/>
  <c r="V225" i="21"/>
  <c r="W225" i="21"/>
  <c r="X225" i="21"/>
  <c r="Y225" i="21"/>
  <c r="B226" i="21"/>
  <c r="C226" i="21"/>
  <c r="D226" i="21"/>
  <c r="E226" i="21"/>
  <c r="F226" i="21"/>
  <c r="G226" i="21"/>
  <c r="H226" i="21"/>
  <c r="I226" i="21"/>
  <c r="J226" i="21"/>
  <c r="K226" i="21"/>
  <c r="L226" i="21"/>
  <c r="M226" i="21"/>
  <c r="N226" i="21"/>
  <c r="O226" i="21"/>
  <c r="P226" i="21"/>
  <c r="Q226" i="21"/>
  <c r="R226" i="21"/>
  <c r="S226" i="21"/>
  <c r="T226" i="21"/>
  <c r="U226" i="21"/>
  <c r="V226" i="21"/>
  <c r="W226" i="21"/>
  <c r="X226" i="21"/>
  <c r="Y226" i="21"/>
  <c r="B227" i="21"/>
  <c r="C227" i="21"/>
  <c r="D227" i="21"/>
  <c r="E227" i="21"/>
  <c r="F227" i="21"/>
  <c r="G227" i="21"/>
  <c r="H227" i="21"/>
  <c r="I227" i="21"/>
  <c r="J227" i="21"/>
  <c r="K227" i="21"/>
  <c r="L227" i="21"/>
  <c r="M227" i="21"/>
  <c r="N227" i="21"/>
  <c r="O227" i="21"/>
  <c r="P227" i="21"/>
  <c r="Q227" i="21"/>
  <c r="R227" i="21"/>
  <c r="S227" i="21"/>
  <c r="T227" i="21"/>
  <c r="U227" i="21"/>
  <c r="V227" i="21"/>
  <c r="W227" i="21"/>
  <c r="X227" i="21"/>
  <c r="Y227" i="21"/>
  <c r="B228" i="21"/>
  <c r="C228" i="21"/>
  <c r="D228" i="21"/>
  <c r="E228" i="21"/>
  <c r="F228" i="21"/>
  <c r="G228" i="21"/>
  <c r="H228" i="21"/>
  <c r="I228" i="21"/>
  <c r="J228" i="21"/>
  <c r="K228" i="21"/>
  <c r="L228" i="21"/>
  <c r="M228" i="21"/>
  <c r="N228" i="21"/>
  <c r="O228" i="21"/>
  <c r="P228" i="21"/>
  <c r="Q228" i="21"/>
  <c r="R228" i="21"/>
  <c r="S228" i="21"/>
  <c r="T228" i="21"/>
  <c r="U228" i="21"/>
  <c r="V228" i="21"/>
  <c r="W228" i="21"/>
  <c r="X228" i="21"/>
  <c r="Y228" i="21"/>
  <c r="B229" i="21"/>
  <c r="C229" i="21"/>
  <c r="D229" i="21"/>
  <c r="E229" i="21"/>
  <c r="F229" i="21"/>
  <c r="G229" i="21"/>
  <c r="H229" i="21"/>
  <c r="I229" i="21"/>
  <c r="J229" i="21"/>
  <c r="K229" i="21"/>
  <c r="L229" i="21"/>
  <c r="M229" i="21"/>
  <c r="N229" i="21"/>
  <c r="O229" i="21"/>
  <c r="P229" i="21"/>
  <c r="Q229" i="21"/>
  <c r="R229" i="21"/>
  <c r="S229" i="21"/>
  <c r="T229" i="21"/>
  <c r="U229" i="21"/>
  <c r="V229" i="21"/>
  <c r="W229" i="21"/>
  <c r="X229" i="21"/>
  <c r="Y229" i="21"/>
  <c r="B230" i="21"/>
  <c r="C230" i="21"/>
  <c r="D230" i="21"/>
  <c r="E230" i="21"/>
  <c r="F230" i="21"/>
  <c r="G230" i="21"/>
  <c r="H230" i="21"/>
  <c r="I230" i="21"/>
  <c r="J230" i="21"/>
  <c r="K230" i="21"/>
  <c r="L230" i="21"/>
  <c r="M230" i="21"/>
  <c r="N230" i="21"/>
  <c r="O230" i="21"/>
  <c r="P230" i="21"/>
  <c r="Q230" i="21"/>
  <c r="R230" i="21"/>
  <c r="S230" i="21"/>
  <c r="T230" i="21"/>
  <c r="U230" i="21"/>
  <c r="V230" i="21"/>
  <c r="W230" i="21"/>
  <c r="X230" i="21"/>
  <c r="Y230" i="21"/>
  <c r="B231" i="21"/>
  <c r="C231" i="21"/>
  <c r="D231" i="21"/>
  <c r="E231" i="21"/>
  <c r="F231" i="21"/>
  <c r="G231" i="21"/>
  <c r="H231" i="21"/>
  <c r="I231" i="21"/>
  <c r="J231" i="21"/>
  <c r="K231" i="21"/>
  <c r="L231" i="21"/>
  <c r="M231" i="21"/>
  <c r="N231" i="21"/>
  <c r="O231" i="21"/>
  <c r="P231" i="21"/>
  <c r="Q231" i="21"/>
  <c r="R231" i="21"/>
  <c r="S231" i="21"/>
  <c r="T231" i="21"/>
  <c r="U231" i="21"/>
  <c r="V231" i="21"/>
  <c r="W231" i="21"/>
  <c r="X231" i="21"/>
  <c r="Y231" i="21"/>
  <c r="B232" i="21"/>
  <c r="C232" i="21"/>
  <c r="D232" i="21"/>
  <c r="E232" i="21"/>
  <c r="F232" i="21"/>
  <c r="G232" i="21"/>
  <c r="H232" i="21"/>
  <c r="I232" i="21"/>
  <c r="J232" i="21"/>
  <c r="K232" i="21"/>
  <c r="L232" i="21"/>
  <c r="M232" i="21"/>
  <c r="N232" i="21"/>
  <c r="O232" i="21"/>
  <c r="P232" i="21"/>
  <c r="Q232" i="21"/>
  <c r="R232" i="21"/>
  <c r="S232" i="21"/>
  <c r="T232" i="21"/>
  <c r="U232" i="21"/>
  <c r="V232" i="21"/>
  <c r="W232" i="21"/>
  <c r="X232" i="21"/>
  <c r="Y232" i="21"/>
  <c r="B233" i="21"/>
  <c r="C233" i="21"/>
  <c r="D233" i="21"/>
  <c r="E233" i="21"/>
  <c r="F233" i="21"/>
  <c r="G233" i="21"/>
  <c r="H233" i="21"/>
  <c r="I233" i="21"/>
  <c r="J233" i="21"/>
  <c r="K233" i="21"/>
  <c r="L233" i="21"/>
  <c r="M233" i="21"/>
  <c r="N233" i="21"/>
  <c r="O233" i="21"/>
  <c r="P233" i="21"/>
  <c r="Q233" i="21"/>
  <c r="R233" i="21"/>
  <c r="S233" i="21"/>
  <c r="T233" i="21"/>
  <c r="U233" i="21"/>
  <c r="V233" i="21"/>
  <c r="W233" i="21"/>
  <c r="X233" i="21"/>
  <c r="Y233" i="21"/>
  <c r="B234" i="21"/>
  <c r="C234" i="21"/>
  <c r="D234" i="21"/>
  <c r="E234" i="21"/>
  <c r="F234" i="21"/>
  <c r="G234" i="21"/>
  <c r="H234" i="21"/>
  <c r="I234" i="21"/>
  <c r="J234" i="21"/>
  <c r="K234" i="21"/>
  <c r="L234" i="21"/>
  <c r="M234" i="21"/>
  <c r="N234" i="21"/>
  <c r="O234" i="21"/>
  <c r="P234" i="21"/>
  <c r="Q234" i="21"/>
  <c r="R234" i="21"/>
  <c r="S234" i="21"/>
  <c r="T234" i="21"/>
  <c r="U234" i="21"/>
  <c r="V234" i="21"/>
  <c r="W234" i="21"/>
  <c r="X234" i="21"/>
  <c r="Y234" i="21"/>
  <c r="B235" i="21"/>
  <c r="C235" i="21"/>
  <c r="D235" i="21"/>
  <c r="E235" i="21"/>
  <c r="F235" i="21"/>
  <c r="G235" i="21"/>
  <c r="H235" i="21"/>
  <c r="I235" i="21"/>
  <c r="J235" i="21"/>
  <c r="K235" i="21"/>
  <c r="L235" i="21"/>
  <c r="M235" i="21"/>
  <c r="N235" i="21"/>
  <c r="O235" i="21"/>
  <c r="P235" i="21"/>
  <c r="Q235" i="21"/>
  <c r="R235" i="21"/>
  <c r="S235" i="21"/>
  <c r="T235" i="21"/>
  <c r="U235" i="21"/>
  <c r="V235" i="21"/>
  <c r="W235" i="21"/>
  <c r="X235" i="21"/>
  <c r="Y235" i="21"/>
  <c r="B236" i="21"/>
  <c r="C236" i="21"/>
  <c r="D236" i="21"/>
  <c r="E236" i="21"/>
  <c r="F236" i="21"/>
  <c r="G236" i="21"/>
  <c r="H236" i="21"/>
  <c r="I236" i="21"/>
  <c r="J236" i="21"/>
  <c r="K236" i="21"/>
  <c r="L236" i="21"/>
  <c r="M236" i="21"/>
  <c r="N236" i="21"/>
  <c r="O236" i="21"/>
  <c r="P236" i="21"/>
  <c r="Q236" i="21"/>
  <c r="R236" i="21"/>
  <c r="S236" i="21"/>
  <c r="T236" i="21"/>
  <c r="U236" i="21"/>
  <c r="V236" i="21"/>
  <c r="W236" i="21"/>
  <c r="X236" i="21"/>
  <c r="Y236" i="21"/>
  <c r="B237" i="21"/>
  <c r="C237" i="21"/>
  <c r="D237" i="21"/>
  <c r="E237" i="21"/>
  <c r="F237" i="21"/>
  <c r="G237" i="21"/>
  <c r="H237" i="21"/>
  <c r="I237" i="21"/>
  <c r="J237" i="21"/>
  <c r="K237" i="21"/>
  <c r="L237" i="21"/>
  <c r="M237" i="21"/>
  <c r="N237" i="21"/>
  <c r="O237" i="21"/>
  <c r="P237" i="21"/>
  <c r="Q237" i="21"/>
  <c r="R237" i="21"/>
  <c r="S237" i="21"/>
  <c r="T237" i="21"/>
  <c r="U237" i="21"/>
  <c r="V237" i="21"/>
  <c r="W237" i="21"/>
  <c r="X237" i="21"/>
  <c r="Y237" i="21"/>
  <c r="B238" i="21"/>
  <c r="C238" i="21"/>
  <c r="D238" i="21"/>
  <c r="E238" i="21"/>
  <c r="F238" i="21"/>
  <c r="G238" i="21"/>
  <c r="H238" i="21"/>
  <c r="I238" i="21"/>
  <c r="J238" i="21"/>
  <c r="K238" i="21"/>
  <c r="L238" i="21"/>
  <c r="M238" i="21"/>
  <c r="N238" i="21"/>
  <c r="O238" i="21"/>
  <c r="P238" i="21"/>
  <c r="Q238" i="21"/>
  <c r="R238" i="21"/>
  <c r="S238" i="21"/>
  <c r="T238" i="21"/>
  <c r="U238" i="21"/>
  <c r="V238" i="21"/>
  <c r="W238" i="21"/>
  <c r="X238" i="21"/>
  <c r="Y238" i="21"/>
  <c r="B239" i="21"/>
  <c r="C239" i="21"/>
  <c r="D239" i="21"/>
  <c r="E239" i="21"/>
  <c r="F239" i="21"/>
  <c r="G239" i="21"/>
  <c r="H239" i="21"/>
  <c r="I239" i="21"/>
  <c r="J239" i="21"/>
  <c r="K239" i="21"/>
  <c r="L239" i="21"/>
  <c r="M239" i="21"/>
  <c r="N239" i="21"/>
  <c r="O239" i="21"/>
  <c r="P239" i="21"/>
  <c r="Q239" i="21"/>
  <c r="R239" i="21"/>
  <c r="S239" i="21"/>
  <c r="T239" i="21"/>
  <c r="U239" i="21"/>
  <c r="V239" i="21"/>
  <c r="W239" i="21"/>
  <c r="X239" i="21"/>
  <c r="Y239" i="21"/>
  <c r="B240" i="21"/>
  <c r="C240" i="21"/>
  <c r="D240" i="21"/>
  <c r="E240" i="21"/>
  <c r="F240" i="21"/>
  <c r="G240" i="21"/>
  <c r="H240" i="21"/>
  <c r="I240" i="21"/>
  <c r="J240" i="21"/>
  <c r="K240" i="21"/>
  <c r="L240" i="21"/>
  <c r="M240" i="21"/>
  <c r="N240" i="21"/>
  <c r="O240" i="21"/>
  <c r="P240" i="21"/>
  <c r="Q240" i="21"/>
  <c r="R240" i="21"/>
  <c r="S240" i="21"/>
  <c r="T240" i="21"/>
  <c r="U240" i="21"/>
  <c r="V240" i="21"/>
  <c r="W240" i="21"/>
  <c r="X240" i="21"/>
  <c r="Y240" i="21"/>
  <c r="B241" i="21"/>
  <c r="C241" i="21"/>
  <c r="D241" i="21"/>
  <c r="E241" i="21"/>
  <c r="F241" i="21"/>
  <c r="G241" i="21"/>
  <c r="H241" i="21"/>
  <c r="I241" i="21"/>
  <c r="J241" i="21"/>
  <c r="K241" i="21"/>
  <c r="L241" i="21"/>
  <c r="M241" i="21"/>
  <c r="N241" i="21"/>
  <c r="O241" i="21"/>
  <c r="P241" i="21"/>
  <c r="Q241" i="21"/>
  <c r="R241" i="21"/>
  <c r="S241" i="21"/>
  <c r="T241" i="21"/>
  <c r="U241" i="21"/>
  <c r="V241" i="21"/>
  <c r="W241" i="21"/>
  <c r="X241" i="21"/>
  <c r="Y241" i="21"/>
  <c r="B242" i="21"/>
  <c r="C242" i="21"/>
  <c r="D242" i="21"/>
  <c r="E242" i="21"/>
  <c r="F242" i="21"/>
  <c r="G242" i="21"/>
  <c r="H242" i="21"/>
  <c r="I242" i="21"/>
  <c r="J242" i="21"/>
  <c r="K242" i="21"/>
  <c r="L242" i="21"/>
  <c r="M242" i="21"/>
  <c r="N242" i="21"/>
  <c r="O242" i="21"/>
  <c r="P242" i="21"/>
  <c r="Q242" i="21"/>
  <c r="R242" i="21"/>
  <c r="S242" i="21"/>
  <c r="T242" i="21"/>
  <c r="U242" i="21"/>
  <c r="V242" i="21"/>
  <c r="W242" i="21"/>
  <c r="X242" i="21"/>
  <c r="Y242" i="21"/>
  <c r="B243" i="21"/>
  <c r="C243" i="21"/>
  <c r="D243" i="21"/>
  <c r="E243" i="21"/>
  <c r="F243" i="21"/>
  <c r="G243" i="21"/>
  <c r="H243" i="21"/>
  <c r="I243" i="21"/>
  <c r="J243" i="21"/>
  <c r="K243" i="21"/>
  <c r="L243" i="21"/>
  <c r="M243" i="21"/>
  <c r="N243" i="21"/>
  <c r="O243" i="21"/>
  <c r="P243" i="21"/>
  <c r="Q243" i="21"/>
  <c r="R243" i="21"/>
  <c r="S243" i="21"/>
  <c r="T243" i="21"/>
  <c r="U243" i="21"/>
  <c r="V243" i="21"/>
  <c r="W243" i="21"/>
  <c r="X243" i="21"/>
  <c r="Y243" i="21"/>
  <c r="B244" i="21"/>
  <c r="C244" i="21"/>
  <c r="D244" i="21"/>
  <c r="E244" i="21"/>
  <c r="F244" i="21"/>
  <c r="G244" i="21"/>
  <c r="H244" i="21"/>
  <c r="I244" i="21"/>
  <c r="J244" i="21"/>
  <c r="K244" i="21"/>
  <c r="L244" i="21"/>
  <c r="M244" i="21"/>
  <c r="N244" i="21"/>
  <c r="O244" i="21"/>
  <c r="P244" i="21"/>
  <c r="Q244" i="21"/>
  <c r="R244" i="21"/>
  <c r="S244" i="21"/>
  <c r="T244" i="21"/>
  <c r="U244" i="21"/>
  <c r="V244" i="21"/>
  <c r="W244" i="21"/>
  <c r="X244" i="21"/>
  <c r="Y244" i="21"/>
  <c r="B245" i="21"/>
  <c r="C245" i="21"/>
  <c r="D245" i="21"/>
  <c r="E245" i="21"/>
  <c r="F245" i="21"/>
  <c r="G245" i="21"/>
  <c r="H245" i="21"/>
  <c r="I245" i="21"/>
  <c r="J245" i="21"/>
  <c r="K245" i="21"/>
  <c r="L245" i="21"/>
  <c r="M245" i="21"/>
  <c r="N245" i="21"/>
  <c r="O245" i="21"/>
  <c r="P245" i="21"/>
  <c r="Q245" i="21"/>
  <c r="R245" i="21"/>
  <c r="S245" i="21"/>
  <c r="T245" i="21"/>
  <c r="U245" i="21"/>
  <c r="V245" i="21"/>
  <c r="W245" i="21"/>
  <c r="X245" i="21"/>
  <c r="Y245" i="21"/>
  <c r="B246" i="21"/>
  <c r="C246" i="21"/>
  <c r="D246" i="21"/>
  <c r="E246" i="21"/>
  <c r="F246" i="21"/>
  <c r="G246" i="21"/>
  <c r="H246" i="21"/>
  <c r="I246" i="21"/>
  <c r="J246" i="21"/>
  <c r="K246" i="21"/>
  <c r="L246" i="21"/>
  <c r="M246" i="21"/>
  <c r="N246" i="21"/>
  <c r="O246" i="21"/>
  <c r="P246" i="21"/>
  <c r="Q246" i="21"/>
  <c r="R246" i="21"/>
  <c r="S246" i="21"/>
  <c r="T246" i="21"/>
  <c r="U246" i="21"/>
  <c r="V246" i="21"/>
  <c r="W246" i="21"/>
  <c r="X246" i="21"/>
  <c r="Y246" i="21"/>
  <c r="B247" i="21"/>
  <c r="C247" i="21"/>
  <c r="D247" i="21"/>
  <c r="E247" i="21"/>
  <c r="F247" i="21"/>
  <c r="G247" i="21"/>
  <c r="H247" i="21"/>
  <c r="I247" i="21"/>
  <c r="J247" i="21"/>
  <c r="K247" i="21"/>
  <c r="L247" i="21"/>
  <c r="M247" i="21"/>
  <c r="N247" i="21"/>
  <c r="O247" i="21"/>
  <c r="P247" i="21"/>
  <c r="Q247" i="21"/>
  <c r="R247" i="21"/>
  <c r="S247" i="21"/>
  <c r="T247" i="21"/>
  <c r="U247" i="21"/>
  <c r="V247" i="21"/>
  <c r="W247" i="21"/>
  <c r="X247" i="21"/>
  <c r="Y247" i="21"/>
  <c r="B248" i="21"/>
  <c r="C248" i="21"/>
  <c r="D248" i="21"/>
  <c r="E248" i="21"/>
  <c r="F248" i="21"/>
  <c r="G248" i="21"/>
  <c r="H248" i="21"/>
  <c r="I248" i="21"/>
  <c r="J248" i="21"/>
  <c r="K248" i="21"/>
  <c r="L248" i="21"/>
  <c r="M248" i="21"/>
  <c r="N248" i="21"/>
  <c r="O248" i="21"/>
  <c r="P248" i="21"/>
  <c r="Q248" i="21"/>
  <c r="R248" i="21"/>
  <c r="S248" i="21"/>
  <c r="T248" i="21"/>
  <c r="U248" i="21"/>
  <c r="V248" i="21"/>
  <c r="W248" i="21"/>
  <c r="X248" i="21"/>
  <c r="Y248" i="21"/>
  <c r="B249" i="21"/>
  <c r="C249" i="21"/>
  <c r="D249" i="21"/>
  <c r="E249" i="21"/>
  <c r="F249" i="21"/>
  <c r="G249" i="21"/>
  <c r="H249" i="21"/>
  <c r="I249" i="21"/>
  <c r="J249" i="21"/>
  <c r="K249" i="21"/>
  <c r="L249" i="21"/>
  <c r="M249" i="21"/>
  <c r="N249" i="21"/>
  <c r="O249" i="21"/>
  <c r="P249" i="21"/>
  <c r="Q249" i="21"/>
  <c r="R249" i="21"/>
  <c r="S249" i="21"/>
  <c r="T249" i="21"/>
  <c r="U249" i="21"/>
  <c r="V249" i="21"/>
  <c r="W249" i="21"/>
  <c r="X249" i="21"/>
  <c r="Y249" i="21"/>
  <c r="B250" i="21"/>
  <c r="C250" i="21"/>
  <c r="D250" i="21"/>
  <c r="E250" i="21"/>
  <c r="F250" i="21"/>
  <c r="G250" i="21"/>
  <c r="H250" i="21"/>
  <c r="I250" i="21"/>
  <c r="J250" i="21"/>
  <c r="K250" i="21"/>
  <c r="L250" i="21"/>
  <c r="M250" i="21"/>
  <c r="N250" i="21"/>
  <c r="O250" i="21"/>
  <c r="P250" i="21"/>
  <c r="Q250" i="21"/>
  <c r="R250" i="21"/>
  <c r="S250" i="21"/>
  <c r="T250" i="21"/>
  <c r="U250" i="21"/>
  <c r="V250" i="21"/>
  <c r="W250" i="21"/>
  <c r="X250" i="21"/>
  <c r="Y250" i="21"/>
  <c r="B251" i="21"/>
  <c r="C251" i="21"/>
  <c r="D251" i="21"/>
  <c r="E251" i="21"/>
  <c r="F251" i="21"/>
  <c r="G251" i="21"/>
  <c r="H251" i="21"/>
  <c r="I251" i="21"/>
  <c r="J251" i="21"/>
  <c r="K251" i="21"/>
  <c r="L251" i="21"/>
  <c r="M251" i="21"/>
  <c r="N251" i="21"/>
  <c r="O251" i="21"/>
  <c r="P251" i="21"/>
  <c r="Q251" i="21"/>
  <c r="R251" i="21"/>
  <c r="S251" i="21"/>
  <c r="T251" i="21"/>
  <c r="U251" i="21"/>
  <c r="V251" i="21"/>
  <c r="W251" i="21"/>
  <c r="X251" i="21"/>
  <c r="Y251" i="21"/>
  <c r="B252" i="21"/>
  <c r="C252" i="21"/>
  <c r="D252" i="21"/>
  <c r="E252" i="21"/>
  <c r="F252" i="21"/>
  <c r="G252" i="21"/>
  <c r="H252" i="21"/>
  <c r="I252" i="21"/>
  <c r="J252" i="21"/>
  <c r="K252" i="21"/>
  <c r="L252" i="21"/>
  <c r="M252" i="21"/>
  <c r="N252" i="21"/>
  <c r="O252" i="21"/>
  <c r="P252" i="21"/>
  <c r="Q252" i="21"/>
  <c r="R252" i="21"/>
  <c r="S252" i="21"/>
  <c r="T252" i="21"/>
  <c r="U252" i="21"/>
  <c r="V252" i="21"/>
  <c r="W252" i="21"/>
  <c r="X252" i="21"/>
  <c r="Y252" i="21"/>
  <c r="B253" i="21"/>
  <c r="C253" i="21"/>
  <c r="D253" i="21"/>
  <c r="E253" i="21"/>
  <c r="F253" i="21"/>
  <c r="G253" i="21"/>
  <c r="H253" i="21"/>
  <c r="I253" i="21"/>
  <c r="J253" i="21"/>
  <c r="K253" i="21"/>
  <c r="L253" i="21"/>
  <c r="M253" i="21"/>
  <c r="N253" i="21"/>
  <c r="O253" i="21"/>
  <c r="P253" i="21"/>
  <c r="Q253" i="21"/>
  <c r="R253" i="21"/>
  <c r="S253" i="21"/>
  <c r="T253" i="21"/>
  <c r="U253" i="21"/>
  <c r="V253" i="21"/>
  <c r="W253" i="21"/>
  <c r="X253" i="21"/>
  <c r="Y253" i="21"/>
  <c r="B254" i="21"/>
  <c r="C254" i="21"/>
  <c r="D254" i="21"/>
  <c r="E254" i="21"/>
  <c r="F254" i="21"/>
  <c r="G254" i="21"/>
  <c r="H254" i="21"/>
  <c r="I254" i="21"/>
  <c r="J254" i="21"/>
  <c r="K254" i="21"/>
  <c r="L254" i="21"/>
  <c r="M254" i="21"/>
  <c r="N254" i="21"/>
  <c r="O254" i="21"/>
  <c r="P254" i="21"/>
  <c r="Q254" i="21"/>
  <c r="R254" i="21"/>
  <c r="S254" i="21"/>
  <c r="T254" i="21"/>
  <c r="U254" i="21"/>
  <c r="V254" i="21"/>
  <c r="W254" i="21"/>
  <c r="X254" i="21"/>
  <c r="Y254" i="21"/>
  <c r="B255" i="21"/>
  <c r="C255" i="21"/>
  <c r="D255" i="21"/>
  <c r="E255" i="21"/>
  <c r="F255" i="21"/>
  <c r="G255" i="21"/>
  <c r="H255" i="21"/>
  <c r="I255" i="21"/>
  <c r="J255" i="21"/>
  <c r="K255" i="21"/>
  <c r="L255" i="21"/>
  <c r="M255" i="21"/>
  <c r="N255" i="21"/>
  <c r="O255" i="21"/>
  <c r="P255" i="21"/>
  <c r="Q255" i="21"/>
  <c r="R255" i="21"/>
  <c r="S255" i="21"/>
  <c r="T255" i="21"/>
  <c r="U255" i="21"/>
  <c r="V255" i="21"/>
  <c r="W255" i="21"/>
  <c r="X255" i="21"/>
  <c r="Y25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N256" i="21"/>
  <c r="O256" i="21"/>
  <c r="P256" i="21"/>
  <c r="Q256" i="21"/>
  <c r="R256" i="21"/>
  <c r="S256" i="21"/>
  <c r="T256" i="21"/>
  <c r="U256" i="21"/>
  <c r="V256" i="21"/>
  <c r="W256" i="21"/>
  <c r="X256" i="21"/>
  <c r="Y25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N257" i="21"/>
  <c r="O257" i="21"/>
  <c r="P257" i="21"/>
  <c r="Q257" i="21"/>
  <c r="R257" i="21"/>
  <c r="S257" i="21"/>
  <c r="T257" i="21"/>
  <c r="U257" i="21"/>
  <c r="V257" i="21"/>
  <c r="W257" i="21"/>
  <c r="X257" i="21"/>
  <c r="Y257" i="21"/>
  <c r="B258" i="21"/>
  <c r="C258" i="21"/>
  <c r="D258" i="21"/>
  <c r="E258" i="21"/>
  <c r="F258" i="21"/>
  <c r="G258" i="21"/>
  <c r="H258" i="21"/>
  <c r="I258" i="21"/>
  <c r="J258" i="21"/>
  <c r="K258" i="21"/>
  <c r="L258" i="21"/>
  <c r="M258" i="21"/>
  <c r="N258" i="21"/>
  <c r="O258" i="21"/>
  <c r="P258" i="21"/>
  <c r="Q258" i="21"/>
  <c r="R258" i="21"/>
  <c r="S258" i="21"/>
  <c r="T258" i="21"/>
  <c r="U258" i="21"/>
  <c r="V258" i="21"/>
  <c r="W258" i="21"/>
  <c r="X258" i="21"/>
  <c r="Y25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N259" i="21"/>
  <c r="O259" i="21"/>
  <c r="P259" i="21"/>
  <c r="Q259" i="21"/>
  <c r="R259" i="21"/>
  <c r="S259" i="21"/>
  <c r="T259" i="21"/>
  <c r="U259" i="21"/>
  <c r="V259" i="21"/>
  <c r="W259" i="21"/>
  <c r="X259" i="21"/>
  <c r="Y25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N260" i="21"/>
  <c r="O260" i="21"/>
  <c r="P260" i="21"/>
  <c r="Q260" i="21"/>
  <c r="R260" i="21"/>
  <c r="S260" i="21"/>
  <c r="T260" i="21"/>
  <c r="U260" i="21"/>
  <c r="V260" i="21"/>
  <c r="W260" i="21"/>
  <c r="X260" i="21"/>
  <c r="Y26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N261" i="21"/>
  <c r="O261" i="21"/>
  <c r="P261" i="21"/>
  <c r="Q261" i="21"/>
  <c r="R261" i="21"/>
  <c r="S261" i="21"/>
  <c r="T261" i="21"/>
  <c r="U261" i="21"/>
  <c r="V261" i="21"/>
  <c r="W261" i="21"/>
  <c r="X261" i="21"/>
  <c r="Y26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N262" i="21"/>
  <c r="O262" i="21"/>
  <c r="P262" i="21"/>
  <c r="Q262" i="21"/>
  <c r="R262" i="21"/>
  <c r="S262" i="21"/>
  <c r="T262" i="21"/>
  <c r="U262" i="21"/>
  <c r="V262" i="21"/>
  <c r="W262" i="21"/>
  <c r="X262" i="21"/>
  <c r="Y26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N263" i="21"/>
  <c r="O263" i="21"/>
  <c r="P263" i="21"/>
  <c r="Q263" i="21"/>
  <c r="R263" i="21"/>
  <c r="S263" i="21"/>
  <c r="T263" i="21"/>
  <c r="U263" i="21"/>
  <c r="V263" i="21"/>
  <c r="W263" i="21"/>
  <c r="X263" i="21"/>
  <c r="Y263" i="21"/>
  <c r="B264" i="21"/>
  <c r="C264" i="21"/>
  <c r="D264" i="21"/>
  <c r="E264" i="21"/>
  <c r="F264" i="21"/>
  <c r="G264" i="21"/>
  <c r="H264" i="21"/>
  <c r="I264" i="21"/>
  <c r="J264" i="21"/>
  <c r="K264" i="21"/>
  <c r="L264" i="21"/>
  <c r="M264" i="21"/>
  <c r="N264" i="21"/>
  <c r="O264" i="21"/>
  <c r="P264" i="21"/>
  <c r="Q264" i="21"/>
  <c r="R264" i="21"/>
  <c r="S264" i="21"/>
  <c r="T264" i="21"/>
  <c r="U264" i="21"/>
  <c r="V264" i="21"/>
  <c r="W264" i="21"/>
  <c r="X264" i="21"/>
  <c r="Y264" i="21"/>
  <c r="B265" i="21"/>
  <c r="C265" i="21"/>
  <c r="D265" i="21"/>
  <c r="E265" i="21"/>
  <c r="F265" i="21"/>
  <c r="G265" i="21"/>
  <c r="H265" i="21"/>
  <c r="I265" i="21"/>
  <c r="J265" i="21"/>
  <c r="K265" i="21"/>
  <c r="L265" i="21"/>
  <c r="M265" i="21"/>
  <c r="N265" i="21"/>
  <c r="O265" i="21"/>
  <c r="P265" i="21"/>
  <c r="Q265" i="21"/>
  <c r="R265" i="21"/>
  <c r="S265" i="21"/>
  <c r="T265" i="21"/>
  <c r="U265" i="21"/>
  <c r="V265" i="21"/>
  <c r="W265" i="21"/>
  <c r="X265" i="21"/>
  <c r="Y265" i="21"/>
  <c r="B266" i="21"/>
  <c r="C266" i="21"/>
  <c r="D266" i="21"/>
  <c r="E266" i="21"/>
  <c r="F266" i="21"/>
  <c r="G266" i="21"/>
  <c r="H266" i="21"/>
  <c r="I266" i="21"/>
  <c r="J266" i="21"/>
  <c r="K266" i="21"/>
  <c r="L266" i="21"/>
  <c r="M266" i="21"/>
  <c r="N266" i="21"/>
  <c r="O266" i="21"/>
  <c r="P266" i="21"/>
  <c r="Q266" i="21"/>
  <c r="R266" i="21"/>
  <c r="S266" i="21"/>
  <c r="T266" i="21"/>
  <c r="U266" i="21"/>
  <c r="V266" i="21"/>
  <c r="W266" i="21"/>
  <c r="X266" i="21"/>
  <c r="Y266" i="21"/>
  <c r="B267" i="21"/>
  <c r="C267" i="21"/>
  <c r="D267" i="21"/>
  <c r="E267" i="21"/>
  <c r="F267" i="21"/>
  <c r="G267" i="21"/>
  <c r="H267" i="21"/>
  <c r="I267" i="21"/>
  <c r="J267" i="21"/>
  <c r="K267" i="21"/>
  <c r="L267" i="21"/>
  <c r="M267" i="21"/>
  <c r="N267" i="21"/>
  <c r="O267" i="21"/>
  <c r="P267" i="21"/>
  <c r="Q267" i="21"/>
  <c r="R267" i="21"/>
  <c r="S267" i="21"/>
  <c r="T267" i="21"/>
  <c r="U267" i="21"/>
  <c r="V267" i="21"/>
  <c r="W267" i="21"/>
  <c r="X267" i="21"/>
  <c r="Y267" i="21"/>
  <c r="B268" i="21"/>
  <c r="C268" i="21"/>
  <c r="D268" i="21"/>
  <c r="E268" i="21"/>
  <c r="F268" i="21"/>
  <c r="G268" i="21"/>
  <c r="H268" i="21"/>
  <c r="I268" i="21"/>
  <c r="J268" i="21"/>
  <c r="K268" i="21"/>
  <c r="L268" i="21"/>
  <c r="M268" i="21"/>
  <c r="N268" i="21"/>
  <c r="O268" i="21"/>
  <c r="P268" i="21"/>
  <c r="Q268" i="21"/>
  <c r="R268" i="21"/>
  <c r="S268" i="21"/>
  <c r="T268" i="21"/>
  <c r="U268" i="21"/>
  <c r="V268" i="21"/>
  <c r="W268" i="21"/>
  <c r="X268" i="21"/>
  <c r="Y268" i="21"/>
  <c r="B269" i="21"/>
  <c r="C269" i="21"/>
  <c r="D269" i="21"/>
  <c r="E269" i="21"/>
  <c r="F269" i="21"/>
  <c r="G269" i="21"/>
  <c r="H269" i="21"/>
  <c r="I269" i="21"/>
  <c r="J269" i="21"/>
  <c r="K269" i="21"/>
  <c r="L269" i="21"/>
  <c r="M269" i="21"/>
  <c r="N269" i="21"/>
  <c r="O269" i="21"/>
  <c r="P269" i="21"/>
  <c r="Q269" i="21"/>
  <c r="R269" i="21"/>
  <c r="S269" i="21"/>
  <c r="T269" i="21"/>
  <c r="U269" i="21"/>
  <c r="V269" i="21"/>
  <c r="W269" i="21"/>
  <c r="X269" i="21"/>
  <c r="Y269" i="21"/>
  <c r="B270" i="21"/>
  <c r="C270" i="21"/>
  <c r="D270" i="21"/>
  <c r="E270" i="21"/>
  <c r="F270" i="21"/>
  <c r="G270" i="21"/>
  <c r="H270" i="21"/>
  <c r="I270" i="21"/>
  <c r="J270" i="21"/>
  <c r="K270" i="21"/>
  <c r="L270" i="21"/>
  <c r="M270" i="21"/>
  <c r="N270" i="21"/>
  <c r="O270" i="21"/>
  <c r="P270" i="21"/>
  <c r="Q270" i="21"/>
  <c r="R270" i="21"/>
  <c r="S270" i="21"/>
  <c r="T270" i="21"/>
  <c r="U270" i="21"/>
  <c r="V270" i="21"/>
  <c r="W270" i="21"/>
  <c r="X270" i="21"/>
  <c r="Y270" i="21"/>
  <c r="B271" i="21"/>
  <c r="C271" i="21"/>
  <c r="D271" i="21"/>
  <c r="E271" i="21"/>
  <c r="F271" i="21"/>
  <c r="G271" i="21"/>
  <c r="H271" i="21"/>
  <c r="I271" i="21"/>
  <c r="J271" i="21"/>
  <c r="K271" i="21"/>
  <c r="L271" i="21"/>
  <c r="M271" i="21"/>
  <c r="N271" i="21"/>
  <c r="O271" i="21"/>
  <c r="P271" i="21"/>
  <c r="Q271" i="21"/>
  <c r="R271" i="21"/>
  <c r="S271" i="21"/>
  <c r="T271" i="21"/>
  <c r="U271" i="21"/>
  <c r="V271" i="21"/>
  <c r="W271" i="21"/>
  <c r="X271" i="21"/>
  <c r="Y271" i="21"/>
  <c r="B272" i="21"/>
  <c r="C272" i="21"/>
  <c r="D272" i="21"/>
  <c r="E272" i="21"/>
  <c r="F272" i="21"/>
  <c r="G272" i="21"/>
  <c r="H272" i="21"/>
  <c r="I272" i="21"/>
  <c r="J272" i="21"/>
  <c r="K272" i="21"/>
  <c r="L272" i="21"/>
  <c r="M272" i="21"/>
  <c r="N272" i="21"/>
  <c r="O272" i="21"/>
  <c r="P272" i="21"/>
  <c r="Q272" i="21"/>
  <c r="R272" i="21"/>
  <c r="S272" i="21"/>
  <c r="T272" i="21"/>
  <c r="U272" i="21"/>
  <c r="V272" i="21"/>
  <c r="W272" i="21"/>
  <c r="X272" i="21"/>
  <c r="Y272" i="21"/>
  <c r="B273" i="21"/>
  <c r="C273" i="21"/>
  <c r="D273" i="21"/>
  <c r="E273" i="21"/>
  <c r="F273" i="21"/>
  <c r="G273" i="21"/>
  <c r="H273" i="21"/>
  <c r="I273" i="21"/>
  <c r="J273" i="21"/>
  <c r="K273" i="21"/>
  <c r="L273" i="21"/>
  <c r="M273" i="21"/>
  <c r="N273" i="21"/>
  <c r="O273" i="21"/>
  <c r="P273" i="21"/>
  <c r="Q273" i="21"/>
  <c r="R273" i="21"/>
  <c r="S273" i="21"/>
  <c r="T273" i="21"/>
  <c r="U273" i="21"/>
  <c r="V273" i="21"/>
  <c r="W273" i="21"/>
  <c r="X273" i="21"/>
  <c r="Y273" i="21"/>
  <c r="B274" i="21"/>
  <c r="C274" i="21"/>
  <c r="D274" i="21"/>
  <c r="E274" i="21"/>
  <c r="F274" i="21"/>
  <c r="G274" i="21"/>
  <c r="H274" i="21"/>
  <c r="I274" i="21"/>
  <c r="J274" i="21"/>
  <c r="K274" i="21"/>
  <c r="L274" i="21"/>
  <c r="M274" i="21"/>
  <c r="N274" i="21"/>
  <c r="O274" i="21"/>
  <c r="P274" i="21"/>
  <c r="Q274" i="21"/>
  <c r="R274" i="21"/>
  <c r="S274" i="21"/>
  <c r="T274" i="21"/>
  <c r="U274" i="21"/>
  <c r="V274" i="21"/>
  <c r="W274" i="21"/>
  <c r="X274" i="21"/>
  <c r="Y274" i="21"/>
  <c r="B275" i="21"/>
  <c r="C275" i="21"/>
  <c r="D275" i="21"/>
  <c r="E275" i="21"/>
  <c r="F275" i="21"/>
  <c r="G275" i="21"/>
  <c r="H275" i="21"/>
  <c r="I275" i="21"/>
  <c r="J275" i="21"/>
  <c r="K275" i="21"/>
  <c r="L275" i="21"/>
  <c r="M275" i="21"/>
  <c r="N275" i="21"/>
  <c r="O275" i="21"/>
  <c r="P275" i="21"/>
  <c r="Q275" i="21"/>
  <c r="R275" i="21"/>
  <c r="S275" i="21"/>
  <c r="T275" i="21"/>
  <c r="U275" i="21"/>
  <c r="V275" i="21"/>
  <c r="W275" i="21"/>
  <c r="X275" i="21"/>
  <c r="Y275" i="21"/>
  <c r="B276" i="21"/>
  <c r="C276" i="21"/>
  <c r="D276" i="21"/>
  <c r="E276" i="21"/>
  <c r="F276" i="21"/>
  <c r="G276" i="21"/>
  <c r="H276" i="21"/>
  <c r="I276" i="21"/>
  <c r="J276" i="21"/>
  <c r="K276" i="21"/>
  <c r="L276" i="21"/>
  <c r="M276" i="21"/>
  <c r="N276" i="21"/>
  <c r="O276" i="21"/>
  <c r="P276" i="21"/>
  <c r="Q276" i="21"/>
  <c r="R276" i="21"/>
  <c r="S276" i="21"/>
  <c r="T276" i="21"/>
  <c r="U276" i="21"/>
  <c r="V276" i="21"/>
  <c r="W276" i="21"/>
  <c r="X276" i="21"/>
  <c r="Y276" i="21"/>
  <c r="B277" i="21"/>
  <c r="C277" i="21"/>
  <c r="D277" i="21"/>
  <c r="E277" i="21"/>
  <c r="F277" i="21"/>
  <c r="G277" i="21"/>
  <c r="H277" i="21"/>
  <c r="I277" i="21"/>
  <c r="J277" i="21"/>
  <c r="K277" i="21"/>
  <c r="L277" i="21"/>
  <c r="M277" i="21"/>
  <c r="N277" i="21"/>
  <c r="O277" i="21"/>
  <c r="P277" i="21"/>
  <c r="Q277" i="21"/>
  <c r="R277" i="21"/>
  <c r="S277" i="21"/>
  <c r="T277" i="21"/>
  <c r="U277" i="21"/>
  <c r="V277" i="21"/>
  <c r="W277" i="21"/>
  <c r="X277" i="21"/>
  <c r="Y277" i="21"/>
  <c r="B278" i="21"/>
  <c r="C278" i="21"/>
  <c r="D278" i="21"/>
  <c r="E278" i="21"/>
  <c r="F278" i="21"/>
  <c r="G278" i="21"/>
  <c r="H278" i="21"/>
  <c r="I278" i="21"/>
  <c r="J278" i="21"/>
  <c r="K278" i="21"/>
  <c r="L278" i="21"/>
  <c r="M278" i="21"/>
  <c r="N278" i="21"/>
  <c r="O278" i="21"/>
  <c r="P278" i="21"/>
  <c r="Q278" i="21"/>
  <c r="R278" i="21"/>
  <c r="S278" i="21"/>
  <c r="T278" i="21"/>
  <c r="U278" i="21"/>
  <c r="V278" i="21"/>
  <c r="W278" i="21"/>
  <c r="X278" i="21"/>
  <c r="Y278" i="21"/>
  <c r="B279" i="21"/>
  <c r="C279" i="21"/>
  <c r="D279" i="21"/>
  <c r="E279" i="21"/>
  <c r="F279" i="21"/>
  <c r="G279" i="21"/>
  <c r="H279" i="21"/>
  <c r="I279" i="21"/>
  <c r="J279" i="21"/>
  <c r="K279" i="21"/>
  <c r="L279" i="21"/>
  <c r="M279" i="21"/>
  <c r="N279" i="21"/>
  <c r="O279" i="21"/>
  <c r="P279" i="21"/>
  <c r="Q279" i="21"/>
  <c r="R279" i="21"/>
  <c r="S279" i="21"/>
  <c r="T279" i="21"/>
  <c r="U279" i="21"/>
  <c r="V279" i="21"/>
  <c r="W279" i="21"/>
  <c r="X279" i="21"/>
  <c r="Y279" i="21"/>
  <c r="B280" i="21"/>
  <c r="C280" i="21"/>
  <c r="D280" i="21"/>
  <c r="E280" i="21"/>
  <c r="F280" i="21"/>
  <c r="G280" i="21"/>
  <c r="H280" i="21"/>
  <c r="I280" i="21"/>
  <c r="J280" i="21"/>
  <c r="K280" i="21"/>
  <c r="L280" i="21"/>
  <c r="M280" i="21"/>
  <c r="N280" i="21"/>
  <c r="O280" i="21"/>
  <c r="P280" i="21"/>
  <c r="Q280" i="21"/>
  <c r="R280" i="21"/>
  <c r="S280" i="21"/>
  <c r="T280" i="21"/>
  <c r="U280" i="21"/>
  <c r="V280" i="21"/>
  <c r="W280" i="21"/>
  <c r="X280" i="21"/>
  <c r="Y280" i="21"/>
  <c r="B281" i="21"/>
  <c r="C281" i="21"/>
  <c r="D281" i="21"/>
  <c r="E281" i="21"/>
  <c r="F281" i="21"/>
  <c r="G281" i="21"/>
  <c r="H281" i="21"/>
  <c r="I281" i="21"/>
  <c r="J281" i="21"/>
  <c r="K281" i="21"/>
  <c r="L281" i="21"/>
  <c r="M281" i="21"/>
  <c r="N281" i="21"/>
  <c r="O281" i="21"/>
  <c r="P281" i="21"/>
  <c r="Q281" i="21"/>
  <c r="R281" i="21"/>
  <c r="S281" i="21"/>
  <c r="T281" i="21"/>
  <c r="U281" i="21"/>
  <c r="V281" i="21"/>
  <c r="W281" i="21"/>
  <c r="X281" i="21"/>
  <c r="Y281" i="21"/>
  <c r="B282" i="21"/>
  <c r="C282" i="21"/>
  <c r="D282" i="21"/>
  <c r="E282" i="21"/>
  <c r="F282" i="21"/>
  <c r="G282" i="21"/>
  <c r="H282" i="21"/>
  <c r="I282" i="21"/>
  <c r="J282" i="21"/>
  <c r="K282" i="21"/>
  <c r="L282" i="21"/>
  <c r="M282" i="21"/>
  <c r="N282" i="21"/>
  <c r="O282" i="21"/>
  <c r="P282" i="21"/>
  <c r="Q282" i="21"/>
  <c r="R282" i="21"/>
  <c r="S282" i="21"/>
  <c r="T282" i="21"/>
  <c r="U282" i="21"/>
  <c r="V282" i="21"/>
  <c r="W282" i="21"/>
  <c r="X282" i="21"/>
  <c r="Y282" i="21"/>
  <c r="B283" i="21"/>
  <c r="C283" i="21"/>
  <c r="D283" i="21"/>
  <c r="E283" i="21"/>
  <c r="F283" i="21"/>
  <c r="G283" i="21"/>
  <c r="H283" i="21"/>
  <c r="I283" i="21"/>
  <c r="J283" i="21"/>
  <c r="K283" i="21"/>
  <c r="L283" i="21"/>
  <c r="M283" i="21"/>
  <c r="N283" i="21"/>
  <c r="O283" i="21"/>
  <c r="P283" i="21"/>
  <c r="Q283" i="21"/>
  <c r="R283" i="21"/>
  <c r="S283" i="21"/>
  <c r="T283" i="21"/>
  <c r="U283" i="21"/>
  <c r="V283" i="21"/>
  <c r="W283" i="21"/>
  <c r="X283" i="21"/>
  <c r="Y283" i="21"/>
  <c r="B284" i="21"/>
  <c r="C284" i="21"/>
  <c r="D284" i="21"/>
  <c r="E284" i="21"/>
  <c r="F284" i="21"/>
  <c r="G284" i="21"/>
  <c r="H284" i="21"/>
  <c r="I284" i="21"/>
  <c r="J284" i="21"/>
  <c r="K284" i="21"/>
  <c r="L284" i="21"/>
  <c r="M284" i="21"/>
  <c r="N284" i="21"/>
  <c r="O284" i="21"/>
  <c r="P284" i="21"/>
  <c r="Q284" i="21"/>
  <c r="R284" i="21"/>
  <c r="S284" i="21"/>
  <c r="T284" i="21"/>
  <c r="U284" i="21"/>
  <c r="V284" i="21"/>
  <c r="W284" i="21"/>
  <c r="X284" i="21"/>
  <c r="Y284" i="21"/>
  <c r="B285" i="21"/>
  <c r="C285" i="21"/>
  <c r="D285" i="21"/>
  <c r="E285" i="21"/>
  <c r="F285" i="21"/>
  <c r="G285" i="21"/>
  <c r="H285" i="21"/>
  <c r="I285" i="21"/>
  <c r="J285" i="21"/>
  <c r="K285" i="21"/>
  <c r="L285" i="21"/>
  <c r="M285" i="21"/>
  <c r="N285" i="21"/>
  <c r="O285" i="21"/>
  <c r="P285" i="21"/>
  <c r="Q285" i="21"/>
  <c r="R285" i="21"/>
  <c r="S285" i="21"/>
  <c r="T285" i="21"/>
  <c r="U285" i="21"/>
  <c r="V285" i="21"/>
  <c r="W285" i="21"/>
  <c r="X285" i="21"/>
  <c r="Y285" i="21"/>
  <c r="B286" i="21"/>
  <c r="C286" i="21"/>
  <c r="D286" i="21"/>
  <c r="E286" i="21"/>
  <c r="F286" i="21"/>
  <c r="G286" i="21"/>
  <c r="H286" i="21"/>
  <c r="I286" i="21"/>
  <c r="J286" i="21"/>
  <c r="K286" i="21"/>
  <c r="L286" i="21"/>
  <c r="M286" i="21"/>
  <c r="N286" i="21"/>
  <c r="O286" i="21"/>
  <c r="P286" i="21"/>
  <c r="Q286" i="21"/>
  <c r="R286" i="21"/>
  <c r="S286" i="21"/>
  <c r="T286" i="21"/>
  <c r="U286" i="21"/>
  <c r="V286" i="21"/>
  <c r="W286" i="21"/>
  <c r="X286" i="21"/>
  <c r="Y286" i="21"/>
  <c r="B287" i="21"/>
  <c r="C287" i="21"/>
  <c r="D287" i="21"/>
  <c r="E287" i="21"/>
  <c r="F287" i="21"/>
  <c r="G287" i="21"/>
  <c r="H287" i="21"/>
  <c r="I287" i="21"/>
  <c r="J287" i="21"/>
  <c r="K287" i="21"/>
  <c r="L287" i="21"/>
  <c r="M287" i="21"/>
  <c r="N287" i="21"/>
  <c r="O287" i="21"/>
  <c r="P287" i="21"/>
  <c r="Q287" i="21"/>
  <c r="R287" i="21"/>
  <c r="S287" i="21"/>
  <c r="T287" i="21"/>
  <c r="U287" i="21"/>
  <c r="V287" i="21"/>
  <c r="W287" i="21"/>
  <c r="X287" i="21"/>
  <c r="Y287" i="21"/>
  <c r="B288" i="21"/>
  <c r="C288" i="21"/>
  <c r="D288" i="21"/>
  <c r="E288" i="21"/>
  <c r="F288" i="21"/>
  <c r="G288" i="21"/>
  <c r="H288" i="21"/>
  <c r="I288" i="21"/>
  <c r="J288" i="21"/>
  <c r="K288" i="21"/>
  <c r="L288" i="21"/>
  <c r="M288" i="21"/>
  <c r="N288" i="21"/>
  <c r="O288" i="21"/>
  <c r="P288" i="21"/>
  <c r="Q288" i="21"/>
  <c r="R288" i="21"/>
  <c r="S288" i="21"/>
  <c r="T288" i="21"/>
  <c r="U288" i="21"/>
  <c r="V288" i="21"/>
  <c r="W288" i="21"/>
  <c r="X288" i="21"/>
  <c r="Y288" i="21"/>
  <c r="B289" i="21"/>
  <c r="C289" i="21"/>
  <c r="D289" i="21"/>
  <c r="E289" i="21"/>
  <c r="F289" i="21"/>
  <c r="G289" i="21"/>
  <c r="H289" i="21"/>
  <c r="I289" i="21"/>
  <c r="J289" i="21"/>
  <c r="K289" i="21"/>
  <c r="L289" i="21"/>
  <c r="M289" i="21"/>
  <c r="N289" i="21"/>
  <c r="O289" i="21"/>
  <c r="P289" i="21"/>
  <c r="Q289" i="21"/>
  <c r="R289" i="21"/>
  <c r="S289" i="21"/>
  <c r="T289" i="21"/>
  <c r="U289" i="21"/>
  <c r="V289" i="21"/>
  <c r="W289" i="21"/>
  <c r="X289" i="21"/>
  <c r="Y289" i="21"/>
  <c r="B290" i="21"/>
  <c r="C290" i="21"/>
  <c r="D290" i="21"/>
  <c r="E290" i="21"/>
  <c r="F290" i="21"/>
  <c r="G290" i="21"/>
  <c r="H290" i="21"/>
  <c r="I290" i="21"/>
  <c r="J290" i="21"/>
  <c r="K290" i="21"/>
  <c r="L290" i="21"/>
  <c r="M290" i="21"/>
  <c r="N290" i="21"/>
  <c r="O290" i="21"/>
  <c r="P290" i="21"/>
  <c r="Q290" i="21"/>
  <c r="R290" i="21"/>
  <c r="S290" i="21"/>
  <c r="T290" i="21"/>
  <c r="U290" i="21"/>
  <c r="V290" i="21"/>
  <c r="W290" i="21"/>
  <c r="X290" i="21"/>
  <c r="Y290" i="21"/>
  <c r="B291" i="21"/>
  <c r="C291" i="21"/>
  <c r="D291" i="21"/>
  <c r="E291" i="21"/>
  <c r="F291" i="21"/>
  <c r="G291" i="21"/>
  <c r="H291" i="21"/>
  <c r="I291" i="21"/>
  <c r="J291" i="21"/>
  <c r="K291" i="21"/>
  <c r="L291" i="21"/>
  <c r="M291" i="21"/>
  <c r="N291" i="21"/>
  <c r="O291" i="21"/>
  <c r="P291" i="21"/>
  <c r="Q291" i="21"/>
  <c r="R291" i="21"/>
  <c r="S291" i="21"/>
  <c r="T291" i="21"/>
  <c r="U291" i="21"/>
  <c r="V291" i="21"/>
  <c r="W291" i="21"/>
  <c r="X291" i="21"/>
  <c r="Y291" i="21"/>
  <c r="B292" i="21"/>
  <c r="C292" i="21"/>
  <c r="D292" i="21"/>
  <c r="E292" i="21"/>
  <c r="F292" i="21"/>
  <c r="G292" i="21"/>
  <c r="H292" i="21"/>
  <c r="I292" i="21"/>
  <c r="J292" i="21"/>
  <c r="K292" i="21"/>
  <c r="L292" i="21"/>
  <c r="M292" i="21"/>
  <c r="N292" i="21"/>
  <c r="O292" i="21"/>
  <c r="P292" i="21"/>
  <c r="Q292" i="21"/>
  <c r="R292" i="21"/>
  <c r="S292" i="21"/>
  <c r="T292" i="21"/>
  <c r="U292" i="21"/>
  <c r="V292" i="21"/>
  <c r="W292" i="21"/>
  <c r="X292" i="21"/>
  <c r="Y292" i="21"/>
  <c r="B293" i="21"/>
  <c r="C293" i="21"/>
  <c r="D293" i="21"/>
  <c r="E293" i="21"/>
  <c r="F293" i="21"/>
  <c r="G293" i="21"/>
  <c r="H293" i="21"/>
  <c r="I293" i="21"/>
  <c r="J293" i="21"/>
  <c r="K293" i="21"/>
  <c r="L293" i="21"/>
  <c r="M293" i="21"/>
  <c r="N293" i="21"/>
  <c r="O293" i="21"/>
  <c r="P293" i="21"/>
  <c r="Q293" i="21"/>
  <c r="R293" i="21"/>
  <c r="S293" i="21"/>
  <c r="T293" i="21"/>
  <c r="U293" i="21"/>
  <c r="V293" i="21"/>
  <c r="W293" i="21"/>
  <c r="X293" i="21"/>
  <c r="Y293" i="21"/>
  <c r="B294" i="21"/>
  <c r="C294" i="21"/>
  <c r="D294" i="21"/>
  <c r="E294" i="21"/>
  <c r="F294" i="21"/>
  <c r="G294" i="21"/>
  <c r="H294" i="21"/>
  <c r="I294" i="21"/>
  <c r="J294" i="21"/>
  <c r="K294" i="21"/>
  <c r="L294" i="21"/>
  <c r="M294" i="21"/>
  <c r="N294" i="21"/>
  <c r="O294" i="21"/>
  <c r="P294" i="21"/>
  <c r="Q294" i="21"/>
  <c r="R294" i="21"/>
  <c r="S294" i="21"/>
  <c r="T294" i="21"/>
  <c r="U294" i="21"/>
  <c r="V294" i="21"/>
  <c r="W294" i="21"/>
  <c r="X294" i="21"/>
  <c r="Y294" i="21"/>
  <c r="B295" i="21"/>
  <c r="C295" i="21"/>
  <c r="D295" i="21"/>
  <c r="E295" i="21"/>
  <c r="F295" i="21"/>
  <c r="G295" i="21"/>
  <c r="H295" i="21"/>
  <c r="I295" i="21"/>
  <c r="J295" i="21"/>
  <c r="K295" i="21"/>
  <c r="L295" i="21"/>
  <c r="M295" i="21"/>
  <c r="N295" i="21"/>
  <c r="O295" i="21"/>
  <c r="P295" i="21"/>
  <c r="Q295" i="21"/>
  <c r="R295" i="21"/>
  <c r="S295" i="21"/>
  <c r="T295" i="21"/>
  <c r="U295" i="21"/>
  <c r="V295" i="21"/>
  <c r="W295" i="21"/>
  <c r="X295" i="21"/>
  <c r="Y295" i="21"/>
  <c r="B296" i="21"/>
  <c r="C296" i="21"/>
  <c r="D296" i="21"/>
  <c r="E296" i="21"/>
  <c r="F296" i="21"/>
  <c r="G296" i="21"/>
  <c r="H296" i="21"/>
  <c r="I296" i="21"/>
  <c r="J296" i="21"/>
  <c r="K296" i="21"/>
  <c r="L296" i="21"/>
  <c r="M296" i="21"/>
  <c r="N296" i="21"/>
  <c r="O296" i="21"/>
  <c r="P296" i="21"/>
  <c r="Q296" i="21"/>
  <c r="R296" i="21"/>
  <c r="S296" i="21"/>
  <c r="T296" i="21"/>
  <c r="U296" i="21"/>
  <c r="V296" i="21"/>
  <c r="W296" i="21"/>
  <c r="X296" i="21"/>
  <c r="Y296" i="21"/>
  <c r="B297" i="21"/>
  <c r="C297" i="21"/>
  <c r="D297" i="21"/>
  <c r="E297" i="21"/>
  <c r="F297" i="21"/>
  <c r="G297" i="21"/>
  <c r="H297" i="21"/>
  <c r="I297" i="21"/>
  <c r="J297" i="21"/>
  <c r="K297" i="21"/>
  <c r="L297" i="21"/>
  <c r="M297" i="21"/>
  <c r="N297" i="21"/>
  <c r="O297" i="21"/>
  <c r="P297" i="21"/>
  <c r="Q297" i="21"/>
  <c r="R297" i="21"/>
  <c r="S297" i="21"/>
  <c r="T297" i="21"/>
  <c r="U297" i="21"/>
  <c r="V297" i="21"/>
  <c r="W297" i="21"/>
  <c r="X297" i="21"/>
  <c r="Y297" i="21"/>
  <c r="B298" i="21"/>
  <c r="C298" i="21"/>
  <c r="D298" i="21"/>
  <c r="E298" i="21"/>
  <c r="F298" i="21"/>
  <c r="G298" i="21"/>
  <c r="H298" i="21"/>
  <c r="I298" i="21"/>
  <c r="J298" i="21"/>
  <c r="K298" i="21"/>
  <c r="L298" i="21"/>
  <c r="M298" i="21"/>
  <c r="N298" i="21"/>
  <c r="O298" i="21"/>
  <c r="P298" i="21"/>
  <c r="Q298" i="21"/>
  <c r="R298" i="21"/>
  <c r="S298" i="21"/>
  <c r="T298" i="21"/>
  <c r="U298" i="21"/>
  <c r="V298" i="21"/>
  <c r="W298" i="21"/>
  <c r="X298" i="21"/>
  <c r="Y298" i="21"/>
  <c r="B299" i="21"/>
  <c r="C299" i="21"/>
  <c r="D299" i="21"/>
  <c r="E299" i="21"/>
  <c r="F299" i="21"/>
  <c r="G299" i="21"/>
  <c r="H299" i="21"/>
  <c r="I299" i="21"/>
  <c r="J299" i="21"/>
  <c r="K299" i="21"/>
  <c r="L299" i="21"/>
  <c r="M299" i="21"/>
  <c r="N299" i="21"/>
  <c r="O299" i="21"/>
  <c r="P299" i="21"/>
  <c r="Q299" i="21"/>
  <c r="R299" i="21"/>
  <c r="S299" i="21"/>
  <c r="T299" i="21"/>
  <c r="U299" i="21"/>
  <c r="V299" i="21"/>
  <c r="W299" i="21"/>
  <c r="X299" i="21"/>
  <c r="Y299" i="21"/>
  <c r="B300" i="21"/>
  <c r="C300" i="21"/>
  <c r="D300" i="21"/>
  <c r="E300" i="21"/>
  <c r="F300" i="21"/>
  <c r="G300" i="21"/>
  <c r="H300" i="21"/>
  <c r="I300" i="21"/>
  <c r="J300" i="21"/>
  <c r="K300" i="21"/>
  <c r="L300" i="21"/>
  <c r="M300" i="21"/>
  <c r="N300" i="21"/>
  <c r="O300" i="21"/>
  <c r="P300" i="21"/>
  <c r="Q300" i="21"/>
  <c r="R300" i="21"/>
  <c r="S300" i="21"/>
  <c r="T300" i="21"/>
  <c r="U300" i="21"/>
  <c r="V300" i="21"/>
  <c r="W300" i="21"/>
  <c r="X300" i="21"/>
  <c r="Y300" i="21"/>
  <c r="B301" i="21"/>
  <c r="C301" i="21"/>
  <c r="D301" i="21"/>
  <c r="E301" i="21"/>
  <c r="F301" i="21"/>
  <c r="G301" i="21"/>
  <c r="H301" i="21"/>
  <c r="I301" i="21"/>
  <c r="J301" i="21"/>
  <c r="K301" i="21"/>
  <c r="L301" i="21"/>
  <c r="M301" i="21"/>
  <c r="N301" i="21"/>
  <c r="O301" i="21"/>
  <c r="P301" i="21"/>
  <c r="Q301" i="21"/>
  <c r="R301" i="21"/>
  <c r="S301" i="21"/>
  <c r="T301" i="21"/>
  <c r="U301" i="21"/>
  <c r="V301" i="21"/>
  <c r="W301" i="21"/>
  <c r="X301" i="21"/>
  <c r="Y301" i="21"/>
  <c r="B302" i="21"/>
  <c r="C302" i="21"/>
  <c r="D302" i="21"/>
  <c r="E302" i="21"/>
  <c r="F302" i="21"/>
  <c r="G302" i="21"/>
  <c r="H302" i="21"/>
  <c r="I302" i="21"/>
  <c r="J302" i="21"/>
  <c r="K302" i="21"/>
  <c r="L302" i="21"/>
  <c r="M302" i="21"/>
  <c r="N302" i="21"/>
  <c r="O302" i="21"/>
  <c r="P302" i="21"/>
  <c r="Q302" i="21"/>
  <c r="R302" i="21"/>
  <c r="S302" i="21"/>
  <c r="T302" i="21"/>
  <c r="U302" i="21"/>
  <c r="V302" i="21"/>
  <c r="W302" i="21"/>
  <c r="X302" i="21"/>
  <c r="Y302" i="21"/>
  <c r="B303" i="21"/>
  <c r="C303" i="21"/>
  <c r="D303" i="21"/>
  <c r="E303" i="21"/>
  <c r="F303" i="21"/>
  <c r="G303" i="21"/>
  <c r="H303" i="21"/>
  <c r="I303" i="21"/>
  <c r="J303" i="21"/>
  <c r="K303" i="21"/>
  <c r="L303" i="21"/>
  <c r="M303" i="21"/>
  <c r="N303" i="21"/>
  <c r="O303" i="21"/>
  <c r="P303" i="21"/>
  <c r="Q303" i="21"/>
  <c r="R303" i="21"/>
  <c r="S303" i="21"/>
  <c r="T303" i="21"/>
  <c r="U303" i="21"/>
  <c r="V303" i="21"/>
  <c r="W303" i="21"/>
  <c r="X303" i="21"/>
  <c r="Y303" i="21"/>
  <c r="B304" i="21"/>
  <c r="C304" i="21"/>
  <c r="D304" i="21"/>
  <c r="E304" i="21"/>
  <c r="F304" i="21"/>
  <c r="G304" i="21"/>
  <c r="H304" i="21"/>
  <c r="I304" i="21"/>
  <c r="J304" i="21"/>
  <c r="K304" i="21"/>
  <c r="L304" i="21"/>
  <c r="M304" i="21"/>
  <c r="N304" i="21"/>
  <c r="O304" i="21"/>
  <c r="P304" i="21"/>
  <c r="Q304" i="21"/>
  <c r="R304" i="21"/>
  <c r="S304" i="21"/>
  <c r="T304" i="21"/>
  <c r="U304" i="21"/>
  <c r="V304" i="21"/>
  <c r="W304" i="21"/>
  <c r="X304" i="21"/>
  <c r="Y304" i="21"/>
  <c r="B305" i="21"/>
  <c r="C305" i="21"/>
  <c r="D305" i="21"/>
  <c r="E305" i="21"/>
  <c r="F305" i="21"/>
  <c r="G305" i="21"/>
  <c r="H305" i="21"/>
  <c r="I305" i="21"/>
  <c r="J305" i="21"/>
  <c r="K305" i="21"/>
  <c r="L305" i="21"/>
  <c r="M305" i="21"/>
  <c r="N305" i="21"/>
  <c r="O305" i="21"/>
  <c r="P305" i="21"/>
  <c r="Q305" i="21"/>
  <c r="R305" i="21"/>
  <c r="S305" i="21"/>
  <c r="T305" i="21"/>
  <c r="U305" i="21"/>
  <c r="V305" i="21"/>
  <c r="W305" i="21"/>
  <c r="X305" i="21"/>
  <c r="Y305" i="21"/>
  <c r="B306" i="21"/>
  <c r="C306" i="21"/>
  <c r="D306" i="21"/>
  <c r="E306" i="21"/>
  <c r="F306" i="21"/>
  <c r="G306" i="21"/>
  <c r="H306" i="21"/>
  <c r="I306" i="21"/>
  <c r="J306" i="21"/>
  <c r="K306" i="21"/>
  <c r="L306" i="21"/>
  <c r="M306" i="21"/>
  <c r="N306" i="21"/>
  <c r="O306" i="21"/>
  <c r="P306" i="21"/>
  <c r="Q306" i="21"/>
  <c r="R306" i="21"/>
  <c r="S306" i="21"/>
  <c r="T306" i="21"/>
  <c r="U306" i="21"/>
  <c r="V306" i="21"/>
  <c r="W306" i="21"/>
  <c r="X306" i="21"/>
  <c r="Y306" i="21"/>
  <c r="B307" i="21"/>
  <c r="C307" i="21"/>
  <c r="D307" i="21"/>
  <c r="E307" i="21"/>
  <c r="F307" i="21"/>
  <c r="G307" i="21"/>
  <c r="H307" i="21"/>
  <c r="I307" i="21"/>
  <c r="J307" i="21"/>
  <c r="K307" i="21"/>
  <c r="L307" i="21"/>
  <c r="M307" i="21"/>
  <c r="N307" i="21"/>
  <c r="O307" i="21"/>
  <c r="P307" i="21"/>
  <c r="Q307" i="21"/>
  <c r="R307" i="21"/>
  <c r="S307" i="21"/>
  <c r="T307" i="21"/>
  <c r="U307" i="21"/>
  <c r="V307" i="21"/>
  <c r="W307" i="21"/>
  <c r="X307" i="21"/>
  <c r="Y307" i="21"/>
  <c r="B308" i="21"/>
  <c r="C308" i="21"/>
  <c r="D308" i="21"/>
  <c r="E308" i="21"/>
  <c r="F308" i="21"/>
  <c r="G308" i="21"/>
  <c r="H308" i="21"/>
  <c r="I308" i="21"/>
  <c r="J308" i="21"/>
  <c r="K308" i="21"/>
  <c r="L308" i="21"/>
  <c r="M308" i="21"/>
  <c r="N308" i="21"/>
  <c r="O308" i="21"/>
  <c r="P308" i="21"/>
  <c r="Q308" i="21"/>
  <c r="R308" i="21"/>
  <c r="S308" i="21"/>
  <c r="T308" i="21"/>
  <c r="U308" i="21"/>
  <c r="V308" i="21"/>
  <c r="W308" i="21"/>
  <c r="X308" i="21"/>
  <c r="Y308" i="21"/>
  <c r="B309" i="21"/>
  <c r="C309" i="21"/>
  <c r="D309" i="21"/>
  <c r="E309" i="21"/>
  <c r="F309" i="21"/>
  <c r="G309" i="21"/>
  <c r="H309" i="21"/>
  <c r="I309" i="21"/>
  <c r="J309" i="21"/>
  <c r="K309" i="21"/>
  <c r="L309" i="21"/>
  <c r="M309" i="21"/>
  <c r="N309" i="21"/>
  <c r="O309" i="21"/>
  <c r="P309" i="21"/>
  <c r="Q309" i="21"/>
  <c r="R309" i="21"/>
  <c r="S309" i="21"/>
  <c r="T309" i="21"/>
  <c r="U309" i="21"/>
  <c r="V309" i="21"/>
  <c r="W309" i="21"/>
  <c r="X309" i="21"/>
  <c r="Y309" i="21"/>
  <c r="B310" i="21"/>
  <c r="C310" i="21"/>
  <c r="D310" i="21"/>
  <c r="E310" i="21"/>
  <c r="F310" i="21"/>
  <c r="G310" i="21"/>
  <c r="H310" i="21"/>
  <c r="I310" i="21"/>
  <c r="J310" i="21"/>
  <c r="K310" i="21"/>
  <c r="L310" i="21"/>
  <c r="M310" i="21"/>
  <c r="N310" i="21"/>
  <c r="O310" i="21"/>
  <c r="P310" i="21"/>
  <c r="Q310" i="21"/>
  <c r="R310" i="21"/>
  <c r="S310" i="21"/>
  <c r="T310" i="21"/>
  <c r="U310" i="21"/>
  <c r="V310" i="21"/>
  <c r="W310" i="21"/>
  <c r="X310" i="21"/>
  <c r="Y310" i="21"/>
  <c r="B311" i="21"/>
  <c r="C311" i="21"/>
  <c r="D311" i="21"/>
  <c r="E311" i="21"/>
  <c r="F311" i="21"/>
  <c r="G311" i="21"/>
  <c r="H311" i="21"/>
  <c r="I311" i="21"/>
  <c r="J311" i="21"/>
  <c r="K311" i="21"/>
  <c r="L311" i="21"/>
  <c r="M311" i="21"/>
  <c r="N311" i="21"/>
  <c r="O311" i="21"/>
  <c r="P311" i="21"/>
  <c r="Q311" i="21"/>
  <c r="R311" i="21"/>
  <c r="S311" i="21"/>
  <c r="T311" i="21"/>
  <c r="U311" i="21"/>
  <c r="V311" i="21"/>
  <c r="W311" i="21"/>
  <c r="X311" i="21"/>
  <c r="Y311" i="21"/>
  <c r="B312" i="21"/>
  <c r="C312" i="21"/>
  <c r="D312" i="21"/>
  <c r="E312" i="21"/>
  <c r="F312" i="21"/>
  <c r="G312" i="21"/>
  <c r="H312" i="21"/>
  <c r="I312" i="21"/>
  <c r="J312" i="21"/>
  <c r="K312" i="21"/>
  <c r="L312" i="21"/>
  <c r="M312" i="21"/>
  <c r="N312" i="21"/>
  <c r="O312" i="21"/>
  <c r="P312" i="21"/>
  <c r="Q312" i="21"/>
  <c r="R312" i="21"/>
  <c r="S312" i="21"/>
  <c r="T312" i="21"/>
  <c r="U312" i="21"/>
  <c r="V312" i="21"/>
  <c r="W312" i="21"/>
  <c r="X312" i="21"/>
  <c r="Y312" i="21"/>
  <c r="B313" i="21"/>
  <c r="C313" i="21"/>
  <c r="D313" i="21"/>
  <c r="E313" i="21"/>
  <c r="F313" i="21"/>
  <c r="G313" i="21"/>
  <c r="H313" i="21"/>
  <c r="I313" i="21"/>
  <c r="J313" i="21"/>
  <c r="K313" i="21"/>
  <c r="L313" i="21"/>
  <c r="M313" i="21"/>
  <c r="N313" i="21"/>
  <c r="O313" i="21"/>
  <c r="P313" i="21"/>
  <c r="Q313" i="21"/>
  <c r="R313" i="21"/>
  <c r="S313" i="21"/>
  <c r="T313" i="21"/>
  <c r="U313" i="21"/>
  <c r="V313" i="21"/>
  <c r="W313" i="21"/>
  <c r="X313" i="21"/>
  <c r="Y313" i="21"/>
  <c r="B314" i="21"/>
  <c r="C314" i="21"/>
  <c r="D314" i="21"/>
  <c r="E314" i="21"/>
  <c r="F314" i="21"/>
  <c r="G314" i="21"/>
  <c r="H314" i="21"/>
  <c r="I314" i="21"/>
  <c r="J314" i="21"/>
  <c r="K314" i="21"/>
  <c r="L314" i="21"/>
  <c r="M314" i="21"/>
  <c r="N314" i="21"/>
  <c r="O314" i="21"/>
  <c r="P314" i="21"/>
  <c r="Q314" i="21"/>
  <c r="R314" i="21"/>
  <c r="S314" i="21"/>
  <c r="T314" i="21"/>
  <c r="U314" i="21"/>
  <c r="V314" i="21"/>
  <c r="W314" i="21"/>
  <c r="X314" i="21"/>
  <c r="Y314" i="21"/>
  <c r="B315" i="21"/>
  <c r="C315" i="21"/>
  <c r="D315" i="21"/>
  <c r="E315" i="21"/>
  <c r="F315" i="21"/>
  <c r="G315" i="21"/>
  <c r="H315" i="21"/>
  <c r="I315" i="21"/>
  <c r="J315" i="21"/>
  <c r="K315" i="21"/>
  <c r="L315" i="21"/>
  <c r="M315" i="21"/>
  <c r="N315" i="21"/>
  <c r="O315" i="21"/>
  <c r="P315" i="21"/>
  <c r="Q315" i="21"/>
  <c r="R315" i="21"/>
  <c r="S315" i="21"/>
  <c r="T315" i="21"/>
  <c r="U315" i="21"/>
  <c r="V315" i="21"/>
  <c r="W315" i="21"/>
  <c r="X315" i="21"/>
  <c r="Y315" i="21"/>
  <c r="B316" i="21"/>
  <c r="C316" i="21"/>
  <c r="D316" i="21"/>
  <c r="E316" i="21"/>
  <c r="F316" i="21"/>
  <c r="G316" i="21"/>
  <c r="H316" i="21"/>
  <c r="I316" i="21"/>
  <c r="J316" i="21"/>
  <c r="K316" i="21"/>
  <c r="L316" i="21"/>
  <c r="M316" i="21"/>
  <c r="N316" i="21"/>
  <c r="O316" i="21"/>
  <c r="P316" i="21"/>
  <c r="Q316" i="21"/>
  <c r="R316" i="21"/>
  <c r="S316" i="21"/>
  <c r="T316" i="21"/>
  <c r="U316" i="21"/>
  <c r="V316" i="21"/>
  <c r="W316" i="21"/>
  <c r="X316" i="21"/>
  <c r="Y316" i="21"/>
  <c r="B317" i="21"/>
  <c r="C317" i="21"/>
  <c r="D317" i="21"/>
  <c r="E317" i="21"/>
  <c r="F317" i="21"/>
  <c r="G317" i="21"/>
  <c r="H317" i="21"/>
  <c r="I317" i="21"/>
  <c r="J317" i="21"/>
  <c r="K317" i="21"/>
  <c r="L317" i="21"/>
  <c r="M317" i="21"/>
  <c r="N317" i="21"/>
  <c r="O317" i="21"/>
  <c r="P317" i="21"/>
  <c r="Q317" i="21"/>
  <c r="R317" i="21"/>
  <c r="S317" i="21"/>
  <c r="T317" i="21"/>
  <c r="U317" i="21"/>
  <c r="V317" i="21"/>
  <c r="W317" i="21"/>
  <c r="X317" i="21"/>
  <c r="Y317" i="21"/>
  <c r="B318" i="21"/>
  <c r="C318" i="21"/>
  <c r="D318" i="21"/>
  <c r="E318" i="21"/>
  <c r="F318" i="21"/>
  <c r="G318" i="21"/>
  <c r="H318" i="21"/>
  <c r="I318" i="21"/>
  <c r="J318" i="21"/>
  <c r="K318" i="21"/>
  <c r="L318" i="21"/>
  <c r="M318" i="21"/>
  <c r="N318" i="21"/>
  <c r="O318" i="21"/>
  <c r="P318" i="21"/>
  <c r="Q318" i="21"/>
  <c r="R318" i="21"/>
  <c r="S318" i="21"/>
  <c r="T318" i="21"/>
  <c r="U318" i="21"/>
  <c r="V318" i="21"/>
  <c r="W318" i="21"/>
  <c r="X318" i="21"/>
  <c r="Y318" i="21"/>
  <c r="B319" i="21"/>
  <c r="C319" i="21"/>
  <c r="D319" i="21"/>
  <c r="E319" i="21"/>
  <c r="F319" i="21"/>
  <c r="G319" i="21"/>
  <c r="H319" i="21"/>
  <c r="I319" i="21"/>
  <c r="J319" i="21"/>
  <c r="K319" i="21"/>
  <c r="L319" i="21"/>
  <c r="M319" i="21"/>
  <c r="N319" i="21"/>
  <c r="O319" i="21"/>
  <c r="P319" i="21"/>
  <c r="Q319" i="21"/>
  <c r="R319" i="21"/>
  <c r="S319" i="21"/>
  <c r="T319" i="21"/>
  <c r="U319" i="21"/>
  <c r="V319" i="21"/>
  <c r="W319" i="21"/>
  <c r="X319" i="21"/>
  <c r="Y319" i="21"/>
  <c r="B320" i="21"/>
  <c r="C320" i="21"/>
  <c r="D320" i="21"/>
  <c r="E320" i="21"/>
  <c r="F320" i="21"/>
  <c r="G320" i="21"/>
  <c r="H320" i="21"/>
  <c r="I320" i="21"/>
  <c r="J320" i="21"/>
  <c r="K320" i="21"/>
  <c r="L320" i="21"/>
  <c r="M320" i="21"/>
  <c r="N320" i="21"/>
  <c r="O320" i="21"/>
  <c r="P320" i="21"/>
  <c r="Q320" i="21"/>
  <c r="R320" i="21"/>
  <c r="S320" i="21"/>
  <c r="T320" i="21"/>
  <c r="U320" i="21"/>
  <c r="V320" i="21"/>
  <c r="W320" i="21"/>
  <c r="X320" i="21"/>
  <c r="Y320" i="21"/>
  <c r="B321" i="21"/>
  <c r="C321" i="21"/>
  <c r="D321" i="21"/>
  <c r="E321" i="21"/>
  <c r="F321" i="21"/>
  <c r="G321" i="21"/>
  <c r="H321" i="21"/>
  <c r="I321" i="21"/>
  <c r="J321" i="21"/>
  <c r="K321" i="21"/>
  <c r="L321" i="21"/>
  <c r="M321" i="21"/>
  <c r="N321" i="21"/>
  <c r="O321" i="21"/>
  <c r="P321" i="21"/>
  <c r="Q321" i="21"/>
  <c r="R321" i="21"/>
  <c r="S321" i="21"/>
  <c r="T321" i="21"/>
  <c r="U321" i="21"/>
  <c r="V321" i="21"/>
  <c r="W321" i="21"/>
  <c r="X321" i="21"/>
  <c r="Y321" i="21"/>
  <c r="B322" i="21"/>
  <c r="C322" i="21"/>
  <c r="D322" i="21"/>
  <c r="E322" i="21"/>
  <c r="F322" i="21"/>
  <c r="G322" i="21"/>
  <c r="H322" i="21"/>
  <c r="I322" i="21"/>
  <c r="J322" i="21"/>
  <c r="K322" i="21"/>
  <c r="L322" i="21"/>
  <c r="M322" i="21"/>
  <c r="N322" i="21"/>
  <c r="O322" i="21"/>
  <c r="P322" i="21"/>
  <c r="Q322" i="21"/>
  <c r="R322" i="21"/>
  <c r="S322" i="21"/>
  <c r="T322" i="21"/>
  <c r="U322" i="21"/>
  <c r="V322" i="21"/>
  <c r="W322" i="21"/>
  <c r="X322" i="21"/>
  <c r="Y322" i="21"/>
  <c r="B323" i="21"/>
  <c r="C323" i="21"/>
  <c r="D323" i="21"/>
  <c r="E323" i="21"/>
  <c r="F323" i="21"/>
  <c r="G323" i="21"/>
  <c r="H323" i="21"/>
  <c r="I323" i="21"/>
  <c r="J323" i="21"/>
  <c r="K323" i="21"/>
  <c r="L323" i="21"/>
  <c r="M323" i="21"/>
  <c r="N323" i="21"/>
  <c r="O323" i="21"/>
  <c r="P323" i="21"/>
  <c r="Q323" i="21"/>
  <c r="R323" i="21"/>
  <c r="S323" i="21"/>
  <c r="T323" i="21"/>
  <c r="U323" i="21"/>
  <c r="V323" i="21"/>
  <c r="W323" i="21"/>
  <c r="X323" i="21"/>
  <c r="Y323" i="21"/>
  <c r="B324" i="21"/>
  <c r="C324" i="21"/>
  <c r="D324" i="21"/>
  <c r="E324" i="21"/>
  <c r="F324" i="21"/>
  <c r="G324" i="21"/>
  <c r="H324" i="21"/>
  <c r="I324" i="21"/>
  <c r="J324" i="21"/>
  <c r="K324" i="21"/>
  <c r="L324" i="21"/>
  <c r="M324" i="21"/>
  <c r="N324" i="21"/>
  <c r="O324" i="21"/>
  <c r="P324" i="21"/>
  <c r="Q324" i="21"/>
  <c r="R324" i="21"/>
  <c r="S324" i="21"/>
  <c r="T324" i="21"/>
  <c r="U324" i="21"/>
  <c r="V324" i="21"/>
  <c r="W324" i="21"/>
  <c r="X324" i="21"/>
  <c r="Y324" i="21"/>
  <c r="B325" i="21"/>
  <c r="C325" i="21"/>
  <c r="D325" i="21"/>
  <c r="E325" i="21"/>
  <c r="F325" i="21"/>
  <c r="G325" i="21"/>
  <c r="H325" i="21"/>
  <c r="I325" i="21"/>
  <c r="J325" i="21"/>
  <c r="K325" i="21"/>
  <c r="L325" i="21"/>
  <c r="M325" i="21"/>
  <c r="N325" i="21"/>
  <c r="O325" i="21"/>
  <c r="P325" i="21"/>
  <c r="Q325" i="21"/>
  <c r="R325" i="21"/>
  <c r="S325" i="21"/>
  <c r="T325" i="21"/>
  <c r="U325" i="21"/>
  <c r="V325" i="21"/>
  <c r="W325" i="21"/>
  <c r="X325" i="21"/>
  <c r="Y325" i="21"/>
  <c r="B326" i="21"/>
  <c r="C326" i="21"/>
  <c r="D326" i="21"/>
  <c r="E326" i="21"/>
  <c r="F326" i="21"/>
  <c r="G326" i="21"/>
  <c r="H326" i="21"/>
  <c r="I326" i="21"/>
  <c r="J326" i="21"/>
  <c r="K326" i="21"/>
  <c r="L326" i="21"/>
  <c r="M326" i="21"/>
  <c r="N326" i="21"/>
  <c r="O326" i="21"/>
  <c r="P326" i="21"/>
  <c r="Q326" i="21"/>
  <c r="R326" i="21"/>
  <c r="S326" i="21"/>
  <c r="T326" i="21"/>
  <c r="U326" i="21"/>
  <c r="V326" i="21"/>
  <c r="W326" i="21"/>
  <c r="X326" i="21"/>
  <c r="Y326" i="21"/>
  <c r="B327" i="21"/>
  <c r="C327" i="21"/>
  <c r="D327" i="21"/>
  <c r="E327" i="21"/>
  <c r="F327" i="21"/>
  <c r="G327" i="21"/>
  <c r="H327" i="21"/>
  <c r="I327" i="21"/>
  <c r="J327" i="21"/>
  <c r="K327" i="21"/>
  <c r="L327" i="21"/>
  <c r="M327" i="21"/>
  <c r="N327" i="21"/>
  <c r="O327" i="21"/>
  <c r="P327" i="21"/>
  <c r="Q327" i="21"/>
  <c r="R327" i="21"/>
  <c r="S327" i="21"/>
  <c r="T327" i="21"/>
  <c r="U327" i="21"/>
  <c r="V327" i="21"/>
  <c r="W327" i="21"/>
  <c r="X327" i="21"/>
  <c r="Y327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N328" i="21"/>
  <c r="O328" i="21"/>
  <c r="P328" i="21"/>
  <c r="Q328" i="21"/>
  <c r="R328" i="21"/>
  <c r="S328" i="21"/>
  <c r="T328" i="21"/>
  <c r="U328" i="21"/>
  <c r="V328" i="21"/>
  <c r="W328" i="21"/>
  <c r="X328" i="21"/>
  <c r="Y328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N329" i="21"/>
  <c r="O329" i="21"/>
  <c r="P329" i="21"/>
  <c r="Q329" i="21"/>
  <c r="R329" i="21"/>
  <c r="S329" i="21"/>
  <c r="T329" i="21"/>
  <c r="U329" i="21"/>
  <c r="V329" i="21"/>
  <c r="W329" i="21"/>
  <c r="X329" i="21"/>
  <c r="Y329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N330" i="21"/>
  <c r="O330" i="21"/>
  <c r="P330" i="21"/>
  <c r="Q330" i="21"/>
  <c r="R330" i="21"/>
  <c r="S330" i="21"/>
  <c r="T330" i="21"/>
  <c r="U330" i="21"/>
  <c r="V330" i="21"/>
  <c r="W330" i="21"/>
  <c r="X330" i="21"/>
  <c r="Y330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N331" i="21"/>
  <c r="O331" i="21"/>
  <c r="P331" i="21"/>
  <c r="Q331" i="21"/>
  <c r="R331" i="21"/>
  <c r="S331" i="21"/>
  <c r="T331" i="21"/>
  <c r="U331" i="21"/>
  <c r="V331" i="21"/>
  <c r="W331" i="21"/>
  <c r="X331" i="21"/>
  <c r="Y331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N332" i="21"/>
  <c r="O332" i="21"/>
  <c r="P332" i="21"/>
  <c r="Q332" i="21"/>
  <c r="R332" i="21"/>
  <c r="S332" i="21"/>
  <c r="T332" i="21"/>
  <c r="U332" i="21"/>
  <c r="V332" i="21"/>
  <c r="W332" i="21"/>
  <c r="X332" i="21"/>
  <c r="Y332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N333" i="21"/>
  <c r="O333" i="21"/>
  <c r="P333" i="21"/>
  <c r="Q333" i="21"/>
  <c r="R333" i="21"/>
  <c r="S333" i="21"/>
  <c r="T333" i="21"/>
  <c r="U333" i="21"/>
  <c r="V333" i="21"/>
  <c r="W333" i="21"/>
  <c r="X333" i="21"/>
  <c r="Y333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N334" i="21"/>
  <c r="O334" i="21"/>
  <c r="P334" i="21"/>
  <c r="Q334" i="21"/>
  <c r="R334" i="21"/>
  <c r="S334" i="21"/>
  <c r="T334" i="21"/>
  <c r="U334" i="21"/>
  <c r="V334" i="21"/>
  <c r="W334" i="21"/>
  <c r="X334" i="21"/>
  <c r="Y334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N335" i="21"/>
  <c r="O335" i="21"/>
  <c r="P335" i="21"/>
  <c r="Q335" i="21"/>
  <c r="R335" i="21"/>
  <c r="S335" i="21"/>
  <c r="T335" i="21"/>
  <c r="U335" i="21"/>
  <c r="V335" i="21"/>
  <c r="W335" i="21"/>
  <c r="X335" i="21"/>
  <c r="Y335" i="21"/>
  <c r="B336" i="21"/>
  <c r="C336" i="21"/>
  <c r="D336" i="21"/>
  <c r="E336" i="21"/>
  <c r="F336" i="21"/>
  <c r="G336" i="21"/>
  <c r="H336" i="21"/>
  <c r="I336" i="21"/>
  <c r="J336" i="21"/>
  <c r="K336" i="21"/>
  <c r="L336" i="21"/>
  <c r="M336" i="21"/>
  <c r="N336" i="21"/>
  <c r="O336" i="21"/>
  <c r="P336" i="21"/>
  <c r="Q336" i="21"/>
  <c r="R336" i="21"/>
  <c r="S336" i="21"/>
  <c r="T336" i="21"/>
  <c r="U336" i="21"/>
  <c r="V336" i="21"/>
  <c r="W336" i="21"/>
  <c r="X336" i="21"/>
  <c r="Y336" i="21"/>
  <c r="B337" i="21"/>
  <c r="C337" i="21"/>
  <c r="D337" i="21"/>
  <c r="E337" i="21"/>
  <c r="F337" i="21"/>
  <c r="G337" i="21"/>
  <c r="H337" i="21"/>
  <c r="I337" i="21"/>
  <c r="J337" i="21"/>
  <c r="K337" i="21"/>
  <c r="L337" i="21"/>
  <c r="M337" i="21"/>
  <c r="N337" i="21"/>
  <c r="O337" i="21"/>
  <c r="P337" i="21"/>
  <c r="Q337" i="21"/>
  <c r="R337" i="21"/>
  <c r="S337" i="21"/>
  <c r="T337" i="21"/>
  <c r="U337" i="21"/>
  <c r="V337" i="21"/>
  <c r="W337" i="21"/>
  <c r="X337" i="21"/>
  <c r="Y337" i="21"/>
  <c r="B338" i="21"/>
  <c r="C338" i="21"/>
  <c r="D338" i="21"/>
  <c r="E338" i="21"/>
  <c r="F338" i="21"/>
  <c r="G338" i="21"/>
  <c r="H338" i="21"/>
  <c r="I338" i="21"/>
  <c r="J338" i="21"/>
  <c r="K338" i="21"/>
  <c r="L338" i="21"/>
  <c r="M338" i="21"/>
  <c r="N338" i="21"/>
  <c r="O338" i="21"/>
  <c r="P338" i="21"/>
  <c r="Q338" i="21"/>
  <c r="R338" i="21"/>
  <c r="S338" i="21"/>
  <c r="T338" i="21"/>
  <c r="U338" i="21"/>
  <c r="V338" i="21"/>
  <c r="W338" i="21"/>
  <c r="X338" i="21"/>
  <c r="Y338" i="21"/>
  <c r="B339" i="21"/>
  <c r="C339" i="21"/>
  <c r="D339" i="21"/>
  <c r="E339" i="21"/>
  <c r="F339" i="21"/>
  <c r="G339" i="21"/>
  <c r="H339" i="21"/>
  <c r="I339" i="21"/>
  <c r="J339" i="21"/>
  <c r="K339" i="21"/>
  <c r="L339" i="21"/>
  <c r="M339" i="21"/>
  <c r="N339" i="21"/>
  <c r="O339" i="21"/>
  <c r="P339" i="21"/>
  <c r="Q339" i="21"/>
  <c r="R339" i="21"/>
  <c r="S339" i="21"/>
  <c r="T339" i="21"/>
  <c r="U339" i="21"/>
  <c r="V339" i="21"/>
  <c r="W339" i="21"/>
  <c r="X339" i="21"/>
  <c r="Y339" i="21"/>
  <c r="B340" i="21"/>
  <c r="C340" i="21"/>
  <c r="D340" i="21"/>
  <c r="E340" i="21"/>
  <c r="F340" i="21"/>
  <c r="G340" i="21"/>
  <c r="H340" i="21"/>
  <c r="I340" i="21"/>
  <c r="J340" i="21"/>
  <c r="K340" i="21"/>
  <c r="L340" i="21"/>
  <c r="M340" i="21"/>
  <c r="N340" i="21"/>
  <c r="O340" i="21"/>
  <c r="P340" i="21"/>
  <c r="Q340" i="21"/>
  <c r="R340" i="21"/>
  <c r="S340" i="21"/>
  <c r="T340" i="21"/>
  <c r="U340" i="21"/>
  <c r="V340" i="21"/>
  <c r="W340" i="21"/>
  <c r="X340" i="21"/>
  <c r="Y340" i="21"/>
  <c r="B341" i="21"/>
  <c r="C341" i="21"/>
  <c r="D341" i="21"/>
  <c r="E341" i="21"/>
  <c r="F341" i="21"/>
  <c r="G341" i="21"/>
  <c r="H341" i="21"/>
  <c r="I341" i="21"/>
  <c r="J341" i="21"/>
  <c r="K341" i="21"/>
  <c r="L341" i="21"/>
  <c r="M341" i="21"/>
  <c r="N341" i="21"/>
  <c r="O341" i="21"/>
  <c r="P341" i="21"/>
  <c r="Q341" i="21"/>
  <c r="R341" i="21"/>
  <c r="S341" i="21"/>
  <c r="T341" i="21"/>
  <c r="U341" i="21"/>
  <c r="V341" i="21"/>
  <c r="W341" i="21"/>
  <c r="X341" i="21"/>
  <c r="Y341" i="21"/>
  <c r="B342" i="21"/>
  <c r="C342" i="21"/>
  <c r="D342" i="21"/>
  <c r="E342" i="21"/>
  <c r="F342" i="21"/>
  <c r="G342" i="21"/>
  <c r="H342" i="21"/>
  <c r="I342" i="21"/>
  <c r="J342" i="21"/>
  <c r="K342" i="21"/>
  <c r="L342" i="21"/>
  <c r="M342" i="21"/>
  <c r="N342" i="21"/>
  <c r="O342" i="21"/>
  <c r="P342" i="21"/>
  <c r="Q342" i="21"/>
  <c r="R342" i="21"/>
  <c r="S342" i="21"/>
  <c r="T342" i="21"/>
  <c r="U342" i="21"/>
  <c r="V342" i="21"/>
  <c r="W342" i="21"/>
  <c r="X342" i="21"/>
  <c r="Y342" i="21"/>
  <c r="B343" i="21"/>
  <c r="C343" i="21"/>
  <c r="D343" i="21"/>
  <c r="E343" i="21"/>
  <c r="F343" i="21"/>
  <c r="G343" i="21"/>
  <c r="H343" i="21"/>
  <c r="I343" i="21"/>
  <c r="J343" i="21"/>
  <c r="K343" i="21"/>
  <c r="L343" i="21"/>
  <c r="M343" i="21"/>
  <c r="N343" i="21"/>
  <c r="O343" i="21"/>
  <c r="P343" i="21"/>
  <c r="Q343" i="21"/>
  <c r="R343" i="21"/>
  <c r="S343" i="21"/>
  <c r="T343" i="21"/>
  <c r="U343" i="21"/>
  <c r="V343" i="21"/>
  <c r="W343" i="21"/>
  <c r="X343" i="21"/>
  <c r="Y343" i="21"/>
  <c r="B344" i="21"/>
  <c r="C344" i="21"/>
  <c r="D344" i="21"/>
  <c r="E344" i="21"/>
  <c r="F344" i="21"/>
  <c r="G344" i="21"/>
  <c r="H344" i="21"/>
  <c r="I344" i="21"/>
  <c r="J344" i="21"/>
  <c r="K344" i="21"/>
  <c r="L344" i="21"/>
  <c r="M344" i="21"/>
  <c r="N344" i="21"/>
  <c r="O344" i="21"/>
  <c r="P344" i="21"/>
  <c r="Q344" i="21"/>
  <c r="R344" i="21"/>
  <c r="S344" i="21"/>
  <c r="T344" i="21"/>
  <c r="U344" i="21"/>
  <c r="V344" i="21"/>
  <c r="W344" i="21"/>
  <c r="X344" i="21"/>
  <c r="Y344" i="21"/>
  <c r="B345" i="21"/>
  <c r="C345" i="21"/>
  <c r="D345" i="21"/>
  <c r="E345" i="21"/>
  <c r="F345" i="21"/>
  <c r="G345" i="21"/>
  <c r="H345" i="21"/>
  <c r="I345" i="21"/>
  <c r="J345" i="21"/>
  <c r="K345" i="21"/>
  <c r="L345" i="21"/>
  <c r="M345" i="21"/>
  <c r="N345" i="21"/>
  <c r="O345" i="21"/>
  <c r="P345" i="21"/>
  <c r="Q345" i="21"/>
  <c r="R345" i="21"/>
  <c r="S345" i="21"/>
  <c r="T345" i="21"/>
  <c r="U345" i="21"/>
  <c r="V345" i="21"/>
  <c r="W345" i="21"/>
  <c r="X345" i="21"/>
  <c r="Y345" i="21"/>
  <c r="B346" i="21"/>
  <c r="C346" i="21"/>
  <c r="D346" i="21"/>
  <c r="E346" i="21"/>
  <c r="F346" i="21"/>
  <c r="G346" i="21"/>
  <c r="H346" i="21"/>
  <c r="I346" i="21"/>
  <c r="J346" i="21"/>
  <c r="K346" i="21"/>
  <c r="L346" i="21"/>
  <c r="M346" i="21"/>
  <c r="N346" i="21"/>
  <c r="O346" i="21"/>
  <c r="P346" i="21"/>
  <c r="Q346" i="21"/>
  <c r="R346" i="21"/>
  <c r="S346" i="21"/>
  <c r="T346" i="21"/>
  <c r="U346" i="21"/>
  <c r="V346" i="21"/>
  <c r="W346" i="21"/>
  <c r="X346" i="21"/>
  <c r="Y346" i="21"/>
  <c r="B347" i="21"/>
  <c r="C347" i="21"/>
  <c r="D347" i="21"/>
  <c r="E347" i="21"/>
  <c r="F347" i="21"/>
  <c r="G347" i="21"/>
  <c r="H347" i="21"/>
  <c r="I347" i="21"/>
  <c r="J347" i="21"/>
  <c r="K347" i="21"/>
  <c r="L347" i="21"/>
  <c r="M347" i="21"/>
  <c r="N347" i="21"/>
  <c r="O347" i="21"/>
  <c r="P347" i="21"/>
  <c r="Q347" i="21"/>
  <c r="R347" i="21"/>
  <c r="S347" i="21"/>
  <c r="T347" i="21"/>
  <c r="U347" i="21"/>
  <c r="V347" i="21"/>
  <c r="W347" i="21"/>
  <c r="X347" i="21"/>
  <c r="Y347" i="21"/>
  <c r="B348" i="21"/>
  <c r="C348" i="21"/>
  <c r="D348" i="21"/>
  <c r="E348" i="21"/>
  <c r="F348" i="21"/>
  <c r="G348" i="21"/>
  <c r="H348" i="21"/>
  <c r="I348" i="21"/>
  <c r="J348" i="21"/>
  <c r="K348" i="21"/>
  <c r="L348" i="21"/>
  <c r="M348" i="21"/>
  <c r="N348" i="21"/>
  <c r="O348" i="21"/>
  <c r="P348" i="21"/>
  <c r="Q348" i="21"/>
  <c r="R348" i="21"/>
  <c r="S348" i="21"/>
  <c r="T348" i="21"/>
  <c r="U348" i="21"/>
  <c r="V348" i="21"/>
  <c r="W348" i="21"/>
  <c r="X348" i="21"/>
  <c r="Y348" i="21"/>
  <c r="B349" i="21"/>
  <c r="C349" i="21"/>
  <c r="D349" i="21"/>
  <c r="E349" i="21"/>
  <c r="F349" i="21"/>
  <c r="G349" i="21"/>
  <c r="H349" i="21"/>
  <c r="I349" i="21"/>
  <c r="J349" i="21"/>
  <c r="K349" i="21"/>
  <c r="L349" i="21"/>
  <c r="M349" i="21"/>
  <c r="N349" i="21"/>
  <c r="O349" i="21"/>
  <c r="P349" i="21"/>
  <c r="Q349" i="21"/>
  <c r="R349" i="21"/>
  <c r="S349" i="21"/>
  <c r="T349" i="21"/>
  <c r="U349" i="21"/>
  <c r="V349" i="21"/>
  <c r="W349" i="21"/>
  <c r="X349" i="21"/>
  <c r="Y349" i="21"/>
  <c r="B350" i="21"/>
  <c r="C350" i="21"/>
  <c r="D350" i="21"/>
  <c r="E350" i="21"/>
  <c r="F350" i="21"/>
  <c r="G350" i="21"/>
  <c r="H350" i="21"/>
  <c r="I350" i="21"/>
  <c r="J350" i="21"/>
  <c r="K350" i="21"/>
  <c r="L350" i="21"/>
  <c r="M350" i="21"/>
  <c r="N350" i="21"/>
  <c r="O350" i="21"/>
  <c r="P350" i="21"/>
  <c r="Q350" i="21"/>
  <c r="R350" i="21"/>
  <c r="S350" i="21"/>
  <c r="T350" i="21"/>
  <c r="U350" i="21"/>
  <c r="V350" i="21"/>
  <c r="W350" i="21"/>
  <c r="X350" i="21"/>
  <c r="Y350" i="21"/>
  <c r="B351" i="21"/>
  <c r="C351" i="21"/>
  <c r="D351" i="21"/>
  <c r="E351" i="21"/>
  <c r="F351" i="21"/>
  <c r="G351" i="21"/>
  <c r="H351" i="21"/>
  <c r="I351" i="21"/>
  <c r="J351" i="21"/>
  <c r="K351" i="21"/>
  <c r="L351" i="21"/>
  <c r="M351" i="21"/>
  <c r="N351" i="21"/>
  <c r="O351" i="21"/>
  <c r="P351" i="21"/>
  <c r="Q351" i="21"/>
  <c r="R351" i="21"/>
  <c r="S351" i="21"/>
  <c r="T351" i="21"/>
  <c r="U351" i="21"/>
  <c r="V351" i="21"/>
  <c r="W351" i="21"/>
  <c r="X351" i="21"/>
  <c r="Y351" i="21"/>
  <c r="B352" i="21"/>
  <c r="C352" i="21"/>
  <c r="D352" i="21"/>
  <c r="E352" i="21"/>
  <c r="F352" i="21"/>
  <c r="G352" i="21"/>
  <c r="H352" i="21"/>
  <c r="I352" i="21"/>
  <c r="J352" i="21"/>
  <c r="K352" i="21"/>
  <c r="L352" i="21"/>
  <c r="M352" i="21"/>
  <c r="N352" i="21"/>
  <c r="O352" i="21"/>
  <c r="P352" i="21"/>
  <c r="Q352" i="21"/>
  <c r="R352" i="21"/>
  <c r="S352" i="21"/>
  <c r="T352" i="21"/>
  <c r="U352" i="21"/>
  <c r="V352" i="21"/>
  <c r="W352" i="21"/>
  <c r="X352" i="21"/>
  <c r="Y352" i="21"/>
  <c r="B353" i="21"/>
  <c r="C353" i="21"/>
  <c r="D353" i="21"/>
  <c r="E353" i="21"/>
  <c r="F353" i="21"/>
  <c r="G353" i="21"/>
  <c r="H353" i="21"/>
  <c r="I353" i="21"/>
  <c r="J353" i="21"/>
  <c r="K353" i="21"/>
  <c r="L353" i="21"/>
  <c r="M353" i="21"/>
  <c r="N353" i="21"/>
  <c r="O353" i="21"/>
  <c r="P353" i="21"/>
  <c r="Q353" i="21"/>
  <c r="R353" i="21"/>
  <c r="S353" i="21"/>
  <c r="T353" i="21"/>
  <c r="U353" i="21"/>
  <c r="V353" i="21"/>
  <c r="W353" i="21"/>
  <c r="X353" i="21"/>
  <c r="Y353" i="21"/>
  <c r="B354" i="21"/>
  <c r="C354" i="21"/>
  <c r="D354" i="21"/>
  <c r="E354" i="21"/>
  <c r="F354" i="21"/>
  <c r="G354" i="21"/>
  <c r="H354" i="21"/>
  <c r="I354" i="21"/>
  <c r="J354" i="21"/>
  <c r="K354" i="21"/>
  <c r="L354" i="21"/>
  <c r="M354" i="21"/>
  <c r="N354" i="21"/>
  <c r="O354" i="21"/>
  <c r="P354" i="21"/>
  <c r="Q354" i="21"/>
  <c r="R354" i="21"/>
  <c r="S354" i="21"/>
  <c r="T354" i="21"/>
  <c r="U354" i="21"/>
  <c r="V354" i="21"/>
  <c r="W354" i="21"/>
  <c r="X354" i="21"/>
  <c r="Y354" i="21"/>
  <c r="B355" i="21"/>
  <c r="C355" i="21"/>
  <c r="D355" i="21"/>
  <c r="E355" i="21"/>
  <c r="F355" i="21"/>
  <c r="G355" i="21"/>
  <c r="H355" i="21"/>
  <c r="I355" i="21"/>
  <c r="J355" i="21"/>
  <c r="K355" i="21"/>
  <c r="L355" i="21"/>
  <c r="M355" i="21"/>
  <c r="N355" i="21"/>
  <c r="O355" i="21"/>
  <c r="P355" i="21"/>
  <c r="Q355" i="21"/>
  <c r="R355" i="21"/>
  <c r="S355" i="21"/>
  <c r="T355" i="21"/>
  <c r="U355" i="21"/>
  <c r="V355" i="21"/>
  <c r="W355" i="21"/>
  <c r="X355" i="21"/>
  <c r="Y355" i="21"/>
  <c r="B356" i="21"/>
  <c r="C356" i="21"/>
  <c r="D356" i="21"/>
  <c r="E356" i="21"/>
  <c r="F356" i="21"/>
  <c r="G356" i="21"/>
  <c r="H356" i="21"/>
  <c r="I356" i="21"/>
  <c r="J356" i="21"/>
  <c r="K356" i="21"/>
  <c r="L356" i="21"/>
  <c r="M356" i="21"/>
  <c r="N356" i="21"/>
  <c r="O356" i="21"/>
  <c r="P356" i="21"/>
  <c r="Q356" i="21"/>
  <c r="R356" i="21"/>
  <c r="S356" i="21"/>
  <c r="T356" i="21"/>
  <c r="U356" i="21"/>
  <c r="V356" i="21"/>
  <c r="W356" i="21"/>
  <c r="X356" i="21"/>
  <c r="Y356" i="21"/>
  <c r="B357" i="21"/>
  <c r="C357" i="21"/>
  <c r="D357" i="21"/>
  <c r="E357" i="21"/>
  <c r="F357" i="21"/>
  <c r="G357" i="21"/>
  <c r="H357" i="21"/>
  <c r="I357" i="21"/>
  <c r="J357" i="21"/>
  <c r="K357" i="21"/>
  <c r="L357" i="21"/>
  <c r="M357" i="21"/>
  <c r="N357" i="21"/>
  <c r="O357" i="21"/>
  <c r="P357" i="21"/>
  <c r="Q357" i="21"/>
  <c r="R357" i="21"/>
  <c r="S357" i="21"/>
  <c r="T357" i="21"/>
  <c r="U357" i="21"/>
  <c r="V357" i="21"/>
  <c r="W357" i="21"/>
  <c r="X357" i="21"/>
  <c r="Y357" i="21"/>
  <c r="B358" i="21"/>
  <c r="C358" i="21"/>
  <c r="D358" i="21"/>
  <c r="E358" i="21"/>
  <c r="F358" i="21"/>
  <c r="G358" i="21"/>
  <c r="H358" i="21"/>
  <c r="I358" i="21"/>
  <c r="J358" i="21"/>
  <c r="K358" i="21"/>
  <c r="L358" i="21"/>
  <c r="M358" i="21"/>
  <c r="N358" i="21"/>
  <c r="O358" i="21"/>
  <c r="P358" i="21"/>
  <c r="Q358" i="21"/>
  <c r="R358" i="21"/>
  <c r="S358" i="21"/>
  <c r="T358" i="21"/>
  <c r="U358" i="21"/>
  <c r="V358" i="21"/>
  <c r="W358" i="21"/>
  <c r="X358" i="21"/>
  <c r="Y358" i="21"/>
  <c r="B359" i="21"/>
  <c r="C359" i="21"/>
  <c r="D359" i="21"/>
  <c r="E359" i="21"/>
  <c r="F359" i="21"/>
  <c r="G359" i="21"/>
  <c r="H359" i="21"/>
  <c r="I359" i="21"/>
  <c r="J359" i="21"/>
  <c r="K359" i="21"/>
  <c r="L359" i="21"/>
  <c r="M359" i="21"/>
  <c r="N359" i="21"/>
  <c r="O359" i="21"/>
  <c r="P359" i="21"/>
  <c r="Q359" i="21"/>
  <c r="R359" i="21"/>
  <c r="S359" i="21"/>
  <c r="T359" i="21"/>
  <c r="U359" i="21"/>
  <c r="V359" i="21"/>
  <c r="W359" i="21"/>
  <c r="X359" i="21"/>
  <c r="Y359" i="21"/>
  <c r="B360" i="21"/>
  <c r="C360" i="21"/>
  <c r="D360" i="21"/>
  <c r="E360" i="21"/>
  <c r="F360" i="21"/>
  <c r="G360" i="21"/>
  <c r="H360" i="21"/>
  <c r="I360" i="21"/>
  <c r="J360" i="21"/>
  <c r="K360" i="21"/>
  <c r="L360" i="21"/>
  <c r="M360" i="21"/>
  <c r="N360" i="21"/>
  <c r="O360" i="21"/>
  <c r="P360" i="21"/>
  <c r="Q360" i="21"/>
  <c r="R360" i="21"/>
  <c r="S360" i="21"/>
  <c r="T360" i="21"/>
  <c r="U360" i="21"/>
  <c r="V360" i="21"/>
  <c r="W360" i="21"/>
  <c r="X360" i="21"/>
  <c r="Y360" i="21"/>
  <c r="B361" i="21"/>
  <c r="C361" i="21"/>
  <c r="D361" i="21"/>
  <c r="E361" i="21"/>
  <c r="F361" i="21"/>
  <c r="G361" i="21"/>
  <c r="H361" i="21"/>
  <c r="I361" i="21"/>
  <c r="J361" i="21"/>
  <c r="K361" i="21"/>
  <c r="L361" i="21"/>
  <c r="M361" i="21"/>
  <c r="N361" i="21"/>
  <c r="O361" i="21"/>
  <c r="P361" i="21"/>
  <c r="Q361" i="21"/>
  <c r="R361" i="21"/>
  <c r="S361" i="21"/>
  <c r="T361" i="21"/>
  <c r="U361" i="21"/>
  <c r="V361" i="21"/>
  <c r="W361" i="21"/>
  <c r="X361" i="21"/>
  <c r="Y361" i="21"/>
  <c r="B362" i="21"/>
  <c r="C362" i="21"/>
  <c r="D362" i="21"/>
  <c r="E362" i="21"/>
  <c r="F362" i="21"/>
  <c r="G362" i="21"/>
  <c r="H362" i="21"/>
  <c r="I362" i="21"/>
  <c r="J362" i="21"/>
  <c r="K362" i="21"/>
  <c r="L362" i="21"/>
  <c r="M362" i="21"/>
  <c r="N362" i="21"/>
  <c r="O362" i="21"/>
  <c r="P362" i="21"/>
  <c r="Q362" i="21"/>
  <c r="R362" i="21"/>
  <c r="S362" i="21"/>
  <c r="T362" i="21"/>
  <c r="U362" i="21"/>
  <c r="V362" i="21"/>
  <c r="W362" i="21"/>
  <c r="X362" i="21"/>
  <c r="Y362" i="21"/>
  <c r="B363" i="21"/>
  <c r="C363" i="21"/>
  <c r="D363" i="21"/>
  <c r="E363" i="21"/>
  <c r="F363" i="21"/>
  <c r="G363" i="21"/>
  <c r="H363" i="21"/>
  <c r="I363" i="21"/>
  <c r="J363" i="21"/>
  <c r="K363" i="21"/>
  <c r="L363" i="21"/>
  <c r="M363" i="21"/>
  <c r="N363" i="21"/>
  <c r="O363" i="21"/>
  <c r="P363" i="21"/>
  <c r="Q363" i="21"/>
  <c r="R363" i="21"/>
  <c r="S363" i="21"/>
  <c r="T363" i="21"/>
  <c r="U363" i="21"/>
  <c r="V363" i="21"/>
  <c r="W363" i="21"/>
  <c r="X363" i="21"/>
  <c r="Y363" i="21"/>
  <c r="B364" i="21"/>
  <c r="C364" i="21"/>
  <c r="D364" i="21"/>
  <c r="E364" i="21"/>
  <c r="F364" i="21"/>
  <c r="G364" i="21"/>
  <c r="H364" i="21"/>
  <c r="I364" i="21"/>
  <c r="J364" i="21"/>
  <c r="K364" i="21"/>
  <c r="L364" i="21"/>
  <c r="M364" i="21"/>
  <c r="N364" i="21"/>
  <c r="O364" i="21"/>
  <c r="P364" i="21"/>
  <c r="Q364" i="21"/>
  <c r="R364" i="21"/>
  <c r="S364" i="21"/>
  <c r="T364" i="21"/>
  <c r="U364" i="21"/>
  <c r="V364" i="21"/>
  <c r="W364" i="21"/>
  <c r="X364" i="21"/>
  <c r="Y364" i="21"/>
  <c r="B365" i="21"/>
  <c r="C365" i="21"/>
  <c r="D365" i="21"/>
  <c r="E365" i="21"/>
  <c r="F365" i="21"/>
  <c r="G365" i="21"/>
  <c r="H365" i="21"/>
  <c r="I365" i="21"/>
  <c r="J365" i="21"/>
  <c r="K365" i="21"/>
  <c r="L365" i="21"/>
  <c r="M365" i="21"/>
  <c r="N365" i="21"/>
  <c r="O365" i="21"/>
  <c r="P365" i="21"/>
  <c r="Q365" i="21"/>
  <c r="R365" i="21"/>
  <c r="S365" i="21"/>
  <c r="T365" i="21"/>
  <c r="U365" i="21"/>
  <c r="V365" i="21"/>
  <c r="W365" i="21"/>
  <c r="X365" i="21"/>
  <c r="Y365" i="21"/>
  <c r="B366" i="21"/>
  <c r="C366" i="21"/>
  <c r="D366" i="21"/>
  <c r="E366" i="21"/>
  <c r="F366" i="21"/>
  <c r="G366" i="21"/>
  <c r="H366" i="21"/>
  <c r="I366" i="21"/>
  <c r="J366" i="21"/>
  <c r="K366" i="21"/>
  <c r="L366" i="21"/>
  <c r="M366" i="21"/>
  <c r="N366" i="21"/>
  <c r="O366" i="21"/>
  <c r="P366" i="21"/>
  <c r="Q366" i="21"/>
  <c r="R366" i="21"/>
  <c r="S366" i="21"/>
  <c r="T366" i="21"/>
  <c r="U366" i="21"/>
  <c r="V366" i="21"/>
  <c r="W366" i="21"/>
  <c r="X366" i="21"/>
  <c r="Y366" i="21"/>
  <c r="B367" i="21"/>
  <c r="C367" i="21"/>
  <c r="D367" i="21"/>
  <c r="E367" i="21"/>
  <c r="F367" i="21"/>
  <c r="G367" i="21"/>
  <c r="H367" i="21"/>
  <c r="I367" i="21"/>
  <c r="J367" i="21"/>
  <c r="K367" i="21"/>
  <c r="L367" i="21"/>
  <c r="M367" i="21"/>
  <c r="N367" i="21"/>
  <c r="O367" i="21"/>
  <c r="P367" i="21"/>
  <c r="Q367" i="21"/>
  <c r="R367" i="21"/>
  <c r="S367" i="21"/>
  <c r="T367" i="21"/>
  <c r="U367" i="21"/>
  <c r="V367" i="21"/>
  <c r="W367" i="21"/>
  <c r="X367" i="21"/>
  <c r="Y367" i="21"/>
  <c r="B368" i="21"/>
  <c r="C368" i="21"/>
  <c r="D368" i="21"/>
  <c r="E368" i="21"/>
  <c r="F368" i="21"/>
  <c r="G368" i="21"/>
  <c r="H368" i="21"/>
  <c r="I368" i="21"/>
  <c r="J368" i="21"/>
  <c r="K368" i="21"/>
  <c r="L368" i="21"/>
  <c r="M368" i="21"/>
  <c r="N368" i="21"/>
  <c r="O368" i="21"/>
  <c r="P368" i="21"/>
  <c r="Q368" i="21"/>
  <c r="R368" i="21"/>
  <c r="S368" i="21"/>
  <c r="T368" i="21"/>
  <c r="U368" i="21"/>
  <c r="V368" i="21"/>
  <c r="W368" i="21"/>
  <c r="X368" i="21"/>
  <c r="Y368" i="21"/>
  <c r="B369" i="21"/>
  <c r="C369" i="21"/>
  <c r="D369" i="21"/>
  <c r="E369" i="21"/>
  <c r="F369" i="21"/>
  <c r="G369" i="21"/>
  <c r="H369" i="21"/>
  <c r="I369" i="21"/>
  <c r="J369" i="21"/>
  <c r="K369" i="21"/>
  <c r="L369" i="21"/>
  <c r="M369" i="21"/>
  <c r="N369" i="21"/>
  <c r="O369" i="21"/>
  <c r="P369" i="21"/>
  <c r="Q369" i="21"/>
  <c r="R369" i="21"/>
  <c r="S369" i="21"/>
  <c r="T369" i="21"/>
  <c r="U369" i="21"/>
  <c r="V369" i="21"/>
  <c r="W369" i="21"/>
  <c r="X369" i="21"/>
  <c r="Y369" i="21"/>
  <c r="B370" i="21"/>
  <c r="C370" i="21"/>
  <c r="D370" i="21"/>
  <c r="E370" i="21"/>
  <c r="F370" i="21"/>
  <c r="G370" i="21"/>
  <c r="H370" i="21"/>
  <c r="I370" i="21"/>
  <c r="J370" i="21"/>
  <c r="K370" i="21"/>
  <c r="L370" i="21"/>
  <c r="M370" i="21"/>
  <c r="N370" i="21"/>
  <c r="O370" i="21"/>
  <c r="P370" i="21"/>
  <c r="Q370" i="21"/>
  <c r="R370" i="21"/>
  <c r="S370" i="21"/>
  <c r="T370" i="21"/>
  <c r="U370" i="21"/>
  <c r="V370" i="21"/>
  <c r="W370" i="21"/>
  <c r="X370" i="21"/>
  <c r="Y370" i="21"/>
  <c r="B371" i="21"/>
  <c r="C371" i="21"/>
  <c r="D371" i="21"/>
  <c r="E371" i="21"/>
  <c r="F371" i="21"/>
  <c r="G371" i="21"/>
  <c r="H371" i="21"/>
  <c r="I371" i="21"/>
  <c r="J371" i="21"/>
  <c r="K371" i="21"/>
  <c r="L371" i="21"/>
  <c r="M371" i="21"/>
  <c r="N371" i="21"/>
  <c r="O371" i="21"/>
  <c r="P371" i="21"/>
  <c r="Q371" i="21"/>
  <c r="R371" i="21"/>
  <c r="S371" i="21"/>
  <c r="T371" i="21"/>
  <c r="U371" i="21"/>
  <c r="V371" i="21"/>
  <c r="W371" i="21"/>
  <c r="X371" i="21"/>
  <c r="Y371" i="21"/>
  <c r="B372" i="21"/>
  <c r="C372" i="21"/>
  <c r="D372" i="21"/>
  <c r="E372" i="21"/>
  <c r="F372" i="21"/>
  <c r="G372" i="21"/>
  <c r="H372" i="21"/>
  <c r="I372" i="21"/>
  <c r="J372" i="21"/>
  <c r="K372" i="21"/>
  <c r="L372" i="21"/>
  <c r="M372" i="21"/>
  <c r="N372" i="21"/>
  <c r="O372" i="21"/>
  <c r="P372" i="21"/>
  <c r="Q372" i="21"/>
  <c r="R372" i="21"/>
  <c r="S372" i="21"/>
  <c r="T372" i="21"/>
  <c r="U372" i="21"/>
  <c r="V372" i="21"/>
  <c r="W372" i="21"/>
  <c r="X372" i="21"/>
  <c r="Y372" i="21"/>
  <c r="B373" i="21"/>
  <c r="C373" i="21"/>
  <c r="D373" i="21"/>
  <c r="E373" i="21"/>
  <c r="F373" i="21"/>
  <c r="G373" i="21"/>
  <c r="H373" i="21"/>
  <c r="I373" i="21"/>
  <c r="J373" i="21"/>
  <c r="K373" i="21"/>
  <c r="L373" i="21"/>
  <c r="M373" i="21"/>
  <c r="N373" i="21"/>
  <c r="O373" i="21"/>
  <c r="P373" i="21"/>
  <c r="Q373" i="21"/>
  <c r="R373" i="21"/>
  <c r="S373" i="21"/>
  <c r="T373" i="21"/>
  <c r="U373" i="21"/>
  <c r="V373" i="21"/>
  <c r="W373" i="21"/>
  <c r="X373" i="21"/>
  <c r="Y373" i="21"/>
  <c r="B374" i="21"/>
  <c r="C374" i="21"/>
  <c r="D374" i="21"/>
  <c r="E374" i="21"/>
  <c r="F374" i="21"/>
  <c r="G374" i="21"/>
  <c r="H374" i="21"/>
  <c r="I374" i="21"/>
  <c r="J374" i="21"/>
  <c r="K374" i="21"/>
  <c r="L374" i="21"/>
  <c r="M374" i="21"/>
  <c r="N374" i="21"/>
  <c r="O374" i="21"/>
  <c r="P374" i="21"/>
  <c r="Q374" i="21"/>
  <c r="R374" i="21"/>
  <c r="S374" i="21"/>
  <c r="T374" i="21"/>
  <c r="U374" i="21"/>
  <c r="V374" i="21"/>
  <c r="W374" i="21"/>
  <c r="X374" i="21"/>
  <c r="Y374" i="21"/>
  <c r="B375" i="21"/>
  <c r="C375" i="21"/>
  <c r="D375" i="21"/>
  <c r="E375" i="21"/>
  <c r="F375" i="21"/>
  <c r="G375" i="21"/>
  <c r="H375" i="21"/>
  <c r="I375" i="21"/>
  <c r="J375" i="21"/>
  <c r="K375" i="21"/>
  <c r="L375" i="21"/>
  <c r="M375" i="21"/>
  <c r="N375" i="21"/>
  <c r="O375" i="21"/>
  <c r="P375" i="21"/>
  <c r="Q375" i="21"/>
  <c r="R375" i="21"/>
  <c r="S375" i="21"/>
  <c r="T375" i="21"/>
  <c r="U375" i="21"/>
  <c r="V375" i="21"/>
  <c r="W375" i="21"/>
  <c r="X375" i="21"/>
  <c r="Y375" i="21"/>
  <c r="H17" i="16"/>
  <c r="H18" i="16"/>
  <c r="H19" i="16"/>
  <c r="J19" i="16" s="1"/>
  <c r="L19" i="16" s="1"/>
  <c r="H20" i="16"/>
  <c r="H21" i="16"/>
  <c r="H22" i="16"/>
  <c r="J22" i="16" s="1"/>
  <c r="L22" i="16" s="1"/>
  <c r="H23" i="16"/>
  <c r="J23" i="16" s="1"/>
  <c r="L23" i="16" s="1"/>
  <c r="H24" i="16"/>
  <c r="D25" i="16"/>
  <c r="H35" i="16"/>
  <c r="J35" i="16" s="1"/>
  <c r="L35" i="16" s="1"/>
  <c r="H36" i="16"/>
  <c r="H41" i="16" s="1"/>
  <c r="J41" i="16" s="1"/>
  <c r="L41" i="16" s="1"/>
  <c r="H37" i="16"/>
  <c r="H38" i="16"/>
  <c r="H39" i="16"/>
  <c r="J39" i="16" s="1"/>
  <c r="L39" i="16" s="1"/>
  <c r="H40" i="16"/>
  <c r="J40" i="16" s="1"/>
  <c r="L40" i="16" s="1"/>
  <c r="D41" i="16"/>
  <c r="H51" i="16"/>
  <c r="H62" i="16" s="1"/>
  <c r="J62" i="16" s="1"/>
  <c r="L62" i="16" s="1"/>
  <c r="H52" i="16"/>
  <c r="J52" i="16" s="1"/>
  <c r="L52" i="16" s="1"/>
  <c r="H53" i="16"/>
  <c r="J53" i="16" s="1"/>
  <c r="L53" i="16" s="1"/>
  <c r="H54" i="16"/>
  <c r="H55" i="16"/>
  <c r="H56" i="16"/>
  <c r="J56" i="16" s="1"/>
  <c r="L56" i="16" s="1"/>
  <c r="H57" i="16"/>
  <c r="J57" i="16" s="1"/>
  <c r="L57" i="16" s="1"/>
  <c r="H58" i="16"/>
  <c r="H59" i="16"/>
  <c r="H60" i="16"/>
  <c r="J60" i="16" s="1"/>
  <c r="L60" i="16" s="1"/>
  <c r="H61" i="16"/>
  <c r="J61" i="16" s="1"/>
  <c r="L61" i="16" s="1"/>
  <c r="D62" i="16"/>
  <c r="I17" i="16"/>
  <c r="I18" i="16"/>
  <c r="I19" i="16"/>
  <c r="I20" i="16"/>
  <c r="I21" i="16"/>
  <c r="K21" i="16" s="1"/>
  <c r="M21" i="16" s="1"/>
  <c r="I22" i="16"/>
  <c r="K22" i="16" s="1"/>
  <c r="M22" i="16" s="1"/>
  <c r="I23" i="16"/>
  <c r="I24" i="16"/>
  <c r="I35" i="16"/>
  <c r="I36" i="16"/>
  <c r="I37" i="16"/>
  <c r="I38" i="16"/>
  <c r="I39" i="16"/>
  <c r="I40" i="16"/>
  <c r="I51" i="16"/>
  <c r="I52" i="16"/>
  <c r="I53" i="16"/>
  <c r="K53" i="16" s="1"/>
  <c r="M53" i="16" s="1"/>
  <c r="I54" i="16"/>
  <c r="K54" i="16" s="1"/>
  <c r="M54" i="16" s="1"/>
  <c r="I55" i="16"/>
  <c r="I56" i="16"/>
  <c r="I57" i="16"/>
  <c r="K57" i="16" s="1"/>
  <c r="M57" i="16" s="1"/>
  <c r="I58" i="16"/>
  <c r="K58" i="16" s="1"/>
  <c r="M58" i="16" s="1"/>
  <c r="I59" i="16"/>
  <c r="I60" i="16"/>
  <c r="I61" i="16"/>
  <c r="K61" i="16" s="1"/>
  <c r="M61" i="16" s="1"/>
  <c r="I62" i="16"/>
  <c r="K62" i="16" s="1"/>
  <c r="M62" i="16" s="1"/>
  <c r="G51" i="16"/>
  <c r="G52" i="16"/>
  <c r="G53" i="16"/>
  <c r="G54" i="16"/>
  <c r="G55" i="16"/>
  <c r="G56" i="16"/>
  <c r="G57" i="16"/>
  <c r="G58" i="16"/>
  <c r="G59" i="16"/>
  <c r="G60" i="16"/>
  <c r="G61" i="16"/>
  <c r="K60" i="16"/>
  <c r="M60" i="16" s="1"/>
  <c r="K59" i="16"/>
  <c r="M59" i="16" s="1"/>
  <c r="J59" i="16"/>
  <c r="L59" i="16" s="1"/>
  <c r="J58" i="16"/>
  <c r="L58" i="16"/>
  <c r="K56" i="16"/>
  <c r="M56" i="16" s="1"/>
  <c r="K55" i="16"/>
  <c r="M55" i="16" s="1"/>
  <c r="J55" i="16"/>
  <c r="L55" i="16" s="1"/>
  <c r="J54" i="16"/>
  <c r="L54" i="16"/>
  <c r="K52" i="16"/>
  <c r="M52" i="16" s="1"/>
  <c r="K51" i="16"/>
  <c r="M51" i="16" s="1"/>
  <c r="J51" i="16"/>
  <c r="L51" i="16" s="1"/>
  <c r="G35" i="16"/>
  <c r="G36" i="16"/>
  <c r="G37" i="16"/>
  <c r="G38" i="16"/>
  <c r="G39" i="16"/>
  <c r="G40" i="16"/>
  <c r="K40" i="16"/>
  <c r="M40" i="16" s="1"/>
  <c r="K39" i="16"/>
  <c r="M39" i="16"/>
  <c r="K38" i="16"/>
  <c r="M38" i="16"/>
  <c r="J38" i="16"/>
  <c r="L38" i="16" s="1"/>
  <c r="K37" i="16"/>
  <c r="M37" i="16"/>
  <c r="J37" i="16"/>
  <c r="L37" i="16" s="1"/>
  <c r="K36" i="16"/>
  <c r="M36" i="16" s="1"/>
  <c r="K35" i="16"/>
  <c r="M35" i="16"/>
  <c r="K24" i="16"/>
  <c r="M24" i="16"/>
  <c r="J24" i="16"/>
  <c r="L24" i="16" s="1"/>
  <c r="G24" i="16"/>
  <c r="K23" i="16"/>
  <c r="M23" i="16" s="1"/>
  <c r="G23" i="16"/>
  <c r="G22" i="16"/>
  <c r="J21" i="16"/>
  <c r="L21" i="16" s="1"/>
  <c r="G21" i="16"/>
  <c r="K20" i="16"/>
  <c r="M20" i="16" s="1"/>
  <c r="J20" i="16"/>
  <c r="L20" i="16" s="1"/>
  <c r="G20" i="16"/>
  <c r="K19" i="16"/>
  <c r="M19" i="16" s="1"/>
  <c r="G19" i="16"/>
  <c r="J18" i="16"/>
  <c r="L18" i="16" s="1"/>
  <c r="G18" i="16"/>
  <c r="K17" i="16"/>
  <c r="M17" i="16" s="1"/>
  <c r="J17" i="16"/>
  <c r="L17" i="16" s="1"/>
  <c r="G17" i="16"/>
  <c r="I25" i="16" l="1"/>
  <c r="K25" i="16" s="1"/>
  <c r="M25" i="16" s="1"/>
  <c r="K18" i="16"/>
  <c r="M18" i="16" s="1"/>
  <c r="I41" i="16"/>
  <c r="K41" i="16" s="1"/>
  <c r="M41" i="16" s="1"/>
  <c r="H25" i="16"/>
  <c r="J25" i="16" s="1"/>
  <c r="L25" i="16" s="1"/>
  <c r="P19" i="13" s="1"/>
  <c r="J36" i="16"/>
  <c r="L36" i="16" s="1"/>
  <c r="Q19" i="13" l="1"/>
  <c r="J9" i="16"/>
  <c r="Q32" i="13" l="1"/>
  <c r="I33" i="13"/>
  <c r="Y33" i="13"/>
  <c r="Q34" i="13"/>
  <c r="I35" i="13"/>
  <c r="Y35" i="13"/>
  <c r="Q36" i="13"/>
  <c r="I37" i="13"/>
  <c r="Y37" i="13"/>
  <c r="Q38" i="13"/>
  <c r="I39" i="13"/>
  <c r="Y39" i="13"/>
  <c r="Q40" i="13"/>
  <c r="I41" i="13"/>
  <c r="Y41" i="13"/>
  <c r="Q42" i="13"/>
  <c r="I43" i="13"/>
  <c r="Y43" i="13"/>
  <c r="Q44" i="13"/>
  <c r="I45" i="13"/>
  <c r="Y45" i="13"/>
  <c r="Q46" i="13"/>
  <c r="I47" i="13"/>
  <c r="Y47" i="13"/>
  <c r="Q48" i="13"/>
  <c r="I49" i="13"/>
  <c r="Y49" i="13"/>
  <c r="Q50" i="13"/>
  <c r="I51" i="13"/>
  <c r="Y51" i="13"/>
  <c r="Q52" i="13"/>
  <c r="I53" i="13"/>
  <c r="Y53" i="13"/>
  <c r="Q54" i="13"/>
  <c r="I55" i="13"/>
  <c r="Y55" i="13"/>
  <c r="Q56" i="13"/>
  <c r="I57" i="13"/>
  <c r="Y57" i="13"/>
  <c r="Q58" i="13"/>
  <c r="I59" i="13"/>
  <c r="Y59" i="13"/>
  <c r="Q60" i="13"/>
  <c r="I61" i="13"/>
  <c r="Y61" i="13"/>
  <c r="Q62" i="13"/>
  <c r="I63" i="13"/>
  <c r="Y63" i="13"/>
  <c r="Q64" i="13"/>
  <c r="I65" i="13"/>
  <c r="Y65" i="13"/>
  <c r="Q66" i="13"/>
  <c r="I67" i="13"/>
  <c r="Y67" i="13"/>
  <c r="Q68" i="13"/>
  <c r="I69" i="13"/>
  <c r="Y69" i="13"/>
  <c r="Q70" i="13"/>
  <c r="I71" i="13"/>
  <c r="Y71" i="13"/>
  <c r="Q72" i="13"/>
  <c r="I73" i="13"/>
  <c r="Y73" i="13"/>
  <c r="Q74" i="13"/>
  <c r="P32" i="13"/>
  <c r="H33" i="13"/>
  <c r="X33" i="13"/>
  <c r="P34" i="13"/>
  <c r="H35" i="13"/>
  <c r="X35" i="13"/>
  <c r="P36" i="13"/>
  <c r="H37" i="13"/>
  <c r="X37" i="13"/>
  <c r="P38" i="13"/>
  <c r="H39" i="13"/>
  <c r="X39" i="13"/>
  <c r="P40" i="13"/>
  <c r="H41" i="13"/>
  <c r="X41" i="13"/>
  <c r="P42" i="13"/>
  <c r="H43" i="13"/>
  <c r="X43" i="13"/>
  <c r="P44" i="13"/>
  <c r="H45" i="13"/>
  <c r="X45" i="13"/>
  <c r="P46" i="13"/>
  <c r="H47" i="13"/>
  <c r="X47" i="13"/>
  <c r="P48" i="13"/>
  <c r="H49" i="13"/>
  <c r="X49" i="13"/>
  <c r="P50" i="13"/>
  <c r="H51" i="13"/>
  <c r="X51" i="13"/>
  <c r="P52" i="13"/>
  <c r="H53" i="13"/>
  <c r="X53" i="13"/>
  <c r="P54" i="13"/>
  <c r="H55" i="13"/>
  <c r="X55" i="13"/>
  <c r="P56" i="13"/>
  <c r="H57" i="13"/>
  <c r="X57" i="13"/>
  <c r="P58" i="13"/>
  <c r="H59" i="13"/>
  <c r="X59" i="13"/>
  <c r="P60" i="13"/>
  <c r="H61" i="13"/>
  <c r="X61" i="13"/>
  <c r="P62" i="13"/>
  <c r="H63" i="13"/>
  <c r="X63" i="13"/>
  <c r="P64" i="13"/>
  <c r="H65" i="13"/>
  <c r="X65" i="13"/>
  <c r="P66" i="13"/>
  <c r="H67" i="13"/>
  <c r="X67" i="13"/>
  <c r="P68" i="13"/>
  <c r="H69" i="13"/>
  <c r="X69" i="13"/>
  <c r="P70" i="13"/>
  <c r="H71" i="13"/>
  <c r="X71" i="13"/>
  <c r="C32" i="13"/>
  <c r="S32" i="13"/>
  <c r="K33" i="13"/>
  <c r="C34" i="13"/>
  <c r="S34" i="13"/>
  <c r="K35" i="13"/>
  <c r="C36" i="13"/>
  <c r="S36" i="13"/>
  <c r="K37" i="13"/>
  <c r="C38" i="13"/>
  <c r="S38" i="13"/>
  <c r="K39" i="13"/>
  <c r="C40" i="13"/>
  <c r="S40" i="13"/>
  <c r="K41" i="13"/>
  <c r="C42" i="13"/>
  <c r="S42" i="13"/>
  <c r="K43" i="13"/>
  <c r="C44" i="13"/>
  <c r="S44" i="13"/>
  <c r="K45" i="13"/>
  <c r="C46" i="13"/>
  <c r="S46" i="13"/>
  <c r="K47" i="13"/>
  <c r="C48" i="13"/>
  <c r="S48" i="13"/>
  <c r="K49" i="13"/>
  <c r="C50" i="13"/>
  <c r="S50" i="13"/>
  <c r="K51" i="13"/>
  <c r="C52" i="13"/>
  <c r="S52" i="13"/>
  <c r="K53" i="13"/>
  <c r="C54" i="13"/>
  <c r="S54" i="13"/>
  <c r="K55" i="13"/>
  <c r="C56" i="13"/>
  <c r="S56" i="13"/>
  <c r="K57" i="13"/>
  <c r="C58" i="13"/>
  <c r="S58" i="13"/>
  <c r="K59" i="13"/>
  <c r="C60" i="13"/>
  <c r="S60" i="13"/>
  <c r="K61" i="13"/>
  <c r="C62" i="13"/>
  <c r="S62" i="13"/>
  <c r="K63" i="13"/>
  <c r="C64" i="13"/>
  <c r="S64" i="13"/>
  <c r="K65" i="13"/>
  <c r="C66" i="13"/>
  <c r="S66" i="13"/>
  <c r="K67" i="13"/>
  <c r="C68" i="13"/>
  <c r="S68" i="13"/>
  <c r="K69" i="13"/>
  <c r="C70" i="13"/>
  <c r="S70" i="13"/>
  <c r="K71" i="13"/>
  <c r="C72" i="13"/>
  <c r="S72" i="13"/>
  <c r="K73" i="13"/>
  <c r="C74" i="13"/>
  <c r="B32" i="13"/>
  <c r="R32" i="13"/>
  <c r="J33" i="13"/>
  <c r="B34" i="13"/>
  <c r="R34" i="13"/>
  <c r="J35" i="13"/>
  <c r="B36" i="13"/>
  <c r="R36" i="13"/>
  <c r="J37" i="13"/>
  <c r="B38" i="13"/>
  <c r="R38" i="13"/>
  <c r="J39" i="13"/>
  <c r="B40" i="13"/>
  <c r="R40" i="13"/>
  <c r="J41" i="13"/>
  <c r="B42" i="13"/>
  <c r="R42" i="13"/>
  <c r="J43" i="13"/>
  <c r="B44" i="13"/>
  <c r="R44" i="13"/>
  <c r="J45" i="13"/>
  <c r="B46" i="13"/>
  <c r="R46" i="13"/>
  <c r="J47" i="13"/>
  <c r="B48" i="13"/>
  <c r="R48" i="13"/>
  <c r="J49" i="13"/>
  <c r="B50" i="13"/>
  <c r="R50" i="13"/>
  <c r="J51" i="13"/>
  <c r="B52" i="13"/>
  <c r="R52" i="13"/>
  <c r="J53" i="13"/>
  <c r="B54" i="13"/>
  <c r="R54" i="13"/>
  <c r="J55" i="13"/>
  <c r="B56" i="13"/>
  <c r="R56" i="13"/>
  <c r="J57" i="13"/>
  <c r="B58" i="13"/>
  <c r="R58" i="13"/>
  <c r="J59" i="13"/>
  <c r="B60" i="13"/>
  <c r="R60" i="13"/>
  <c r="J61" i="13"/>
  <c r="B62" i="13"/>
  <c r="R62" i="13"/>
  <c r="J63" i="13"/>
  <c r="B64" i="13"/>
  <c r="R64" i="13"/>
  <c r="J65" i="13"/>
  <c r="B66" i="13"/>
  <c r="R66" i="13"/>
  <c r="J67" i="13"/>
  <c r="B68" i="13"/>
  <c r="R68" i="13"/>
  <c r="J69" i="13"/>
  <c r="B70" i="13"/>
  <c r="R70" i="13"/>
  <c r="V71" i="13"/>
  <c r="N73" i="13"/>
  <c r="T74" i="13"/>
  <c r="L75" i="13"/>
  <c r="D76" i="13"/>
  <c r="T76" i="13"/>
  <c r="L77" i="13"/>
  <c r="D78" i="13"/>
  <c r="T78" i="13"/>
  <c r="L79" i="13"/>
  <c r="D80" i="13"/>
  <c r="T80" i="13"/>
  <c r="L81" i="13"/>
  <c r="D82" i="13"/>
  <c r="T82" i="13"/>
  <c r="L83" i="13"/>
  <c r="D84" i="13"/>
  <c r="T84" i="13"/>
  <c r="L85" i="13"/>
  <c r="D86" i="13"/>
  <c r="T86" i="13"/>
  <c r="L87" i="13"/>
  <c r="D88" i="13"/>
  <c r="T88" i="13"/>
  <c r="L89" i="13"/>
  <c r="D90" i="13"/>
  <c r="T90" i="13"/>
  <c r="L91" i="13"/>
  <c r="D92" i="13"/>
  <c r="T92" i="13"/>
  <c r="L93" i="13"/>
  <c r="D94" i="13"/>
  <c r="T94" i="13"/>
  <c r="L95" i="13"/>
  <c r="D96" i="13"/>
  <c r="T96" i="13"/>
  <c r="L97" i="13"/>
  <c r="D98" i="13"/>
  <c r="T98" i="13"/>
  <c r="L99" i="13"/>
  <c r="D100" i="13"/>
  <c r="T100" i="13"/>
  <c r="L101" i="13"/>
  <c r="D102" i="13"/>
  <c r="T102" i="13"/>
  <c r="L103" i="13"/>
  <c r="D104" i="13"/>
  <c r="T104" i="13"/>
  <c r="D73" i="13"/>
  <c r="L74" i="13"/>
  <c r="G75" i="13"/>
  <c r="W75" i="13"/>
  <c r="O76" i="13"/>
  <c r="G77" i="13"/>
  <c r="W77" i="13"/>
  <c r="O78" i="13"/>
  <c r="G79" i="13"/>
  <c r="W79" i="13"/>
  <c r="O80" i="13"/>
  <c r="G81" i="13"/>
  <c r="W81" i="13"/>
  <c r="O82" i="13"/>
  <c r="G83" i="13"/>
  <c r="W83" i="13"/>
  <c r="O84" i="13"/>
  <c r="G85" i="13"/>
  <c r="W85" i="13"/>
  <c r="O86" i="13"/>
  <c r="G87" i="13"/>
  <c r="W87" i="13"/>
  <c r="O88" i="13"/>
  <c r="G89" i="13"/>
  <c r="W89" i="13"/>
  <c r="O90" i="13"/>
  <c r="G91" i="13"/>
  <c r="W91" i="13"/>
  <c r="O92" i="13"/>
  <c r="G93" i="13"/>
  <c r="W93" i="13"/>
  <c r="O94" i="13"/>
  <c r="G95" i="13"/>
  <c r="W95" i="13"/>
  <c r="O96" i="13"/>
  <c r="G97" i="13"/>
  <c r="W97" i="13"/>
  <c r="O98" i="13"/>
  <c r="G99" i="13"/>
  <c r="W99" i="13"/>
  <c r="O100" i="13"/>
  <c r="G101" i="13"/>
  <c r="W101" i="13"/>
  <c r="O102" i="13"/>
  <c r="G103" i="13"/>
  <c r="W103" i="13"/>
  <c r="O104" i="13"/>
  <c r="G105" i="13"/>
  <c r="W105" i="13"/>
  <c r="O106" i="13"/>
  <c r="G107" i="13"/>
  <c r="W107" i="13"/>
  <c r="O108" i="13"/>
  <c r="G109" i="13"/>
  <c r="W109" i="13"/>
  <c r="O110" i="13"/>
  <c r="G111" i="13"/>
  <c r="W111" i="13"/>
  <c r="O112" i="13"/>
  <c r="G113" i="13"/>
  <c r="W113" i="13"/>
  <c r="O114" i="13"/>
  <c r="G115" i="13"/>
  <c r="W115" i="13"/>
  <c r="B73" i="13"/>
  <c r="J74" i="13"/>
  <c r="F75" i="13"/>
  <c r="V75" i="13"/>
  <c r="N76" i="13"/>
  <c r="F77" i="13"/>
  <c r="V77" i="13"/>
  <c r="N78" i="13"/>
  <c r="F79" i="13"/>
  <c r="V79" i="13"/>
  <c r="N80" i="13"/>
  <c r="F81" i="13"/>
  <c r="V81" i="13"/>
  <c r="N82" i="13"/>
  <c r="F83" i="13"/>
  <c r="V83" i="13"/>
  <c r="N84" i="13"/>
  <c r="F85" i="13"/>
  <c r="V85" i="13"/>
  <c r="N86" i="13"/>
  <c r="F87" i="13"/>
  <c r="V87" i="13"/>
  <c r="N88" i="13"/>
  <c r="F89" i="13"/>
  <c r="V89" i="13"/>
  <c r="N90" i="13"/>
  <c r="F91" i="13"/>
  <c r="V91" i="13"/>
  <c r="N92" i="13"/>
  <c r="F93" i="13"/>
  <c r="V93" i="13"/>
  <c r="N94" i="13"/>
  <c r="F95" i="13"/>
  <c r="V95" i="13"/>
  <c r="N96" i="13"/>
  <c r="F97" i="13"/>
  <c r="V97" i="13"/>
  <c r="N98" i="13"/>
  <c r="F99" i="13"/>
  <c r="V99" i="13"/>
  <c r="N100" i="13"/>
  <c r="F101" i="13"/>
  <c r="V101" i="13"/>
  <c r="N102" i="13"/>
  <c r="F103" i="13"/>
  <c r="V103" i="13"/>
  <c r="N104" i="13"/>
  <c r="F105" i="13"/>
  <c r="V105" i="13"/>
  <c r="N106" i="13"/>
  <c r="F107" i="13"/>
  <c r="V107" i="13"/>
  <c r="N108" i="13"/>
  <c r="J71" i="13"/>
  <c r="H73" i="13"/>
  <c r="P74" i="13"/>
  <c r="I75" i="13"/>
  <c r="Y75" i="13"/>
  <c r="Q76" i="13"/>
  <c r="I77" i="13"/>
  <c r="Y77" i="13"/>
  <c r="Q78" i="13"/>
  <c r="I79" i="13"/>
  <c r="Y79" i="13"/>
  <c r="Q80" i="13"/>
  <c r="I81" i="13"/>
  <c r="Y81" i="13"/>
  <c r="Q82" i="13"/>
  <c r="I83" i="13"/>
  <c r="Y83" i="13"/>
  <c r="Q84" i="13"/>
  <c r="I85" i="13"/>
  <c r="Y85" i="13"/>
  <c r="Q86" i="13"/>
  <c r="I87" i="13"/>
  <c r="Y87" i="13"/>
  <c r="Q88" i="13"/>
  <c r="I89" i="13"/>
  <c r="Y89" i="13"/>
  <c r="Q90" i="13"/>
  <c r="I91" i="13"/>
  <c r="Y91" i="13"/>
  <c r="Q92" i="13"/>
  <c r="I93" i="13"/>
  <c r="Y93" i="13"/>
  <c r="Q94" i="13"/>
  <c r="I95" i="13"/>
  <c r="Y95" i="13"/>
  <c r="Q96" i="13"/>
  <c r="I97" i="13"/>
  <c r="Y97" i="13"/>
  <c r="Q98" i="13"/>
  <c r="I99" i="13"/>
  <c r="Y99" i="13"/>
  <c r="Q100" i="13"/>
  <c r="I101" i="13"/>
  <c r="Y101" i="13"/>
  <c r="Q102" i="13"/>
  <c r="I103" i="13"/>
  <c r="Y103" i="13"/>
  <c r="Q104" i="13"/>
  <c r="I105" i="13"/>
  <c r="Y105" i="13"/>
  <c r="Q106" i="13"/>
  <c r="I107" i="13"/>
  <c r="Y107" i="13"/>
  <c r="Q108" i="13"/>
  <c r="I109" i="13"/>
  <c r="Y109" i="13"/>
  <c r="Q110" i="13"/>
  <c r="I111" i="13"/>
  <c r="Y111" i="13"/>
  <c r="Q112" i="13"/>
  <c r="I113" i="13"/>
  <c r="Y113" i="13"/>
  <c r="Q114" i="13"/>
  <c r="I115" i="13"/>
  <c r="L105" i="13"/>
  <c r="D108" i="13"/>
  <c r="X109" i="13"/>
  <c r="H111" i="13"/>
  <c r="P112" i="13"/>
  <c r="X113" i="13"/>
  <c r="H115" i="13"/>
  <c r="H116" i="13"/>
  <c r="X116" i="13"/>
  <c r="P117" i="13"/>
  <c r="H118" i="13"/>
  <c r="X118" i="13"/>
  <c r="P119" i="13"/>
  <c r="H120" i="13"/>
  <c r="X120" i="13"/>
  <c r="P121" i="13"/>
  <c r="H122" i="13"/>
  <c r="X122" i="13"/>
  <c r="P123" i="13"/>
  <c r="H124" i="13"/>
  <c r="X124" i="13"/>
  <c r="P125" i="13"/>
  <c r="H126" i="13"/>
  <c r="X126" i="13"/>
  <c r="P127" i="13"/>
  <c r="H128" i="13"/>
  <c r="X128" i="13"/>
  <c r="P129" i="13"/>
  <c r="H130" i="13"/>
  <c r="X130" i="13"/>
  <c r="P131" i="13"/>
  <c r="H132" i="13"/>
  <c r="X132" i="13"/>
  <c r="P133" i="13"/>
  <c r="H134" i="13"/>
  <c r="X134" i="13"/>
  <c r="M32" i="13"/>
  <c r="E33" i="13"/>
  <c r="U33" i="13"/>
  <c r="M34" i="13"/>
  <c r="E35" i="13"/>
  <c r="U35" i="13"/>
  <c r="M36" i="13"/>
  <c r="E37" i="13"/>
  <c r="U37" i="13"/>
  <c r="M38" i="13"/>
  <c r="E39" i="13"/>
  <c r="U39" i="13"/>
  <c r="M40" i="13"/>
  <c r="E41" i="13"/>
  <c r="U41" i="13"/>
  <c r="M42" i="13"/>
  <c r="E43" i="13"/>
  <c r="U43" i="13"/>
  <c r="M44" i="13"/>
  <c r="E45" i="13"/>
  <c r="U45" i="13"/>
  <c r="M46" i="13"/>
  <c r="E47" i="13"/>
  <c r="U47" i="13"/>
  <c r="M48" i="13"/>
  <c r="E49" i="13"/>
  <c r="U49" i="13"/>
  <c r="M50" i="13"/>
  <c r="E51" i="13"/>
  <c r="U51" i="13"/>
  <c r="M52" i="13"/>
  <c r="E53" i="13"/>
  <c r="U53" i="13"/>
  <c r="M54" i="13"/>
  <c r="E55" i="13"/>
  <c r="U55" i="13"/>
  <c r="M56" i="13"/>
  <c r="E57" i="13"/>
  <c r="U57" i="13"/>
  <c r="M58" i="13"/>
  <c r="E59" i="13"/>
  <c r="U59" i="13"/>
  <c r="M60" i="13"/>
  <c r="E61" i="13"/>
  <c r="U61" i="13"/>
  <c r="M62" i="13"/>
  <c r="E63" i="13"/>
  <c r="U63" i="13"/>
  <c r="M64" i="13"/>
  <c r="E65" i="13"/>
  <c r="U65" i="13"/>
  <c r="M66" i="13"/>
  <c r="E67" i="13"/>
  <c r="U67" i="13"/>
  <c r="M68" i="13"/>
  <c r="E69" i="13"/>
  <c r="U69" i="13"/>
  <c r="M70" i="13"/>
  <c r="E71" i="13"/>
  <c r="U71" i="13"/>
  <c r="M72" i="13"/>
  <c r="E73" i="13"/>
  <c r="U73" i="13"/>
  <c r="M74" i="13"/>
  <c r="L32" i="13"/>
  <c r="D33" i="13"/>
  <c r="T33" i="13"/>
  <c r="L34" i="13"/>
  <c r="D35" i="13"/>
  <c r="T35" i="13"/>
  <c r="L36" i="13"/>
  <c r="D37" i="13"/>
  <c r="T37" i="13"/>
  <c r="L38" i="13"/>
  <c r="D39" i="13"/>
  <c r="T39" i="13"/>
  <c r="L40" i="13"/>
  <c r="D41" i="13"/>
  <c r="T41" i="13"/>
  <c r="L42" i="13"/>
  <c r="D43" i="13"/>
  <c r="T43" i="13"/>
  <c r="L44" i="13"/>
  <c r="D45" i="13"/>
  <c r="T45" i="13"/>
  <c r="L46" i="13"/>
  <c r="D47" i="13"/>
  <c r="T47" i="13"/>
  <c r="L48" i="13"/>
  <c r="D49" i="13"/>
  <c r="T49" i="13"/>
  <c r="L50" i="13"/>
  <c r="D51" i="13"/>
  <c r="T51" i="13"/>
  <c r="L52" i="13"/>
  <c r="D53" i="13"/>
  <c r="T53" i="13"/>
  <c r="L54" i="13"/>
  <c r="D55" i="13"/>
  <c r="T55" i="13"/>
  <c r="L56" i="13"/>
  <c r="D57" i="13"/>
  <c r="T57" i="13"/>
  <c r="L58" i="13"/>
  <c r="D59" i="13"/>
  <c r="T59" i="13"/>
  <c r="L60" i="13"/>
  <c r="D61" i="13"/>
  <c r="T61" i="13"/>
  <c r="L62" i="13"/>
  <c r="D63" i="13"/>
  <c r="T63" i="13"/>
  <c r="L64" i="13"/>
  <c r="D65" i="13"/>
  <c r="T65" i="13"/>
  <c r="L66" i="13"/>
  <c r="D67" i="13"/>
  <c r="T67" i="13"/>
  <c r="L68" i="13"/>
  <c r="D69" i="13"/>
  <c r="T69" i="13"/>
  <c r="L70" i="13"/>
  <c r="D71" i="13"/>
  <c r="T71" i="13"/>
  <c r="L72" i="13"/>
  <c r="O32" i="13"/>
  <c r="G33" i="13"/>
  <c r="W33" i="13"/>
  <c r="O34" i="13"/>
  <c r="G35" i="13"/>
  <c r="W35" i="13"/>
  <c r="O36" i="13"/>
  <c r="G37" i="13"/>
  <c r="W37" i="13"/>
  <c r="O38" i="13"/>
  <c r="G39" i="13"/>
  <c r="W39" i="13"/>
  <c r="O40" i="13"/>
  <c r="G41" i="13"/>
  <c r="W41" i="13"/>
  <c r="O42" i="13"/>
  <c r="G43" i="13"/>
  <c r="W43" i="13"/>
  <c r="O44" i="13"/>
  <c r="G45" i="13"/>
  <c r="W45" i="13"/>
  <c r="O46" i="13"/>
  <c r="G47" i="13"/>
  <c r="W47" i="13"/>
  <c r="O48" i="13"/>
  <c r="G49" i="13"/>
  <c r="W49" i="13"/>
  <c r="O50" i="13"/>
  <c r="G51" i="13"/>
  <c r="W51" i="13"/>
  <c r="O52" i="13"/>
  <c r="G53" i="13"/>
  <c r="W53" i="13"/>
  <c r="O54" i="13"/>
  <c r="G55" i="13"/>
  <c r="W55" i="13"/>
  <c r="O56" i="13"/>
  <c r="G57" i="13"/>
  <c r="W57" i="13"/>
  <c r="O58" i="13"/>
  <c r="G59" i="13"/>
  <c r="W59" i="13"/>
  <c r="O60" i="13"/>
  <c r="G61" i="13"/>
  <c r="W61" i="13"/>
  <c r="O62" i="13"/>
  <c r="G63" i="13"/>
  <c r="W63" i="13"/>
  <c r="O64" i="13"/>
  <c r="G65" i="13"/>
  <c r="W65" i="13"/>
  <c r="O66" i="13"/>
  <c r="G67" i="13"/>
  <c r="W67" i="13"/>
  <c r="O68" i="13"/>
  <c r="G69" i="13"/>
  <c r="W69" i="13"/>
  <c r="O70" i="13"/>
  <c r="G71" i="13"/>
  <c r="W71" i="13"/>
  <c r="O72" i="13"/>
  <c r="G73" i="13"/>
  <c r="W73" i="13"/>
  <c r="O74" i="13"/>
  <c r="N32" i="13"/>
  <c r="F33" i="13"/>
  <c r="V33" i="13"/>
  <c r="N34" i="13"/>
  <c r="F35" i="13"/>
  <c r="V35" i="13"/>
  <c r="N36" i="13"/>
  <c r="F37" i="13"/>
  <c r="V37" i="13"/>
  <c r="N38" i="13"/>
  <c r="F39" i="13"/>
  <c r="V39" i="13"/>
  <c r="N40" i="13"/>
  <c r="F41" i="13"/>
  <c r="V41" i="13"/>
  <c r="N42" i="13"/>
  <c r="F43" i="13"/>
  <c r="V43" i="13"/>
  <c r="N44" i="13"/>
  <c r="F45" i="13"/>
  <c r="V45" i="13"/>
  <c r="N46" i="13"/>
  <c r="F47" i="13"/>
  <c r="V47" i="13"/>
  <c r="N48" i="13"/>
  <c r="F49" i="13"/>
  <c r="V49" i="13"/>
  <c r="N50" i="13"/>
  <c r="F51" i="13"/>
  <c r="V51" i="13"/>
  <c r="N52" i="13"/>
  <c r="F53" i="13"/>
  <c r="V53" i="13"/>
  <c r="N54" i="13"/>
  <c r="F55" i="13"/>
  <c r="V55" i="13"/>
  <c r="N56" i="13"/>
  <c r="F57" i="13"/>
  <c r="V57" i="13"/>
  <c r="N58" i="13"/>
  <c r="F59" i="13"/>
  <c r="V59" i="13"/>
  <c r="N60" i="13"/>
  <c r="F61" i="13"/>
  <c r="V61" i="13"/>
  <c r="N62" i="13"/>
  <c r="F63" i="13"/>
  <c r="V63" i="13"/>
  <c r="N64" i="13"/>
  <c r="F65" i="13"/>
  <c r="V65" i="13"/>
  <c r="N66" i="13"/>
  <c r="F67" i="13"/>
  <c r="V67" i="13"/>
  <c r="N68" i="13"/>
  <c r="F69" i="13"/>
  <c r="V69" i="13"/>
  <c r="N70" i="13"/>
  <c r="F71" i="13"/>
  <c r="F73" i="13"/>
  <c r="N74" i="13"/>
  <c r="H75" i="13"/>
  <c r="X75" i="13"/>
  <c r="P76" i="13"/>
  <c r="H77" i="13"/>
  <c r="X77" i="13"/>
  <c r="P78" i="13"/>
  <c r="H79" i="13"/>
  <c r="X79" i="13"/>
  <c r="P80" i="13"/>
  <c r="H81" i="13"/>
  <c r="X81" i="13"/>
  <c r="P82" i="13"/>
  <c r="H83" i="13"/>
  <c r="X83" i="13"/>
  <c r="P84" i="13"/>
  <c r="H85" i="13"/>
  <c r="X85" i="13"/>
  <c r="P86" i="13"/>
  <c r="H87" i="13"/>
  <c r="X87" i="13"/>
  <c r="P88" i="13"/>
  <c r="H89" i="13"/>
  <c r="X89" i="13"/>
  <c r="P90" i="13"/>
  <c r="H91" i="13"/>
  <c r="X91" i="13"/>
  <c r="P92" i="13"/>
  <c r="H93" i="13"/>
  <c r="X93" i="13"/>
  <c r="P94" i="13"/>
  <c r="H95" i="13"/>
  <c r="X95" i="13"/>
  <c r="P96" i="13"/>
  <c r="H97" i="13"/>
  <c r="X97" i="13"/>
  <c r="P98" i="13"/>
  <c r="H99" i="13"/>
  <c r="X99" i="13"/>
  <c r="P100" i="13"/>
  <c r="H101" i="13"/>
  <c r="X101" i="13"/>
  <c r="P102" i="13"/>
  <c r="H103" i="13"/>
  <c r="X103" i="13"/>
  <c r="P104" i="13"/>
  <c r="T72" i="13"/>
  <c r="D74" i="13"/>
  <c r="C75" i="13"/>
  <c r="S75" i="13"/>
  <c r="K76" i="13"/>
  <c r="C77" i="13"/>
  <c r="S77" i="13"/>
  <c r="K78" i="13"/>
  <c r="C79" i="13"/>
  <c r="S79" i="13"/>
  <c r="K80" i="13"/>
  <c r="C81" i="13"/>
  <c r="S81" i="13"/>
  <c r="K82" i="13"/>
  <c r="C83" i="13"/>
  <c r="S83" i="13"/>
  <c r="K84" i="13"/>
  <c r="C85" i="13"/>
  <c r="S85" i="13"/>
  <c r="K86" i="13"/>
  <c r="C87" i="13"/>
  <c r="S87" i="13"/>
  <c r="K88" i="13"/>
  <c r="C89" i="13"/>
  <c r="S89" i="13"/>
  <c r="K90" i="13"/>
  <c r="C91" i="13"/>
  <c r="S91" i="13"/>
  <c r="K92" i="13"/>
  <c r="C93" i="13"/>
  <c r="S93" i="13"/>
  <c r="K94" i="13"/>
  <c r="C95" i="13"/>
  <c r="S95" i="13"/>
  <c r="K96" i="13"/>
  <c r="C97" i="13"/>
  <c r="S97" i="13"/>
  <c r="K98" i="13"/>
  <c r="C99" i="13"/>
  <c r="S99" i="13"/>
  <c r="K100" i="13"/>
  <c r="C101" i="13"/>
  <c r="S101" i="13"/>
  <c r="K102" i="13"/>
  <c r="C103" i="13"/>
  <c r="S103" i="13"/>
  <c r="K104" i="13"/>
  <c r="C105" i="13"/>
  <c r="S105" i="13"/>
  <c r="K106" i="13"/>
  <c r="C107" i="13"/>
  <c r="S107" i="13"/>
  <c r="K108" i="13"/>
  <c r="C109" i="13"/>
  <c r="S109" i="13"/>
  <c r="K110" i="13"/>
  <c r="C111" i="13"/>
  <c r="S111" i="13"/>
  <c r="K112" i="13"/>
  <c r="C113" i="13"/>
  <c r="S113" i="13"/>
  <c r="K114" i="13"/>
  <c r="C115" i="13"/>
  <c r="S115" i="13"/>
  <c r="R72" i="13"/>
  <c r="B74" i="13"/>
  <c r="B75" i="13"/>
  <c r="I32" i="13"/>
  <c r="Y32" i="13"/>
  <c r="Q33" i="13"/>
  <c r="I34" i="13"/>
  <c r="Y34" i="13"/>
  <c r="Q35" i="13"/>
  <c r="I36" i="13"/>
  <c r="Y36" i="13"/>
  <c r="Q37" i="13"/>
  <c r="I38" i="13"/>
  <c r="Y38" i="13"/>
  <c r="Q39" i="13"/>
  <c r="I40" i="13"/>
  <c r="Y40" i="13"/>
  <c r="Q41" i="13"/>
  <c r="I42" i="13"/>
  <c r="Y42" i="13"/>
  <c r="Q43" i="13"/>
  <c r="I44" i="13"/>
  <c r="Y44" i="13"/>
  <c r="Q45" i="13"/>
  <c r="I46" i="13"/>
  <c r="Y46" i="13"/>
  <c r="Q47" i="13"/>
  <c r="I48" i="13"/>
  <c r="Y48" i="13"/>
  <c r="Q49" i="13"/>
  <c r="I50" i="13"/>
  <c r="Y50" i="13"/>
  <c r="Q51" i="13"/>
  <c r="I52" i="13"/>
  <c r="Y52" i="13"/>
  <c r="Q53" i="13"/>
  <c r="I54" i="13"/>
  <c r="Y54" i="13"/>
  <c r="Q55" i="13"/>
  <c r="I56" i="13"/>
  <c r="Y56" i="13"/>
  <c r="Q57" i="13"/>
  <c r="I58" i="13"/>
  <c r="Y58" i="13"/>
  <c r="Q59" i="13"/>
  <c r="I60" i="13"/>
  <c r="Y60" i="13"/>
  <c r="Q61" i="13"/>
  <c r="I62" i="13"/>
  <c r="Y62" i="13"/>
  <c r="Q63" i="13"/>
  <c r="I64" i="13"/>
  <c r="Y64" i="13"/>
  <c r="Q65" i="13"/>
  <c r="I66" i="13"/>
  <c r="Y66" i="13"/>
  <c r="Q67" i="13"/>
  <c r="I68" i="13"/>
  <c r="Y68" i="13"/>
  <c r="Q69" i="13"/>
  <c r="I70" i="13"/>
  <c r="Y70" i="13"/>
  <c r="Q71" i="13"/>
  <c r="I72" i="13"/>
  <c r="Y72" i="13"/>
  <c r="Q73" i="13"/>
  <c r="I74" i="13"/>
  <c r="H32" i="13"/>
  <c r="X32" i="13"/>
  <c r="P33" i="13"/>
  <c r="H34" i="13"/>
  <c r="X34" i="13"/>
  <c r="P35" i="13"/>
  <c r="H36" i="13"/>
  <c r="X36" i="13"/>
  <c r="P37" i="13"/>
  <c r="H38" i="13"/>
  <c r="X38" i="13"/>
  <c r="P39" i="13"/>
  <c r="H40" i="13"/>
  <c r="X40" i="13"/>
  <c r="P41" i="13"/>
  <c r="H42" i="13"/>
  <c r="X42" i="13"/>
  <c r="P43" i="13"/>
  <c r="H44" i="13"/>
  <c r="X44" i="13"/>
  <c r="P45" i="13"/>
  <c r="H46" i="13"/>
  <c r="X46" i="13"/>
  <c r="P47" i="13"/>
  <c r="H48" i="13"/>
  <c r="X48" i="13"/>
  <c r="P49" i="13"/>
  <c r="H50" i="13"/>
  <c r="X50" i="13"/>
  <c r="P51" i="13"/>
  <c r="H52" i="13"/>
  <c r="X52" i="13"/>
  <c r="P53" i="13"/>
  <c r="H54" i="13"/>
  <c r="X54" i="13"/>
  <c r="P55" i="13"/>
  <c r="H56" i="13"/>
  <c r="X56" i="13"/>
  <c r="P57" i="13"/>
  <c r="H58" i="13"/>
  <c r="X58" i="13"/>
  <c r="P59" i="13"/>
  <c r="H60" i="13"/>
  <c r="X60" i="13"/>
  <c r="P61" i="13"/>
  <c r="H62" i="13"/>
  <c r="X62" i="13"/>
  <c r="P63" i="13"/>
  <c r="H64" i="13"/>
  <c r="X64" i="13"/>
  <c r="P65" i="13"/>
  <c r="H66" i="13"/>
  <c r="X66" i="13"/>
  <c r="P67" i="13"/>
  <c r="H68" i="13"/>
  <c r="X68" i="13"/>
  <c r="P69" i="13"/>
  <c r="H70" i="13"/>
  <c r="X70" i="13"/>
  <c r="P71" i="13"/>
  <c r="H72" i="13"/>
  <c r="K32" i="13"/>
  <c r="C33" i="13"/>
  <c r="S33" i="13"/>
  <c r="K34" i="13"/>
  <c r="C35" i="13"/>
  <c r="S35" i="13"/>
  <c r="K36" i="13"/>
  <c r="C37" i="13"/>
  <c r="S37" i="13"/>
  <c r="K38" i="13"/>
  <c r="C39" i="13"/>
  <c r="S39" i="13"/>
  <c r="K40" i="13"/>
  <c r="C41" i="13"/>
  <c r="S41" i="13"/>
  <c r="K42" i="13"/>
  <c r="C43" i="13"/>
  <c r="S43" i="13"/>
  <c r="K44" i="13"/>
  <c r="C45" i="13"/>
  <c r="S45" i="13"/>
  <c r="K46" i="13"/>
  <c r="C47" i="13"/>
  <c r="S47" i="13"/>
  <c r="K48" i="13"/>
  <c r="C49" i="13"/>
  <c r="S49" i="13"/>
  <c r="K50" i="13"/>
  <c r="C51" i="13"/>
  <c r="S51" i="13"/>
  <c r="K52" i="13"/>
  <c r="C53" i="13"/>
  <c r="S53" i="13"/>
  <c r="K54" i="13"/>
  <c r="C55" i="13"/>
  <c r="S55" i="13"/>
  <c r="K56" i="13"/>
  <c r="C57" i="13"/>
  <c r="S57" i="13"/>
  <c r="K58" i="13"/>
  <c r="C59" i="13"/>
  <c r="S59" i="13"/>
  <c r="K60" i="13"/>
  <c r="C61" i="13"/>
  <c r="S61" i="13"/>
  <c r="K62" i="13"/>
  <c r="C63" i="13"/>
  <c r="S63" i="13"/>
  <c r="K64" i="13"/>
  <c r="C65" i="13"/>
  <c r="S65" i="13"/>
  <c r="K66" i="13"/>
  <c r="C67" i="13"/>
  <c r="S67" i="13"/>
  <c r="K68" i="13"/>
  <c r="C69" i="13"/>
  <c r="S69" i="13"/>
  <c r="K70" i="13"/>
  <c r="C71" i="13"/>
  <c r="S71" i="13"/>
  <c r="K72" i="13"/>
  <c r="C73" i="13"/>
  <c r="S73" i="13"/>
  <c r="K74" i="13"/>
  <c r="J32" i="13"/>
  <c r="B33" i="13"/>
  <c r="R33" i="13"/>
  <c r="J34" i="13"/>
  <c r="B35" i="13"/>
  <c r="R35" i="13"/>
  <c r="J36" i="13"/>
  <c r="B37" i="13"/>
  <c r="R37" i="13"/>
  <c r="J38" i="13"/>
  <c r="B39" i="13"/>
  <c r="R39" i="13"/>
  <c r="J40" i="13"/>
  <c r="B41" i="13"/>
  <c r="R41" i="13"/>
  <c r="J42" i="13"/>
  <c r="B43" i="13"/>
  <c r="R43" i="13"/>
  <c r="J44" i="13"/>
  <c r="B45" i="13"/>
  <c r="R45" i="13"/>
  <c r="J46" i="13"/>
  <c r="B47" i="13"/>
  <c r="R47" i="13"/>
  <c r="J48" i="13"/>
  <c r="B49" i="13"/>
  <c r="R49" i="13"/>
  <c r="J50" i="13"/>
  <c r="B51" i="13"/>
  <c r="R51" i="13"/>
  <c r="J52" i="13"/>
  <c r="B53" i="13"/>
  <c r="R53" i="13"/>
  <c r="J54" i="13"/>
  <c r="B55" i="13"/>
  <c r="R55" i="13"/>
  <c r="J56" i="13"/>
  <c r="B57" i="13"/>
  <c r="R57" i="13"/>
  <c r="J58" i="13"/>
  <c r="B59" i="13"/>
  <c r="R59" i="13"/>
  <c r="J60" i="13"/>
  <c r="B61" i="13"/>
  <c r="R61" i="13"/>
  <c r="J62" i="13"/>
  <c r="B63" i="13"/>
  <c r="R63" i="13"/>
  <c r="J64" i="13"/>
  <c r="B65" i="13"/>
  <c r="R65" i="13"/>
  <c r="J66" i="13"/>
  <c r="B67" i="13"/>
  <c r="R67" i="13"/>
  <c r="J68" i="13"/>
  <c r="B69" i="13"/>
  <c r="R69" i="13"/>
  <c r="J70" i="13"/>
  <c r="B71" i="13"/>
  <c r="V72" i="13"/>
  <c r="F74" i="13"/>
  <c r="D75" i="13"/>
  <c r="T75" i="13"/>
  <c r="L76" i="13"/>
  <c r="D77" i="13"/>
  <c r="T77" i="13"/>
  <c r="L78" i="13"/>
  <c r="D79" i="13"/>
  <c r="T79" i="13"/>
  <c r="L80" i="13"/>
  <c r="D81" i="13"/>
  <c r="T81" i="13"/>
  <c r="L82" i="13"/>
  <c r="D83" i="13"/>
  <c r="T83" i="13"/>
  <c r="L84" i="13"/>
  <c r="D85" i="13"/>
  <c r="T85" i="13"/>
  <c r="L86" i="13"/>
  <c r="D87" i="13"/>
  <c r="T87" i="13"/>
  <c r="L88" i="13"/>
  <c r="D89" i="13"/>
  <c r="T89" i="13"/>
  <c r="L90" i="13"/>
  <c r="D91" i="13"/>
  <c r="T91" i="13"/>
  <c r="L92" i="13"/>
  <c r="D93" i="13"/>
  <c r="T93" i="13"/>
  <c r="L94" i="13"/>
  <c r="D95" i="13"/>
  <c r="T95" i="13"/>
  <c r="L96" i="13"/>
  <c r="D97" i="13"/>
  <c r="T97" i="13"/>
  <c r="L98" i="13"/>
  <c r="D99" i="13"/>
  <c r="T99" i="13"/>
  <c r="L100" i="13"/>
  <c r="D101" i="13"/>
  <c r="T101" i="13"/>
  <c r="L102" i="13"/>
  <c r="D103" i="13"/>
  <c r="T103" i="13"/>
  <c r="L104" i="13"/>
  <c r="J72" i="13"/>
  <c r="T73" i="13"/>
  <c r="W74" i="13"/>
  <c r="O75" i="13"/>
  <c r="G76" i="13"/>
  <c r="W76" i="13"/>
  <c r="O77" i="13"/>
  <c r="G78" i="13"/>
  <c r="W78" i="13"/>
  <c r="O79" i="13"/>
  <c r="G80" i="13"/>
  <c r="W80" i="13"/>
  <c r="O81" i="13"/>
  <c r="G82" i="13"/>
  <c r="W82" i="13"/>
  <c r="O83" i="13"/>
  <c r="G84" i="13"/>
  <c r="W84" i="13"/>
  <c r="O85" i="13"/>
  <c r="G86" i="13"/>
  <c r="W86" i="13"/>
  <c r="O87" i="13"/>
  <c r="G88" i="13"/>
  <c r="W88" i="13"/>
  <c r="O89" i="13"/>
  <c r="G90" i="13"/>
  <c r="W90" i="13"/>
  <c r="O91" i="13"/>
  <c r="G92" i="13"/>
  <c r="W92" i="13"/>
  <c r="O93" i="13"/>
  <c r="G94" i="13"/>
  <c r="W94" i="13"/>
  <c r="O95" i="13"/>
  <c r="G96" i="13"/>
  <c r="W96" i="13"/>
  <c r="O97" i="13"/>
  <c r="G98" i="13"/>
  <c r="W98" i="13"/>
  <c r="O99" i="13"/>
  <c r="G100" i="13"/>
  <c r="W100" i="13"/>
  <c r="O101" i="13"/>
  <c r="G102" i="13"/>
  <c r="W102" i="13"/>
  <c r="O103" i="13"/>
  <c r="G104" i="13"/>
  <c r="W104" i="13"/>
  <c r="O105" i="13"/>
  <c r="G106" i="13"/>
  <c r="W106" i="13"/>
  <c r="O107" i="13"/>
  <c r="G108" i="13"/>
  <c r="W108" i="13"/>
  <c r="O109" i="13"/>
  <c r="G110" i="13"/>
  <c r="W110" i="13"/>
  <c r="O111" i="13"/>
  <c r="G112" i="13"/>
  <c r="W112" i="13"/>
  <c r="O113" i="13"/>
  <c r="G114" i="13"/>
  <c r="W114" i="13"/>
  <c r="O115" i="13"/>
  <c r="F72" i="13"/>
  <c r="R73" i="13"/>
  <c r="V74" i="13"/>
  <c r="N75" i="13"/>
  <c r="F76" i="13"/>
  <c r="V76" i="13"/>
  <c r="N77" i="13"/>
  <c r="F78" i="13"/>
  <c r="V78" i="13"/>
  <c r="N79" i="13"/>
  <c r="F80" i="13"/>
  <c r="V80" i="13"/>
  <c r="N81" i="13"/>
  <c r="F82" i="13"/>
  <c r="V82" i="13"/>
  <c r="N83" i="13"/>
  <c r="F84" i="13"/>
  <c r="V84" i="13"/>
  <c r="N85" i="13"/>
  <c r="F86" i="13"/>
  <c r="V86" i="13"/>
  <c r="N87" i="13"/>
  <c r="F88" i="13"/>
  <c r="V88" i="13"/>
  <c r="N89" i="13"/>
  <c r="F90" i="13"/>
  <c r="V90" i="13"/>
  <c r="N91" i="13"/>
  <c r="F92" i="13"/>
  <c r="V92" i="13"/>
  <c r="N93" i="13"/>
  <c r="F94" i="13"/>
  <c r="V94" i="13"/>
  <c r="N95" i="13"/>
  <c r="F96" i="13"/>
  <c r="V96" i="13"/>
  <c r="N97" i="13"/>
  <c r="F98" i="13"/>
  <c r="V98" i="13"/>
  <c r="N99" i="13"/>
  <c r="F100" i="13"/>
  <c r="V100" i="13"/>
  <c r="N101" i="13"/>
  <c r="F102" i="13"/>
  <c r="V102" i="13"/>
  <c r="N103" i="13"/>
  <c r="F104" i="13"/>
  <c r="V104" i="13"/>
  <c r="N105" i="13"/>
  <c r="F106" i="13"/>
  <c r="V106" i="13"/>
  <c r="N107" i="13"/>
  <c r="F108" i="13"/>
  <c r="V108" i="13"/>
  <c r="P72" i="13"/>
  <c r="X73" i="13"/>
  <c r="Y74" i="13"/>
  <c r="Q75" i="13"/>
  <c r="I76" i="13"/>
  <c r="Y76" i="13"/>
  <c r="Q77" i="13"/>
  <c r="I78" i="13"/>
  <c r="Y78" i="13"/>
  <c r="Q79" i="13"/>
  <c r="I80" i="13"/>
  <c r="Y80" i="13"/>
  <c r="Q81" i="13"/>
  <c r="I82" i="13"/>
  <c r="Y82" i="13"/>
  <c r="Q83" i="13"/>
  <c r="I84" i="13"/>
  <c r="Y84" i="13"/>
  <c r="Q85" i="13"/>
  <c r="I86" i="13"/>
  <c r="Y86" i="13"/>
  <c r="Q87" i="13"/>
  <c r="I88" i="13"/>
  <c r="Y88" i="13"/>
  <c r="Q89" i="13"/>
  <c r="I90" i="13"/>
  <c r="Y90" i="13"/>
  <c r="Q91" i="13"/>
  <c r="I92" i="13"/>
  <c r="Y92" i="13"/>
  <c r="Q93" i="13"/>
  <c r="I94" i="13"/>
  <c r="Y94" i="13"/>
  <c r="Q95" i="13"/>
  <c r="I96" i="13"/>
  <c r="Y96" i="13"/>
  <c r="Q97" i="13"/>
  <c r="I98" i="13"/>
  <c r="Y98" i="13"/>
  <c r="Q99" i="13"/>
  <c r="I100" i="13"/>
  <c r="Y100" i="13"/>
  <c r="Q101" i="13"/>
  <c r="I102" i="13"/>
  <c r="Y102" i="13"/>
  <c r="Q103" i="13"/>
  <c r="I104" i="13"/>
  <c r="Y104" i="13"/>
  <c r="Q105" i="13"/>
  <c r="I106" i="13"/>
  <c r="Y106" i="13"/>
  <c r="Q107" i="13"/>
  <c r="I108" i="13"/>
  <c r="Y108" i="13"/>
  <c r="Q109" i="13"/>
  <c r="I110" i="13"/>
  <c r="Y110" i="13"/>
  <c r="Q111" i="13"/>
  <c r="I112" i="13"/>
  <c r="Y112" i="13"/>
  <c r="Q113" i="13"/>
  <c r="I114" i="13"/>
  <c r="Y114" i="13"/>
  <c r="Q115" i="13"/>
  <c r="T106" i="13"/>
  <c r="H109" i="13"/>
  <c r="P110" i="13"/>
  <c r="X111" i="13"/>
  <c r="H113" i="13"/>
  <c r="P114" i="13"/>
  <c r="X115" i="13"/>
  <c r="P116" i="13"/>
  <c r="H117" i="13"/>
  <c r="X117" i="13"/>
  <c r="P118" i="13"/>
  <c r="H119" i="13"/>
  <c r="X119" i="13"/>
  <c r="P120" i="13"/>
  <c r="H121" i="13"/>
  <c r="X121" i="13"/>
  <c r="P122" i="13"/>
  <c r="H123" i="13"/>
  <c r="X123" i="13"/>
  <c r="P124" i="13"/>
  <c r="H125" i="13"/>
  <c r="X125" i="13"/>
  <c r="P126" i="13"/>
  <c r="H127" i="13"/>
  <c r="X127" i="13"/>
  <c r="P128" i="13"/>
  <c r="H129" i="13"/>
  <c r="X129" i="13"/>
  <c r="P130" i="13"/>
  <c r="H131" i="13"/>
  <c r="X131" i="13"/>
  <c r="P132" i="13"/>
  <c r="H133" i="13"/>
  <c r="X133" i="13"/>
  <c r="P134" i="13"/>
  <c r="H135" i="13"/>
  <c r="E32" i="13"/>
  <c r="U32" i="13"/>
  <c r="M33" i="13"/>
  <c r="E34" i="13"/>
  <c r="U34" i="13"/>
  <c r="M35" i="13"/>
  <c r="E36" i="13"/>
  <c r="U36" i="13"/>
  <c r="M37" i="13"/>
  <c r="E38" i="13"/>
  <c r="U38" i="13"/>
  <c r="M39" i="13"/>
  <c r="E40" i="13"/>
  <c r="U40" i="13"/>
  <c r="M41" i="13"/>
  <c r="E42" i="13"/>
  <c r="U42" i="13"/>
  <c r="M43" i="13"/>
  <c r="E44" i="13"/>
  <c r="U44" i="13"/>
  <c r="M45" i="13"/>
  <c r="E46" i="13"/>
  <c r="U46" i="13"/>
  <c r="M47" i="13"/>
  <c r="E48" i="13"/>
  <c r="U48" i="13"/>
  <c r="M49" i="13"/>
  <c r="E50" i="13"/>
  <c r="U50" i="13"/>
  <c r="M51" i="13"/>
  <c r="E52" i="13"/>
  <c r="U52" i="13"/>
  <c r="M53" i="13"/>
  <c r="E54" i="13"/>
  <c r="U54" i="13"/>
  <c r="M55" i="13"/>
  <c r="E56" i="13"/>
  <c r="U56" i="13"/>
  <c r="M57" i="13"/>
  <c r="E58" i="13"/>
  <c r="U58" i="13"/>
  <c r="M59" i="13"/>
  <c r="E60" i="13"/>
  <c r="U60" i="13"/>
  <c r="M61" i="13"/>
  <c r="E62" i="13"/>
  <c r="U62" i="13"/>
  <c r="M63" i="13"/>
  <c r="E64" i="13"/>
  <c r="U64" i="13"/>
  <c r="M65" i="13"/>
  <c r="E66" i="13"/>
  <c r="U66" i="13"/>
  <c r="M67" i="13"/>
  <c r="E68" i="13"/>
  <c r="U68" i="13"/>
  <c r="M69" i="13"/>
  <c r="E70" i="13"/>
  <c r="U70" i="13"/>
  <c r="M71" i="13"/>
  <c r="E72" i="13"/>
  <c r="U72" i="13"/>
  <c r="M73" i="13"/>
  <c r="E74" i="13"/>
  <c r="D32" i="13"/>
  <c r="T32" i="13"/>
  <c r="L33" i="13"/>
  <c r="D34" i="13"/>
  <c r="T34" i="13"/>
  <c r="L35" i="13"/>
  <c r="D36" i="13"/>
  <c r="T36" i="13"/>
  <c r="L37" i="13"/>
  <c r="D38" i="13"/>
  <c r="T38" i="13"/>
  <c r="L39" i="13"/>
  <c r="D40" i="13"/>
  <c r="T40" i="13"/>
  <c r="L41" i="13"/>
  <c r="D42" i="13"/>
  <c r="T42" i="13"/>
  <c r="L43" i="13"/>
  <c r="D44" i="13"/>
  <c r="T44" i="13"/>
  <c r="L45" i="13"/>
  <c r="D46" i="13"/>
  <c r="T46" i="13"/>
  <c r="L47" i="13"/>
  <c r="D48" i="13"/>
  <c r="T48" i="13"/>
  <c r="L49" i="13"/>
  <c r="D50" i="13"/>
  <c r="T50" i="13"/>
  <c r="L51" i="13"/>
  <c r="D52" i="13"/>
  <c r="T52" i="13"/>
  <c r="L53" i="13"/>
  <c r="D54" i="13"/>
  <c r="T54" i="13"/>
  <c r="L55" i="13"/>
  <c r="D56" i="13"/>
  <c r="T56" i="13"/>
  <c r="L57" i="13"/>
  <c r="D58" i="13"/>
  <c r="T58" i="13"/>
  <c r="L59" i="13"/>
  <c r="D60" i="13"/>
  <c r="T60" i="13"/>
  <c r="L61" i="13"/>
  <c r="D62" i="13"/>
  <c r="T62" i="13"/>
  <c r="L63" i="13"/>
  <c r="D64" i="13"/>
  <c r="T64" i="13"/>
  <c r="L65" i="13"/>
  <c r="D66" i="13"/>
  <c r="T66" i="13"/>
  <c r="L67" i="13"/>
  <c r="D68" i="13"/>
  <c r="T68" i="13"/>
  <c r="L69" i="13"/>
  <c r="D70" i="13"/>
  <c r="T70" i="13"/>
  <c r="L71" i="13"/>
  <c r="D72" i="13"/>
  <c r="G32" i="13"/>
  <c r="W32" i="13"/>
  <c r="O33" i="13"/>
  <c r="G34" i="13"/>
  <c r="W34" i="13"/>
  <c r="O35" i="13"/>
  <c r="G36" i="13"/>
  <c r="W36" i="13"/>
  <c r="O37" i="13"/>
  <c r="G38" i="13"/>
  <c r="W38" i="13"/>
  <c r="O39" i="13"/>
  <c r="G40" i="13"/>
  <c r="W40" i="13"/>
  <c r="O41" i="13"/>
  <c r="G42" i="13"/>
  <c r="W42" i="13"/>
  <c r="O43" i="13"/>
  <c r="G44" i="13"/>
  <c r="W44" i="13"/>
  <c r="O45" i="13"/>
  <c r="G46" i="13"/>
  <c r="W46" i="13"/>
  <c r="O47" i="13"/>
  <c r="G48" i="13"/>
  <c r="W48" i="13"/>
  <c r="O49" i="13"/>
  <c r="G50" i="13"/>
  <c r="W50" i="13"/>
  <c r="O51" i="13"/>
  <c r="G52" i="13"/>
  <c r="W52" i="13"/>
  <c r="O53" i="13"/>
  <c r="G54" i="13"/>
  <c r="W54" i="13"/>
  <c r="O55" i="13"/>
  <c r="G56" i="13"/>
  <c r="W56" i="13"/>
  <c r="O57" i="13"/>
  <c r="G58" i="13"/>
  <c r="W58" i="13"/>
  <c r="O59" i="13"/>
  <c r="G60" i="13"/>
  <c r="W60" i="13"/>
  <c r="O61" i="13"/>
  <c r="G62" i="13"/>
  <c r="W62" i="13"/>
  <c r="O63" i="13"/>
  <c r="G64" i="13"/>
  <c r="W64" i="13"/>
  <c r="O65" i="13"/>
  <c r="G66" i="13"/>
  <c r="W66" i="13"/>
  <c r="O67" i="13"/>
  <c r="G68" i="13"/>
  <c r="W68" i="13"/>
  <c r="O69" i="13"/>
  <c r="G70" i="13"/>
  <c r="W70" i="13"/>
  <c r="O71" i="13"/>
  <c r="G72" i="13"/>
  <c r="W72" i="13"/>
  <c r="O73" i="13"/>
  <c r="G74" i="13"/>
  <c r="F32" i="13"/>
  <c r="V32" i="13"/>
  <c r="N33" i="13"/>
  <c r="F34" i="13"/>
  <c r="V34" i="13"/>
  <c r="N35" i="13"/>
  <c r="F36" i="13"/>
  <c r="V36" i="13"/>
  <c r="N37" i="13"/>
  <c r="F38" i="13"/>
  <c r="V38" i="13"/>
  <c r="N39" i="13"/>
  <c r="F40" i="13"/>
  <c r="V40" i="13"/>
  <c r="N41" i="13"/>
  <c r="F42" i="13"/>
  <c r="V42" i="13"/>
  <c r="N43" i="13"/>
  <c r="F44" i="13"/>
  <c r="V44" i="13"/>
  <c r="N45" i="13"/>
  <c r="F46" i="13"/>
  <c r="V46" i="13"/>
  <c r="N47" i="13"/>
  <c r="F48" i="13"/>
  <c r="V48" i="13"/>
  <c r="N49" i="13"/>
  <c r="F50" i="13"/>
  <c r="V50" i="13"/>
  <c r="N51" i="13"/>
  <c r="F52" i="13"/>
  <c r="V52" i="13"/>
  <c r="N53" i="13"/>
  <c r="F54" i="13"/>
  <c r="V54" i="13"/>
  <c r="N55" i="13"/>
  <c r="F56" i="13"/>
  <c r="V56" i="13"/>
  <c r="N57" i="13"/>
  <c r="F58" i="13"/>
  <c r="V58" i="13"/>
  <c r="N59" i="13"/>
  <c r="F60" i="13"/>
  <c r="V60" i="13"/>
  <c r="N61" i="13"/>
  <c r="F62" i="13"/>
  <c r="V62" i="13"/>
  <c r="N63" i="13"/>
  <c r="F64" i="13"/>
  <c r="V64" i="13"/>
  <c r="N65" i="13"/>
  <c r="F66" i="13"/>
  <c r="V66" i="13"/>
  <c r="N67" i="13"/>
  <c r="F68" i="13"/>
  <c r="V68" i="13"/>
  <c r="N69" i="13"/>
  <c r="F70" i="13"/>
  <c r="V70" i="13"/>
  <c r="N72" i="13"/>
  <c r="V73" i="13"/>
  <c r="X74" i="13"/>
  <c r="P75" i="13"/>
  <c r="H76" i="13"/>
  <c r="X76" i="13"/>
  <c r="P77" i="13"/>
  <c r="H78" i="13"/>
  <c r="X78" i="13"/>
  <c r="P79" i="13"/>
  <c r="H80" i="13"/>
  <c r="X80" i="13"/>
  <c r="P81" i="13"/>
  <c r="H82" i="13"/>
  <c r="X82" i="13"/>
  <c r="P83" i="13"/>
  <c r="H84" i="13"/>
  <c r="X84" i="13"/>
  <c r="P85" i="13"/>
  <c r="H86" i="13"/>
  <c r="X86" i="13"/>
  <c r="P87" i="13"/>
  <c r="H88" i="13"/>
  <c r="X88" i="13"/>
  <c r="P89" i="13"/>
  <c r="H90" i="13"/>
  <c r="X90" i="13"/>
  <c r="P91" i="13"/>
  <c r="H92" i="13"/>
  <c r="X92" i="13"/>
  <c r="P93" i="13"/>
  <c r="H94" i="13"/>
  <c r="X94" i="13"/>
  <c r="P95" i="13"/>
  <c r="H96" i="13"/>
  <c r="X96" i="13"/>
  <c r="P97" i="13"/>
  <c r="H98" i="13"/>
  <c r="X98" i="13"/>
  <c r="P99" i="13"/>
  <c r="H100" i="13"/>
  <c r="X100" i="13"/>
  <c r="P101" i="13"/>
  <c r="H102" i="13"/>
  <c r="X102" i="13"/>
  <c r="P103" i="13"/>
  <c r="H104" i="13"/>
  <c r="R71" i="13"/>
  <c r="L73" i="13"/>
  <c r="S74" i="13"/>
  <c r="K75" i="13"/>
  <c r="C76" i="13"/>
  <c r="S76" i="13"/>
  <c r="K77" i="13"/>
  <c r="C78" i="13"/>
  <c r="S78" i="13"/>
  <c r="K79" i="13"/>
  <c r="C80" i="13"/>
  <c r="S80" i="13"/>
  <c r="K81" i="13"/>
  <c r="C82" i="13"/>
  <c r="S82" i="13"/>
  <c r="K83" i="13"/>
  <c r="C84" i="13"/>
  <c r="S84" i="13"/>
  <c r="K85" i="13"/>
  <c r="C86" i="13"/>
  <c r="S86" i="13"/>
  <c r="K87" i="13"/>
  <c r="C88" i="13"/>
  <c r="S88" i="13"/>
  <c r="K89" i="13"/>
  <c r="C90" i="13"/>
  <c r="S90" i="13"/>
  <c r="K91" i="13"/>
  <c r="C92" i="13"/>
  <c r="S92" i="13"/>
  <c r="K93" i="13"/>
  <c r="C94" i="13"/>
  <c r="S94" i="13"/>
  <c r="K95" i="13"/>
  <c r="C96" i="13"/>
  <c r="S96" i="13"/>
  <c r="K97" i="13"/>
  <c r="C98" i="13"/>
  <c r="S98" i="13"/>
  <c r="K99" i="13"/>
  <c r="C100" i="13"/>
  <c r="S100" i="13"/>
  <c r="K101" i="13"/>
  <c r="C102" i="13"/>
  <c r="S102" i="13"/>
  <c r="K103" i="13"/>
  <c r="C104" i="13"/>
  <c r="S104" i="13"/>
  <c r="K105" i="13"/>
  <c r="C106" i="13"/>
  <c r="S106" i="13"/>
  <c r="K107" i="13"/>
  <c r="C108" i="13"/>
  <c r="S108" i="13"/>
  <c r="K109" i="13"/>
  <c r="C110" i="13"/>
  <c r="S110" i="13"/>
  <c r="K111" i="13"/>
  <c r="C112" i="13"/>
  <c r="S112" i="13"/>
  <c r="K113" i="13"/>
  <c r="C114" i="13"/>
  <c r="S114" i="13"/>
  <c r="K115" i="13"/>
  <c r="N71" i="13"/>
  <c r="J73" i="13"/>
  <c r="R74" i="13"/>
  <c r="J75" i="13"/>
  <c r="B76" i="13"/>
  <c r="R76" i="13"/>
  <c r="J77" i="13"/>
  <c r="B78" i="13"/>
  <c r="R78" i="13"/>
  <c r="J79" i="13"/>
  <c r="B80" i="13"/>
  <c r="R80" i="13"/>
  <c r="J81" i="13"/>
  <c r="B82" i="13"/>
  <c r="R82" i="13"/>
  <c r="J83" i="13"/>
  <c r="B84" i="13"/>
  <c r="R84" i="13"/>
  <c r="J85" i="13"/>
  <c r="B86" i="13"/>
  <c r="R86" i="13"/>
  <c r="J87" i="13"/>
  <c r="B88" i="13"/>
  <c r="R88" i="13"/>
  <c r="J89" i="13"/>
  <c r="B90" i="13"/>
  <c r="R90" i="13"/>
  <c r="J91" i="13"/>
  <c r="B92" i="13"/>
  <c r="R92" i="13"/>
  <c r="J93" i="13"/>
  <c r="B94" i="13"/>
  <c r="R94" i="13"/>
  <c r="J95" i="13"/>
  <c r="B96" i="13"/>
  <c r="R96" i="13"/>
  <c r="J97" i="13"/>
  <c r="B98" i="13"/>
  <c r="R98" i="13"/>
  <c r="J99" i="13"/>
  <c r="B100" i="13"/>
  <c r="R77" i="13"/>
  <c r="J80" i="13"/>
  <c r="B83" i="13"/>
  <c r="R85" i="13"/>
  <c r="J88" i="13"/>
  <c r="B91" i="13"/>
  <c r="R93" i="13"/>
  <c r="J96" i="13"/>
  <c r="B99" i="13"/>
  <c r="B101" i="13"/>
  <c r="J102" i="13"/>
  <c r="R103" i="13"/>
  <c r="B105" i="13"/>
  <c r="J106" i="13"/>
  <c r="R107" i="13"/>
  <c r="B109" i="13"/>
  <c r="H74" i="13"/>
  <c r="U75" i="13"/>
  <c r="E77" i="13"/>
  <c r="M78" i="13"/>
  <c r="U79" i="13"/>
  <c r="E81" i="13"/>
  <c r="M82" i="13"/>
  <c r="U83" i="13"/>
  <c r="E85" i="13"/>
  <c r="M86" i="13"/>
  <c r="U87" i="13"/>
  <c r="E89" i="13"/>
  <c r="M90" i="13"/>
  <c r="U91" i="13"/>
  <c r="E93" i="13"/>
  <c r="M94" i="13"/>
  <c r="U95" i="13"/>
  <c r="E97" i="13"/>
  <c r="M98" i="13"/>
  <c r="U99" i="13"/>
  <c r="E101" i="13"/>
  <c r="M102" i="13"/>
  <c r="U103" i="13"/>
  <c r="E105" i="13"/>
  <c r="M106" i="13"/>
  <c r="U107" i="13"/>
  <c r="E109" i="13"/>
  <c r="M110" i="13"/>
  <c r="U111" i="13"/>
  <c r="E113" i="13"/>
  <c r="M114" i="13"/>
  <c r="U115" i="13"/>
  <c r="P109" i="13"/>
  <c r="H112" i="13"/>
  <c r="X114" i="13"/>
  <c r="T116" i="13"/>
  <c r="D118" i="13"/>
  <c r="L119" i="13"/>
  <c r="T120" i="13"/>
  <c r="D122" i="13"/>
  <c r="L123" i="13"/>
  <c r="T124" i="13"/>
  <c r="D126" i="13"/>
  <c r="L127" i="13"/>
  <c r="T128" i="13"/>
  <c r="D130" i="13"/>
  <c r="L131" i="13"/>
  <c r="T132" i="13"/>
  <c r="D134" i="13"/>
  <c r="L135" i="13"/>
  <c r="D136" i="13"/>
  <c r="T136" i="13"/>
  <c r="L137" i="13"/>
  <c r="D138" i="13"/>
  <c r="T138" i="13"/>
  <c r="L139" i="13"/>
  <c r="D140" i="13"/>
  <c r="T140" i="13"/>
  <c r="L141" i="13"/>
  <c r="D142" i="13"/>
  <c r="T142" i="13"/>
  <c r="L143" i="13"/>
  <c r="D144" i="13"/>
  <c r="T144" i="13"/>
  <c r="L145" i="13"/>
  <c r="D146" i="13"/>
  <c r="T146" i="13"/>
  <c r="L147" i="13"/>
  <c r="D148" i="13"/>
  <c r="T148" i="13"/>
  <c r="L149" i="13"/>
  <c r="D150" i="13"/>
  <c r="T150" i="13"/>
  <c r="L151" i="13"/>
  <c r="D152" i="13"/>
  <c r="T152" i="13"/>
  <c r="L153" i="13"/>
  <c r="D154" i="13"/>
  <c r="T154" i="13"/>
  <c r="L155" i="13"/>
  <c r="D156" i="13"/>
  <c r="T156" i="13"/>
  <c r="L157" i="13"/>
  <c r="D158" i="13"/>
  <c r="T158" i="13"/>
  <c r="L159" i="13"/>
  <c r="D160" i="13"/>
  <c r="T160" i="13"/>
  <c r="L161" i="13"/>
  <c r="D162" i="13"/>
  <c r="T162" i="13"/>
  <c r="L163" i="13"/>
  <c r="D164" i="13"/>
  <c r="T164" i="13"/>
  <c r="L165" i="13"/>
  <c r="D166" i="13"/>
  <c r="T166" i="13"/>
  <c r="L167" i="13"/>
  <c r="D168" i="13"/>
  <c r="T168" i="13"/>
  <c r="L169" i="13"/>
  <c r="D170" i="13"/>
  <c r="T170" i="13"/>
  <c r="L171" i="13"/>
  <c r="D172" i="13"/>
  <c r="T172" i="13"/>
  <c r="L173" i="13"/>
  <c r="D174" i="13"/>
  <c r="T174" i="13"/>
  <c r="L175" i="13"/>
  <c r="D176" i="13"/>
  <c r="T176" i="13"/>
  <c r="L177" i="13"/>
  <c r="D178" i="13"/>
  <c r="H107" i="13"/>
  <c r="N109" i="13"/>
  <c r="V110" i="13"/>
  <c r="F112" i="13"/>
  <c r="N113" i="13"/>
  <c r="V114" i="13"/>
  <c r="C116" i="13"/>
  <c r="S116" i="13"/>
  <c r="K117" i="13"/>
  <c r="C118" i="13"/>
  <c r="S118" i="13"/>
  <c r="K119" i="13"/>
  <c r="C120" i="13"/>
  <c r="S120" i="13"/>
  <c r="K121" i="13"/>
  <c r="C122" i="13"/>
  <c r="S122" i="13"/>
  <c r="K123" i="13"/>
  <c r="C124" i="13"/>
  <c r="S124" i="13"/>
  <c r="K125" i="13"/>
  <c r="C126" i="13"/>
  <c r="S126" i="13"/>
  <c r="K127" i="13"/>
  <c r="C128" i="13"/>
  <c r="S128" i="13"/>
  <c r="K129" i="13"/>
  <c r="C130" i="13"/>
  <c r="S130" i="13"/>
  <c r="K131" i="13"/>
  <c r="C132" i="13"/>
  <c r="S132" i="13"/>
  <c r="K133" i="13"/>
  <c r="C134" i="13"/>
  <c r="S134" i="13"/>
  <c r="K135" i="13"/>
  <c r="C136" i="13"/>
  <c r="S136" i="13"/>
  <c r="K137" i="13"/>
  <c r="C138" i="13"/>
  <c r="S138" i="13"/>
  <c r="K139" i="13"/>
  <c r="C140" i="13"/>
  <c r="S140" i="13"/>
  <c r="K141" i="13"/>
  <c r="C142" i="13"/>
  <c r="S142" i="13"/>
  <c r="K143" i="13"/>
  <c r="C144" i="13"/>
  <c r="S144" i="13"/>
  <c r="K145" i="13"/>
  <c r="C146" i="13"/>
  <c r="S146" i="13"/>
  <c r="K147" i="13"/>
  <c r="C148" i="13"/>
  <c r="S148" i="13"/>
  <c r="K149" i="13"/>
  <c r="C150" i="13"/>
  <c r="S150" i="13"/>
  <c r="K151" i="13"/>
  <c r="C152" i="13"/>
  <c r="S152" i="13"/>
  <c r="K153" i="13"/>
  <c r="C154" i="13"/>
  <c r="S154" i="13"/>
  <c r="K155" i="13"/>
  <c r="C156" i="13"/>
  <c r="S156" i="13"/>
  <c r="K157" i="13"/>
  <c r="C158" i="13"/>
  <c r="S158" i="13"/>
  <c r="K159" i="13"/>
  <c r="C160" i="13"/>
  <c r="S160" i="13"/>
  <c r="K161" i="13"/>
  <c r="C162" i="13"/>
  <c r="S162" i="13"/>
  <c r="K163" i="13"/>
  <c r="C164" i="13"/>
  <c r="S164" i="13"/>
  <c r="K165" i="13"/>
  <c r="C166" i="13"/>
  <c r="S166" i="13"/>
  <c r="K167" i="13"/>
  <c r="C168" i="13"/>
  <c r="S168" i="13"/>
  <c r="K169" i="13"/>
  <c r="C170" i="13"/>
  <c r="S170" i="13"/>
  <c r="K171" i="13"/>
  <c r="C172" i="13"/>
  <c r="S172" i="13"/>
  <c r="K173" i="13"/>
  <c r="C174" i="13"/>
  <c r="S174" i="13"/>
  <c r="K175" i="13"/>
  <c r="C176" i="13"/>
  <c r="S176" i="13"/>
  <c r="K177" i="13"/>
  <c r="C178" i="13"/>
  <c r="S178" i="13"/>
  <c r="K179" i="13"/>
  <c r="C180" i="13"/>
  <c r="S180" i="13"/>
  <c r="K181" i="13"/>
  <c r="C182" i="13"/>
  <c r="S182" i="13"/>
  <c r="K183" i="13"/>
  <c r="C184" i="13"/>
  <c r="S184" i="13"/>
  <c r="K185" i="13"/>
  <c r="C186" i="13"/>
  <c r="S186" i="13"/>
  <c r="K187" i="13"/>
  <c r="C188" i="13"/>
  <c r="S188" i="13"/>
  <c r="K189" i="13"/>
  <c r="C190" i="13"/>
  <c r="S190" i="13"/>
  <c r="K191" i="13"/>
  <c r="C192" i="13"/>
  <c r="S192" i="13"/>
  <c r="K193" i="13"/>
  <c r="C194" i="13"/>
  <c r="S194" i="13"/>
  <c r="K195" i="13"/>
  <c r="C196" i="13"/>
  <c r="S196" i="13"/>
  <c r="D107" i="13"/>
  <c r="L109" i="13"/>
  <c r="T110" i="13"/>
  <c r="D112" i="13"/>
  <c r="L113" i="13"/>
  <c r="T114" i="13"/>
  <c r="B116" i="13"/>
  <c r="R116" i="13"/>
  <c r="J117" i="13"/>
  <c r="B118" i="13"/>
  <c r="R118" i="13"/>
  <c r="J119" i="13"/>
  <c r="B120" i="13"/>
  <c r="R120" i="13"/>
  <c r="J121" i="13"/>
  <c r="B122" i="13"/>
  <c r="R122" i="13"/>
  <c r="J123" i="13"/>
  <c r="B124" i="13"/>
  <c r="R124" i="13"/>
  <c r="J125" i="13"/>
  <c r="B126" i="13"/>
  <c r="R126" i="13"/>
  <c r="J127" i="13"/>
  <c r="B128" i="13"/>
  <c r="R128" i="13"/>
  <c r="J129" i="13"/>
  <c r="B130" i="13"/>
  <c r="R130" i="13"/>
  <c r="J131" i="13"/>
  <c r="B132" i="13"/>
  <c r="R132" i="13"/>
  <c r="J133" i="13"/>
  <c r="B134" i="13"/>
  <c r="R134" i="13"/>
  <c r="J135" i="13"/>
  <c r="B136" i="13"/>
  <c r="R136" i="13"/>
  <c r="J137" i="13"/>
  <c r="B138" i="13"/>
  <c r="R138" i="13"/>
  <c r="J139" i="13"/>
  <c r="B140" i="13"/>
  <c r="R140" i="13"/>
  <c r="J141" i="13"/>
  <c r="B142" i="13"/>
  <c r="R142" i="13"/>
  <c r="J143" i="13"/>
  <c r="B144" i="13"/>
  <c r="R144" i="13"/>
  <c r="J145" i="13"/>
  <c r="B146" i="13"/>
  <c r="R146" i="13"/>
  <c r="J147" i="13"/>
  <c r="B148" i="13"/>
  <c r="R148" i="13"/>
  <c r="J149" i="13"/>
  <c r="B150" i="13"/>
  <c r="R150" i="13"/>
  <c r="J151" i="13"/>
  <c r="B152" i="13"/>
  <c r="R152" i="13"/>
  <c r="J153" i="13"/>
  <c r="B154" i="13"/>
  <c r="R154" i="13"/>
  <c r="J155" i="13"/>
  <c r="B156" i="13"/>
  <c r="R156" i="13"/>
  <c r="J157" i="13"/>
  <c r="B158" i="13"/>
  <c r="R158" i="13"/>
  <c r="J159" i="13"/>
  <c r="B160" i="13"/>
  <c r="R160" i="13"/>
  <c r="J161" i="13"/>
  <c r="B162" i="13"/>
  <c r="R162" i="13"/>
  <c r="J163" i="13"/>
  <c r="B164" i="13"/>
  <c r="R164" i="13"/>
  <c r="J165" i="13"/>
  <c r="B166" i="13"/>
  <c r="R166" i="13"/>
  <c r="J167" i="13"/>
  <c r="B168" i="13"/>
  <c r="R168" i="13"/>
  <c r="J169" i="13"/>
  <c r="B170" i="13"/>
  <c r="R170" i="13"/>
  <c r="J171" i="13"/>
  <c r="B172" i="13"/>
  <c r="R172" i="13"/>
  <c r="J173" i="13"/>
  <c r="B174" i="13"/>
  <c r="R174" i="13"/>
  <c r="J175" i="13"/>
  <c r="B176" i="13"/>
  <c r="R176" i="13"/>
  <c r="J177" i="13"/>
  <c r="B178" i="13"/>
  <c r="R178" i="13"/>
  <c r="J179" i="13"/>
  <c r="B180" i="13"/>
  <c r="R180" i="13"/>
  <c r="J181" i="13"/>
  <c r="B182" i="13"/>
  <c r="R182" i="13"/>
  <c r="J183" i="13"/>
  <c r="B184" i="13"/>
  <c r="R184" i="13"/>
  <c r="X104" i="13"/>
  <c r="P107" i="13"/>
  <c r="R109" i="13"/>
  <c r="B111" i="13"/>
  <c r="J112" i="13"/>
  <c r="R113" i="13"/>
  <c r="B115" i="13"/>
  <c r="E116" i="13"/>
  <c r="U116" i="13"/>
  <c r="M117" i="13"/>
  <c r="E118" i="13"/>
  <c r="U118" i="13"/>
  <c r="M119" i="13"/>
  <c r="E120" i="13"/>
  <c r="U120" i="13"/>
  <c r="M121" i="13"/>
  <c r="E122" i="13"/>
  <c r="U122" i="13"/>
  <c r="M123" i="13"/>
  <c r="E124" i="13"/>
  <c r="U124" i="13"/>
  <c r="M125" i="13"/>
  <c r="E126" i="13"/>
  <c r="U126" i="13"/>
  <c r="M127" i="13"/>
  <c r="E128" i="13"/>
  <c r="U128" i="13"/>
  <c r="M129" i="13"/>
  <c r="E130" i="13"/>
  <c r="U130" i="13"/>
  <c r="M131" i="13"/>
  <c r="E132" i="13"/>
  <c r="U132" i="13"/>
  <c r="M133" i="13"/>
  <c r="E134" i="13"/>
  <c r="U134" i="13"/>
  <c r="M135" i="13"/>
  <c r="E136" i="13"/>
  <c r="U136" i="13"/>
  <c r="M137" i="13"/>
  <c r="E138" i="13"/>
  <c r="U138" i="13"/>
  <c r="M139" i="13"/>
  <c r="E140" i="13"/>
  <c r="U140" i="13"/>
  <c r="M141" i="13"/>
  <c r="E142" i="13"/>
  <c r="U142" i="13"/>
  <c r="M143" i="13"/>
  <c r="E144" i="13"/>
  <c r="U144" i="13"/>
  <c r="M145" i="13"/>
  <c r="E146" i="13"/>
  <c r="U146" i="13"/>
  <c r="M147" i="13"/>
  <c r="E148" i="13"/>
  <c r="U148" i="13"/>
  <c r="M149" i="13"/>
  <c r="E150" i="13"/>
  <c r="U150" i="13"/>
  <c r="M151" i="13"/>
  <c r="E152" i="13"/>
  <c r="U152" i="13"/>
  <c r="M153" i="13"/>
  <c r="E154" i="13"/>
  <c r="U154" i="13"/>
  <c r="M155" i="13"/>
  <c r="E156" i="13"/>
  <c r="U156" i="13"/>
  <c r="M157" i="13"/>
  <c r="E158" i="13"/>
  <c r="U158" i="13"/>
  <c r="M159" i="13"/>
  <c r="E160" i="13"/>
  <c r="U160" i="13"/>
  <c r="M161" i="13"/>
  <c r="E162" i="13"/>
  <c r="U162" i="13"/>
  <c r="M163" i="13"/>
  <c r="E164" i="13"/>
  <c r="U164" i="13"/>
  <c r="M165" i="13"/>
  <c r="E166" i="13"/>
  <c r="U166" i="13"/>
  <c r="M167" i="13"/>
  <c r="E168" i="13"/>
  <c r="U168" i="13"/>
  <c r="M169" i="13"/>
  <c r="E170" i="13"/>
  <c r="U170" i="13"/>
  <c r="M171" i="13"/>
  <c r="E172" i="13"/>
  <c r="U172" i="13"/>
  <c r="M173" i="13"/>
  <c r="E174" i="13"/>
  <c r="U174" i="13"/>
  <c r="M175" i="13"/>
  <c r="E176" i="13"/>
  <c r="U176" i="13"/>
  <c r="M177" i="13"/>
  <c r="E178" i="13"/>
  <c r="U178" i="13"/>
  <c r="M179" i="13"/>
  <c r="E180" i="13"/>
  <c r="U180" i="13"/>
  <c r="M181" i="13"/>
  <c r="E182" i="13"/>
  <c r="U182" i="13"/>
  <c r="M183" i="13"/>
  <c r="E184" i="13"/>
  <c r="U184" i="13"/>
  <c r="M185" i="13"/>
  <c r="E186" i="13"/>
  <c r="U186" i="13"/>
  <c r="M187" i="13"/>
  <c r="E188" i="13"/>
  <c r="U188" i="13"/>
  <c r="M189" i="13"/>
  <c r="E190" i="13"/>
  <c r="U190" i="13"/>
  <c r="M191" i="13"/>
  <c r="E192" i="13"/>
  <c r="U192" i="13"/>
  <c r="M193" i="13"/>
  <c r="E194" i="13"/>
  <c r="U194" i="13"/>
  <c r="M195" i="13"/>
  <c r="E196" i="13"/>
  <c r="L179" i="13"/>
  <c r="D182" i="13"/>
  <c r="T184" i="13"/>
  <c r="J186" i="13"/>
  <c r="R187" i="13"/>
  <c r="B189" i="13"/>
  <c r="J190" i="13"/>
  <c r="R191" i="13"/>
  <c r="B193" i="13"/>
  <c r="J194" i="13"/>
  <c r="R195" i="13"/>
  <c r="V196" i="13"/>
  <c r="N197" i="13"/>
  <c r="F198" i="13"/>
  <c r="V198" i="13"/>
  <c r="N199" i="13"/>
  <c r="F200" i="13"/>
  <c r="V200" i="13"/>
  <c r="N201" i="13"/>
  <c r="F202" i="13"/>
  <c r="V202" i="13"/>
  <c r="N203" i="13"/>
  <c r="F204" i="13"/>
  <c r="V204" i="13"/>
  <c r="N205" i="13"/>
  <c r="F206" i="13"/>
  <c r="V206" i="13"/>
  <c r="N207" i="13"/>
  <c r="F208" i="13"/>
  <c r="V208" i="13"/>
  <c r="N209" i="13"/>
  <c r="F210" i="13"/>
  <c r="V210" i="13"/>
  <c r="N211" i="13"/>
  <c r="F212" i="13"/>
  <c r="V212" i="13"/>
  <c r="N213" i="13"/>
  <c r="F214" i="13"/>
  <c r="V214" i="13"/>
  <c r="N215" i="13"/>
  <c r="F216" i="13"/>
  <c r="V216" i="13"/>
  <c r="N217" i="13"/>
  <c r="F218" i="13"/>
  <c r="V218" i="13"/>
  <c r="N219" i="13"/>
  <c r="F220" i="13"/>
  <c r="V220" i="13"/>
  <c r="N221" i="13"/>
  <c r="F222" i="13"/>
  <c r="V222" i="13"/>
  <c r="N223" i="13"/>
  <c r="F224" i="13"/>
  <c r="V224" i="13"/>
  <c r="N225" i="13"/>
  <c r="F226" i="13"/>
  <c r="V226" i="13"/>
  <c r="N227" i="13"/>
  <c r="F228" i="13"/>
  <c r="V228" i="13"/>
  <c r="N229" i="13"/>
  <c r="F230" i="13"/>
  <c r="V230" i="13"/>
  <c r="N231" i="13"/>
  <c r="F232" i="13"/>
  <c r="V232" i="13"/>
  <c r="N233" i="13"/>
  <c r="F234" i="13"/>
  <c r="V234" i="13"/>
  <c r="N235" i="13"/>
  <c r="F236" i="13"/>
  <c r="V236" i="13"/>
  <c r="N237" i="13"/>
  <c r="F238" i="13"/>
  <c r="V238" i="13"/>
  <c r="N239" i="13"/>
  <c r="F240" i="13"/>
  <c r="V240" i="13"/>
  <c r="N241" i="13"/>
  <c r="F242" i="13"/>
  <c r="V242" i="13"/>
  <c r="N243" i="13"/>
  <c r="F244" i="13"/>
  <c r="V244" i="13"/>
  <c r="N245" i="13"/>
  <c r="F246" i="13"/>
  <c r="V246" i="13"/>
  <c r="N247" i="13"/>
  <c r="F248" i="13"/>
  <c r="V248" i="13"/>
  <c r="N249" i="13"/>
  <c r="F250" i="13"/>
  <c r="V250" i="13"/>
  <c r="N251" i="13"/>
  <c r="F252" i="13"/>
  <c r="V252" i="13"/>
  <c r="N253" i="13"/>
  <c r="F254" i="13"/>
  <c r="V254" i="13"/>
  <c r="N255" i="13"/>
  <c r="F256" i="13"/>
  <c r="V256" i="13"/>
  <c r="N257" i="13"/>
  <c r="F258" i="13"/>
  <c r="V258" i="13"/>
  <c r="N259" i="13"/>
  <c r="F260" i="13"/>
  <c r="P180" i="13"/>
  <c r="H183" i="13"/>
  <c r="P185" i="13"/>
  <c r="X186" i="13"/>
  <c r="H188" i="13"/>
  <c r="P189" i="13"/>
  <c r="X190" i="13"/>
  <c r="H192" i="13"/>
  <c r="P193" i="13"/>
  <c r="X194" i="13"/>
  <c r="H196" i="13"/>
  <c r="E197" i="13"/>
  <c r="U197" i="13"/>
  <c r="M198" i="13"/>
  <c r="E199" i="13"/>
  <c r="U199" i="13"/>
  <c r="M200" i="13"/>
  <c r="E201" i="13"/>
  <c r="U201" i="13"/>
  <c r="M202" i="13"/>
  <c r="E203" i="13"/>
  <c r="U203" i="13"/>
  <c r="M204" i="13"/>
  <c r="E205" i="13"/>
  <c r="U205" i="13"/>
  <c r="M206" i="13"/>
  <c r="E207" i="13"/>
  <c r="U207" i="13"/>
  <c r="M208" i="13"/>
  <c r="E209" i="13"/>
  <c r="U209" i="13"/>
  <c r="M210" i="13"/>
  <c r="E211" i="13"/>
  <c r="U211" i="13"/>
  <c r="M212" i="13"/>
  <c r="E213" i="13"/>
  <c r="U213" i="13"/>
  <c r="M214" i="13"/>
  <c r="E215" i="13"/>
  <c r="U215" i="13"/>
  <c r="M216" i="13"/>
  <c r="E217" i="13"/>
  <c r="U217" i="13"/>
  <c r="M218" i="13"/>
  <c r="E219" i="13"/>
  <c r="U219" i="13"/>
  <c r="M220" i="13"/>
  <c r="E221" i="13"/>
  <c r="U221" i="13"/>
  <c r="M222" i="13"/>
  <c r="E223" i="13"/>
  <c r="U223" i="13"/>
  <c r="M224" i="13"/>
  <c r="E225" i="13"/>
  <c r="U225" i="13"/>
  <c r="M226" i="13"/>
  <c r="E227" i="13"/>
  <c r="U227" i="13"/>
  <c r="M228" i="13"/>
  <c r="E229" i="13"/>
  <c r="U229" i="13"/>
  <c r="M230" i="13"/>
  <c r="E231" i="13"/>
  <c r="U231" i="13"/>
  <c r="M232" i="13"/>
  <c r="E233" i="13"/>
  <c r="U233" i="13"/>
  <c r="M234" i="13"/>
  <c r="E235" i="13"/>
  <c r="U235" i="13"/>
  <c r="M236" i="13"/>
  <c r="E237" i="13"/>
  <c r="U237" i="13"/>
  <c r="M238" i="13"/>
  <c r="E239" i="13"/>
  <c r="U239" i="13"/>
  <c r="M240" i="13"/>
  <c r="E241" i="13"/>
  <c r="U241" i="13"/>
  <c r="M242" i="13"/>
  <c r="E243" i="13"/>
  <c r="U243" i="13"/>
  <c r="M244" i="13"/>
  <c r="E245" i="13"/>
  <c r="U245" i="13"/>
  <c r="M246" i="13"/>
  <c r="E247" i="13"/>
  <c r="U247" i="13"/>
  <c r="M248" i="13"/>
  <c r="E249" i="13"/>
  <c r="U249" i="13"/>
  <c r="M250" i="13"/>
  <c r="E251" i="13"/>
  <c r="U251" i="13"/>
  <c r="M252" i="13"/>
  <c r="E253" i="13"/>
  <c r="U253" i="13"/>
  <c r="M254" i="13"/>
  <c r="E255" i="13"/>
  <c r="U255" i="13"/>
  <c r="M256" i="13"/>
  <c r="E257" i="13"/>
  <c r="U257" i="13"/>
  <c r="M258" i="13"/>
  <c r="E259" i="13"/>
  <c r="U259" i="13"/>
  <c r="M260" i="13"/>
  <c r="E261" i="13"/>
  <c r="U261" i="13"/>
  <c r="M262" i="13"/>
  <c r="E263" i="13"/>
  <c r="U263" i="13"/>
  <c r="M264" i="13"/>
  <c r="E265" i="13"/>
  <c r="U265" i="13"/>
  <c r="M266" i="13"/>
  <c r="E267" i="13"/>
  <c r="U267" i="13"/>
  <c r="M268" i="13"/>
  <c r="E269" i="13"/>
  <c r="U269" i="13"/>
  <c r="M270" i="13"/>
  <c r="E271" i="13"/>
  <c r="U271" i="13"/>
  <c r="M272" i="13"/>
  <c r="E273" i="13"/>
  <c r="U273" i="13"/>
  <c r="M274" i="13"/>
  <c r="D179" i="13"/>
  <c r="T181" i="13"/>
  <c r="L184" i="13"/>
  <c r="F186" i="13"/>
  <c r="N187" i="13"/>
  <c r="V188" i="13"/>
  <c r="F190" i="13"/>
  <c r="N191" i="13"/>
  <c r="V192" i="13"/>
  <c r="F194" i="13"/>
  <c r="N195" i="13"/>
  <c r="T196" i="13"/>
  <c r="L197" i="13"/>
  <c r="D198" i="13"/>
  <c r="T198" i="13"/>
  <c r="L199" i="13"/>
  <c r="D200" i="13"/>
  <c r="T200" i="13"/>
  <c r="L201" i="13"/>
  <c r="D202" i="13"/>
  <c r="T202" i="13"/>
  <c r="L203" i="13"/>
  <c r="D204" i="13"/>
  <c r="T204" i="13"/>
  <c r="L205" i="13"/>
  <c r="D206" i="13"/>
  <c r="T206" i="13"/>
  <c r="L207" i="13"/>
  <c r="D208" i="13"/>
  <c r="T208" i="13"/>
  <c r="L209" i="13"/>
  <c r="D210" i="13"/>
  <c r="T210" i="13"/>
  <c r="L211" i="13"/>
  <c r="D212" i="13"/>
  <c r="T212" i="13"/>
  <c r="L213" i="13"/>
  <c r="D214" i="13"/>
  <c r="T214" i="13"/>
  <c r="L215" i="13"/>
  <c r="D216" i="13"/>
  <c r="T216" i="13"/>
  <c r="L217" i="13"/>
  <c r="D218" i="13"/>
  <c r="T218" i="13"/>
  <c r="L219" i="13"/>
  <c r="D220" i="13"/>
  <c r="T220" i="13"/>
  <c r="L221" i="13"/>
  <c r="D222" i="13"/>
  <c r="T222" i="13"/>
  <c r="L223" i="13"/>
  <c r="D224" i="13"/>
  <c r="T224" i="13"/>
  <c r="L225" i="13"/>
  <c r="D226" i="13"/>
  <c r="T226" i="13"/>
  <c r="L227" i="13"/>
  <c r="D228" i="13"/>
  <c r="T228" i="13"/>
  <c r="L229" i="13"/>
  <c r="D230" i="13"/>
  <c r="T230" i="13"/>
  <c r="L231" i="13"/>
  <c r="D232" i="13"/>
  <c r="T232" i="13"/>
  <c r="L233" i="13"/>
  <c r="D234" i="13"/>
  <c r="T234" i="13"/>
  <c r="L235" i="13"/>
  <c r="D236" i="13"/>
  <c r="T236" i="13"/>
  <c r="L237" i="13"/>
  <c r="D238" i="13"/>
  <c r="T238" i="13"/>
  <c r="L239" i="13"/>
  <c r="D240" i="13"/>
  <c r="T240" i="13"/>
  <c r="L241" i="13"/>
  <c r="D242" i="13"/>
  <c r="T242" i="13"/>
  <c r="L243" i="13"/>
  <c r="D244" i="13"/>
  <c r="T244" i="13"/>
  <c r="L245" i="13"/>
  <c r="D246" i="13"/>
  <c r="T246" i="13"/>
  <c r="L247" i="13"/>
  <c r="D248" i="13"/>
  <c r="T248" i="13"/>
  <c r="L249" i="13"/>
  <c r="D250" i="13"/>
  <c r="X178" i="13"/>
  <c r="P181" i="13"/>
  <c r="H184" i="13"/>
  <c r="D186" i="13"/>
  <c r="L187" i="13"/>
  <c r="T188" i="13"/>
  <c r="D190" i="13"/>
  <c r="L191" i="13"/>
  <c r="T192" i="13"/>
  <c r="D194" i="13"/>
  <c r="L195" i="13"/>
  <c r="R196" i="13"/>
  <c r="K197" i="13"/>
  <c r="C198" i="13"/>
  <c r="S198" i="13"/>
  <c r="K199" i="13"/>
  <c r="C200" i="13"/>
  <c r="S200" i="13"/>
  <c r="K201" i="13"/>
  <c r="C202" i="13"/>
  <c r="S202" i="13"/>
  <c r="K203" i="13"/>
  <c r="C204" i="13"/>
  <c r="S204" i="13"/>
  <c r="K205" i="13"/>
  <c r="C206" i="13"/>
  <c r="S206" i="13"/>
  <c r="K207" i="13"/>
  <c r="C208" i="13"/>
  <c r="S208" i="13"/>
  <c r="K209" i="13"/>
  <c r="C210" i="13"/>
  <c r="S210" i="13"/>
  <c r="K211" i="13"/>
  <c r="C212" i="13"/>
  <c r="S212" i="13"/>
  <c r="K213" i="13"/>
  <c r="C214" i="13"/>
  <c r="S214" i="13"/>
  <c r="K215" i="13"/>
  <c r="C216" i="13"/>
  <c r="S216" i="13"/>
  <c r="K217" i="13"/>
  <c r="C218" i="13"/>
  <c r="S218" i="13"/>
  <c r="K219" i="13"/>
  <c r="C220" i="13"/>
  <c r="S220" i="13"/>
  <c r="K221" i="13"/>
  <c r="C222" i="13"/>
  <c r="S222" i="13"/>
  <c r="K223" i="13"/>
  <c r="C224" i="13"/>
  <c r="S224" i="13"/>
  <c r="K225" i="13"/>
  <c r="C226" i="13"/>
  <c r="S226" i="13"/>
  <c r="K227" i="13"/>
  <c r="C228" i="13"/>
  <c r="S228" i="13"/>
  <c r="K229" i="13"/>
  <c r="C230" i="13"/>
  <c r="S230" i="13"/>
  <c r="K231" i="13"/>
  <c r="C232" i="13"/>
  <c r="S232" i="13"/>
  <c r="K233" i="13"/>
  <c r="C234" i="13"/>
  <c r="S234" i="13"/>
  <c r="K235" i="13"/>
  <c r="C236" i="13"/>
  <c r="S236" i="13"/>
  <c r="K237" i="13"/>
  <c r="C238" i="13"/>
  <c r="S238" i="13"/>
  <c r="K239" i="13"/>
  <c r="C240" i="13"/>
  <c r="S240" i="13"/>
  <c r="K241" i="13"/>
  <c r="C242" i="13"/>
  <c r="S242" i="13"/>
  <c r="K243" i="13"/>
  <c r="C244" i="13"/>
  <c r="S244" i="13"/>
  <c r="K245" i="13"/>
  <c r="C246" i="13"/>
  <c r="S246" i="13"/>
  <c r="K247" i="13"/>
  <c r="C248" i="13"/>
  <c r="S248" i="13"/>
  <c r="K249" i="13"/>
  <c r="C250" i="13"/>
  <c r="S250" i="13"/>
  <c r="K251" i="13"/>
  <c r="C252" i="13"/>
  <c r="S252" i="13"/>
  <c r="K253" i="13"/>
  <c r="C254" i="13"/>
  <c r="S254" i="13"/>
  <c r="K255" i="13"/>
  <c r="C256" i="13"/>
  <c r="S256" i="13"/>
  <c r="K257" i="13"/>
  <c r="C258" i="13"/>
  <c r="S258" i="13"/>
  <c r="K259" i="13"/>
  <c r="C260" i="13"/>
  <c r="S260" i="13"/>
  <c r="K261" i="13"/>
  <c r="C262" i="13"/>
  <c r="S262" i="13"/>
  <c r="K263" i="13"/>
  <c r="C264" i="13"/>
  <c r="S264" i="13"/>
  <c r="K265" i="13"/>
  <c r="C266" i="13"/>
  <c r="S266" i="13"/>
  <c r="K267" i="13"/>
  <c r="C268" i="13"/>
  <c r="S268" i="13"/>
  <c r="K269" i="13"/>
  <c r="C270" i="13"/>
  <c r="S270" i="13"/>
  <c r="K271" i="13"/>
  <c r="C272" i="13"/>
  <c r="S272" i="13"/>
  <c r="K273" i="13"/>
  <c r="C274" i="13"/>
  <c r="T251" i="13"/>
  <c r="L254" i="13"/>
  <c r="D257" i="13"/>
  <c r="T259" i="13"/>
  <c r="J261" i="13"/>
  <c r="R262" i="13"/>
  <c r="B264" i="13"/>
  <c r="J265" i="13"/>
  <c r="R266" i="13"/>
  <c r="B268" i="13"/>
  <c r="J269" i="13"/>
  <c r="R270" i="13"/>
  <c r="B272" i="13"/>
  <c r="J273" i="13"/>
  <c r="P274" i="13"/>
  <c r="J275" i="13"/>
  <c r="B276" i="13"/>
  <c r="R276" i="13"/>
  <c r="J277" i="13"/>
  <c r="B278" i="13"/>
  <c r="R278" i="13"/>
  <c r="J279" i="13"/>
  <c r="B280" i="13"/>
  <c r="R280" i="13"/>
  <c r="J281" i="13"/>
  <c r="B282" i="13"/>
  <c r="R282" i="13"/>
  <c r="J283" i="13"/>
  <c r="B284" i="13"/>
  <c r="R284" i="13"/>
  <c r="J285" i="13"/>
  <c r="B286" i="13"/>
  <c r="R286" i="13"/>
  <c r="J287" i="13"/>
  <c r="B288" i="13"/>
  <c r="R288" i="13"/>
  <c r="J289" i="13"/>
  <c r="B290" i="13"/>
  <c r="R290" i="13"/>
  <c r="J291" i="13"/>
  <c r="B292" i="13"/>
  <c r="R292" i="13"/>
  <c r="J293" i="13"/>
  <c r="B294" i="13"/>
  <c r="R294" i="13"/>
  <c r="J295" i="13"/>
  <c r="B296" i="13"/>
  <c r="R296" i="13"/>
  <c r="J297" i="13"/>
  <c r="B298" i="13"/>
  <c r="R298" i="13"/>
  <c r="J299" i="13"/>
  <c r="B300" i="13"/>
  <c r="R300" i="13"/>
  <c r="J301" i="13"/>
  <c r="B302" i="13"/>
  <c r="R302" i="13"/>
  <c r="J303" i="13"/>
  <c r="B304" i="13"/>
  <c r="R304" i="13"/>
  <c r="J305" i="13"/>
  <c r="B306" i="13"/>
  <c r="R306" i="13"/>
  <c r="J307" i="13"/>
  <c r="B308" i="13"/>
  <c r="R308" i="13"/>
  <c r="J309" i="13"/>
  <c r="B310" i="13"/>
  <c r="R310" i="13"/>
  <c r="J311" i="13"/>
  <c r="B312" i="13"/>
  <c r="R312" i="13"/>
  <c r="J313" i="13"/>
  <c r="B77" i="13"/>
  <c r="R79" i="13"/>
  <c r="J82" i="13"/>
  <c r="B85" i="13"/>
  <c r="R87" i="13"/>
  <c r="J90" i="13"/>
  <c r="B93" i="13"/>
  <c r="R95" i="13"/>
  <c r="J98" i="13"/>
  <c r="R100" i="13"/>
  <c r="B102" i="13"/>
  <c r="J103" i="13"/>
  <c r="R104" i="13"/>
  <c r="B106" i="13"/>
  <c r="J107" i="13"/>
  <c r="R108" i="13"/>
  <c r="P73" i="13"/>
  <c r="M75" i="13"/>
  <c r="U76" i="13"/>
  <c r="E78" i="13"/>
  <c r="M79" i="13"/>
  <c r="U80" i="13"/>
  <c r="E82" i="13"/>
  <c r="M83" i="13"/>
  <c r="U84" i="13"/>
  <c r="E86" i="13"/>
  <c r="M87" i="13"/>
  <c r="U88" i="13"/>
  <c r="E90" i="13"/>
  <c r="M91" i="13"/>
  <c r="U92" i="13"/>
  <c r="E94" i="13"/>
  <c r="M95" i="13"/>
  <c r="U96" i="13"/>
  <c r="E98" i="13"/>
  <c r="M99" i="13"/>
  <c r="U100" i="13"/>
  <c r="E102" i="13"/>
  <c r="M103" i="13"/>
  <c r="U104" i="13"/>
  <c r="E106" i="13"/>
  <c r="M107" i="13"/>
  <c r="U108" i="13"/>
  <c r="E110" i="13"/>
  <c r="M111" i="13"/>
  <c r="U112" i="13"/>
  <c r="E114" i="13"/>
  <c r="M115" i="13"/>
  <c r="T108" i="13"/>
  <c r="P111" i="13"/>
  <c r="H114" i="13"/>
  <c r="L116" i="13"/>
  <c r="T117" i="13"/>
  <c r="D119" i="13"/>
  <c r="L120" i="13"/>
  <c r="T121" i="13"/>
  <c r="D123" i="13"/>
  <c r="L124" i="13"/>
  <c r="T125" i="13"/>
  <c r="D127" i="13"/>
  <c r="L128" i="13"/>
  <c r="T129" i="13"/>
  <c r="D131" i="13"/>
  <c r="L132" i="13"/>
  <c r="T133" i="13"/>
  <c r="D135" i="13"/>
  <c r="X135" i="13"/>
  <c r="P136" i="13"/>
  <c r="H137" i="13"/>
  <c r="X137" i="13"/>
  <c r="P138" i="13"/>
  <c r="H139" i="13"/>
  <c r="X139" i="13"/>
  <c r="P140" i="13"/>
  <c r="H141" i="13"/>
  <c r="X141" i="13"/>
  <c r="P142" i="13"/>
  <c r="H143" i="13"/>
  <c r="X143" i="13"/>
  <c r="P144" i="13"/>
  <c r="H145" i="13"/>
  <c r="X145" i="13"/>
  <c r="P146" i="13"/>
  <c r="H147" i="13"/>
  <c r="X147" i="13"/>
  <c r="P148" i="13"/>
  <c r="H149" i="13"/>
  <c r="X149" i="13"/>
  <c r="P150" i="13"/>
  <c r="H151" i="13"/>
  <c r="X151" i="13"/>
  <c r="P152" i="13"/>
  <c r="H153" i="13"/>
  <c r="X153" i="13"/>
  <c r="P154" i="13"/>
  <c r="H155" i="13"/>
  <c r="X155" i="13"/>
  <c r="P156" i="13"/>
  <c r="H157" i="13"/>
  <c r="X157" i="13"/>
  <c r="P158" i="13"/>
  <c r="H159" i="13"/>
  <c r="X159" i="13"/>
  <c r="P160" i="13"/>
  <c r="H161" i="13"/>
  <c r="X161" i="13"/>
  <c r="P162" i="13"/>
  <c r="H163" i="13"/>
  <c r="X163" i="13"/>
  <c r="P164" i="13"/>
  <c r="H165" i="13"/>
  <c r="X165" i="13"/>
  <c r="P166" i="13"/>
  <c r="H167" i="13"/>
  <c r="X167" i="13"/>
  <c r="P168" i="13"/>
  <c r="H169" i="13"/>
  <c r="X169" i="13"/>
  <c r="P170" i="13"/>
  <c r="H171" i="13"/>
  <c r="X171" i="13"/>
  <c r="P172" i="13"/>
  <c r="H173" i="13"/>
  <c r="X173" i="13"/>
  <c r="P174" i="13"/>
  <c r="H175" i="13"/>
  <c r="X175" i="13"/>
  <c r="P176" i="13"/>
  <c r="H177" i="13"/>
  <c r="X177" i="13"/>
  <c r="P106" i="13"/>
  <c r="F109" i="13"/>
  <c r="N110" i="13"/>
  <c r="V111" i="13"/>
  <c r="F113" i="13"/>
  <c r="N114" i="13"/>
  <c r="V115" i="13"/>
  <c r="O116" i="13"/>
  <c r="G117" i="13"/>
  <c r="W117" i="13"/>
  <c r="O118" i="13"/>
  <c r="G119" i="13"/>
  <c r="W119" i="13"/>
  <c r="O120" i="13"/>
  <c r="G121" i="13"/>
  <c r="W121" i="13"/>
  <c r="O122" i="13"/>
  <c r="G123" i="13"/>
  <c r="W123" i="13"/>
  <c r="O124" i="13"/>
  <c r="G125" i="13"/>
  <c r="W125" i="13"/>
  <c r="O126" i="13"/>
  <c r="G127" i="13"/>
  <c r="W127" i="13"/>
  <c r="O128" i="13"/>
  <c r="G129" i="13"/>
  <c r="W129" i="13"/>
  <c r="O130" i="13"/>
  <c r="G131" i="13"/>
  <c r="W131" i="13"/>
  <c r="O132" i="13"/>
  <c r="G133" i="13"/>
  <c r="W133" i="13"/>
  <c r="O134" i="13"/>
  <c r="G135" i="13"/>
  <c r="W135" i="13"/>
  <c r="O136" i="13"/>
  <c r="G137" i="13"/>
  <c r="W137" i="13"/>
  <c r="O138" i="13"/>
  <c r="G139" i="13"/>
  <c r="W139" i="13"/>
  <c r="O140" i="13"/>
  <c r="G141" i="13"/>
  <c r="W141" i="13"/>
  <c r="O142" i="13"/>
  <c r="G143" i="13"/>
  <c r="W143" i="13"/>
  <c r="O144" i="13"/>
  <c r="G145" i="13"/>
  <c r="W145" i="13"/>
  <c r="O146" i="13"/>
  <c r="G147" i="13"/>
  <c r="W147" i="13"/>
  <c r="O148" i="13"/>
  <c r="G149" i="13"/>
  <c r="W149" i="13"/>
  <c r="O150" i="13"/>
  <c r="G151" i="13"/>
  <c r="W151" i="13"/>
  <c r="O152" i="13"/>
  <c r="G153" i="13"/>
  <c r="W153" i="13"/>
  <c r="O154" i="13"/>
  <c r="G155" i="13"/>
  <c r="W155" i="13"/>
  <c r="O156" i="13"/>
  <c r="G157" i="13"/>
  <c r="W157" i="13"/>
  <c r="O158" i="13"/>
  <c r="G159" i="13"/>
  <c r="W159" i="13"/>
  <c r="O160" i="13"/>
  <c r="G161" i="13"/>
  <c r="W161" i="13"/>
  <c r="O162" i="13"/>
  <c r="G163" i="13"/>
  <c r="W163" i="13"/>
  <c r="O164" i="13"/>
  <c r="G165" i="13"/>
  <c r="W165" i="13"/>
  <c r="O166" i="13"/>
  <c r="G167" i="13"/>
  <c r="W167" i="13"/>
  <c r="O168" i="13"/>
  <c r="G169" i="13"/>
  <c r="W169" i="13"/>
  <c r="O170" i="13"/>
  <c r="G171" i="13"/>
  <c r="W171" i="13"/>
  <c r="O172" i="13"/>
  <c r="G173" i="13"/>
  <c r="W173" i="13"/>
  <c r="O174" i="13"/>
  <c r="G175" i="13"/>
  <c r="W175" i="13"/>
  <c r="O176" i="13"/>
  <c r="G177" i="13"/>
  <c r="W177" i="13"/>
  <c r="O178" i="13"/>
  <c r="G179" i="13"/>
  <c r="W179" i="13"/>
  <c r="O180" i="13"/>
  <c r="G181" i="13"/>
  <c r="W181" i="13"/>
  <c r="O182" i="13"/>
  <c r="G183" i="13"/>
  <c r="W183" i="13"/>
  <c r="O184" i="13"/>
  <c r="G185" i="13"/>
  <c r="W185" i="13"/>
  <c r="O186" i="13"/>
  <c r="G187" i="13"/>
  <c r="W187" i="13"/>
  <c r="O188" i="13"/>
  <c r="G189" i="13"/>
  <c r="W189" i="13"/>
  <c r="O190" i="13"/>
  <c r="G191" i="13"/>
  <c r="W191" i="13"/>
  <c r="O192" i="13"/>
  <c r="G193" i="13"/>
  <c r="W193" i="13"/>
  <c r="O194" i="13"/>
  <c r="G195" i="13"/>
  <c r="W195" i="13"/>
  <c r="O196" i="13"/>
  <c r="L106" i="13"/>
  <c r="D109" i="13"/>
  <c r="L110" i="13"/>
  <c r="T111" i="13"/>
  <c r="D113" i="13"/>
  <c r="L114" i="13"/>
  <c r="T115" i="13"/>
  <c r="N116" i="13"/>
  <c r="F117" i="13"/>
  <c r="V117" i="13"/>
  <c r="N118" i="13"/>
  <c r="F119" i="13"/>
  <c r="V119" i="13"/>
  <c r="N120" i="13"/>
  <c r="F121" i="13"/>
  <c r="V121" i="13"/>
  <c r="N122" i="13"/>
  <c r="F123" i="13"/>
  <c r="V123" i="13"/>
  <c r="N124" i="13"/>
  <c r="F125" i="13"/>
  <c r="V125" i="13"/>
  <c r="N126" i="13"/>
  <c r="F127" i="13"/>
  <c r="V127" i="13"/>
  <c r="N128" i="13"/>
  <c r="F129" i="13"/>
  <c r="V129" i="13"/>
  <c r="N130" i="13"/>
  <c r="F131" i="13"/>
  <c r="V131" i="13"/>
  <c r="N132" i="13"/>
  <c r="F133" i="13"/>
  <c r="V133" i="13"/>
  <c r="N134" i="13"/>
  <c r="F135" i="13"/>
  <c r="V135" i="13"/>
  <c r="N136" i="13"/>
  <c r="F137" i="13"/>
  <c r="V137" i="13"/>
  <c r="N138" i="13"/>
  <c r="F139" i="13"/>
  <c r="V139" i="13"/>
  <c r="N140" i="13"/>
  <c r="F141" i="13"/>
  <c r="V141" i="13"/>
  <c r="N142" i="13"/>
  <c r="F143" i="13"/>
  <c r="V143" i="13"/>
  <c r="N144" i="13"/>
  <c r="F145" i="13"/>
  <c r="V145" i="13"/>
  <c r="N146" i="13"/>
  <c r="F147" i="13"/>
  <c r="V147" i="13"/>
  <c r="N148" i="13"/>
  <c r="F149" i="13"/>
  <c r="V149" i="13"/>
  <c r="N150" i="13"/>
  <c r="F151" i="13"/>
  <c r="V151" i="13"/>
  <c r="N152" i="13"/>
  <c r="F153" i="13"/>
  <c r="V153" i="13"/>
  <c r="N154" i="13"/>
  <c r="F155" i="13"/>
  <c r="V155" i="13"/>
  <c r="N156" i="13"/>
  <c r="F157" i="13"/>
  <c r="V157" i="13"/>
  <c r="N158" i="13"/>
  <c r="F159" i="13"/>
  <c r="V159" i="13"/>
  <c r="N160" i="13"/>
  <c r="F161" i="13"/>
  <c r="V161" i="13"/>
  <c r="N162" i="13"/>
  <c r="F163" i="13"/>
  <c r="V163" i="13"/>
  <c r="N164" i="13"/>
  <c r="F165" i="13"/>
  <c r="V165" i="13"/>
  <c r="N166" i="13"/>
  <c r="F167" i="13"/>
  <c r="V167" i="13"/>
  <c r="N168" i="13"/>
  <c r="F169" i="13"/>
  <c r="V169" i="13"/>
  <c r="N170" i="13"/>
  <c r="F171" i="13"/>
  <c r="V171" i="13"/>
  <c r="N172" i="13"/>
  <c r="F173" i="13"/>
  <c r="V173" i="13"/>
  <c r="N174" i="13"/>
  <c r="F175" i="13"/>
  <c r="V175" i="13"/>
  <c r="N176" i="13"/>
  <c r="F177" i="13"/>
  <c r="V177" i="13"/>
  <c r="N178" i="13"/>
  <c r="F179" i="13"/>
  <c r="V179" i="13"/>
  <c r="N180" i="13"/>
  <c r="F181" i="13"/>
  <c r="V181" i="13"/>
  <c r="N182" i="13"/>
  <c r="F183" i="13"/>
  <c r="V183" i="13"/>
  <c r="N184" i="13"/>
  <c r="F185" i="13"/>
  <c r="X106" i="13"/>
  <c r="J109" i="13"/>
  <c r="R110" i="13"/>
  <c r="B112" i="13"/>
  <c r="J113" i="13"/>
  <c r="R114" i="13"/>
  <c r="Y115" i="13"/>
  <c r="Q116" i="13"/>
  <c r="I117" i="13"/>
  <c r="Y117" i="13"/>
  <c r="Q118" i="13"/>
  <c r="I119" i="13"/>
  <c r="Y119" i="13"/>
  <c r="Q120" i="13"/>
  <c r="I121" i="13"/>
  <c r="Y121" i="13"/>
  <c r="Q122" i="13"/>
  <c r="I123" i="13"/>
  <c r="Y123" i="13"/>
  <c r="Q124" i="13"/>
  <c r="I125" i="13"/>
  <c r="Y125" i="13"/>
  <c r="Q126" i="13"/>
  <c r="I127" i="13"/>
  <c r="Y127" i="13"/>
  <c r="Q128" i="13"/>
  <c r="I129" i="13"/>
  <c r="Y129" i="13"/>
  <c r="Q130" i="13"/>
  <c r="I131" i="13"/>
  <c r="Y131" i="13"/>
  <c r="Q132" i="13"/>
  <c r="I133" i="13"/>
  <c r="Y133" i="13"/>
  <c r="Q134" i="13"/>
  <c r="I135" i="13"/>
  <c r="Y135" i="13"/>
  <c r="Q136" i="13"/>
  <c r="I137" i="13"/>
  <c r="Y137" i="13"/>
  <c r="Q138" i="13"/>
  <c r="I139" i="13"/>
  <c r="Y139" i="13"/>
  <c r="Q140" i="13"/>
  <c r="I141" i="13"/>
  <c r="Y141" i="13"/>
  <c r="Q142" i="13"/>
  <c r="I143" i="13"/>
  <c r="Y143" i="13"/>
  <c r="Q144" i="13"/>
  <c r="I145" i="13"/>
  <c r="Y145" i="13"/>
  <c r="Q146" i="13"/>
  <c r="I147" i="13"/>
  <c r="Y147" i="13"/>
  <c r="Q148" i="13"/>
  <c r="I149" i="13"/>
  <c r="Y149" i="13"/>
  <c r="Q150" i="13"/>
  <c r="I151" i="13"/>
  <c r="Y151" i="13"/>
  <c r="Q152" i="13"/>
  <c r="I153" i="13"/>
  <c r="Y153" i="13"/>
  <c r="Q154" i="13"/>
  <c r="I155" i="13"/>
  <c r="Y155" i="13"/>
  <c r="Q156" i="13"/>
  <c r="I157" i="13"/>
  <c r="Y157" i="13"/>
  <c r="Q158" i="13"/>
  <c r="I159" i="13"/>
  <c r="Y159" i="13"/>
  <c r="Q160" i="13"/>
  <c r="I161" i="13"/>
  <c r="Y161" i="13"/>
  <c r="Q162" i="13"/>
  <c r="I163" i="13"/>
  <c r="Y163" i="13"/>
  <c r="Q164" i="13"/>
  <c r="I165" i="13"/>
  <c r="Y165" i="13"/>
  <c r="Q166" i="13"/>
  <c r="I167" i="13"/>
  <c r="Y167" i="13"/>
  <c r="Q168" i="13"/>
  <c r="I169" i="13"/>
  <c r="Y169" i="13"/>
  <c r="Q170" i="13"/>
  <c r="I171" i="13"/>
  <c r="Y171" i="13"/>
  <c r="Q172" i="13"/>
  <c r="I173" i="13"/>
  <c r="Y173" i="13"/>
  <c r="Q174" i="13"/>
  <c r="I175" i="13"/>
  <c r="Y175" i="13"/>
  <c r="Q176" i="13"/>
  <c r="I177" i="13"/>
  <c r="Y177" i="13"/>
  <c r="Q178" i="13"/>
  <c r="I179" i="13"/>
  <c r="Y179" i="13"/>
  <c r="Q180" i="13"/>
  <c r="I181" i="13"/>
  <c r="Y181" i="13"/>
  <c r="Q182" i="13"/>
  <c r="I183" i="13"/>
  <c r="Y183" i="13"/>
  <c r="Q184" i="13"/>
  <c r="I185" i="13"/>
  <c r="Y185" i="13"/>
  <c r="Q186" i="13"/>
  <c r="I187" i="13"/>
  <c r="Y187" i="13"/>
  <c r="Q188" i="13"/>
  <c r="I189" i="13"/>
  <c r="Y189" i="13"/>
  <c r="Q190" i="13"/>
  <c r="I191" i="13"/>
  <c r="Y191" i="13"/>
  <c r="Q192" i="13"/>
  <c r="I193" i="13"/>
  <c r="Y193" i="13"/>
  <c r="Q194" i="13"/>
  <c r="I195" i="13"/>
  <c r="Y195" i="13"/>
  <c r="T178" i="13"/>
  <c r="L181" i="13"/>
  <c r="D184" i="13"/>
  <c r="B186" i="13"/>
  <c r="J187" i="13"/>
  <c r="R188" i="13"/>
  <c r="B190" i="13"/>
  <c r="J191" i="13"/>
  <c r="R192" i="13"/>
  <c r="B194" i="13"/>
  <c r="J195" i="13"/>
  <c r="Q196" i="13"/>
  <c r="J197" i="13"/>
  <c r="B198" i="13"/>
  <c r="R198" i="13"/>
  <c r="J199" i="13"/>
  <c r="B200" i="13"/>
  <c r="R200" i="13"/>
  <c r="J201" i="13"/>
  <c r="B202" i="13"/>
  <c r="R202" i="13"/>
  <c r="J203" i="13"/>
  <c r="B204" i="13"/>
  <c r="R204" i="13"/>
  <c r="J205" i="13"/>
  <c r="B206" i="13"/>
  <c r="R206" i="13"/>
  <c r="J207" i="13"/>
  <c r="B208" i="13"/>
  <c r="R208" i="13"/>
  <c r="J209" i="13"/>
  <c r="B210" i="13"/>
  <c r="R210" i="13"/>
  <c r="J211" i="13"/>
  <c r="B212" i="13"/>
  <c r="R212" i="13"/>
  <c r="J213" i="13"/>
  <c r="B214" i="13"/>
  <c r="R214" i="13"/>
  <c r="J215" i="13"/>
  <c r="B216" i="13"/>
  <c r="R216" i="13"/>
  <c r="J217" i="13"/>
  <c r="B218" i="13"/>
  <c r="R218" i="13"/>
  <c r="J219" i="13"/>
  <c r="B220" i="13"/>
  <c r="R220" i="13"/>
  <c r="J221" i="13"/>
  <c r="B222" i="13"/>
  <c r="R222" i="13"/>
  <c r="J223" i="13"/>
  <c r="B224" i="13"/>
  <c r="R224" i="13"/>
  <c r="J225" i="13"/>
  <c r="B226" i="13"/>
  <c r="R226" i="13"/>
  <c r="J227" i="13"/>
  <c r="B228" i="13"/>
  <c r="R228" i="13"/>
  <c r="J229" i="13"/>
  <c r="B230" i="13"/>
  <c r="R230" i="13"/>
  <c r="J231" i="13"/>
  <c r="B232" i="13"/>
  <c r="R232" i="13"/>
  <c r="J233" i="13"/>
  <c r="B234" i="13"/>
  <c r="R234" i="13"/>
  <c r="J235" i="13"/>
  <c r="B236" i="13"/>
  <c r="R236" i="13"/>
  <c r="J237" i="13"/>
  <c r="B238" i="13"/>
  <c r="R238" i="13"/>
  <c r="J239" i="13"/>
  <c r="B240" i="13"/>
  <c r="R240" i="13"/>
  <c r="J241" i="13"/>
  <c r="B242" i="13"/>
  <c r="R242" i="13"/>
  <c r="J243" i="13"/>
  <c r="B244" i="13"/>
  <c r="R244" i="13"/>
  <c r="J245" i="13"/>
  <c r="B246" i="13"/>
  <c r="R246" i="13"/>
  <c r="J247" i="13"/>
  <c r="B248" i="13"/>
  <c r="R248" i="13"/>
  <c r="J249" i="13"/>
  <c r="B250" i="13"/>
  <c r="R250" i="13"/>
  <c r="J251" i="13"/>
  <c r="B252" i="13"/>
  <c r="R252" i="13"/>
  <c r="J253" i="13"/>
  <c r="B254" i="13"/>
  <c r="R254" i="13"/>
  <c r="J255" i="13"/>
  <c r="B256" i="13"/>
  <c r="R256" i="13"/>
  <c r="J257" i="13"/>
  <c r="B258" i="13"/>
  <c r="R258" i="13"/>
  <c r="J259" i="13"/>
  <c r="B260" i="13"/>
  <c r="X179" i="13"/>
  <c r="P182" i="13"/>
  <c r="H185" i="13"/>
  <c r="P186" i="13"/>
  <c r="X187" i="13"/>
  <c r="H189" i="13"/>
  <c r="P190" i="13"/>
  <c r="X191" i="13"/>
  <c r="H193" i="13"/>
  <c r="P194" i="13"/>
  <c r="X195" i="13"/>
  <c r="Y196" i="13"/>
  <c r="Q197" i="13"/>
  <c r="I198" i="13"/>
  <c r="Y198" i="13"/>
  <c r="Q199" i="13"/>
  <c r="I200" i="13"/>
  <c r="Y200" i="13"/>
  <c r="Q201" i="13"/>
  <c r="I202" i="13"/>
  <c r="Y202" i="13"/>
  <c r="Q203" i="13"/>
  <c r="I204" i="13"/>
  <c r="Y204" i="13"/>
  <c r="Q205" i="13"/>
  <c r="I206" i="13"/>
  <c r="Y206" i="13"/>
  <c r="Q207" i="13"/>
  <c r="I208" i="13"/>
  <c r="Y208" i="13"/>
  <c r="Q209" i="13"/>
  <c r="I210" i="13"/>
  <c r="Y210" i="13"/>
  <c r="Q211" i="13"/>
  <c r="I212" i="13"/>
  <c r="Y212" i="13"/>
  <c r="Q213" i="13"/>
  <c r="I214" i="13"/>
  <c r="Y214" i="13"/>
  <c r="Q215" i="13"/>
  <c r="I216" i="13"/>
  <c r="Y216" i="13"/>
  <c r="Q217" i="13"/>
  <c r="I218" i="13"/>
  <c r="Y218" i="13"/>
  <c r="Q219" i="13"/>
  <c r="I220" i="13"/>
  <c r="Y220" i="13"/>
  <c r="Q221" i="13"/>
  <c r="I222" i="13"/>
  <c r="Y222" i="13"/>
  <c r="Q223" i="13"/>
  <c r="I224" i="13"/>
  <c r="Y224" i="13"/>
  <c r="Q225" i="13"/>
  <c r="I226" i="13"/>
  <c r="Y226" i="13"/>
  <c r="Q227" i="13"/>
  <c r="I228" i="13"/>
  <c r="Y228" i="13"/>
  <c r="Q229" i="13"/>
  <c r="I230" i="13"/>
  <c r="Y230" i="13"/>
  <c r="Q231" i="13"/>
  <c r="I232" i="13"/>
  <c r="Y232" i="13"/>
  <c r="Q233" i="13"/>
  <c r="I234" i="13"/>
  <c r="Y234" i="13"/>
  <c r="Q235" i="13"/>
  <c r="I236" i="13"/>
  <c r="Y236" i="13"/>
  <c r="Q237" i="13"/>
  <c r="J76" i="13"/>
  <c r="B79" i="13"/>
  <c r="R81" i="13"/>
  <c r="J84" i="13"/>
  <c r="B87" i="13"/>
  <c r="R89" i="13"/>
  <c r="J92" i="13"/>
  <c r="B95" i="13"/>
  <c r="R97" i="13"/>
  <c r="J100" i="13"/>
  <c r="R101" i="13"/>
  <c r="B103" i="13"/>
  <c r="J104" i="13"/>
  <c r="R105" i="13"/>
  <c r="B107" i="13"/>
  <c r="J108" i="13"/>
  <c r="X72" i="13"/>
  <c r="E75" i="13"/>
  <c r="M76" i="13"/>
  <c r="U77" i="13"/>
  <c r="E79" i="13"/>
  <c r="M80" i="13"/>
  <c r="U81" i="13"/>
  <c r="E83" i="13"/>
  <c r="M84" i="13"/>
  <c r="U85" i="13"/>
  <c r="E87" i="13"/>
  <c r="M88" i="13"/>
  <c r="U89" i="13"/>
  <c r="E91" i="13"/>
  <c r="M92" i="13"/>
  <c r="U93" i="13"/>
  <c r="E95" i="13"/>
  <c r="M96" i="13"/>
  <c r="U97" i="13"/>
  <c r="E99" i="13"/>
  <c r="M100" i="13"/>
  <c r="U101" i="13"/>
  <c r="E103" i="13"/>
  <c r="M104" i="13"/>
  <c r="U105" i="13"/>
  <c r="E107" i="13"/>
  <c r="M108" i="13"/>
  <c r="U109" i="13"/>
  <c r="E111" i="13"/>
  <c r="M112" i="13"/>
  <c r="U113" i="13"/>
  <c r="E115" i="13"/>
  <c r="L107" i="13"/>
  <c r="X110" i="13"/>
  <c r="P113" i="13"/>
  <c r="D116" i="13"/>
  <c r="L117" i="13"/>
  <c r="T118" i="13"/>
  <c r="D120" i="13"/>
  <c r="L121" i="13"/>
  <c r="T122" i="13"/>
  <c r="D124" i="13"/>
  <c r="L125" i="13"/>
  <c r="T126" i="13"/>
  <c r="D128" i="13"/>
  <c r="L129" i="13"/>
  <c r="T130" i="13"/>
  <c r="D132" i="13"/>
  <c r="L133" i="13"/>
  <c r="T134" i="13"/>
  <c r="T135" i="13"/>
  <c r="L136" i="13"/>
  <c r="D137" i="13"/>
  <c r="T137" i="13"/>
  <c r="L138" i="13"/>
  <c r="D139" i="13"/>
  <c r="T139" i="13"/>
  <c r="L140" i="13"/>
  <c r="D141" i="13"/>
  <c r="T141" i="13"/>
  <c r="L142" i="13"/>
  <c r="D143" i="13"/>
  <c r="T143" i="13"/>
  <c r="L144" i="13"/>
  <c r="D145" i="13"/>
  <c r="T145" i="13"/>
  <c r="L146" i="13"/>
  <c r="D147" i="13"/>
  <c r="T147" i="13"/>
  <c r="L148" i="13"/>
  <c r="D149" i="13"/>
  <c r="T149" i="13"/>
  <c r="L150" i="13"/>
  <c r="D151" i="13"/>
  <c r="T151" i="13"/>
  <c r="L152" i="13"/>
  <c r="D153" i="13"/>
  <c r="T153" i="13"/>
  <c r="L154" i="13"/>
  <c r="D155" i="13"/>
  <c r="T155" i="13"/>
  <c r="L156" i="13"/>
  <c r="D157" i="13"/>
  <c r="T157" i="13"/>
  <c r="L158" i="13"/>
  <c r="D159" i="13"/>
  <c r="T159" i="13"/>
  <c r="L160" i="13"/>
  <c r="D161" i="13"/>
  <c r="T161" i="13"/>
  <c r="L162" i="13"/>
  <c r="D163" i="13"/>
  <c r="T163" i="13"/>
  <c r="L164" i="13"/>
  <c r="D165" i="13"/>
  <c r="T165" i="13"/>
  <c r="L166" i="13"/>
  <c r="D167" i="13"/>
  <c r="T167" i="13"/>
  <c r="L168" i="13"/>
  <c r="D169" i="13"/>
  <c r="T169" i="13"/>
  <c r="L170" i="13"/>
  <c r="D171" i="13"/>
  <c r="T171" i="13"/>
  <c r="L172" i="13"/>
  <c r="D173" i="13"/>
  <c r="T173" i="13"/>
  <c r="L174" i="13"/>
  <c r="D175" i="13"/>
  <c r="T175" i="13"/>
  <c r="L176" i="13"/>
  <c r="D177" i="13"/>
  <c r="T177" i="13"/>
  <c r="X105" i="13"/>
  <c r="P108" i="13"/>
  <c r="F110" i="13"/>
  <c r="N111" i="13"/>
  <c r="V112" i="13"/>
  <c r="F114" i="13"/>
  <c r="N115" i="13"/>
  <c r="K116" i="13"/>
  <c r="C117" i="13"/>
  <c r="S117" i="13"/>
  <c r="K118" i="13"/>
  <c r="C119" i="13"/>
  <c r="S119" i="13"/>
  <c r="K120" i="13"/>
  <c r="C121" i="13"/>
  <c r="S121" i="13"/>
  <c r="K122" i="13"/>
  <c r="C123" i="13"/>
  <c r="S123" i="13"/>
  <c r="K124" i="13"/>
  <c r="C125" i="13"/>
  <c r="S125" i="13"/>
  <c r="K126" i="13"/>
  <c r="C127" i="13"/>
  <c r="S127" i="13"/>
  <c r="K128" i="13"/>
  <c r="C129" i="13"/>
  <c r="S129" i="13"/>
  <c r="K130" i="13"/>
  <c r="C131" i="13"/>
  <c r="S131" i="13"/>
  <c r="K132" i="13"/>
  <c r="C133" i="13"/>
  <c r="S133" i="13"/>
  <c r="K134" i="13"/>
  <c r="C135" i="13"/>
  <c r="S135" i="13"/>
  <c r="K136" i="13"/>
  <c r="C137" i="13"/>
  <c r="S137" i="13"/>
  <c r="K138" i="13"/>
  <c r="C139" i="13"/>
  <c r="S139" i="13"/>
  <c r="K140" i="13"/>
  <c r="C141" i="13"/>
  <c r="S141" i="13"/>
  <c r="K142" i="13"/>
  <c r="C143" i="13"/>
  <c r="S143" i="13"/>
  <c r="K144" i="13"/>
  <c r="C145" i="13"/>
  <c r="S145" i="13"/>
  <c r="K146" i="13"/>
  <c r="C147" i="13"/>
  <c r="S147" i="13"/>
  <c r="K148" i="13"/>
  <c r="C149" i="13"/>
  <c r="S149" i="13"/>
  <c r="K150" i="13"/>
  <c r="C151" i="13"/>
  <c r="S151" i="13"/>
  <c r="K152" i="13"/>
  <c r="C153" i="13"/>
  <c r="S153" i="13"/>
  <c r="K154" i="13"/>
  <c r="C155" i="13"/>
  <c r="S155" i="13"/>
  <c r="K156" i="13"/>
  <c r="C157" i="13"/>
  <c r="S157" i="13"/>
  <c r="K158" i="13"/>
  <c r="C159" i="13"/>
  <c r="S159" i="13"/>
  <c r="K160" i="13"/>
  <c r="C161" i="13"/>
  <c r="S161" i="13"/>
  <c r="K162" i="13"/>
  <c r="C163" i="13"/>
  <c r="S163" i="13"/>
  <c r="K164" i="13"/>
  <c r="C165" i="13"/>
  <c r="S165" i="13"/>
  <c r="K166" i="13"/>
  <c r="C167" i="13"/>
  <c r="S167" i="13"/>
  <c r="K168" i="13"/>
  <c r="C169" i="13"/>
  <c r="S169" i="13"/>
  <c r="K170" i="13"/>
  <c r="C171" i="13"/>
  <c r="S171" i="13"/>
  <c r="K172" i="13"/>
  <c r="C173" i="13"/>
  <c r="S173" i="13"/>
  <c r="K174" i="13"/>
  <c r="C175" i="13"/>
  <c r="S175" i="13"/>
  <c r="K176" i="13"/>
  <c r="C177" i="13"/>
  <c r="S177" i="13"/>
  <c r="K178" i="13"/>
  <c r="C179" i="13"/>
  <c r="S179" i="13"/>
  <c r="K180" i="13"/>
  <c r="C181" i="13"/>
  <c r="S181" i="13"/>
  <c r="K182" i="13"/>
  <c r="C183" i="13"/>
  <c r="S183" i="13"/>
  <c r="K184" i="13"/>
  <c r="C185" i="13"/>
  <c r="S185" i="13"/>
  <c r="K186" i="13"/>
  <c r="C187" i="13"/>
  <c r="S187" i="13"/>
  <c r="K188" i="13"/>
  <c r="C189" i="13"/>
  <c r="S189" i="13"/>
  <c r="K190" i="13"/>
  <c r="C191" i="13"/>
  <c r="S191" i="13"/>
  <c r="K192" i="13"/>
  <c r="C193" i="13"/>
  <c r="S193" i="13"/>
  <c r="K194" i="13"/>
  <c r="C195" i="13"/>
  <c r="S195" i="13"/>
  <c r="K196" i="13"/>
  <c r="T105" i="13"/>
  <c r="L108" i="13"/>
  <c r="D110" i="13"/>
  <c r="L111" i="13"/>
  <c r="T112" i="13"/>
  <c r="D114" i="13"/>
  <c r="L115" i="13"/>
  <c r="J116" i="13"/>
  <c r="B117" i="13"/>
  <c r="R117" i="13"/>
  <c r="J118" i="13"/>
  <c r="B119" i="13"/>
  <c r="R119" i="13"/>
  <c r="J120" i="13"/>
  <c r="B121" i="13"/>
  <c r="R121" i="13"/>
  <c r="J122" i="13"/>
  <c r="B123" i="13"/>
  <c r="R123" i="13"/>
  <c r="J124" i="13"/>
  <c r="B125" i="13"/>
  <c r="R125" i="13"/>
  <c r="J126" i="13"/>
  <c r="B127" i="13"/>
  <c r="R127" i="13"/>
  <c r="J128" i="13"/>
  <c r="B129" i="13"/>
  <c r="R129" i="13"/>
  <c r="J130" i="13"/>
  <c r="B131" i="13"/>
  <c r="R131" i="13"/>
  <c r="J132" i="13"/>
  <c r="B133" i="13"/>
  <c r="R133" i="13"/>
  <c r="J134" i="13"/>
  <c r="B135" i="13"/>
  <c r="R135" i="13"/>
  <c r="J136" i="13"/>
  <c r="B137" i="13"/>
  <c r="R137" i="13"/>
  <c r="J138" i="13"/>
  <c r="B139" i="13"/>
  <c r="R139" i="13"/>
  <c r="J140" i="13"/>
  <c r="B141" i="13"/>
  <c r="R141" i="13"/>
  <c r="J142" i="13"/>
  <c r="B143" i="13"/>
  <c r="R143" i="13"/>
  <c r="J144" i="13"/>
  <c r="B145" i="13"/>
  <c r="R145" i="13"/>
  <c r="J146" i="13"/>
  <c r="B147" i="13"/>
  <c r="R147" i="13"/>
  <c r="J148" i="13"/>
  <c r="B149" i="13"/>
  <c r="R149" i="13"/>
  <c r="J150" i="13"/>
  <c r="B151" i="13"/>
  <c r="R151" i="13"/>
  <c r="J152" i="13"/>
  <c r="B153" i="13"/>
  <c r="R153" i="13"/>
  <c r="J154" i="13"/>
  <c r="B155" i="13"/>
  <c r="R155" i="13"/>
  <c r="J156" i="13"/>
  <c r="B157" i="13"/>
  <c r="R157" i="13"/>
  <c r="J158" i="13"/>
  <c r="B159" i="13"/>
  <c r="R159" i="13"/>
  <c r="J160" i="13"/>
  <c r="B161" i="13"/>
  <c r="R161" i="13"/>
  <c r="J162" i="13"/>
  <c r="B163" i="13"/>
  <c r="R163" i="13"/>
  <c r="J164" i="13"/>
  <c r="B165" i="13"/>
  <c r="R165" i="13"/>
  <c r="J166" i="13"/>
  <c r="B167" i="13"/>
  <c r="R167" i="13"/>
  <c r="J168" i="13"/>
  <c r="B169" i="13"/>
  <c r="R169" i="13"/>
  <c r="J170" i="13"/>
  <c r="B171" i="13"/>
  <c r="R171" i="13"/>
  <c r="J172" i="13"/>
  <c r="B173" i="13"/>
  <c r="R173" i="13"/>
  <c r="J174" i="13"/>
  <c r="B175" i="13"/>
  <c r="R175" i="13"/>
  <c r="J176" i="13"/>
  <c r="B177" i="13"/>
  <c r="R177" i="13"/>
  <c r="J178" i="13"/>
  <c r="B179" i="13"/>
  <c r="R179" i="13"/>
  <c r="J180" i="13"/>
  <c r="B181" i="13"/>
  <c r="R181" i="13"/>
  <c r="J182" i="13"/>
  <c r="B183" i="13"/>
  <c r="R183" i="13"/>
  <c r="J184" i="13"/>
  <c r="B185" i="13"/>
  <c r="H106" i="13"/>
  <c r="X108" i="13"/>
  <c r="J110" i="13"/>
  <c r="R111" i="13"/>
  <c r="B113" i="13"/>
  <c r="J114" i="13"/>
  <c r="R115" i="13"/>
  <c r="M116" i="13"/>
  <c r="E117" i="13"/>
  <c r="U117" i="13"/>
  <c r="M118" i="13"/>
  <c r="E119" i="13"/>
  <c r="U119" i="13"/>
  <c r="M120" i="13"/>
  <c r="E121" i="13"/>
  <c r="U121" i="13"/>
  <c r="M122" i="13"/>
  <c r="E123" i="13"/>
  <c r="U123" i="13"/>
  <c r="M124" i="13"/>
  <c r="E125" i="13"/>
  <c r="U125" i="13"/>
  <c r="M126" i="13"/>
  <c r="E127" i="13"/>
  <c r="U127" i="13"/>
  <c r="M128" i="13"/>
  <c r="E129" i="13"/>
  <c r="U129" i="13"/>
  <c r="M130" i="13"/>
  <c r="E131" i="13"/>
  <c r="U131" i="13"/>
  <c r="M132" i="13"/>
  <c r="E133" i="13"/>
  <c r="U133" i="13"/>
  <c r="M134" i="13"/>
  <c r="E135" i="13"/>
  <c r="U135" i="13"/>
  <c r="M136" i="13"/>
  <c r="E137" i="13"/>
  <c r="U137" i="13"/>
  <c r="M138" i="13"/>
  <c r="E139" i="13"/>
  <c r="U139" i="13"/>
  <c r="M140" i="13"/>
  <c r="E141" i="13"/>
  <c r="U141" i="13"/>
  <c r="M142" i="13"/>
  <c r="E143" i="13"/>
  <c r="U143" i="13"/>
  <c r="M144" i="13"/>
  <c r="E145" i="13"/>
  <c r="U145" i="13"/>
  <c r="M146" i="13"/>
  <c r="E147" i="13"/>
  <c r="U147" i="13"/>
  <c r="M148" i="13"/>
  <c r="E149" i="13"/>
  <c r="U149" i="13"/>
  <c r="M150" i="13"/>
  <c r="E151" i="13"/>
  <c r="U151" i="13"/>
  <c r="M152" i="13"/>
  <c r="E153" i="13"/>
  <c r="U153" i="13"/>
  <c r="M154" i="13"/>
  <c r="E155" i="13"/>
  <c r="U155" i="13"/>
  <c r="M156" i="13"/>
  <c r="E157" i="13"/>
  <c r="U157" i="13"/>
  <c r="M158" i="13"/>
  <c r="E159" i="13"/>
  <c r="U159" i="13"/>
  <c r="M160" i="13"/>
  <c r="E161" i="13"/>
  <c r="U161" i="13"/>
  <c r="M162" i="13"/>
  <c r="E163" i="13"/>
  <c r="U163" i="13"/>
  <c r="M164" i="13"/>
  <c r="E165" i="13"/>
  <c r="U165" i="13"/>
  <c r="M166" i="13"/>
  <c r="E167" i="13"/>
  <c r="U167" i="13"/>
  <c r="M168" i="13"/>
  <c r="E169" i="13"/>
  <c r="U169" i="13"/>
  <c r="M170" i="13"/>
  <c r="E171" i="13"/>
  <c r="U171" i="13"/>
  <c r="M172" i="13"/>
  <c r="E173" i="13"/>
  <c r="U173" i="13"/>
  <c r="M174" i="13"/>
  <c r="E175" i="13"/>
  <c r="U175" i="13"/>
  <c r="M176" i="13"/>
  <c r="E177" i="13"/>
  <c r="U177" i="13"/>
  <c r="M178" i="13"/>
  <c r="E179" i="13"/>
  <c r="U179" i="13"/>
  <c r="M180" i="13"/>
  <c r="E181" i="13"/>
  <c r="U181" i="13"/>
  <c r="M182" i="13"/>
  <c r="E183" i="13"/>
  <c r="U183" i="13"/>
  <c r="M184" i="13"/>
  <c r="E185" i="13"/>
  <c r="U185" i="13"/>
  <c r="M186" i="13"/>
  <c r="E187" i="13"/>
  <c r="U187" i="13"/>
  <c r="M188" i="13"/>
  <c r="E189" i="13"/>
  <c r="U189" i="13"/>
  <c r="M190" i="13"/>
  <c r="E191" i="13"/>
  <c r="U191" i="13"/>
  <c r="M192" i="13"/>
  <c r="E193" i="13"/>
  <c r="U193" i="13"/>
  <c r="M194" i="13"/>
  <c r="E195" i="13"/>
  <c r="U195" i="13"/>
  <c r="M196" i="13"/>
  <c r="T180" i="13"/>
  <c r="L183" i="13"/>
  <c r="R185" i="13"/>
  <c r="B187" i="13"/>
  <c r="J188" i="13"/>
  <c r="R189" i="13"/>
  <c r="B191" i="13"/>
  <c r="J192" i="13"/>
  <c r="R193" i="13"/>
  <c r="B195" i="13"/>
  <c r="J196" i="13"/>
  <c r="F197" i="13"/>
  <c r="V197" i="13"/>
  <c r="N198" i="13"/>
  <c r="F199" i="13"/>
  <c r="V199" i="13"/>
  <c r="N200" i="13"/>
  <c r="F201" i="13"/>
  <c r="V201" i="13"/>
  <c r="N202" i="13"/>
  <c r="F203" i="13"/>
  <c r="V203" i="13"/>
  <c r="N204" i="13"/>
  <c r="F205" i="13"/>
  <c r="V205" i="13"/>
  <c r="N206" i="13"/>
  <c r="F207" i="13"/>
  <c r="V207" i="13"/>
  <c r="N208" i="13"/>
  <c r="F209" i="13"/>
  <c r="V209" i="13"/>
  <c r="N210" i="13"/>
  <c r="F211" i="13"/>
  <c r="V211" i="13"/>
  <c r="N212" i="13"/>
  <c r="F213" i="13"/>
  <c r="V213" i="13"/>
  <c r="N214" i="13"/>
  <c r="F215" i="13"/>
  <c r="V215" i="13"/>
  <c r="N216" i="13"/>
  <c r="F217" i="13"/>
  <c r="V217" i="13"/>
  <c r="N218" i="13"/>
  <c r="F219" i="13"/>
  <c r="V219" i="13"/>
  <c r="N220" i="13"/>
  <c r="F221" i="13"/>
  <c r="V221" i="13"/>
  <c r="N222" i="13"/>
  <c r="F223" i="13"/>
  <c r="V223" i="13"/>
  <c r="N224" i="13"/>
  <c r="F225" i="13"/>
  <c r="V225" i="13"/>
  <c r="N226" i="13"/>
  <c r="F227" i="13"/>
  <c r="V227" i="13"/>
  <c r="N228" i="13"/>
  <c r="F229" i="13"/>
  <c r="V229" i="13"/>
  <c r="N230" i="13"/>
  <c r="F231" i="13"/>
  <c r="V231" i="13"/>
  <c r="N232" i="13"/>
  <c r="F233" i="13"/>
  <c r="V233" i="13"/>
  <c r="N234" i="13"/>
  <c r="F235" i="13"/>
  <c r="V235" i="13"/>
  <c r="N236" i="13"/>
  <c r="F237" i="13"/>
  <c r="V237" i="13"/>
  <c r="N238" i="13"/>
  <c r="F239" i="13"/>
  <c r="V239" i="13"/>
  <c r="N240" i="13"/>
  <c r="F241" i="13"/>
  <c r="V241" i="13"/>
  <c r="N242" i="13"/>
  <c r="F243" i="13"/>
  <c r="V243" i="13"/>
  <c r="N244" i="13"/>
  <c r="F245" i="13"/>
  <c r="V245" i="13"/>
  <c r="N246" i="13"/>
  <c r="F247" i="13"/>
  <c r="V247" i="13"/>
  <c r="N248" i="13"/>
  <c r="F249" i="13"/>
  <c r="V249" i="13"/>
  <c r="N250" i="13"/>
  <c r="F251" i="13"/>
  <c r="V251" i="13"/>
  <c r="N252" i="13"/>
  <c r="F253" i="13"/>
  <c r="V253" i="13"/>
  <c r="N254" i="13"/>
  <c r="F255" i="13"/>
  <c r="V255" i="13"/>
  <c r="N256" i="13"/>
  <c r="F257" i="13"/>
  <c r="V257" i="13"/>
  <c r="N258" i="13"/>
  <c r="F259" i="13"/>
  <c r="V259" i="13"/>
  <c r="H179" i="13"/>
  <c r="X181" i="13"/>
  <c r="P184" i="13"/>
  <c r="H186" i="13"/>
  <c r="P187" i="13"/>
  <c r="X188" i="13"/>
  <c r="H190" i="13"/>
  <c r="P191" i="13"/>
  <c r="X192" i="13"/>
  <c r="H194" i="13"/>
  <c r="P195" i="13"/>
  <c r="U196" i="13"/>
  <c r="M197" i="13"/>
  <c r="E198" i="13"/>
  <c r="U198" i="13"/>
  <c r="M199" i="13"/>
  <c r="E200" i="13"/>
  <c r="U200" i="13"/>
  <c r="M201" i="13"/>
  <c r="E202" i="13"/>
  <c r="U202" i="13"/>
  <c r="M203" i="13"/>
  <c r="E204" i="13"/>
  <c r="U204" i="13"/>
  <c r="M205" i="13"/>
  <c r="E206" i="13"/>
  <c r="U206" i="13"/>
  <c r="M207" i="13"/>
  <c r="E208" i="13"/>
  <c r="U208" i="13"/>
  <c r="M209" i="13"/>
  <c r="E210" i="13"/>
  <c r="U210" i="13"/>
  <c r="M211" i="13"/>
  <c r="E212" i="13"/>
  <c r="U212" i="13"/>
  <c r="M213" i="13"/>
  <c r="E214" i="13"/>
  <c r="U214" i="13"/>
  <c r="M215" i="13"/>
  <c r="E216" i="13"/>
  <c r="U216" i="13"/>
  <c r="M217" i="13"/>
  <c r="E218" i="13"/>
  <c r="U218" i="13"/>
  <c r="M219" i="13"/>
  <c r="E220" i="13"/>
  <c r="U220" i="13"/>
  <c r="M221" i="13"/>
  <c r="E222" i="13"/>
  <c r="U222" i="13"/>
  <c r="M223" i="13"/>
  <c r="E224" i="13"/>
  <c r="U224" i="13"/>
  <c r="M225" i="13"/>
  <c r="E226" i="13"/>
  <c r="U226" i="13"/>
  <c r="M227" i="13"/>
  <c r="E228" i="13"/>
  <c r="U228" i="13"/>
  <c r="M229" i="13"/>
  <c r="E230" i="13"/>
  <c r="U230" i="13"/>
  <c r="M231" i="13"/>
  <c r="E232" i="13"/>
  <c r="U232" i="13"/>
  <c r="M233" i="13"/>
  <c r="E234" i="13"/>
  <c r="U234" i="13"/>
  <c r="M235" i="13"/>
  <c r="E236" i="13"/>
  <c r="U236" i="13"/>
  <c r="M237" i="13"/>
  <c r="E238" i="13"/>
  <c r="U238" i="13"/>
  <c r="M239" i="13"/>
  <c r="E240" i="13"/>
  <c r="U240" i="13"/>
  <c r="M241" i="13"/>
  <c r="E242" i="13"/>
  <c r="U242" i="13"/>
  <c r="M243" i="13"/>
  <c r="E244" i="13"/>
  <c r="U244" i="13"/>
  <c r="M245" i="13"/>
  <c r="E246" i="13"/>
  <c r="U246" i="13"/>
  <c r="M247" i="13"/>
  <c r="E248" i="13"/>
  <c r="U248" i="13"/>
  <c r="M249" i="13"/>
  <c r="E250" i="13"/>
  <c r="U250" i="13"/>
  <c r="M251" i="13"/>
  <c r="E252" i="13"/>
  <c r="U252" i="13"/>
  <c r="M253" i="13"/>
  <c r="E254" i="13"/>
  <c r="U254" i="13"/>
  <c r="M255" i="13"/>
  <c r="E256" i="13"/>
  <c r="U256" i="13"/>
  <c r="M257" i="13"/>
  <c r="E258" i="13"/>
  <c r="U258" i="13"/>
  <c r="M259" i="13"/>
  <c r="E260" i="13"/>
  <c r="U260" i="13"/>
  <c r="M261" i="13"/>
  <c r="E262" i="13"/>
  <c r="U262" i="13"/>
  <c r="M263" i="13"/>
  <c r="E264" i="13"/>
  <c r="U264" i="13"/>
  <c r="M265" i="13"/>
  <c r="E266" i="13"/>
  <c r="U266" i="13"/>
  <c r="M267" i="13"/>
  <c r="E268" i="13"/>
  <c r="U268" i="13"/>
  <c r="M269" i="13"/>
  <c r="E270" i="13"/>
  <c r="U270" i="13"/>
  <c r="M271" i="13"/>
  <c r="E272" i="13"/>
  <c r="U272" i="13"/>
  <c r="M273" i="13"/>
  <c r="E274" i="13"/>
  <c r="U274" i="13"/>
  <c r="L180" i="13"/>
  <c r="D183" i="13"/>
  <c r="N185" i="13"/>
  <c r="V186" i="13"/>
  <c r="F188" i="13"/>
  <c r="N189" i="13"/>
  <c r="V190" i="13"/>
  <c r="F192" i="13"/>
  <c r="N193" i="13"/>
  <c r="V194" i="13"/>
  <c r="F196" i="13"/>
  <c r="D197" i="13"/>
  <c r="T197" i="13"/>
  <c r="L198" i="13"/>
  <c r="D199" i="13"/>
  <c r="T199" i="13"/>
  <c r="L200" i="13"/>
  <c r="D201" i="13"/>
  <c r="T201" i="13"/>
  <c r="L202" i="13"/>
  <c r="D203" i="13"/>
  <c r="T203" i="13"/>
  <c r="L204" i="13"/>
  <c r="D205" i="13"/>
  <c r="T205" i="13"/>
  <c r="L206" i="13"/>
  <c r="D207" i="13"/>
  <c r="T207" i="13"/>
  <c r="L208" i="13"/>
  <c r="D209" i="13"/>
  <c r="T209" i="13"/>
  <c r="L210" i="13"/>
  <c r="D211" i="13"/>
  <c r="T211" i="13"/>
  <c r="L212" i="13"/>
  <c r="D213" i="13"/>
  <c r="T213" i="13"/>
  <c r="L214" i="13"/>
  <c r="D215" i="13"/>
  <c r="T215" i="13"/>
  <c r="L216" i="13"/>
  <c r="D217" i="13"/>
  <c r="T217" i="13"/>
  <c r="L218" i="13"/>
  <c r="D219" i="13"/>
  <c r="T219" i="13"/>
  <c r="L220" i="13"/>
  <c r="D221" i="13"/>
  <c r="T221" i="13"/>
  <c r="L222" i="13"/>
  <c r="D223" i="13"/>
  <c r="T223" i="13"/>
  <c r="L224" i="13"/>
  <c r="D225" i="13"/>
  <c r="T225" i="13"/>
  <c r="L226" i="13"/>
  <c r="D227" i="13"/>
  <c r="T227" i="13"/>
  <c r="L228" i="13"/>
  <c r="D229" i="13"/>
  <c r="T229" i="13"/>
  <c r="L230" i="13"/>
  <c r="D231" i="13"/>
  <c r="T231" i="13"/>
  <c r="L232" i="13"/>
  <c r="D233" i="13"/>
  <c r="T233" i="13"/>
  <c r="L234" i="13"/>
  <c r="D235" i="13"/>
  <c r="T235" i="13"/>
  <c r="L236" i="13"/>
  <c r="D237" i="13"/>
  <c r="T237" i="13"/>
  <c r="L238" i="13"/>
  <c r="D239" i="13"/>
  <c r="T239" i="13"/>
  <c r="L240" i="13"/>
  <c r="D241" i="13"/>
  <c r="T241" i="13"/>
  <c r="L242" i="13"/>
  <c r="D243" i="13"/>
  <c r="T243" i="13"/>
  <c r="L244" i="13"/>
  <c r="D245" i="13"/>
  <c r="T245" i="13"/>
  <c r="L246" i="13"/>
  <c r="D247" i="13"/>
  <c r="T247" i="13"/>
  <c r="L248" i="13"/>
  <c r="D249" i="13"/>
  <c r="T249" i="13"/>
  <c r="L250" i="13"/>
  <c r="H180" i="13"/>
  <c r="X182" i="13"/>
  <c r="L185" i="13"/>
  <c r="T186" i="13"/>
  <c r="D188" i="13"/>
  <c r="L189" i="13"/>
  <c r="T190" i="13"/>
  <c r="D192" i="13"/>
  <c r="L193" i="13"/>
  <c r="T194" i="13"/>
  <c r="D196" i="13"/>
  <c r="C197" i="13"/>
  <c r="S197" i="13"/>
  <c r="K198" i="13"/>
  <c r="C199" i="13"/>
  <c r="S199" i="13"/>
  <c r="K200" i="13"/>
  <c r="C201" i="13"/>
  <c r="S201" i="13"/>
  <c r="K202" i="13"/>
  <c r="C203" i="13"/>
  <c r="S203" i="13"/>
  <c r="K204" i="13"/>
  <c r="C205" i="13"/>
  <c r="S205" i="13"/>
  <c r="K206" i="13"/>
  <c r="C207" i="13"/>
  <c r="S207" i="13"/>
  <c r="K208" i="13"/>
  <c r="C209" i="13"/>
  <c r="S209" i="13"/>
  <c r="K210" i="13"/>
  <c r="C211" i="13"/>
  <c r="S211" i="13"/>
  <c r="K212" i="13"/>
  <c r="C213" i="13"/>
  <c r="S213" i="13"/>
  <c r="K214" i="13"/>
  <c r="C215" i="13"/>
  <c r="S215" i="13"/>
  <c r="K216" i="13"/>
  <c r="C217" i="13"/>
  <c r="S217" i="13"/>
  <c r="K218" i="13"/>
  <c r="C219" i="13"/>
  <c r="S219" i="13"/>
  <c r="K220" i="13"/>
  <c r="C221" i="13"/>
  <c r="S221" i="13"/>
  <c r="K222" i="13"/>
  <c r="C223" i="13"/>
  <c r="S223" i="13"/>
  <c r="K224" i="13"/>
  <c r="C225" i="13"/>
  <c r="S225" i="13"/>
  <c r="K226" i="13"/>
  <c r="C227" i="13"/>
  <c r="S227" i="13"/>
  <c r="K228" i="13"/>
  <c r="C229" i="13"/>
  <c r="S229" i="13"/>
  <c r="K230" i="13"/>
  <c r="C231" i="13"/>
  <c r="S231" i="13"/>
  <c r="K232" i="13"/>
  <c r="C233" i="13"/>
  <c r="S233" i="13"/>
  <c r="K234" i="13"/>
  <c r="C235" i="13"/>
  <c r="S235" i="13"/>
  <c r="K236" i="13"/>
  <c r="C237" i="13"/>
  <c r="S237" i="13"/>
  <c r="K238" i="13"/>
  <c r="C239" i="13"/>
  <c r="S239" i="13"/>
  <c r="K240" i="13"/>
  <c r="C241" i="13"/>
  <c r="S241" i="13"/>
  <c r="K242" i="13"/>
  <c r="C243" i="13"/>
  <c r="S243" i="13"/>
  <c r="K244" i="13"/>
  <c r="C245" i="13"/>
  <c r="S245" i="13"/>
  <c r="K246" i="13"/>
  <c r="C247" i="13"/>
  <c r="S247" i="13"/>
  <c r="K248" i="13"/>
  <c r="C249" i="13"/>
  <c r="S249" i="13"/>
  <c r="K250" i="13"/>
  <c r="C251" i="13"/>
  <c r="S251" i="13"/>
  <c r="K252" i="13"/>
  <c r="C253" i="13"/>
  <c r="S253" i="13"/>
  <c r="K254" i="13"/>
  <c r="C255" i="13"/>
  <c r="S255" i="13"/>
  <c r="K256" i="13"/>
  <c r="C257" i="13"/>
  <c r="S257" i="13"/>
  <c r="K258" i="13"/>
  <c r="C259" i="13"/>
  <c r="S259" i="13"/>
  <c r="K260" i="13"/>
  <c r="C261" i="13"/>
  <c r="S261" i="13"/>
  <c r="K262" i="13"/>
  <c r="C263" i="13"/>
  <c r="S263" i="13"/>
  <c r="K264" i="13"/>
  <c r="C265" i="13"/>
  <c r="S265" i="13"/>
  <c r="K266" i="13"/>
  <c r="C267" i="13"/>
  <c r="S267" i="13"/>
  <c r="K268" i="13"/>
  <c r="C269" i="13"/>
  <c r="S269" i="13"/>
  <c r="K270" i="13"/>
  <c r="C271" i="13"/>
  <c r="S271" i="13"/>
  <c r="K272" i="13"/>
  <c r="C273" i="13"/>
  <c r="S273" i="13"/>
  <c r="K274" i="13"/>
  <c r="D253" i="13"/>
  <c r="T255" i="13"/>
  <c r="L258" i="13"/>
  <c r="R260" i="13"/>
  <c r="B262" i="13"/>
  <c r="J263" i="13"/>
  <c r="R264" i="13"/>
  <c r="B266" i="13"/>
  <c r="J267" i="13"/>
  <c r="R268" i="13"/>
  <c r="B270" i="13"/>
  <c r="J271" i="13"/>
  <c r="R272" i="13"/>
  <c r="B274" i="13"/>
  <c r="B275" i="13"/>
  <c r="R275" i="13"/>
  <c r="J276" i="13"/>
  <c r="B277" i="13"/>
  <c r="R277" i="13"/>
  <c r="J278" i="13"/>
  <c r="B279" i="13"/>
  <c r="R279" i="13"/>
  <c r="J280" i="13"/>
  <c r="B281" i="13"/>
  <c r="R281" i="13"/>
  <c r="J282" i="13"/>
  <c r="B283" i="13"/>
  <c r="R283" i="13"/>
  <c r="J284" i="13"/>
  <c r="B285" i="13"/>
  <c r="R285" i="13"/>
  <c r="J286" i="13"/>
  <c r="B287" i="13"/>
  <c r="R287" i="13"/>
  <c r="J288" i="13"/>
  <c r="B289" i="13"/>
  <c r="R289" i="13"/>
  <c r="J290" i="13"/>
  <c r="B291" i="13"/>
  <c r="R291" i="13"/>
  <c r="J292" i="13"/>
  <c r="B293" i="13"/>
  <c r="R293" i="13"/>
  <c r="J294" i="13"/>
  <c r="B295" i="13"/>
  <c r="R295" i="13"/>
  <c r="J296" i="13"/>
  <c r="B297" i="13"/>
  <c r="R297" i="13"/>
  <c r="J298" i="13"/>
  <c r="B299" i="13"/>
  <c r="R299" i="13"/>
  <c r="J300" i="13"/>
  <c r="B301" i="13"/>
  <c r="R301" i="13"/>
  <c r="J302" i="13"/>
  <c r="B303" i="13"/>
  <c r="R303" i="13"/>
  <c r="J304" i="13"/>
  <c r="B305" i="13"/>
  <c r="R305" i="13"/>
  <c r="J306" i="13"/>
  <c r="B307" i="13"/>
  <c r="R307" i="13"/>
  <c r="J308" i="13"/>
  <c r="B309" i="13"/>
  <c r="R309" i="13"/>
  <c r="J310" i="13"/>
  <c r="B311" i="13"/>
  <c r="R311" i="13"/>
  <c r="J312" i="13"/>
  <c r="B313" i="13"/>
  <c r="R75" i="13"/>
  <c r="J78" i="13"/>
  <c r="B81" i="13"/>
  <c r="R83" i="13"/>
  <c r="J86" i="13"/>
  <c r="B89" i="13"/>
  <c r="R91" i="13"/>
  <c r="J94" i="13"/>
  <c r="B97" i="13"/>
  <c r="R99" i="13"/>
  <c r="J101" i="13"/>
  <c r="R102" i="13"/>
  <c r="B104" i="13"/>
  <c r="J105" i="13"/>
  <c r="R106" i="13"/>
  <c r="B108" i="13"/>
  <c r="B72" i="13"/>
  <c r="U74" i="13"/>
  <c r="E76" i="13"/>
  <c r="M77" i="13"/>
  <c r="U78" i="13"/>
  <c r="E80" i="13"/>
  <c r="M81" i="13"/>
  <c r="U82" i="13"/>
  <c r="E84" i="13"/>
  <c r="M85" i="13"/>
  <c r="U86" i="13"/>
  <c r="E88" i="13"/>
  <c r="M89" i="13"/>
  <c r="U90" i="13"/>
  <c r="E92" i="13"/>
  <c r="M93" i="13"/>
  <c r="U94" i="13"/>
  <c r="E96" i="13"/>
  <c r="M97" i="13"/>
  <c r="U98" i="13"/>
  <c r="E100" i="13"/>
  <c r="M101" i="13"/>
  <c r="U102" i="13"/>
  <c r="E104" i="13"/>
  <c r="M105" i="13"/>
  <c r="U106" i="13"/>
  <c r="E108" i="13"/>
  <c r="M109" i="13"/>
  <c r="U110" i="13"/>
  <c r="E112" i="13"/>
  <c r="M113" i="13"/>
  <c r="U114" i="13"/>
  <c r="D106" i="13"/>
  <c r="H110" i="13"/>
  <c r="X112" i="13"/>
  <c r="P115" i="13"/>
  <c r="D117" i="13"/>
  <c r="L118" i="13"/>
  <c r="T119" i="13"/>
  <c r="D121" i="13"/>
  <c r="L122" i="13"/>
  <c r="T123" i="13"/>
  <c r="D125" i="13"/>
  <c r="L126" i="13"/>
  <c r="T127" i="13"/>
  <c r="D129" i="13"/>
  <c r="L130" i="13"/>
  <c r="T131" i="13"/>
  <c r="D133" i="13"/>
  <c r="L134" i="13"/>
  <c r="P135" i="13"/>
  <c r="H136" i="13"/>
  <c r="X136" i="13"/>
  <c r="P137" i="13"/>
  <c r="H138" i="13"/>
  <c r="X138" i="13"/>
  <c r="P139" i="13"/>
  <c r="H140" i="13"/>
  <c r="X140" i="13"/>
  <c r="P141" i="13"/>
  <c r="H142" i="13"/>
  <c r="X142" i="13"/>
  <c r="P143" i="13"/>
  <c r="H144" i="13"/>
  <c r="X144" i="13"/>
  <c r="P145" i="13"/>
  <c r="H146" i="13"/>
  <c r="X146" i="13"/>
  <c r="P147" i="13"/>
  <c r="H148" i="13"/>
  <c r="X148" i="13"/>
  <c r="P149" i="13"/>
  <c r="H150" i="13"/>
  <c r="X150" i="13"/>
  <c r="P151" i="13"/>
  <c r="H152" i="13"/>
  <c r="X152" i="13"/>
  <c r="P153" i="13"/>
  <c r="H154" i="13"/>
  <c r="X154" i="13"/>
  <c r="P155" i="13"/>
  <c r="H156" i="13"/>
  <c r="X156" i="13"/>
  <c r="P157" i="13"/>
  <c r="H158" i="13"/>
  <c r="X158" i="13"/>
  <c r="P159" i="13"/>
  <c r="H160" i="13"/>
  <c r="X160" i="13"/>
  <c r="P161" i="13"/>
  <c r="H162" i="13"/>
  <c r="X162" i="13"/>
  <c r="P163" i="13"/>
  <c r="H164" i="13"/>
  <c r="X164" i="13"/>
  <c r="P165" i="13"/>
  <c r="H166" i="13"/>
  <c r="X166" i="13"/>
  <c r="P167" i="13"/>
  <c r="H168" i="13"/>
  <c r="X168" i="13"/>
  <c r="P169" i="13"/>
  <c r="H170" i="13"/>
  <c r="X170" i="13"/>
  <c r="P171" i="13"/>
  <c r="H172" i="13"/>
  <c r="X172" i="13"/>
  <c r="P173" i="13"/>
  <c r="H174" i="13"/>
  <c r="X174" i="13"/>
  <c r="P175" i="13"/>
  <c r="H176" i="13"/>
  <c r="X176" i="13"/>
  <c r="P177" i="13"/>
  <c r="H105" i="13"/>
  <c r="X107" i="13"/>
  <c r="V109" i="13"/>
  <c r="F111" i="13"/>
  <c r="N112" i="13"/>
  <c r="V113" i="13"/>
  <c r="F115" i="13"/>
  <c r="G116" i="13"/>
  <c r="W116" i="13"/>
  <c r="O117" i="13"/>
  <c r="G118" i="13"/>
  <c r="W118" i="13"/>
  <c r="O119" i="13"/>
  <c r="G120" i="13"/>
  <c r="W120" i="13"/>
  <c r="O121" i="13"/>
  <c r="G122" i="13"/>
  <c r="W122" i="13"/>
  <c r="O123" i="13"/>
  <c r="G124" i="13"/>
  <c r="W124" i="13"/>
  <c r="O125" i="13"/>
  <c r="G126" i="13"/>
  <c r="W126" i="13"/>
  <c r="O127" i="13"/>
  <c r="G128" i="13"/>
  <c r="W128" i="13"/>
  <c r="O129" i="13"/>
  <c r="G130" i="13"/>
  <c r="W130" i="13"/>
  <c r="O131" i="13"/>
  <c r="G132" i="13"/>
  <c r="W132" i="13"/>
  <c r="O133" i="13"/>
  <c r="G134" i="13"/>
  <c r="W134" i="13"/>
  <c r="O135" i="13"/>
  <c r="G136" i="13"/>
  <c r="W136" i="13"/>
  <c r="O137" i="13"/>
  <c r="G138" i="13"/>
  <c r="W138" i="13"/>
  <c r="O139" i="13"/>
  <c r="G140" i="13"/>
  <c r="W140" i="13"/>
  <c r="O141" i="13"/>
  <c r="G142" i="13"/>
  <c r="W142" i="13"/>
  <c r="O143" i="13"/>
  <c r="G144" i="13"/>
  <c r="W144" i="13"/>
  <c r="O145" i="13"/>
  <c r="G146" i="13"/>
  <c r="W146" i="13"/>
  <c r="O147" i="13"/>
  <c r="G148" i="13"/>
  <c r="W148" i="13"/>
  <c r="O149" i="13"/>
  <c r="G150" i="13"/>
  <c r="W150" i="13"/>
  <c r="O151" i="13"/>
  <c r="G152" i="13"/>
  <c r="W152" i="13"/>
  <c r="O153" i="13"/>
  <c r="G154" i="13"/>
  <c r="W154" i="13"/>
  <c r="O155" i="13"/>
  <c r="G156" i="13"/>
  <c r="W156" i="13"/>
  <c r="O157" i="13"/>
  <c r="G158" i="13"/>
  <c r="W158" i="13"/>
  <c r="O159" i="13"/>
  <c r="G160" i="13"/>
  <c r="W160" i="13"/>
  <c r="O161" i="13"/>
  <c r="G162" i="13"/>
  <c r="W162" i="13"/>
  <c r="O163" i="13"/>
  <c r="G164" i="13"/>
  <c r="W164" i="13"/>
  <c r="O165" i="13"/>
  <c r="G166" i="13"/>
  <c r="W166" i="13"/>
  <c r="O167" i="13"/>
  <c r="G168" i="13"/>
  <c r="W168" i="13"/>
  <c r="O169" i="13"/>
  <c r="G170" i="13"/>
  <c r="W170" i="13"/>
  <c r="O171" i="13"/>
  <c r="G172" i="13"/>
  <c r="W172" i="13"/>
  <c r="O173" i="13"/>
  <c r="G174" i="13"/>
  <c r="W174" i="13"/>
  <c r="O175" i="13"/>
  <c r="G176" i="13"/>
  <c r="W176" i="13"/>
  <c r="O177" i="13"/>
  <c r="G178" i="13"/>
  <c r="W178" i="13"/>
  <c r="O179" i="13"/>
  <c r="G180" i="13"/>
  <c r="W180" i="13"/>
  <c r="O181" i="13"/>
  <c r="G182" i="13"/>
  <c r="W182" i="13"/>
  <c r="O183" i="13"/>
  <c r="G184" i="13"/>
  <c r="W184" i="13"/>
  <c r="O185" i="13"/>
  <c r="G186" i="13"/>
  <c r="W186" i="13"/>
  <c r="O187" i="13"/>
  <c r="G188" i="13"/>
  <c r="W188" i="13"/>
  <c r="O189" i="13"/>
  <c r="G190" i="13"/>
  <c r="W190" i="13"/>
  <c r="O191" i="13"/>
  <c r="G192" i="13"/>
  <c r="W192" i="13"/>
  <c r="O193" i="13"/>
  <c r="G194" i="13"/>
  <c r="W194" i="13"/>
  <c r="O195" i="13"/>
  <c r="G196" i="13"/>
  <c r="D105" i="13"/>
  <c r="T107" i="13"/>
  <c r="T109" i="13"/>
  <c r="D111" i="13"/>
  <c r="L112" i="13"/>
  <c r="T113" i="13"/>
  <c r="D115" i="13"/>
  <c r="F116" i="13"/>
  <c r="V116" i="13"/>
  <c r="N117" i="13"/>
  <c r="F118" i="13"/>
  <c r="V118" i="13"/>
  <c r="N119" i="13"/>
  <c r="F120" i="13"/>
  <c r="V120" i="13"/>
  <c r="N121" i="13"/>
  <c r="F122" i="13"/>
  <c r="V122" i="13"/>
  <c r="N123" i="13"/>
  <c r="F124" i="13"/>
  <c r="V124" i="13"/>
  <c r="N125" i="13"/>
  <c r="F126" i="13"/>
  <c r="V126" i="13"/>
  <c r="N127" i="13"/>
  <c r="F128" i="13"/>
  <c r="V128" i="13"/>
  <c r="N129" i="13"/>
  <c r="F130" i="13"/>
  <c r="V130" i="13"/>
  <c r="N131" i="13"/>
  <c r="F132" i="13"/>
  <c r="V132" i="13"/>
  <c r="N133" i="13"/>
  <c r="F134" i="13"/>
  <c r="V134" i="13"/>
  <c r="N135" i="13"/>
  <c r="F136" i="13"/>
  <c r="V136" i="13"/>
  <c r="N137" i="13"/>
  <c r="F138" i="13"/>
  <c r="V138" i="13"/>
  <c r="N139" i="13"/>
  <c r="F140" i="13"/>
  <c r="V140" i="13"/>
  <c r="N141" i="13"/>
  <c r="F142" i="13"/>
  <c r="V142" i="13"/>
  <c r="N143" i="13"/>
  <c r="F144" i="13"/>
  <c r="V144" i="13"/>
  <c r="N145" i="13"/>
  <c r="F146" i="13"/>
  <c r="V146" i="13"/>
  <c r="N147" i="13"/>
  <c r="F148" i="13"/>
  <c r="V148" i="13"/>
  <c r="N149" i="13"/>
  <c r="F150" i="13"/>
  <c r="V150" i="13"/>
  <c r="N151" i="13"/>
  <c r="F152" i="13"/>
  <c r="V152" i="13"/>
  <c r="N153" i="13"/>
  <c r="F154" i="13"/>
  <c r="V154" i="13"/>
  <c r="N155" i="13"/>
  <c r="F156" i="13"/>
  <c r="V156" i="13"/>
  <c r="N157" i="13"/>
  <c r="F158" i="13"/>
  <c r="V158" i="13"/>
  <c r="N159" i="13"/>
  <c r="F160" i="13"/>
  <c r="V160" i="13"/>
  <c r="N161" i="13"/>
  <c r="F162" i="13"/>
  <c r="V162" i="13"/>
  <c r="N163" i="13"/>
  <c r="F164" i="13"/>
  <c r="V164" i="13"/>
  <c r="N165" i="13"/>
  <c r="F166" i="13"/>
  <c r="V166" i="13"/>
  <c r="N167" i="13"/>
  <c r="F168" i="13"/>
  <c r="V168" i="13"/>
  <c r="N169" i="13"/>
  <c r="F170" i="13"/>
  <c r="V170" i="13"/>
  <c r="N171" i="13"/>
  <c r="F172" i="13"/>
  <c r="V172" i="13"/>
  <c r="N173" i="13"/>
  <c r="F174" i="13"/>
  <c r="V174" i="13"/>
  <c r="N175" i="13"/>
  <c r="F176" i="13"/>
  <c r="V176" i="13"/>
  <c r="N177" i="13"/>
  <c r="F178" i="13"/>
  <c r="V178" i="13"/>
  <c r="N179" i="13"/>
  <c r="F180" i="13"/>
  <c r="V180" i="13"/>
  <c r="N181" i="13"/>
  <c r="F182" i="13"/>
  <c r="V182" i="13"/>
  <c r="N183" i="13"/>
  <c r="F184" i="13"/>
  <c r="V184" i="13"/>
  <c r="P105" i="13"/>
  <c r="H108" i="13"/>
  <c r="B110" i="13"/>
  <c r="J111" i="13"/>
  <c r="R112" i="13"/>
  <c r="B114" i="13"/>
  <c r="J115" i="13"/>
  <c r="I116" i="13"/>
  <c r="Y116" i="13"/>
  <c r="Q117" i="13"/>
  <c r="I118" i="13"/>
  <c r="Y118" i="13"/>
  <c r="Q119" i="13"/>
  <c r="I120" i="13"/>
  <c r="Y120" i="13"/>
  <c r="Q121" i="13"/>
  <c r="I122" i="13"/>
  <c r="Y122" i="13"/>
  <c r="Q123" i="13"/>
  <c r="I124" i="13"/>
  <c r="Y124" i="13"/>
  <c r="Q125" i="13"/>
  <c r="I126" i="13"/>
  <c r="Y126" i="13"/>
  <c r="Q127" i="13"/>
  <c r="I128" i="13"/>
  <c r="Y128" i="13"/>
  <c r="Q129" i="13"/>
  <c r="I130" i="13"/>
  <c r="Y130" i="13"/>
  <c r="Q131" i="13"/>
  <c r="I132" i="13"/>
  <c r="Y132" i="13"/>
  <c r="Q133" i="13"/>
  <c r="I134" i="13"/>
  <c r="Y134" i="13"/>
  <c r="Q135" i="13"/>
  <c r="I136" i="13"/>
  <c r="Y136" i="13"/>
  <c r="Q137" i="13"/>
  <c r="I138" i="13"/>
  <c r="Y138" i="13"/>
  <c r="Q139" i="13"/>
  <c r="I140" i="13"/>
  <c r="Y140" i="13"/>
  <c r="Q141" i="13"/>
  <c r="I142" i="13"/>
  <c r="Y142" i="13"/>
  <c r="Q143" i="13"/>
  <c r="I144" i="13"/>
  <c r="Y144" i="13"/>
  <c r="Q145" i="13"/>
  <c r="I146" i="13"/>
  <c r="Y146" i="13"/>
  <c r="Q147" i="13"/>
  <c r="I148" i="13"/>
  <c r="Y148" i="13"/>
  <c r="Q149" i="13"/>
  <c r="I150" i="13"/>
  <c r="Y150" i="13"/>
  <c r="Q151" i="13"/>
  <c r="I152" i="13"/>
  <c r="Y152" i="13"/>
  <c r="Q153" i="13"/>
  <c r="I154" i="13"/>
  <c r="Y154" i="13"/>
  <c r="Q155" i="13"/>
  <c r="I156" i="13"/>
  <c r="Y156" i="13"/>
  <c r="Q157" i="13"/>
  <c r="I158" i="13"/>
  <c r="Y158" i="13"/>
  <c r="Q159" i="13"/>
  <c r="I160" i="13"/>
  <c r="Y160" i="13"/>
  <c r="Q161" i="13"/>
  <c r="I162" i="13"/>
  <c r="Y162" i="13"/>
  <c r="Q163" i="13"/>
  <c r="I164" i="13"/>
  <c r="Y164" i="13"/>
  <c r="Q165" i="13"/>
  <c r="I166" i="13"/>
  <c r="Y166" i="13"/>
  <c r="Q167" i="13"/>
  <c r="I168" i="13"/>
  <c r="Y168" i="13"/>
  <c r="Q169" i="13"/>
  <c r="I170" i="13"/>
  <c r="Y170" i="13"/>
  <c r="Q171" i="13"/>
  <c r="I172" i="13"/>
  <c r="Y172" i="13"/>
  <c r="Q173" i="13"/>
  <c r="I174" i="13"/>
  <c r="Y174" i="13"/>
  <c r="Q175" i="13"/>
  <c r="I176" i="13"/>
  <c r="Y176" i="13"/>
  <c r="Q177" i="13"/>
  <c r="I178" i="13"/>
  <c r="Y178" i="13"/>
  <c r="Q179" i="13"/>
  <c r="I180" i="13"/>
  <c r="Y180" i="13"/>
  <c r="Q181" i="13"/>
  <c r="I182" i="13"/>
  <c r="Y182" i="13"/>
  <c r="Q183" i="13"/>
  <c r="I184" i="13"/>
  <c r="Y184" i="13"/>
  <c r="Q185" i="13"/>
  <c r="I186" i="13"/>
  <c r="Y186" i="13"/>
  <c r="Q187" i="13"/>
  <c r="I188" i="13"/>
  <c r="Y188" i="13"/>
  <c r="Q189" i="13"/>
  <c r="I190" i="13"/>
  <c r="Y190" i="13"/>
  <c r="Q191" i="13"/>
  <c r="I192" i="13"/>
  <c r="Y192" i="13"/>
  <c r="Q193" i="13"/>
  <c r="I194" i="13"/>
  <c r="Y194" i="13"/>
  <c r="Q195" i="13"/>
  <c r="I196" i="13"/>
  <c r="D180" i="13"/>
  <c r="T182" i="13"/>
  <c r="J185" i="13"/>
  <c r="R186" i="13"/>
  <c r="B188" i="13"/>
  <c r="J189" i="13"/>
  <c r="R190" i="13"/>
  <c r="B192" i="13"/>
  <c r="J193" i="13"/>
  <c r="R194" i="13"/>
  <c r="B196" i="13"/>
  <c r="B197" i="13"/>
  <c r="R197" i="13"/>
  <c r="J198" i="13"/>
  <c r="B199" i="13"/>
  <c r="R199" i="13"/>
  <c r="J200" i="13"/>
  <c r="B201" i="13"/>
  <c r="R201" i="13"/>
  <c r="J202" i="13"/>
  <c r="B203" i="13"/>
  <c r="R203" i="13"/>
  <c r="J204" i="13"/>
  <c r="B205" i="13"/>
  <c r="R205" i="13"/>
  <c r="J206" i="13"/>
  <c r="B207" i="13"/>
  <c r="R207" i="13"/>
  <c r="J208" i="13"/>
  <c r="B209" i="13"/>
  <c r="R209" i="13"/>
  <c r="J210" i="13"/>
  <c r="B211" i="13"/>
  <c r="R211" i="13"/>
  <c r="J212" i="13"/>
  <c r="B213" i="13"/>
  <c r="R213" i="13"/>
  <c r="J214" i="13"/>
  <c r="B215" i="13"/>
  <c r="R215" i="13"/>
  <c r="J216" i="13"/>
  <c r="B217" i="13"/>
  <c r="R217" i="13"/>
  <c r="J218" i="13"/>
  <c r="B219" i="13"/>
  <c r="R219" i="13"/>
  <c r="J220" i="13"/>
  <c r="B221" i="13"/>
  <c r="R221" i="13"/>
  <c r="J222" i="13"/>
  <c r="B223" i="13"/>
  <c r="R223" i="13"/>
  <c r="J224" i="13"/>
  <c r="B225" i="13"/>
  <c r="R225" i="13"/>
  <c r="J226" i="13"/>
  <c r="B227" i="13"/>
  <c r="R227" i="13"/>
  <c r="J228" i="13"/>
  <c r="B229" i="13"/>
  <c r="R229" i="13"/>
  <c r="J230" i="13"/>
  <c r="B231" i="13"/>
  <c r="R231" i="13"/>
  <c r="J232" i="13"/>
  <c r="B233" i="13"/>
  <c r="R233" i="13"/>
  <c r="J234" i="13"/>
  <c r="B235" i="13"/>
  <c r="R235" i="13"/>
  <c r="J236" i="13"/>
  <c r="B237" i="13"/>
  <c r="R237" i="13"/>
  <c r="J238" i="13"/>
  <c r="B239" i="13"/>
  <c r="R239" i="13"/>
  <c r="J240" i="13"/>
  <c r="B241" i="13"/>
  <c r="R241" i="13"/>
  <c r="J242" i="13"/>
  <c r="B243" i="13"/>
  <c r="R243" i="13"/>
  <c r="J244" i="13"/>
  <c r="B245" i="13"/>
  <c r="R245" i="13"/>
  <c r="J246" i="13"/>
  <c r="B247" i="13"/>
  <c r="R247" i="13"/>
  <c r="J248" i="13"/>
  <c r="B249" i="13"/>
  <c r="R249" i="13"/>
  <c r="J250" i="13"/>
  <c r="B251" i="13"/>
  <c r="R251" i="13"/>
  <c r="J252" i="13"/>
  <c r="B253" i="13"/>
  <c r="R253" i="13"/>
  <c r="J254" i="13"/>
  <c r="B255" i="13"/>
  <c r="R255" i="13"/>
  <c r="J256" i="13"/>
  <c r="B257" i="13"/>
  <c r="R257" i="13"/>
  <c r="J258" i="13"/>
  <c r="B259" i="13"/>
  <c r="R259" i="13"/>
  <c r="P178" i="13"/>
  <c r="H181" i="13"/>
  <c r="X183" i="13"/>
  <c r="X185" i="13"/>
  <c r="H187" i="13"/>
  <c r="P188" i="13"/>
  <c r="X189" i="13"/>
  <c r="H191" i="13"/>
  <c r="P192" i="13"/>
  <c r="X193" i="13"/>
  <c r="H195" i="13"/>
  <c r="P196" i="13"/>
  <c r="I197" i="13"/>
  <c r="Y197" i="13"/>
  <c r="Q198" i="13"/>
  <c r="I199" i="13"/>
  <c r="Y199" i="13"/>
  <c r="Q200" i="13"/>
  <c r="I201" i="13"/>
  <c r="Y201" i="13"/>
  <c r="Q202" i="13"/>
  <c r="I203" i="13"/>
  <c r="Y203" i="13"/>
  <c r="Q204" i="13"/>
  <c r="I205" i="13"/>
  <c r="Y205" i="13"/>
  <c r="Q206" i="13"/>
  <c r="I207" i="13"/>
  <c r="Y207" i="13"/>
  <c r="Q208" i="13"/>
  <c r="I209" i="13"/>
  <c r="Y209" i="13"/>
  <c r="Q210" i="13"/>
  <c r="I211" i="13"/>
  <c r="Y211" i="13"/>
  <c r="Q212" i="13"/>
  <c r="I213" i="13"/>
  <c r="Y213" i="13"/>
  <c r="Q214" i="13"/>
  <c r="I215" i="13"/>
  <c r="Y215" i="13"/>
  <c r="Q216" i="13"/>
  <c r="I217" i="13"/>
  <c r="Y217" i="13"/>
  <c r="Q218" i="13"/>
  <c r="I219" i="13"/>
  <c r="Y219" i="13"/>
  <c r="Q220" i="13"/>
  <c r="I221" i="13"/>
  <c r="Y221" i="13"/>
  <c r="Q222" i="13"/>
  <c r="I223" i="13"/>
  <c r="Y223" i="13"/>
  <c r="Q224" i="13"/>
  <c r="I225" i="13"/>
  <c r="Y225" i="13"/>
  <c r="Q226" i="13"/>
  <c r="I227" i="13"/>
  <c r="Y227" i="13"/>
  <c r="Q228" i="13"/>
  <c r="I229" i="13"/>
  <c r="Y229" i="13"/>
  <c r="Q230" i="13"/>
  <c r="I231" i="13"/>
  <c r="Y231" i="13"/>
  <c r="Q232" i="13"/>
  <c r="I233" i="13"/>
  <c r="Y233" i="13"/>
  <c r="Q234" i="13"/>
  <c r="I235" i="13"/>
  <c r="Y235" i="13"/>
  <c r="Q236" i="13"/>
  <c r="I237" i="13"/>
  <c r="Y237" i="13"/>
  <c r="Q238" i="13"/>
  <c r="I239" i="13"/>
  <c r="Y239" i="13"/>
  <c r="Q240" i="13"/>
  <c r="I241" i="13"/>
  <c r="Y241" i="13"/>
  <c r="Q242" i="13"/>
  <c r="I243" i="13"/>
  <c r="Y243" i="13"/>
  <c r="Q244" i="13"/>
  <c r="I245" i="13"/>
  <c r="Y245" i="13"/>
  <c r="Q246" i="13"/>
  <c r="I247" i="13"/>
  <c r="Y247" i="13"/>
  <c r="Q248" i="13"/>
  <c r="I249" i="13"/>
  <c r="Y249" i="13"/>
  <c r="Q250" i="13"/>
  <c r="I251" i="13"/>
  <c r="Y251" i="13"/>
  <c r="Q252" i="13"/>
  <c r="I253" i="13"/>
  <c r="Y253" i="13"/>
  <c r="Q254" i="13"/>
  <c r="I255" i="13"/>
  <c r="Y255" i="13"/>
  <c r="Q256" i="13"/>
  <c r="I257" i="13"/>
  <c r="Y257" i="13"/>
  <c r="Q258" i="13"/>
  <c r="I259" i="13"/>
  <c r="Y259" i="13"/>
  <c r="Q260" i="13"/>
  <c r="I261" i="13"/>
  <c r="Y261" i="13"/>
  <c r="Q262" i="13"/>
  <c r="I263" i="13"/>
  <c r="Y263" i="13"/>
  <c r="Q264" i="13"/>
  <c r="I265" i="13"/>
  <c r="Y265" i="13"/>
  <c r="Q266" i="13"/>
  <c r="I267" i="13"/>
  <c r="Y267" i="13"/>
  <c r="Q268" i="13"/>
  <c r="I269" i="13"/>
  <c r="Y269" i="13"/>
  <c r="Q270" i="13"/>
  <c r="I271" i="13"/>
  <c r="Y271" i="13"/>
  <c r="Q272" i="13"/>
  <c r="I273" i="13"/>
  <c r="Y273" i="13"/>
  <c r="Q274" i="13"/>
  <c r="T179" i="13"/>
  <c r="L182" i="13"/>
  <c r="D185" i="13"/>
  <c r="N186" i="13"/>
  <c r="V187" i="13"/>
  <c r="F189" i="13"/>
  <c r="N190" i="13"/>
  <c r="V191" i="13"/>
  <c r="F193" i="13"/>
  <c r="N194" i="13"/>
  <c r="V195" i="13"/>
  <c r="X196" i="13"/>
  <c r="P197" i="13"/>
  <c r="H198" i="13"/>
  <c r="X198" i="13"/>
  <c r="P199" i="13"/>
  <c r="H200" i="13"/>
  <c r="X200" i="13"/>
  <c r="P201" i="13"/>
  <c r="H202" i="13"/>
  <c r="X202" i="13"/>
  <c r="P203" i="13"/>
  <c r="H204" i="13"/>
  <c r="X204" i="13"/>
  <c r="P205" i="13"/>
  <c r="H206" i="13"/>
  <c r="X206" i="13"/>
  <c r="P207" i="13"/>
  <c r="H208" i="13"/>
  <c r="X208" i="13"/>
  <c r="P209" i="13"/>
  <c r="H210" i="13"/>
  <c r="X210" i="13"/>
  <c r="P211" i="13"/>
  <c r="H212" i="13"/>
  <c r="X212" i="13"/>
  <c r="P213" i="13"/>
  <c r="H214" i="13"/>
  <c r="X214" i="13"/>
  <c r="P215" i="13"/>
  <c r="H216" i="13"/>
  <c r="X216" i="13"/>
  <c r="P217" i="13"/>
  <c r="H218" i="13"/>
  <c r="X218" i="13"/>
  <c r="I240" i="13"/>
  <c r="Y242" i="13"/>
  <c r="Q245" i="13"/>
  <c r="I248" i="13"/>
  <c r="Y250" i="13"/>
  <c r="Q253" i="13"/>
  <c r="I256" i="13"/>
  <c r="Y258" i="13"/>
  <c r="Q261" i="13"/>
  <c r="I264" i="13"/>
  <c r="Y266" i="13"/>
  <c r="Q269" i="13"/>
  <c r="I272" i="13"/>
  <c r="L178" i="13"/>
  <c r="F187" i="13"/>
  <c r="N192" i="13"/>
  <c r="H197" i="13"/>
  <c r="X199" i="13"/>
  <c r="P202" i="13"/>
  <c r="H205" i="13"/>
  <c r="X207" i="13"/>
  <c r="P210" i="13"/>
  <c r="H213" i="13"/>
  <c r="X215" i="13"/>
  <c r="P218" i="13"/>
  <c r="H220" i="13"/>
  <c r="P221" i="13"/>
  <c r="X222" i="13"/>
  <c r="H224" i="13"/>
  <c r="P225" i="13"/>
  <c r="X226" i="13"/>
  <c r="H228" i="13"/>
  <c r="P229" i="13"/>
  <c r="X230" i="13"/>
  <c r="H232" i="13"/>
  <c r="P233" i="13"/>
  <c r="X234" i="13"/>
  <c r="H236" i="13"/>
  <c r="P237" i="13"/>
  <c r="X238" i="13"/>
  <c r="H240" i="13"/>
  <c r="P241" i="13"/>
  <c r="X242" i="13"/>
  <c r="H244" i="13"/>
  <c r="P245" i="13"/>
  <c r="X246" i="13"/>
  <c r="H248" i="13"/>
  <c r="P249" i="13"/>
  <c r="P179" i="13"/>
  <c r="X184" i="13"/>
  <c r="T187" i="13"/>
  <c r="L190" i="13"/>
  <c r="D193" i="13"/>
  <c r="T195" i="13"/>
  <c r="O197" i="13"/>
  <c r="W198" i="13"/>
  <c r="G200" i="13"/>
  <c r="O201" i="13"/>
  <c r="W202" i="13"/>
  <c r="G204" i="13"/>
  <c r="O205" i="13"/>
  <c r="W206" i="13"/>
  <c r="G208" i="13"/>
  <c r="O209" i="13"/>
  <c r="W210" i="13"/>
  <c r="G212" i="13"/>
  <c r="O213" i="13"/>
  <c r="W214" i="13"/>
  <c r="G216" i="13"/>
  <c r="O217" i="13"/>
  <c r="W218" i="13"/>
  <c r="G220" i="13"/>
  <c r="O221" i="13"/>
  <c r="W222" i="13"/>
  <c r="G224" i="13"/>
  <c r="O225" i="13"/>
  <c r="W226" i="13"/>
  <c r="G228" i="13"/>
  <c r="O229" i="13"/>
  <c r="W230" i="13"/>
  <c r="G232" i="13"/>
  <c r="O233" i="13"/>
  <c r="W234" i="13"/>
  <c r="G236" i="13"/>
  <c r="O237" i="13"/>
  <c r="W238" i="13"/>
  <c r="G240" i="13"/>
  <c r="O241" i="13"/>
  <c r="W242" i="13"/>
  <c r="G244" i="13"/>
  <c r="O245" i="13"/>
  <c r="W246" i="13"/>
  <c r="G248" i="13"/>
  <c r="O249" i="13"/>
  <c r="W250" i="13"/>
  <c r="G252" i="13"/>
  <c r="O253" i="13"/>
  <c r="W254" i="13"/>
  <c r="G256" i="13"/>
  <c r="O257" i="13"/>
  <c r="W258" i="13"/>
  <c r="G260" i="13"/>
  <c r="O261" i="13"/>
  <c r="W262" i="13"/>
  <c r="G264" i="13"/>
  <c r="O265" i="13"/>
  <c r="W266" i="13"/>
  <c r="G268" i="13"/>
  <c r="O269" i="13"/>
  <c r="W270" i="13"/>
  <c r="G272" i="13"/>
  <c r="O273" i="13"/>
  <c r="L252" i="13"/>
  <c r="T257" i="13"/>
  <c r="R261" i="13"/>
  <c r="J264" i="13"/>
  <c r="B267" i="13"/>
  <c r="R269" i="13"/>
  <c r="J272" i="13"/>
  <c r="V274" i="13"/>
  <c r="F276" i="13"/>
  <c r="N277" i="13"/>
  <c r="V278" i="13"/>
  <c r="F280" i="13"/>
  <c r="N281" i="13"/>
  <c r="V282" i="13"/>
  <c r="F284" i="13"/>
  <c r="N285" i="13"/>
  <c r="V286" i="13"/>
  <c r="F288" i="13"/>
  <c r="N289" i="13"/>
  <c r="V290" i="13"/>
  <c r="F292" i="13"/>
  <c r="N293" i="13"/>
  <c r="V294" i="13"/>
  <c r="F296" i="13"/>
  <c r="N297" i="13"/>
  <c r="V298" i="13"/>
  <c r="F300" i="13"/>
  <c r="N301" i="13"/>
  <c r="V302" i="13"/>
  <c r="F304" i="13"/>
  <c r="N305" i="13"/>
  <c r="V306" i="13"/>
  <c r="F308" i="13"/>
  <c r="N309" i="13"/>
  <c r="V310" i="13"/>
  <c r="F312" i="13"/>
  <c r="N313" i="13"/>
  <c r="F314" i="13"/>
  <c r="V314" i="13"/>
  <c r="N315" i="13"/>
  <c r="F316" i="13"/>
  <c r="V316" i="13"/>
  <c r="N317" i="13"/>
  <c r="F318" i="13"/>
  <c r="V318" i="13"/>
  <c r="N319" i="13"/>
  <c r="F320" i="13"/>
  <c r="V320" i="13"/>
  <c r="N321" i="13"/>
  <c r="F322" i="13"/>
  <c r="V322" i="13"/>
  <c r="N323" i="13"/>
  <c r="F324" i="13"/>
  <c r="V324" i="13"/>
  <c r="N325" i="13"/>
  <c r="F326" i="13"/>
  <c r="V326" i="13"/>
  <c r="N327" i="13"/>
  <c r="F328" i="13"/>
  <c r="V328" i="13"/>
  <c r="N329" i="13"/>
  <c r="F330" i="13"/>
  <c r="V330" i="13"/>
  <c r="N331" i="13"/>
  <c r="F332" i="13"/>
  <c r="V332" i="13"/>
  <c r="N333" i="13"/>
  <c r="F334" i="13"/>
  <c r="V334" i="13"/>
  <c r="N335" i="13"/>
  <c r="F336" i="13"/>
  <c r="V336" i="13"/>
  <c r="N337" i="13"/>
  <c r="F338" i="13"/>
  <c r="V338" i="13"/>
  <c r="N339" i="13"/>
  <c r="F340" i="13"/>
  <c r="V340" i="13"/>
  <c r="N341" i="13"/>
  <c r="F342" i="13"/>
  <c r="V342" i="13"/>
  <c r="N343" i="13"/>
  <c r="F344" i="13"/>
  <c r="V344" i="13"/>
  <c r="N345" i="13"/>
  <c r="F346" i="13"/>
  <c r="V346" i="13"/>
  <c r="N347" i="13"/>
  <c r="F348" i="13"/>
  <c r="X252" i="13"/>
  <c r="P255" i="13"/>
  <c r="H258" i="13"/>
  <c r="P260" i="13"/>
  <c r="X261" i="13"/>
  <c r="H263" i="13"/>
  <c r="P264" i="13"/>
  <c r="X265" i="13"/>
  <c r="H267" i="13"/>
  <c r="P268" i="13"/>
  <c r="X269" i="13"/>
  <c r="H271" i="13"/>
  <c r="P272" i="13"/>
  <c r="X273" i="13"/>
  <c r="Y274" i="13"/>
  <c r="Q275" i="13"/>
  <c r="I276" i="13"/>
  <c r="Y276" i="13"/>
  <c r="Q277" i="13"/>
  <c r="I278" i="13"/>
  <c r="Y278" i="13"/>
  <c r="Q279" i="13"/>
  <c r="I280" i="13"/>
  <c r="Y280" i="13"/>
  <c r="Q281" i="13"/>
  <c r="I282" i="13"/>
  <c r="Y282" i="13"/>
  <c r="Q283" i="13"/>
  <c r="I284" i="13"/>
  <c r="Y284" i="13"/>
  <c r="Q285" i="13"/>
  <c r="I286" i="13"/>
  <c r="Y286" i="13"/>
  <c r="Q287" i="13"/>
  <c r="I288" i="13"/>
  <c r="Y288" i="13"/>
  <c r="Q289" i="13"/>
  <c r="I290" i="13"/>
  <c r="Y290" i="13"/>
  <c r="Q291" i="13"/>
  <c r="I292" i="13"/>
  <c r="Y292" i="13"/>
  <c r="Q293" i="13"/>
  <c r="I294" i="13"/>
  <c r="Y294" i="13"/>
  <c r="Q295" i="13"/>
  <c r="I296" i="13"/>
  <c r="Y296" i="13"/>
  <c r="Q297" i="13"/>
  <c r="I298" i="13"/>
  <c r="Y298" i="13"/>
  <c r="Q299" i="13"/>
  <c r="I300" i="13"/>
  <c r="Y300" i="13"/>
  <c r="Q301" i="13"/>
  <c r="I302" i="13"/>
  <c r="Y302" i="13"/>
  <c r="Q303" i="13"/>
  <c r="I304" i="13"/>
  <c r="Y304" i="13"/>
  <c r="Q305" i="13"/>
  <c r="I306" i="13"/>
  <c r="Y306" i="13"/>
  <c r="Q307" i="13"/>
  <c r="I308" i="13"/>
  <c r="Y308" i="13"/>
  <c r="Q309" i="13"/>
  <c r="I310" i="13"/>
  <c r="Y310" i="13"/>
  <c r="Q311" i="13"/>
  <c r="I312" i="13"/>
  <c r="Y312" i="13"/>
  <c r="Q313" i="13"/>
  <c r="I314" i="13"/>
  <c r="Y314" i="13"/>
  <c r="Q315" i="13"/>
  <c r="I316" i="13"/>
  <c r="Y316" i="13"/>
  <c r="Q317" i="13"/>
  <c r="I318" i="13"/>
  <c r="Y318" i="13"/>
  <c r="Q319" i="13"/>
  <c r="I320" i="13"/>
  <c r="Y320" i="13"/>
  <c r="Q321" i="13"/>
  <c r="I322" i="13"/>
  <c r="Y322" i="13"/>
  <c r="Q323" i="13"/>
  <c r="I324" i="13"/>
  <c r="Y324" i="13"/>
  <c r="Q325" i="13"/>
  <c r="I326" i="13"/>
  <c r="Y326" i="13"/>
  <c r="Q327" i="13"/>
  <c r="I328" i="13"/>
  <c r="Y328" i="13"/>
  <c r="Q329" i="13"/>
  <c r="I330" i="13"/>
  <c r="Y330" i="13"/>
  <c r="Q331" i="13"/>
  <c r="I332" i="13"/>
  <c r="Y332" i="13"/>
  <c r="Q333" i="13"/>
  <c r="I334" i="13"/>
  <c r="Y334" i="13"/>
  <c r="Q335" i="13"/>
  <c r="I336" i="13"/>
  <c r="Y336" i="13"/>
  <c r="Q337" i="13"/>
  <c r="I338" i="13"/>
  <c r="Y338" i="13"/>
  <c r="Q339" i="13"/>
  <c r="I340" i="13"/>
  <c r="Y340" i="13"/>
  <c r="Q341" i="13"/>
  <c r="I342" i="13"/>
  <c r="Y342" i="13"/>
  <c r="Q343" i="13"/>
  <c r="I344" i="13"/>
  <c r="Y344" i="13"/>
  <c r="Q345" i="13"/>
  <c r="I346" i="13"/>
  <c r="Y346" i="13"/>
  <c r="Q347" i="13"/>
  <c r="D252" i="13"/>
  <c r="T254" i="13"/>
  <c r="L257" i="13"/>
  <c r="D260" i="13"/>
  <c r="N261" i="13"/>
  <c r="V262" i="13"/>
  <c r="F264" i="13"/>
  <c r="N265" i="13"/>
  <c r="V266" i="13"/>
  <c r="F268" i="13"/>
  <c r="N269" i="13"/>
  <c r="V270" i="13"/>
  <c r="F272" i="13"/>
  <c r="N273" i="13"/>
  <c r="S274" i="13"/>
  <c r="L275" i="13"/>
  <c r="D276" i="13"/>
  <c r="T276" i="13"/>
  <c r="L277" i="13"/>
  <c r="D278" i="13"/>
  <c r="T278" i="13"/>
  <c r="L279" i="13"/>
  <c r="D280" i="13"/>
  <c r="T280" i="13"/>
  <c r="L281" i="13"/>
  <c r="D282" i="13"/>
  <c r="T282" i="13"/>
  <c r="L283" i="13"/>
  <c r="D284" i="13"/>
  <c r="T284" i="13"/>
  <c r="L285" i="13"/>
  <c r="D286" i="13"/>
  <c r="T286" i="13"/>
  <c r="L287" i="13"/>
  <c r="D288" i="13"/>
  <c r="T288" i="13"/>
  <c r="L289" i="13"/>
  <c r="D290" i="13"/>
  <c r="T290" i="13"/>
  <c r="L291" i="13"/>
  <c r="D292" i="13"/>
  <c r="T292" i="13"/>
  <c r="L293" i="13"/>
  <c r="D294" i="13"/>
  <c r="T294" i="13"/>
  <c r="L295" i="13"/>
  <c r="D296" i="13"/>
  <c r="T296" i="13"/>
  <c r="L297" i="13"/>
  <c r="D298" i="13"/>
  <c r="T298" i="13"/>
  <c r="L299" i="13"/>
  <c r="D300" i="13"/>
  <c r="T300" i="13"/>
  <c r="L301" i="13"/>
  <c r="D302" i="13"/>
  <c r="T302" i="13"/>
  <c r="L303" i="13"/>
  <c r="D304" i="13"/>
  <c r="T304" i="13"/>
  <c r="L305" i="13"/>
  <c r="D306" i="13"/>
  <c r="T306" i="13"/>
  <c r="L307" i="13"/>
  <c r="D308" i="13"/>
  <c r="T308" i="13"/>
  <c r="L309" i="13"/>
  <c r="D310" i="13"/>
  <c r="T310" i="13"/>
  <c r="L311" i="13"/>
  <c r="D312" i="13"/>
  <c r="T312" i="13"/>
  <c r="L313" i="13"/>
  <c r="D314" i="13"/>
  <c r="T314" i="13"/>
  <c r="L315" i="13"/>
  <c r="D316" i="13"/>
  <c r="T316" i="13"/>
  <c r="L317" i="13"/>
  <c r="D318" i="13"/>
  <c r="T318" i="13"/>
  <c r="L319" i="13"/>
  <c r="D320" i="13"/>
  <c r="T320" i="13"/>
  <c r="L321" i="13"/>
  <c r="D322" i="13"/>
  <c r="T322" i="13"/>
  <c r="L323" i="13"/>
  <c r="D324" i="13"/>
  <c r="T324" i="13"/>
  <c r="L325" i="13"/>
  <c r="D326" i="13"/>
  <c r="T326" i="13"/>
  <c r="L327" i="13"/>
  <c r="D328" i="13"/>
  <c r="T328" i="13"/>
  <c r="L329" i="13"/>
  <c r="D330" i="13"/>
  <c r="T330" i="13"/>
  <c r="L331" i="13"/>
  <c r="D332" i="13"/>
  <c r="T332" i="13"/>
  <c r="L333" i="13"/>
  <c r="D334" i="13"/>
  <c r="T334" i="13"/>
  <c r="L335" i="13"/>
  <c r="D336" i="13"/>
  <c r="T336" i="13"/>
  <c r="L337" i="13"/>
  <c r="D338" i="13"/>
  <c r="T338" i="13"/>
  <c r="L339" i="13"/>
  <c r="D340" i="13"/>
  <c r="T340" i="13"/>
  <c r="L341" i="13"/>
  <c r="D342" i="13"/>
  <c r="T342" i="13"/>
  <c r="L343" i="13"/>
  <c r="D344" i="13"/>
  <c r="T344" i="13"/>
  <c r="L345" i="13"/>
  <c r="D346" i="13"/>
  <c r="T346" i="13"/>
  <c r="L347" i="13"/>
  <c r="D348" i="13"/>
  <c r="T348" i="13"/>
  <c r="L349" i="13"/>
  <c r="D350" i="13"/>
  <c r="X251" i="13"/>
  <c r="P254" i="13"/>
  <c r="H257" i="13"/>
  <c r="X259" i="13"/>
  <c r="L261" i="13"/>
  <c r="T262" i="13"/>
  <c r="D264" i="13"/>
  <c r="L265" i="13"/>
  <c r="T266" i="13"/>
  <c r="D268" i="13"/>
  <c r="L269" i="13"/>
  <c r="T270" i="13"/>
  <c r="D272" i="13"/>
  <c r="L273" i="13"/>
  <c r="R274" i="13"/>
  <c r="K275" i="13"/>
  <c r="C278" i="13"/>
  <c r="S280" i="13"/>
  <c r="K283" i="13"/>
  <c r="C286" i="13"/>
  <c r="S288" i="13"/>
  <c r="K291" i="13"/>
  <c r="C294" i="13"/>
  <c r="S296" i="13"/>
  <c r="K299" i="13"/>
  <c r="C302" i="13"/>
  <c r="S304" i="13"/>
  <c r="K307" i="13"/>
  <c r="C310" i="13"/>
  <c r="S312" i="13"/>
  <c r="K315" i="13"/>
  <c r="C318" i="13"/>
  <c r="S320" i="13"/>
  <c r="K323" i="13"/>
  <c r="C326" i="13"/>
  <c r="S328" i="13"/>
  <c r="K331" i="13"/>
  <c r="C334" i="13"/>
  <c r="S336" i="13"/>
  <c r="K339" i="13"/>
  <c r="C342" i="13"/>
  <c r="S344" i="13"/>
  <c r="K347" i="13"/>
  <c r="S348" i="13"/>
  <c r="Q349" i="13"/>
  <c r="M350" i="13"/>
  <c r="E351" i="13"/>
  <c r="U351" i="13"/>
  <c r="M352" i="13"/>
  <c r="E353" i="13"/>
  <c r="U353" i="13"/>
  <c r="M354" i="13"/>
  <c r="E355" i="13"/>
  <c r="U355" i="13"/>
  <c r="M356" i="13"/>
  <c r="E357" i="13"/>
  <c r="U357" i="13"/>
  <c r="M358" i="13"/>
  <c r="E359" i="13"/>
  <c r="U359" i="13"/>
  <c r="M360" i="13"/>
  <c r="E361" i="13"/>
  <c r="U361" i="13"/>
  <c r="M362" i="13"/>
  <c r="E363" i="13"/>
  <c r="U363" i="13"/>
  <c r="M364" i="13"/>
  <c r="E365" i="13"/>
  <c r="U365" i="13"/>
  <c r="M366" i="13"/>
  <c r="E367" i="13"/>
  <c r="U367" i="13"/>
  <c r="M368" i="13"/>
  <c r="E369" i="13"/>
  <c r="U369" i="13"/>
  <c r="M370" i="13"/>
  <c r="E371" i="13"/>
  <c r="U371" i="13"/>
  <c r="M372" i="13"/>
  <c r="E373" i="13"/>
  <c r="U373" i="13"/>
  <c r="M374" i="13"/>
  <c r="E375" i="13"/>
  <c r="U375" i="13"/>
  <c r="M376" i="13"/>
  <c r="E377" i="13"/>
  <c r="U377" i="13"/>
  <c r="M378" i="13"/>
  <c r="E379" i="13"/>
  <c r="U379" i="13"/>
  <c r="M380" i="13"/>
  <c r="E381" i="13"/>
  <c r="U381" i="13"/>
  <c r="M382" i="13"/>
  <c r="E383" i="13"/>
  <c r="U383" i="13"/>
  <c r="M384" i="13"/>
  <c r="E385" i="13"/>
  <c r="U385" i="13"/>
  <c r="M386" i="13"/>
  <c r="E387" i="13"/>
  <c r="U387" i="13"/>
  <c r="M388" i="13"/>
  <c r="E389" i="13"/>
  <c r="U389" i="13"/>
  <c r="M390" i="13"/>
  <c r="E391" i="13"/>
  <c r="U391" i="13"/>
  <c r="M392" i="13"/>
  <c r="E393" i="13"/>
  <c r="U393" i="13"/>
  <c r="M394" i="13"/>
  <c r="E395" i="13"/>
  <c r="U395" i="13"/>
  <c r="O31" i="13"/>
  <c r="W275" i="13"/>
  <c r="O278" i="13"/>
  <c r="G281" i="13"/>
  <c r="W283" i="13"/>
  <c r="O286" i="13"/>
  <c r="G289" i="13"/>
  <c r="W291" i="13"/>
  <c r="O294" i="13"/>
  <c r="G297" i="13"/>
  <c r="W299" i="13"/>
  <c r="O302" i="13"/>
  <c r="G305" i="13"/>
  <c r="W307" i="13"/>
  <c r="O310" i="13"/>
  <c r="G313" i="13"/>
  <c r="W315" i="13"/>
  <c r="O318" i="13"/>
  <c r="G321" i="13"/>
  <c r="W323" i="13"/>
  <c r="O326" i="13"/>
  <c r="G329" i="13"/>
  <c r="W331" i="13"/>
  <c r="O334" i="13"/>
  <c r="G337" i="13"/>
  <c r="W339" i="13"/>
  <c r="O342" i="13"/>
  <c r="G345" i="13"/>
  <c r="W347" i="13"/>
  <c r="W348" i="13"/>
  <c r="U349" i="13"/>
  <c r="P350" i="13"/>
  <c r="H351" i="13"/>
  <c r="X351" i="13"/>
  <c r="P352" i="13"/>
  <c r="H353" i="13"/>
  <c r="X353" i="13"/>
  <c r="P354" i="13"/>
  <c r="H355" i="13"/>
  <c r="X355" i="13"/>
  <c r="P356" i="13"/>
  <c r="H357" i="13"/>
  <c r="X357" i="13"/>
  <c r="P358" i="13"/>
  <c r="H359" i="13"/>
  <c r="X359" i="13"/>
  <c r="P360" i="13"/>
  <c r="H361" i="13"/>
  <c r="X361" i="13"/>
  <c r="P362" i="13"/>
  <c r="H363" i="13"/>
  <c r="X363" i="13"/>
  <c r="P364" i="13"/>
  <c r="H365" i="13"/>
  <c r="X365" i="13"/>
  <c r="P366" i="13"/>
  <c r="H367" i="13"/>
  <c r="X367" i="13"/>
  <c r="P368" i="13"/>
  <c r="H369" i="13"/>
  <c r="X369" i="13"/>
  <c r="P370" i="13"/>
  <c r="H371" i="13"/>
  <c r="X371" i="13"/>
  <c r="P372" i="13"/>
  <c r="H373" i="13"/>
  <c r="X373" i="13"/>
  <c r="P374" i="13"/>
  <c r="H375" i="13"/>
  <c r="X375" i="13"/>
  <c r="P376" i="13"/>
  <c r="H377" i="13"/>
  <c r="X377" i="13"/>
  <c r="P378" i="13"/>
  <c r="H379" i="13"/>
  <c r="X379" i="13"/>
  <c r="P380" i="13"/>
  <c r="H381" i="13"/>
  <c r="X381" i="13"/>
  <c r="P382" i="13"/>
  <c r="H383" i="13"/>
  <c r="X383" i="13"/>
  <c r="P384" i="13"/>
  <c r="H385" i="13"/>
  <c r="X385" i="13"/>
  <c r="P386" i="13"/>
  <c r="H387" i="13"/>
  <c r="X387" i="13"/>
  <c r="P388" i="13"/>
  <c r="H389" i="13"/>
  <c r="X389" i="13"/>
  <c r="P390" i="13"/>
  <c r="H391" i="13"/>
  <c r="X391" i="13"/>
  <c r="P392" i="13"/>
  <c r="H393" i="13"/>
  <c r="X393" i="13"/>
  <c r="P394" i="13"/>
  <c r="H395" i="13"/>
  <c r="X395" i="13"/>
  <c r="R31" i="13"/>
  <c r="K276" i="13"/>
  <c r="C279" i="13"/>
  <c r="S281" i="13"/>
  <c r="K284" i="13"/>
  <c r="C287" i="13"/>
  <c r="S289" i="13"/>
  <c r="K292" i="13"/>
  <c r="C295" i="13"/>
  <c r="S297" i="13"/>
  <c r="K300" i="13"/>
  <c r="C303" i="13"/>
  <c r="S305" i="13"/>
  <c r="K308" i="13"/>
  <c r="C311" i="13"/>
  <c r="S313" i="13"/>
  <c r="K316" i="13"/>
  <c r="C319" i="13"/>
  <c r="S321" i="13"/>
  <c r="K324" i="13"/>
  <c r="C327" i="13"/>
  <c r="S329" i="13"/>
  <c r="K332" i="13"/>
  <c r="C335" i="13"/>
  <c r="S337" i="13"/>
  <c r="K340" i="13"/>
  <c r="C343" i="13"/>
  <c r="S345" i="13"/>
  <c r="E348" i="13"/>
  <c r="C349" i="13"/>
  <c r="Y349" i="13"/>
  <c r="S350" i="13"/>
  <c r="K351" i="13"/>
  <c r="C352" i="13"/>
  <c r="S352" i="13"/>
  <c r="K353" i="13"/>
  <c r="C354" i="13"/>
  <c r="S354" i="13"/>
  <c r="K355" i="13"/>
  <c r="C356" i="13"/>
  <c r="S356" i="13"/>
  <c r="K357" i="13"/>
  <c r="C358" i="13"/>
  <c r="S358" i="13"/>
  <c r="K359" i="13"/>
  <c r="C360" i="13"/>
  <c r="S360" i="13"/>
  <c r="K361" i="13"/>
  <c r="C362" i="13"/>
  <c r="S362" i="13"/>
  <c r="K363" i="13"/>
  <c r="C364" i="13"/>
  <c r="S364" i="13"/>
  <c r="K365" i="13"/>
  <c r="C366" i="13"/>
  <c r="S366" i="13"/>
  <c r="K367" i="13"/>
  <c r="C368" i="13"/>
  <c r="S368" i="13"/>
  <c r="K369" i="13"/>
  <c r="C370" i="13"/>
  <c r="S370" i="13"/>
  <c r="K371" i="13"/>
  <c r="C372" i="13"/>
  <c r="S372" i="13"/>
  <c r="K373" i="13"/>
  <c r="C374" i="13"/>
  <c r="S374" i="13"/>
  <c r="K375" i="13"/>
  <c r="C376" i="13"/>
  <c r="S376" i="13"/>
  <c r="K377" i="13"/>
  <c r="C378" i="13"/>
  <c r="S378" i="13"/>
  <c r="K379" i="13"/>
  <c r="C380" i="13"/>
  <c r="S380" i="13"/>
  <c r="K381" i="13"/>
  <c r="C382" i="13"/>
  <c r="S382" i="13"/>
  <c r="K383" i="13"/>
  <c r="C384" i="13"/>
  <c r="S384" i="13"/>
  <c r="K385" i="13"/>
  <c r="C386" i="13"/>
  <c r="S386" i="13"/>
  <c r="K387" i="13"/>
  <c r="C388" i="13"/>
  <c r="S388" i="13"/>
  <c r="K389" i="13"/>
  <c r="C390" i="13"/>
  <c r="S390" i="13"/>
  <c r="K391" i="13"/>
  <c r="C392" i="13"/>
  <c r="S392" i="13"/>
  <c r="K393" i="13"/>
  <c r="C394" i="13"/>
  <c r="S394" i="13"/>
  <c r="K395" i="13"/>
  <c r="E31" i="13"/>
  <c r="U31" i="13"/>
  <c r="W276" i="13"/>
  <c r="O279" i="13"/>
  <c r="G282" i="13"/>
  <c r="W284" i="13"/>
  <c r="O287" i="13"/>
  <c r="G290" i="13"/>
  <c r="W300" i="13"/>
  <c r="O303" i="13"/>
  <c r="G306" i="13"/>
  <c r="W308" i="13"/>
  <c r="O311" i="13"/>
  <c r="G314" i="13"/>
  <c r="W316" i="13"/>
  <c r="O319" i="13"/>
  <c r="W324" i="13"/>
  <c r="G330" i="13"/>
  <c r="O335" i="13"/>
  <c r="W340" i="13"/>
  <c r="G346" i="13"/>
  <c r="G349" i="13"/>
  <c r="V350" i="13"/>
  <c r="F352" i="13"/>
  <c r="F354" i="13"/>
  <c r="V354" i="13"/>
  <c r="N355" i="13"/>
  <c r="V356" i="13"/>
  <c r="V358" i="13"/>
  <c r="N361" i="13"/>
  <c r="V362" i="13"/>
  <c r="F364" i="13"/>
  <c r="F366" i="13"/>
  <c r="V368" i="13"/>
  <c r="N371" i="13"/>
  <c r="N377" i="13"/>
  <c r="V380" i="13"/>
  <c r="N383" i="13"/>
  <c r="F386" i="13"/>
  <c r="V388" i="13"/>
  <c r="V390" i="13"/>
  <c r="V392" i="13"/>
  <c r="F394" i="13"/>
  <c r="V394" i="13"/>
  <c r="H31" i="13"/>
  <c r="Q239" i="13"/>
  <c r="I242" i="13"/>
  <c r="Y244" i="13"/>
  <c r="Q247" i="13"/>
  <c r="I250" i="13"/>
  <c r="Y252" i="13"/>
  <c r="Q255" i="13"/>
  <c r="I258" i="13"/>
  <c r="Y260" i="13"/>
  <c r="Q263" i="13"/>
  <c r="I266" i="13"/>
  <c r="Y268" i="13"/>
  <c r="Q271" i="13"/>
  <c r="I274" i="13"/>
  <c r="V185" i="13"/>
  <c r="F191" i="13"/>
  <c r="N196" i="13"/>
  <c r="H199" i="13"/>
  <c r="X201" i="13"/>
  <c r="P204" i="13"/>
  <c r="H207" i="13"/>
  <c r="X209" i="13"/>
  <c r="P212" i="13"/>
  <c r="H215" i="13"/>
  <c r="X217" i="13"/>
  <c r="X219" i="13"/>
  <c r="H221" i="13"/>
  <c r="P222" i="13"/>
  <c r="X223" i="13"/>
  <c r="H225" i="13"/>
  <c r="P226" i="13"/>
  <c r="X227" i="13"/>
  <c r="H229" i="13"/>
  <c r="P230" i="13"/>
  <c r="X231" i="13"/>
  <c r="H233" i="13"/>
  <c r="P234" i="13"/>
  <c r="X235" i="13"/>
  <c r="H237" i="13"/>
  <c r="P238" i="13"/>
  <c r="X239" i="13"/>
  <c r="H241" i="13"/>
  <c r="P242" i="13"/>
  <c r="X243" i="13"/>
  <c r="H245" i="13"/>
  <c r="P246" i="13"/>
  <c r="X247" i="13"/>
  <c r="H249" i="13"/>
  <c r="H178" i="13"/>
  <c r="P183" i="13"/>
  <c r="D187" i="13"/>
  <c r="T189" i="13"/>
  <c r="L192" i="13"/>
  <c r="D195" i="13"/>
  <c r="G197" i="13"/>
  <c r="O198" i="13"/>
  <c r="W199" i="13"/>
  <c r="G201" i="13"/>
  <c r="O202" i="13"/>
  <c r="W203" i="13"/>
  <c r="G205" i="13"/>
  <c r="O206" i="13"/>
  <c r="W207" i="13"/>
  <c r="G209" i="13"/>
  <c r="O210" i="13"/>
  <c r="W211" i="13"/>
  <c r="G213" i="13"/>
  <c r="O214" i="13"/>
  <c r="W215" i="13"/>
  <c r="G217" i="13"/>
  <c r="O218" i="13"/>
  <c r="W219" i="13"/>
  <c r="G221" i="13"/>
  <c r="O222" i="13"/>
  <c r="W223" i="13"/>
  <c r="G225" i="13"/>
  <c r="O226" i="13"/>
  <c r="W227" i="13"/>
  <c r="G229" i="13"/>
  <c r="O230" i="13"/>
  <c r="W231" i="13"/>
  <c r="G233" i="13"/>
  <c r="O234" i="13"/>
  <c r="W235" i="13"/>
  <c r="G237" i="13"/>
  <c r="O238" i="13"/>
  <c r="W239" i="13"/>
  <c r="G241" i="13"/>
  <c r="O242" i="13"/>
  <c r="W243" i="13"/>
  <c r="G245" i="13"/>
  <c r="O246" i="13"/>
  <c r="W247" i="13"/>
  <c r="G249" i="13"/>
  <c r="O250" i="13"/>
  <c r="W251" i="13"/>
  <c r="G253" i="13"/>
  <c r="O254" i="13"/>
  <c r="W255" i="13"/>
  <c r="G257" i="13"/>
  <c r="O258" i="13"/>
  <c r="W259" i="13"/>
  <c r="G261" i="13"/>
  <c r="O262" i="13"/>
  <c r="W263" i="13"/>
  <c r="G265" i="13"/>
  <c r="O266" i="13"/>
  <c r="W267" i="13"/>
  <c r="G269" i="13"/>
  <c r="O270" i="13"/>
  <c r="W271" i="13"/>
  <c r="G273" i="13"/>
  <c r="D251" i="13"/>
  <c r="L256" i="13"/>
  <c r="B261" i="13"/>
  <c r="R263" i="13"/>
  <c r="J266" i="13"/>
  <c r="B269" i="13"/>
  <c r="R271" i="13"/>
  <c r="J274" i="13"/>
  <c r="V275" i="13"/>
  <c r="F277" i="13"/>
  <c r="N278" i="13"/>
  <c r="V279" i="13"/>
  <c r="F281" i="13"/>
  <c r="N282" i="13"/>
  <c r="V283" i="13"/>
  <c r="F285" i="13"/>
  <c r="N286" i="13"/>
  <c r="V287" i="13"/>
  <c r="F289" i="13"/>
  <c r="N290" i="13"/>
  <c r="V291" i="13"/>
  <c r="F293" i="13"/>
  <c r="N294" i="13"/>
  <c r="V295" i="13"/>
  <c r="F297" i="13"/>
  <c r="N298" i="13"/>
  <c r="V299" i="13"/>
  <c r="F301" i="13"/>
  <c r="N302" i="13"/>
  <c r="V303" i="13"/>
  <c r="F305" i="13"/>
  <c r="N306" i="13"/>
  <c r="V307" i="13"/>
  <c r="F309" i="13"/>
  <c r="N310" i="13"/>
  <c r="V311" i="13"/>
  <c r="F313" i="13"/>
  <c r="B314" i="13"/>
  <c r="R314" i="13"/>
  <c r="J315" i="13"/>
  <c r="B316" i="13"/>
  <c r="R316" i="13"/>
  <c r="J317" i="13"/>
  <c r="B318" i="13"/>
  <c r="R318" i="13"/>
  <c r="J319" i="13"/>
  <c r="B320" i="13"/>
  <c r="R320" i="13"/>
  <c r="J321" i="13"/>
  <c r="B322" i="13"/>
  <c r="R322" i="13"/>
  <c r="J323" i="13"/>
  <c r="B324" i="13"/>
  <c r="R324" i="13"/>
  <c r="J325" i="13"/>
  <c r="B326" i="13"/>
  <c r="R326" i="13"/>
  <c r="J327" i="13"/>
  <c r="B328" i="13"/>
  <c r="R328" i="13"/>
  <c r="J329" i="13"/>
  <c r="B330" i="13"/>
  <c r="R330" i="13"/>
  <c r="J331" i="13"/>
  <c r="B332" i="13"/>
  <c r="R332" i="13"/>
  <c r="J333" i="13"/>
  <c r="B334" i="13"/>
  <c r="R334" i="13"/>
  <c r="J335" i="13"/>
  <c r="B336" i="13"/>
  <c r="R336" i="13"/>
  <c r="J337" i="13"/>
  <c r="B338" i="13"/>
  <c r="R338" i="13"/>
  <c r="J339" i="13"/>
  <c r="B340" i="13"/>
  <c r="R340" i="13"/>
  <c r="J341" i="13"/>
  <c r="B342" i="13"/>
  <c r="R342" i="13"/>
  <c r="J343" i="13"/>
  <c r="B344" i="13"/>
  <c r="R344" i="13"/>
  <c r="J345" i="13"/>
  <c r="B346" i="13"/>
  <c r="R346" i="13"/>
  <c r="J347" i="13"/>
  <c r="B348" i="13"/>
  <c r="H252" i="13"/>
  <c r="X254" i="13"/>
  <c r="P257" i="13"/>
  <c r="H260" i="13"/>
  <c r="P261" i="13"/>
  <c r="X262" i="13"/>
  <c r="H264" i="13"/>
  <c r="P265" i="13"/>
  <c r="X266" i="13"/>
  <c r="H268" i="13"/>
  <c r="P269" i="13"/>
  <c r="X270" i="13"/>
  <c r="H272" i="13"/>
  <c r="P273" i="13"/>
  <c r="T274" i="13"/>
  <c r="M275" i="13"/>
  <c r="E276" i="13"/>
  <c r="U276" i="13"/>
  <c r="M277" i="13"/>
  <c r="E278" i="13"/>
  <c r="U278" i="13"/>
  <c r="M279" i="13"/>
  <c r="E280" i="13"/>
  <c r="U280" i="13"/>
  <c r="M281" i="13"/>
  <c r="E282" i="13"/>
  <c r="U282" i="13"/>
  <c r="M283" i="13"/>
  <c r="E284" i="13"/>
  <c r="U284" i="13"/>
  <c r="M285" i="13"/>
  <c r="E286" i="13"/>
  <c r="U286" i="13"/>
  <c r="M287" i="13"/>
  <c r="E288" i="13"/>
  <c r="U288" i="13"/>
  <c r="M289" i="13"/>
  <c r="E290" i="13"/>
  <c r="U290" i="13"/>
  <c r="M291" i="13"/>
  <c r="E292" i="13"/>
  <c r="U292" i="13"/>
  <c r="M293" i="13"/>
  <c r="E294" i="13"/>
  <c r="U294" i="13"/>
  <c r="M295" i="13"/>
  <c r="E296" i="13"/>
  <c r="U296" i="13"/>
  <c r="M297" i="13"/>
  <c r="E298" i="13"/>
  <c r="U298" i="13"/>
  <c r="M299" i="13"/>
  <c r="E300" i="13"/>
  <c r="U300" i="13"/>
  <c r="M301" i="13"/>
  <c r="E302" i="13"/>
  <c r="U302" i="13"/>
  <c r="M303" i="13"/>
  <c r="E304" i="13"/>
  <c r="U304" i="13"/>
  <c r="M305" i="13"/>
  <c r="E306" i="13"/>
  <c r="U306" i="13"/>
  <c r="M307" i="13"/>
  <c r="E308" i="13"/>
  <c r="U308" i="13"/>
  <c r="M309" i="13"/>
  <c r="E310" i="13"/>
  <c r="U310" i="13"/>
  <c r="M311" i="13"/>
  <c r="E312" i="13"/>
  <c r="U312" i="13"/>
  <c r="M313" i="13"/>
  <c r="E314" i="13"/>
  <c r="U314" i="13"/>
  <c r="M315" i="13"/>
  <c r="E316" i="13"/>
  <c r="U316" i="13"/>
  <c r="M317" i="13"/>
  <c r="E318" i="13"/>
  <c r="U318" i="13"/>
  <c r="M319" i="13"/>
  <c r="E320" i="13"/>
  <c r="U320" i="13"/>
  <c r="M321" i="13"/>
  <c r="E322" i="13"/>
  <c r="U322" i="13"/>
  <c r="M323" i="13"/>
  <c r="E324" i="13"/>
  <c r="U324" i="13"/>
  <c r="M325" i="13"/>
  <c r="E326" i="13"/>
  <c r="U326" i="13"/>
  <c r="M327" i="13"/>
  <c r="E328" i="13"/>
  <c r="U328" i="13"/>
  <c r="M329" i="13"/>
  <c r="E330" i="13"/>
  <c r="U330" i="13"/>
  <c r="M331" i="13"/>
  <c r="E332" i="13"/>
  <c r="U332" i="13"/>
  <c r="M333" i="13"/>
  <c r="E334" i="13"/>
  <c r="U334" i="13"/>
  <c r="M335" i="13"/>
  <c r="E336" i="13"/>
  <c r="U336" i="13"/>
  <c r="M337" i="13"/>
  <c r="E338" i="13"/>
  <c r="U338" i="13"/>
  <c r="M339" i="13"/>
  <c r="E340" i="13"/>
  <c r="U340" i="13"/>
  <c r="M341" i="13"/>
  <c r="E342" i="13"/>
  <c r="U342" i="13"/>
  <c r="M343" i="13"/>
  <c r="E344" i="13"/>
  <c r="U344" i="13"/>
  <c r="M345" i="13"/>
  <c r="E346" i="13"/>
  <c r="U346" i="13"/>
  <c r="M347" i="13"/>
  <c r="L251" i="13"/>
  <c r="D254" i="13"/>
  <c r="T256" i="13"/>
  <c r="L259" i="13"/>
  <c r="F261" i="13"/>
  <c r="N262" i="13"/>
  <c r="V263" i="13"/>
  <c r="F265" i="13"/>
  <c r="N266" i="13"/>
  <c r="V267" i="13"/>
  <c r="F269" i="13"/>
  <c r="N270" i="13"/>
  <c r="V271" i="13"/>
  <c r="F273" i="13"/>
  <c r="N274" i="13"/>
  <c r="H275" i="13"/>
  <c r="X275" i="13"/>
  <c r="P276" i="13"/>
  <c r="H277" i="13"/>
  <c r="X277" i="13"/>
  <c r="P278" i="13"/>
  <c r="H279" i="13"/>
  <c r="X279" i="13"/>
  <c r="P280" i="13"/>
  <c r="H281" i="13"/>
  <c r="X281" i="13"/>
  <c r="P282" i="13"/>
  <c r="H283" i="13"/>
  <c r="X283" i="13"/>
  <c r="P284" i="13"/>
  <c r="H285" i="13"/>
  <c r="X285" i="13"/>
  <c r="P286" i="13"/>
  <c r="H287" i="13"/>
  <c r="X287" i="13"/>
  <c r="P288" i="13"/>
  <c r="H289" i="13"/>
  <c r="X289" i="13"/>
  <c r="P290" i="13"/>
  <c r="H291" i="13"/>
  <c r="X291" i="13"/>
  <c r="P292" i="13"/>
  <c r="H293" i="13"/>
  <c r="X293" i="13"/>
  <c r="P294" i="13"/>
  <c r="H295" i="13"/>
  <c r="X295" i="13"/>
  <c r="P296" i="13"/>
  <c r="H297" i="13"/>
  <c r="X297" i="13"/>
  <c r="P298" i="13"/>
  <c r="H299" i="13"/>
  <c r="X299" i="13"/>
  <c r="P300" i="13"/>
  <c r="H301" i="13"/>
  <c r="X301" i="13"/>
  <c r="P302" i="13"/>
  <c r="H303" i="13"/>
  <c r="X303" i="13"/>
  <c r="P304" i="13"/>
  <c r="H305" i="13"/>
  <c r="X305" i="13"/>
  <c r="P306" i="13"/>
  <c r="H307" i="13"/>
  <c r="X307" i="13"/>
  <c r="P308" i="13"/>
  <c r="H309" i="13"/>
  <c r="X309" i="13"/>
  <c r="P310" i="13"/>
  <c r="H311" i="13"/>
  <c r="X311" i="13"/>
  <c r="P312" i="13"/>
  <c r="H313" i="13"/>
  <c r="X313" i="13"/>
  <c r="P314" i="13"/>
  <c r="H315" i="13"/>
  <c r="X315" i="13"/>
  <c r="P316" i="13"/>
  <c r="H317" i="13"/>
  <c r="X317" i="13"/>
  <c r="P318" i="13"/>
  <c r="H319" i="13"/>
  <c r="X319" i="13"/>
  <c r="P320" i="13"/>
  <c r="H321" i="13"/>
  <c r="X321" i="13"/>
  <c r="P322" i="13"/>
  <c r="H323" i="13"/>
  <c r="X323" i="13"/>
  <c r="P324" i="13"/>
  <c r="H325" i="13"/>
  <c r="X325" i="13"/>
  <c r="P326" i="13"/>
  <c r="H327" i="13"/>
  <c r="X327" i="13"/>
  <c r="P328" i="13"/>
  <c r="H329" i="13"/>
  <c r="X329" i="13"/>
  <c r="P330" i="13"/>
  <c r="H331" i="13"/>
  <c r="X331" i="13"/>
  <c r="P332" i="13"/>
  <c r="H333" i="13"/>
  <c r="X333" i="13"/>
  <c r="P334" i="13"/>
  <c r="H335" i="13"/>
  <c r="X335" i="13"/>
  <c r="P336" i="13"/>
  <c r="H337" i="13"/>
  <c r="X337" i="13"/>
  <c r="P338" i="13"/>
  <c r="H339" i="13"/>
  <c r="X339" i="13"/>
  <c r="P340" i="13"/>
  <c r="H341" i="13"/>
  <c r="X341" i="13"/>
  <c r="P342" i="13"/>
  <c r="H343" i="13"/>
  <c r="X343" i="13"/>
  <c r="P344" i="13"/>
  <c r="H345" i="13"/>
  <c r="X345" i="13"/>
  <c r="P346" i="13"/>
  <c r="H347" i="13"/>
  <c r="X347" i="13"/>
  <c r="P348" i="13"/>
  <c r="H349" i="13"/>
  <c r="X349" i="13"/>
  <c r="H251" i="13"/>
  <c r="X253" i="13"/>
  <c r="P256" i="13"/>
  <c r="H259" i="13"/>
  <c r="D261" i="13"/>
  <c r="L262" i="13"/>
  <c r="T263" i="13"/>
  <c r="D265" i="13"/>
  <c r="L266" i="13"/>
  <c r="T267" i="13"/>
  <c r="D269" i="13"/>
  <c r="L270" i="13"/>
  <c r="T271" i="13"/>
  <c r="D273" i="13"/>
  <c r="L274" i="13"/>
  <c r="G275" i="13"/>
  <c r="K277" i="13"/>
  <c r="C280" i="13"/>
  <c r="S282" i="13"/>
  <c r="K285" i="13"/>
  <c r="C288" i="13"/>
  <c r="S290" i="13"/>
  <c r="K293" i="13"/>
  <c r="C296" i="13"/>
  <c r="S298" i="13"/>
  <c r="K301" i="13"/>
  <c r="C304" i="13"/>
  <c r="S306" i="13"/>
  <c r="K309" i="13"/>
  <c r="C312" i="13"/>
  <c r="S314" i="13"/>
  <c r="K317" i="13"/>
  <c r="C320" i="13"/>
  <c r="S322" i="13"/>
  <c r="K325" i="13"/>
  <c r="C328" i="13"/>
  <c r="S330" i="13"/>
  <c r="K333" i="13"/>
  <c r="C336" i="13"/>
  <c r="S338" i="13"/>
  <c r="K341" i="13"/>
  <c r="C344" i="13"/>
  <c r="S346" i="13"/>
  <c r="N348" i="13"/>
  <c r="K349" i="13"/>
  <c r="I350" i="13"/>
  <c r="Y350" i="13"/>
  <c r="Q351" i="13"/>
  <c r="I352" i="13"/>
  <c r="Y352" i="13"/>
  <c r="Q353" i="13"/>
  <c r="I354" i="13"/>
  <c r="Y354" i="13"/>
  <c r="Q355" i="13"/>
  <c r="I356" i="13"/>
  <c r="Y356" i="13"/>
  <c r="Q357" i="13"/>
  <c r="I358" i="13"/>
  <c r="Y358" i="13"/>
  <c r="Q359" i="13"/>
  <c r="I360" i="13"/>
  <c r="Y360" i="13"/>
  <c r="Q361" i="13"/>
  <c r="I362" i="13"/>
  <c r="Y362" i="13"/>
  <c r="Q363" i="13"/>
  <c r="I364" i="13"/>
  <c r="Y364" i="13"/>
  <c r="Q365" i="13"/>
  <c r="I366" i="13"/>
  <c r="Y366" i="13"/>
  <c r="Q367" i="13"/>
  <c r="I368" i="13"/>
  <c r="Y368" i="13"/>
  <c r="Q369" i="13"/>
  <c r="I370" i="13"/>
  <c r="Y370" i="13"/>
  <c r="Q371" i="13"/>
  <c r="I372" i="13"/>
  <c r="Y372" i="13"/>
  <c r="Q373" i="13"/>
  <c r="I374" i="13"/>
  <c r="Y374" i="13"/>
  <c r="Q375" i="13"/>
  <c r="I376" i="13"/>
  <c r="Y376" i="13"/>
  <c r="Q377" i="13"/>
  <c r="I378" i="13"/>
  <c r="Y378" i="13"/>
  <c r="Q379" i="13"/>
  <c r="I380" i="13"/>
  <c r="Y380" i="13"/>
  <c r="Q381" i="13"/>
  <c r="I382" i="13"/>
  <c r="Y382" i="13"/>
  <c r="Q383" i="13"/>
  <c r="I384" i="13"/>
  <c r="Y384" i="13"/>
  <c r="Q385" i="13"/>
  <c r="I386" i="13"/>
  <c r="Y386" i="13"/>
  <c r="Q387" i="13"/>
  <c r="I388" i="13"/>
  <c r="Y388" i="13"/>
  <c r="Q389" i="13"/>
  <c r="I390" i="13"/>
  <c r="Y390" i="13"/>
  <c r="Q391" i="13"/>
  <c r="I392" i="13"/>
  <c r="Y392" i="13"/>
  <c r="Q393" i="13"/>
  <c r="I394" i="13"/>
  <c r="Y394" i="13"/>
  <c r="Q395" i="13"/>
  <c r="K31" i="13"/>
  <c r="B31" i="13"/>
  <c r="W277" i="13"/>
  <c r="O280" i="13"/>
  <c r="G283" i="13"/>
  <c r="W285" i="13"/>
  <c r="O288" i="13"/>
  <c r="G291" i="13"/>
  <c r="W293" i="13"/>
  <c r="O296" i="13"/>
  <c r="G299" i="13"/>
  <c r="W301" i="13"/>
  <c r="O304" i="13"/>
  <c r="G307" i="13"/>
  <c r="W309" i="13"/>
  <c r="O312" i="13"/>
  <c r="G315" i="13"/>
  <c r="W317" i="13"/>
  <c r="O320" i="13"/>
  <c r="G323" i="13"/>
  <c r="W325" i="13"/>
  <c r="O328" i="13"/>
  <c r="G331" i="13"/>
  <c r="W333" i="13"/>
  <c r="O336" i="13"/>
  <c r="G339" i="13"/>
  <c r="W341" i="13"/>
  <c r="O344" i="13"/>
  <c r="G347" i="13"/>
  <c r="R348" i="13"/>
  <c r="O349" i="13"/>
  <c r="L350" i="13"/>
  <c r="D351" i="13"/>
  <c r="T351" i="13"/>
  <c r="L352" i="13"/>
  <c r="D353" i="13"/>
  <c r="T353" i="13"/>
  <c r="L354" i="13"/>
  <c r="D355" i="13"/>
  <c r="T355" i="13"/>
  <c r="L356" i="13"/>
  <c r="D357" i="13"/>
  <c r="T357" i="13"/>
  <c r="L358" i="13"/>
  <c r="D359" i="13"/>
  <c r="T359" i="13"/>
  <c r="L360" i="13"/>
  <c r="D361" i="13"/>
  <c r="T361" i="13"/>
  <c r="L362" i="13"/>
  <c r="D363" i="13"/>
  <c r="T363" i="13"/>
  <c r="L364" i="13"/>
  <c r="D365" i="13"/>
  <c r="T365" i="13"/>
  <c r="L366" i="13"/>
  <c r="D367" i="13"/>
  <c r="T367" i="13"/>
  <c r="L368" i="13"/>
  <c r="D369" i="13"/>
  <c r="T369" i="13"/>
  <c r="L370" i="13"/>
  <c r="D371" i="13"/>
  <c r="T371" i="13"/>
  <c r="L372" i="13"/>
  <c r="D373" i="13"/>
  <c r="T373" i="13"/>
  <c r="L374" i="13"/>
  <c r="D375" i="13"/>
  <c r="T375" i="13"/>
  <c r="L376" i="13"/>
  <c r="D377" i="13"/>
  <c r="T377" i="13"/>
  <c r="L378" i="13"/>
  <c r="D379" i="13"/>
  <c r="T379" i="13"/>
  <c r="L380" i="13"/>
  <c r="D381" i="13"/>
  <c r="T381" i="13"/>
  <c r="L382" i="13"/>
  <c r="D383" i="13"/>
  <c r="T383" i="13"/>
  <c r="L384" i="13"/>
  <c r="D385" i="13"/>
  <c r="T385" i="13"/>
  <c r="L386" i="13"/>
  <c r="D387" i="13"/>
  <c r="T387" i="13"/>
  <c r="L388" i="13"/>
  <c r="D389" i="13"/>
  <c r="T389" i="13"/>
  <c r="L390" i="13"/>
  <c r="D391" i="13"/>
  <c r="T391" i="13"/>
  <c r="L392" i="13"/>
  <c r="D393" i="13"/>
  <c r="T393" i="13"/>
  <c r="L394" i="13"/>
  <c r="D395" i="13"/>
  <c r="T395" i="13"/>
  <c r="N31" i="13"/>
  <c r="S275" i="13"/>
  <c r="K278" i="13"/>
  <c r="C281" i="13"/>
  <c r="S283" i="13"/>
  <c r="K286" i="13"/>
  <c r="C289" i="13"/>
  <c r="S291" i="13"/>
  <c r="K294" i="13"/>
  <c r="C297" i="13"/>
  <c r="S299" i="13"/>
  <c r="K302" i="13"/>
  <c r="C305" i="13"/>
  <c r="S307" i="13"/>
  <c r="K310" i="13"/>
  <c r="C313" i="13"/>
  <c r="S315" i="13"/>
  <c r="K318" i="13"/>
  <c r="C321" i="13"/>
  <c r="S323" i="13"/>
  <c r="K326" i="13"/>
  <c r="C329" i="13"/>
  <c r="S331" i="13"/>
  <c r="K334" i="13"/>
  <c r="C337" i="13"/>
  <c r="S339" i="13"/>
  <c r="K342" i="13"/>
  <c r="C345" i="13"/>
  <c r="S347" i="13"/>
  <c r="V348" i="13"/>
  <c r="S349" i="13"/>
  <c r="O350" i="13"/>
  <c r="G351" i="13"/>
  <c r="W351" i="13"/>
  <c r="O352" i="13"/>
  <c r="G353" i="13"/>
  <c r="W353" i="13"/>
  <c r="O354" i="13"/>
  <c r="G355" i="13"/>
  <c r="W355" i="13"/>
  <c r="O356" i="13"/>
  <c r="G357" i="13"/>
  <c r="W357" i="13"/>
  <c r="O358" i="13"/>
  <c r="G359" i="13"/>
  <c r="W359" i="13"/>
  <c r="O360" i="13"/>
  <c r="G361" i="13"/>
  <c r="W361" i="13"/>
  <c r="O362" i="13"/>
  <c r="G363" i="13"/>
  <c r="W363" i="13"/>
  <c r="O364" i="13"/>
  <c r="G365" i="13"/>
  <c r="W365" i="13"/>
  <c r="O366" i="13"/>
  <c r="G367" i="13"/>
  <c r="W367" i="13"/>
  <c r="O368" i="13"/>
  <c r="G369" i="13"/>
  <c r="W369" i="13"/>
  <c r="O370" i="13"/>
  <c r="G371" i="13"/>
  <c r="W371" i="13"/>
  <c r="O372" i="13"/>
  <c r="G373" i="13"/>
  <c r="W373" i="13"/>
  <c r="O374" i="13"/>
  <c r="G375" i="13"/>
  <c r="W375" i="13"/>
  <c r="O376" i="13"/>
  <c r="G377" i="13"/>
  <c r="W377" i="13"/>
  <c r="O378" i="13"/>
  <c r="G379" i="13"/>
  <c r="W379" i="13"/>
  <c r="O380" i="13"/>
  <c r="G381" i="13"/>
  <c r="W381" i="13"/>
  <c r="O382" i="13"/>
  <c r="G383" i="13"/>
  <c r="W383" i="13"/>
  <c r="O384" i="13"/>
  <c r="G385" i="13"/>
  <c r="W385" i="13"/>
  <c r="O386" i="13"/>
  <c r="G387" i="13"/>
  <c r="W387" i="13"/>
  <c r="O388" i="13"/>
  <c r="G389" i="13"/>
  <c r="W389" i="13"/>
  <c r="O390" i="13"/>
  <c r="G391" i="13"/>
  <c r="W391" i="13"/>
  <c r="O392" i="13"/>
  <c r="G393" i="13"/>
  <c r="W393" i="13"/>
  <c r="O394" i="13"/>
  <c r="G395" i="13"/>
  <c r="W395" i="13"/>
  <c r="Q31" i="13"/>
  <c r="G276" i="13"/>
  <c r="W278" i="13"/>
  <c r="O281" i="13"/>
  <c r="G284" i="13"/>
  <c r="W286" i="13"/>
  <c r="O289" i="13"/>
  <c r="G292" i="13"/>
  <c r="W294" i="13"/>
  <c r="O297" i="13"/>
  <c r="G300" i="13"/>
  <c r="W302" i="13"/>
  <c r="O305" i="13"/>
  <c r="G308" i="13"/>
  <c r="W310" i="13"/>
  <c r="O313" i="13"/>
  <c r="G316" i="13"/>
  <c r="W318" i="13"/>
  <c r="O321" i="13"/>
  <c r="G324" i="13"/>
  <c r="W326" i="13"/>
  <c r="O329" i="13"/>
  <c r="G332" i="13"/>
  <c r="W334" i="13"/>
  <c r="O337" i="13"/>
  <c r="G340" i="13"/>
  <c r="W342" i="13"/>
  <c r="O345" i="13"/>
  <c r="C348" i="13"/>
  <c r="B349" i="13"/>
  <c r="W349" i="13"/>
  <c r="R350" i="13"/>
  <c r="J351" i="13"/>
  <c r="B352" i="13"/>
  <c r="R352" i="13"/>
  <c r="J353" i="13"/>
  <c r="B354" i="13"/>
  <c r="R354" i="13"/>
  <c r="J355" i="13"/>
  <c r="B356" i="13"/>
  <c r="R356" i="13"/>
  <c r="J357" i="13"/>
  <c r="B358" i="13"/>
  <c r="R358" i="13"/>
  <c r="J359" i="13"/>
  <c r="B360" i="13"/>
  <c r="R360" i="13"/>
  <c r="J361" i="13"/>
  <c r="B362" i="13"/>
  <c r="R362" i="13"/>
  <c r="J363" i="13"/>
  <c r="B364" i="13"/>
  <c r="R364" i="13"/>
  <c r="J365" i="13"/>
  <c r="B366" i="13"/>
  <c r="R366" i="13"/>
  <c r="J367" i="13"/>
  <c r="B368" i="13"/>
  <c r="R368" i="13"/>
  <c r="J369" i="13"/>
  <c r="B370" i="13"/>
  <c r="R370" i="13"/>
  <c r="J371" i="13"/>
  <c r="B372" i="13"/>
  <c r="R372" i="13"/>
  <c r="J373" i="13"/>
  <c r="B374" i="13"/>
  <c r="R374" i="13"/>
  <c r="J375" i="13"/>
  <c r="B376" i="13"/>
  <c r="R376" i="13"/>
  <c r="J377" i="13"/>
  <c r="B378" i="13"/>
  <c r="R378" i="13"/>
  <c r="J379" i="13"/>
  <c r="B380" i="13"/>
  <c r="R380" i="13"/>
  <c r="J381" i="13"/>
  <c r="B382" i="13"/>
  <c r="R382" i="13"/>
  <c r="J383" i="13"/>
  <c r="B384" i="13"/>
  <c r="R384" i="13"/>
  <c r="J385" i="13"/>
  <c r="B386" i="13"/>
  <c r="R386" i="13"/>
  <c r="J387" i="13"/>
  <c r="B388" i="13"/>
  <c r="R388" i="13"/>
  <c r="J389" i="13"/>
  <c r="B390" i="13"/>
  <c r="R390" i="13"/>
  <c r="J391" i="13"/>
  <c r="B392" i="13"/>
  <c r="R392" i="13"/>
  <c r="J393" i="13"/>
  <c r="B394" i="13"/>
  <c r="R394" i="13"/>
  <c r="J395" i="13"/>
  <c r="D31" i="13"/>
  <c r="T31" i="13"/>
  <c r="R379" i="13"/>
  <c r="R385" i="13"/>
  <c r="B387" i="13"/>
  <c r="J388" i="13"/>
  <c r="J390" i="13"/>
  <c r="J392" i="13"/>
  <c r="L31" i="13"/>
  <c r="W292" i="13"/>
  <c r="V352" i="13"/>
  <c r="F356" i="13"/>
  <c r="F358" i="13"/>
  <c r="F360" i="13"/>
  <c r="N367" i="13"/>
  <c r="V370" i="13"/>
  <c r="N373" i="13"/>
  <c r="N375" i="13"/>
  <c r="F378" i="13"/>
  <c r="F380" i="13"/>
  <c r="V382" i="13"/>
  <c r="V384" i="13"/>
  <c r="V386" i="13"/>
  <c r="N387" i="13"/>
  <c r="N389" i="13"/>
  <c r="N391" i="13"/>
  <c r="Y238" i="13"/>
  <c r="Q241" i="13"/>
  <c r="I244" i="13"/>
  <c r="Y246" i="13"/>
  <c r="Q249" i="13"/>
  <c r="I252" i="13"/>
  <c r="Y254" i="13"/>
  <c r="Q257" i="13"/>
  <c r="I260" i="13"/>
  <c r="Y262" i="13"/>
  <c r="Q265" i="13"/>
  <c r="I268" i="13"/>
  <c r="Y270" i="13"/>
  <c r="Q273" i="13"/>
  <c r="T183" i="13"/>
  <c r="V189" i="13"/>
  <c r="F195" i="13"/>
  <c r="P198" i="13"/>
  <c r="H201" i="13"/>
  <c r="X203" i="13"/>
  <c r="P206" i="13"/>
  <c r="H209" i="13"/>
  <c r="X211" i="13"/>
  <c r="P214" i="13"/>
  <c r="H217" i="13"/>
  <c r="P219" i="13"/>
  <c r="X220" i="13"/>
  <c r="H222" i="13"/>
  <c r="P223" i="13"/>
  <c r="X224" i="13"/>
  <c r="H226" i="13"/>
  <c r="P227" i="13"/>
  <c r="X228" i="13"/>
  <c r="H230" i="13"/>
  <c r="P231" i="13"/>
  <c r="X232" i="13"/>
  <c r="H234" i="13"/>
  <c r="P235" i="13"/>
  <c r="X236" i="13"/>
  <c r="H238" i="13"/>
  <c r="P239" i="13"/>
  <c r="X240" i="13"/>
  <c r="H242" i="13"/>
  <c r="P243" i="13"/>
  <c r="X244" i="13"/>
  <c r="H246" i="13"/>
  <c r="P247" i="13"/>
  <c r="X248" i="13"/>
  <c r="H250" i="13"/>
  <c r="H182" i="13"/>
  <c r="L186" i="13"/>
  <c r="D189" i="13"/>
  <c r="T191" i="13"/>
  <c r="L194" i="13"/>
  <c r="W196" i="13"/>
  <c r="G198" i="13"/>
  <c r="O199" i="13"/>
  <c r="W200" i="13"/>
  <c r="G202" i="13"/>
  <c r="O203" i="13"/>
  <c r="W204" i="13"/>
  <c r="G206" i="13"/>
  <c r="O207" i="13"/>
  <c r="W208" i="13"/>
  <c r="G210" i="13"/>
  <c r="O211" i="13"/>
  <c r="W212" i="13"/>
  <c r="G214" i="13"/>
  <c r="O215" i="13"/>
  <c r="W216" i="13"/>
  <c r="G218" i="13"/>
  <c r="O219" i="13"/>
  <c r="W220" i="13"/>
  <c r="G222" i="13"/>
  <c r="O223" i="13"/>
  <c r="W224" i="13"/>
  <c r="G226" i="13"/>
  <c r="O227" i="13"/>
  <c r="W228" i="13"/>
  <c r="G230" i="13"/>
  <c r="O231" i="13"/>
  <c r="W232" i="13"/>
  <c r="G234" i="13"/>
  <c r="O235" i="13"/>
  <c r="W236" i="13"/>
  <c r="G238" i="13"/>
  <c r="O239" i="13"/>
  <c r="W240" i="13"/>
  <c r="G242" i="13"/>
  <c r="O243" i="13"/>
  <c r="W244" i="13"/>
  <c r="G246" i="13"/>
  <c r="O247" i="13"/>
  <c r="W248" i="13"/>
  <c r="G250" i="13"/>
  <c r="O251" i="13"/>
  <c r="W252" i="13"/>
  <c r="G254" i="13"/>
  <c r="O255" i="13"/>
  <c r="W256" i="13"/>
  <c r="G258" i="13"/>
  <c r="O259" i="13"/>
  <c r="W260" i="13"/>
  <c r="G262" i="13"/>
  <c r="O263" i="13"/>
  <c r="W264" i="13"/>
  <c r="G266" i="13"/>
  <c r="O267" i="13"/>
  <c r="W268" i="13"/>
  <c r="G270" i="13"/>
  <c r="O271" i="13"/>
  <c r="W272" i="13"/>
  <c r="G274" i="13"/>
  <c r="D255" i="13"/>
  <c r="J260" i="13"/>
  <c r="B263" i="13"/>
  <c r="R265" i="13"/>
  <c r="J268" i="13"/>
  <c r="B271" i="13"/>
  <c r="R273" i="13"/>
  <c r="N275" i="13"/>
  <c r="V276" i="13"/>
  <c r="F278" i="13"/>
  <c r="N279" i="13"/>
  <c r="V280" i="13"/>
  <c r="F282" i="13"/>
  <c r="N283" i="13"/>
  <c r="V284" i="13"/>
  <c r="F286" i="13"/>
  <c r="N287" i="13"/>
  <c r="V288" i="13"/>
  <c r="F290" i="13"/>
  <c r="N291" i="13"/>
  <c r="V292" i="13"/>
  <c r="F294" i="13"/>
  <c r="N295" i="13"/>
  <c r="V296" i="13"/>
  <c r="F298" i="13"/>
  <c r="N299" i="13"/>
  <c r="V300" i="13"/>
  <c r="F302" i="13"/>
  <c r="N303" i="13"/>
  <c r="V304" i="13"/>
  <c r="F306" i="13"/>
  <c r="N307" i="13"/>
  <c r="V308" i="13"/>
  <c r="F310" i="13"/>
  <c r="N311" i="13"/>
  <c r="V312" i="13"/>
  <c r="V313" i="13"/>
  <c r="N314" i="13"/>
  <c r="F315" i="13"/>
  <c r="V315" i="13"/>
  <c r="N316" i="13"/>
  <c r="F317" i="13"/>
  <c r="V317" i="13"/>
  <c r="N318" i="13"/>
  <c r="F319" i="13"/>
  <c r="V319" i="13"/>
  <c r="N320" i="13"/>
  <c r="F321" i="13"/>
  <c r="V321" i="13"/>
  <c r="N322" i="13"/>
  <c r="F323" i="13"/>
  <c r="V323" i="13"/>
  <c r="N324" i="13"/>
  <c r="F325" i="13"/>
  <c r="V325" i="13"/>
  <c r="N326" i="13"/>
  <c r="F327" i="13"/>
  <c r="V327" i="13"/>
  <c r="N328" i="13"/>
  <c r="F329" i="13"/>
  <c r="V329" i="13"/>
  <c r="N330" i="13"/>
  <c r="F331" i="13"/>
  <c r="V331" i="13"/>
  <c r="N332" i="13"/>
  <c r="F333" i="13"/>
  <c r="V333" i="13"/>
  <c r="N334" i="13"/>
  <c r="F335" i="13"/>
  <c r="V335" i="13"/>
  <c r="N336" i="13"/>
  <c r="F337" i="13"/>
  <c r="V337" i="13"/>
  <c r="N338" i="13"/>
  <c r="F339" i="13"/>
  <c r="V339" i="13"/>
  <c r="N340" i="13"/>
  <c r="F341" i="13"/>
  <c r="V341" i="13"/>
  <c r="N342" i="13"/>
  <c r="F343" i="13"/>
  <c r="V343" i="13"/>
  <c r="N344" i="13"/>
  <c r="F345" i="13"/>
  <c r="V345" i="13"/>
  <c r="N346" i="13"/>
  <c r="F347" i="13"/>
  <c r="V347" i="13"/>
  <c r="P251" i="13"/>
  <c r="H254" i="13"/>
  <c r="X256" i="13"/>
  <c r="P259" i="13"/>
  <c r="H261" i="13"/>
  <c r="P262" i="13"/>
  <c r="X263" i="13"/>
  <c r="H265" i="13"/>
  <c r="P266" i="13"/>
  <c r="X267" i="13"/>
  <c r="H269" i="13"/>
  <c r="P270" i="13"/>
  <c r="X271" i="13"/>
  <c r="H273" i="13"/>
  <c r="O274" i="13"/>
  <c r="I275" i="13"/>
  <c r="Y275" i="13"/>
  <c r="Q276" i="13"/>
  <c r="I277" i="13"/>
  <c r="Y277" i="13"/>
  <c r="Q278" i="13"/>
  <c r="I279" i="13"/>
  <c r="Y279" i="13"/>
  <c r="Q280" i="13"/>
  <c r="I281" i="13"/>
  <c r="Y281" i="13"/>
  <c r="Q282" i="13"/>
  <c r="I283" i="13"/>
  <c r="Y283" i="13"/>
  <c r="Q284" i="13"/>
  <c r="I285" i="13"/>
  <c r="Y285" i="13"/>
  <c r="Q286" i="13"/>
  <c r="I287" i="13"/>
  <c r="Y287" i="13"/>
  <c r="Q288" i="13"/>
  <c r="I289" i="13"/>
  <c r="Y289" i="13"/>
  <c r="Q290" i="13"/>
  <c r="I291" i="13"/>
  <c r="Y291" i="13"/>
  <c r="Q292" i="13"/>
  <c r="I293" i="13"/>
  <c r="Y293" i="13"/>
  <c r="Q294" i="13"/>
  <c r="I295" i="13"/>
  <c r="Y295" i="13"/>
  <c r="Q296" i="13"/>
  <c r="I297" i="13"/>
  <c r="Y297" i="13"/>
  <c r="Q298" i="13"/>
  <c r="I299" i="13"/>
  <c r="Y299" i="13"/>
  <c r="Q300" i="13"/>
  <c r="I301" i="13"/>
  <c r="Y301" i="13"/>
  <c r="Q302" i="13"/>
  <c r="I303" i="13"/>
  <c r="Y303" i="13"/>
  <c r="Q304" i="13"/>
  <c r="I305" i="13"/>
  <c r="Y305" i="13"/>
  <c r="Q306" i="13"/>
  <c r="I307" i="13"/>
  <c r="Y307" i="13"/>
  <c r="Q308" i="13"/>
  <c r="I309" i="13"/>
  <c r="Y309" i="13"/>
  <c r="Q310" i="13"/>
  <c r="I311" i="13"/>
  <c r="Y311" i="13"/>
  <c r="Q312" i="13"/>
  <c r="I313" i="13"/>
  <c r="Y313" i="13"/>
  <c r="Q314" i="13"/>
  <c r="I315" i="13"/>
  <c r="Y315" i="13"/>
  <c r="Q316" i="13"/>
  <c r="I317" i="13"/>
  <c r="Y317" i="13"/>
  <c r="Q318" i="13"/>
  <c r="I319" i="13"/>
  <c r="Y319" i="13"/>
  <c r="Q320" i="13"/>
  <c r="I321" i="13"/>
  <c r="Y321" i="13"/>
  <c r="Q322" i="13"/>
  <c r="I323" i="13"/>
  <c r="Y323" i="13"/>
  <c r="Q324" i="13"/>
  <c r="I325" i="13"/>
  <c r="Y325" i="13"/>
  <c r="Q326" i="13"/>
  <c r="I327" i="13"/>
  <c r="Y327" i="13"/>
  <c r="Q328" i="13"/>
  <c r="I329" i="13"/>
  <c r="Y329" i="13"/>
  <c r="Q330" i="13"/>
  <c r="I331" i="13"/>
  <c r="Y331" i="13"/>
  <c r="Q332" i="13"/>
  <c r="I333" i="13"/>
  <c r="Y333" i="13"/>
  <c r="Q334" i="13"/>
  <c r="I335" i="13"/>
  <c r="Y335" i="13"/>
  <c r="Q336" i="13"/>
  <c r="I337" i="13"/>
  <c r="Y337" i="13"/>
  <c r="Q338" i="13"/>
  <c r="I339" i="13"/>
  <c r="Y339" i="13"/>
  <c r="Q340" i="13"/>
  <c r="I341" i="13"/>
  <c r="Y341" i="13"/>
  <c r="Q342" i="13"/>
  <c r="I343" i="13"/>
  <c r="Y343" i="13"/>
  <c r="Q344" i="13"/>
  <c r="I345" i="13"/>
  <c r="Y345" i="13"/>
  <c r="Q346" i="13"/>
  <c r="I347" i="13"/>
  <c r="T250" i="13"/>
  <c r="L253" i="13"/>
  <c r="D256" i="13"/>
  <c r="T258" i="13"/>
  <c r="V260" i="13"/>
  <c r="F262" i="13"/>
  <c r="N263" i="13"/>
  <c r="V264" i="13"/>
  <c r="F266" i="13"/>
  <c r="N267" i="13"/>
  <c r="V268" i="13"/>
  <c r="F270" i="13"/>
  <c r="N271" i="13"/>
  <c r="V272" i="13"/>
  <c r="F274" i="13"/>
  <c r="D275" i="13"/>
  <c r="T275" i="13"/>
  <c r="L276" i="13"/>
  <c r="D277" i="13"/>
  <c r="T277" i="13"/>
  <c r="L278" i="13"/>
  <c r="D279" i="13"/>
  <c r="T279" i="13"/>
  <c r="L280" i="13"/>
  <c r="D281" i="13"/>
  <c r="T281" i="13"/>
  <c r="L282" i="13"/>
  <c r="D283" i="13"/>
  <c r="T283" i="13"/>
  <c r="L284" i="13"/>
  <c r="D285" i="13"/>
  <c r="T285" i="13"/>
  <c r="L286" i="13"/>
  <c r="D287" i="13"/>
  <c r="T287" i="13"/>
  <c r="L288" i="13"/>
  <c r="D289" i="13"/>
  <c r="T289" i="13"/>
  <c r="L290" i="13"/>
  <c r="D291" i="13"/>
  <c r="T291" i="13"/>
  <c r="L292" i="13"/>
  <c r="D293" i="13"/>
  <c r="T293" i="13"/>
  <c r="L294" i="13"/>
  <c r="D295" i="13"/>
  <c r="T295" i="13"/>
  <c r="L296" i="13"/>
  <c r="D297" i="13"/>
  <c r="T297" i="13"/>
  <c r="L298" i="13"/>
  <c r="D299" i="13"/>
  <c r="T299" i="13"/>
  <c r="L300" i="13"/>
  <c r="D301" i="13"/>
  <c r="T301" i="13"/>
  <c r="L302" i="13"/>
  <c r="D303" i="13"/>
  <c r="T303" i="13"/>
  <c r="L304" i="13"/>
  <c r="D305" i="13"/>
  <c r="T305" i="13"/>
  <c r="L306" i="13"/>
  <c r="D307" i="13"/>
  <c r="T307" i="13"/>
  <c r="L308" i="13"/>
  <c r="D309" i="13"/>
  <c r="T309" i="13"/>
  <c r="L310" i="13"/>
  <c r="D311" i="13"/>
  <c r="T311" i="13"/>
  <c r="L312" i="13"/>
  <c r="D313" i="13"/>
  <c r="T313" i="13"/>
  <c r="L314" i="13"/>
  <c r="D315" i="13"/>
  <c r="T315" i="13"/>
  <c r="L316" i="13"/>
  <c r="D317" i="13"/>
  <c r="T317" i="13"/>
  <c r="L318" i="13"/>
  <c r="D319" i="13"/>
  <c r="T319" i="13"/>
  <c r="L320" i="13"/>
  <c r="D321" i="13"/>
  <c r="T321" i="13"/>
  <c r="L322" i="13"/>
  <c r="D323" i="13"/>
  <c r="T323" i="13"/>
  <c r="L324" i="13"/>
  <c r="D325" i="13"/>
  <c r="T325" i="13"/>
  <c r="L326" i="13"/>
  <c r="D327" i="13"/>
  <c r="T327" i="13"/>
  <c r="L328" i="13"/>
  <c r="D329" i="13"/>
  <c r="T329" i="13"/>
  <c r="L330" i="13"/>
  <c r="D331" i="13"/>
  <c r="T331" i="13"/>
  <c r="L332" i="13"/>
  <c r="D333" i="13"/>
  <c r="T333" i="13"/>
  <c r="L334" i="13"/>
  <c r="D335" i="13"/>
  <c r="T335" i="13"/>
  <c r="L336" i="13"/>
  <c r="D337" i="13"/>
  <c r="T337" i="13"/>
  <c r="L338" i="13"/>
  <c r="D339" i="13"/>
  <c r="T339" i="13"/>
  <c r="L340" i="13"/>
  <c r="D341" i="13"/>
  <c r="T341" i="13"/>
  <c r="L342" i="13"/>
  <c r="D343" i="13"/>
  <c r="T343" i="13"/>
  <c r="L344" i="13"/>
  <c r="D345" i="13"/>
  <c r="T345" i="13"/>
  <c r="L346" i="13"/>
  <c r="D347" i="13"/>
  <c r="T347" i="13"/>
  <c r="L348" i="13"/>
  <c r="D349" i="13"/>
  <c r="T349" i="13"/>
  <c r="P250" i="13"/>
  <c r="H253" i="13"/>
  <c r="X255" i="13"/>
  <c r="P258" i="13"/>
  <c r="T260" i="13"/>
  <c r="D262" i="13"/>
  <c r="L263" i="13"/>
  <c r="T264" i="13"/>
  <c r="D266" i="13"/>
  <c r="L267" i="13"/>
  <c r="T268" i="13"/>
  <c r="D270" i="13"/>
  <c r="L271" i="13"/>
  <c r="T272" i="13"/>
  <c r="D274" i="13"/>
  <c r="C275" i="13"/>
  <c r="S276" i="13"/>
  <c r="K279" i="13"/>
  <c r="C282" i="13"/>
  <c r="S284" i="13"/>
  <c r="K287" i="13"/>
  <c r="C290" i="13"/>
  <c r="S292" i="13"/>
  <c r="K295" i="13"/>
  <c r="C298" i="13"/>
  <c r="S300" i="13"/>
  <c r="K303" i="13"/>
  <c r="C306" i="13"/>
  <c r="S308" i="13"/>
  <c r="K311" i="13"/>
  <c r="C314" i="13"/>
  <c r="S316" i="13"/>
  <c r="K319" i="13"/>
  <c r="C322" i="13"/>
  <c r="S324" i="13"/>
  <c r="K327" i="13"/>
  <c r="C330" i="13"/>
  <c r="S332" i="13"/>
  <c r="K335" i="13"/>
  <c r="C338" i="13"/>
  <c r="S340" i="13"/>
  <c r="K343" i="13"/>
  <c r="C346" i="13"/>
  <c r="I348" i="13"/>
  <c r="F349" i="13"/>
  <c r="C350" i="13"/>
  <c r="U350" i="13"/>
  <c r="M351" i="13"/>
  <c r="E352" i="13"/>
  <c r="U352" i="13"/>
  <c r="M353" i="13"/>
  <c r="E354" i="13"/>
  <c r="U354" i="13"/>
  <c r="M355" i="13"/>
  <c r="E356" i="13"/>
  <c r="U356" i="13"/>
  <c r="M357" i="13"/>
  <c r="E358" i="13"/>
  <c r="U358" i="13"/>
  <c r="M359" i="13"/>
  <c r="E360" i="13"/>
  <c r="U360" i="13"/>
  <c r="M361" i="13"/>
  <c r="E362" i="13"/>
  <c r="U362" i="13"/>
  <c r="M363" i="13"/>
  <c r="E364" i="13"/>
  <c r="U364" i="13"/>
  <c r="M365" i="13"/>
  <c r="E366" i="13"/>
  <c r="U366" i="13"/>
  <c r="M367" i="13"/>
  <c r="E368" i="13"/>
  <c r="U368" i="13"/>
  <c r="M369" i="13"/>
  <c r="E370" i="13"/>
  <c r="U370" i="13"/>
  <c r="M371" i="13"/>
  <c r="E372" i="13"/>
  <c r="U372" i="13"/>
  <c r="M373" i="13"/>
  <c r="E374" i="13"/>
  <c r="U374" i="13"/>
  <c r="M375" i="13"/>
  <c r="E376" i="13"/>
  <c r="U376" i="13"/>
  <c r="M377" i="13"/>
  <c r="E378" i="13"/>
  <c r="U378" i="13"/>
  <c r="M379" i="13"/>
  <c r="E380" i="13"/>
  <c r="U380" i="13"/>
  <c r="M381" i="13"/>
  <c r="E382" i="13"/>
  <c r="U382" i="13"/>
  <c r="M383" i="13"/>
  <c r="E384" i="13"/>
  <c r="U384" i="13"/>
  <c r="M385" i="13"/>
  <c r="E386" i="13"/>
  <c r="U386" i="13"/>
  <c r="M387" i="13"/>
  <c r="E388" i="13"/>
  <c r="U388" i="13"/>
  <c r="M389" i="13"/>
  <c r="E390" i="13"/>
  <c r="U390" i="13"/>
  <c r="M391" i="13"/>
  <c r="E392" i="13"/>
  <c r="U392" i="13"/>
  <c r="M393" i="13"/>
  <c r="E394" i="13"/>
  <c r="U394" i="13"/>
  <c r="M395" i="13"/>
  <c r="G31" i="13"/>
  <c r="W31" i="13"/>
  <c r="G277" i="13"/>
  <c r="W279" i="13"/>
  <c r="O282" i="13"/>
  <c r="G285" i="13"/>
  <c r="W287" i="13"/>
  <c r="O290" i="13"/>
  <c r="G293" i="13"/>
  <c r="W295" i="13"/>
  <c r="O298" i="13"/>
  <c r="G301" i="13"/>
  <c r="W303" i="13"/>
  <c r="O306" i="13"/>
  <c r="G309" i="13"/>
  <c r="W311" i="13"/>
  <c r="O314" i="13"/>
  <c r="G317" i="13"/>
  <c r="W319" i="13"/>
  <c r="O322" i="13"/>
  <c r="G325" i="13"/>
  <c r="W327" i="13"/>
  <c r="O330" i="13"/>
  <c r="G333" i="13"/>
  <c r="W335" i="13"/>
  <c r="O338" i="13"/>
  <c r="G341" i="13"/>
  <c r="W343" i="13"/>
  <c r="O346" i="13"/>
  <c r="M348" i="13"/>
  <c r="J349" i="13"/>
  <c r="G350" i="13"/>
  <c r="X350" i="13"/>
  <c r="P351" i="13"/>
  <c r="H352" i="13"/>
  <c r="X352" i="13"/>
  <c r="P353" i="13"/>
  <c r="H354" i="13"/>
  <c r="X354" i="13"/>
  <c r="P355" i="13"/>
  <c r="H356" i="13"/>
  <c r="X356" i="13"/>
  <c r="P357" i="13"/>
  <c r="H358" i="13"/>
  <c r="X358" i="13"/>
  <c r="P359" i="13"/>
  <c r="H360" i="13"/>
  <c r="X360" i="13"/>
  <c r="P361" i="13"/>
  <c r="H362" i="13"/>
  <c r="X362" i="13"/>
  <c r="P363" i="13"/>
  <c r="H364" i="13"/>
  <c r="X364" i="13"/>
  <c r="P365" i="13"/>
  <c r="H366" i="13"/>
  <c r="X366" i="13"/>
  <c r="P367" i="13"/>
  <c r="H368" i="13"/>
  <c r="X368" i="13"/>
  <c r="P369" i="13"/>
  <c r="H370" i="13"/>
  <c r="X370" i="13"/>
  <c r="P371" i="13"/>
  <c r="H372" i="13"/>
  <c r="X372" i="13"/>
  <c r="P373" i="13"/>
  <c r="H374" i="13"/>
  <c r="X374" i="13"/>
  <c r="P375" i="13"/>
  <c r="H376" i="13"/>
  <c r="X376" i="13"/>
  <c r="P377" i="13"/>
  <c r="H378" i="13"/>
  <c r="X378" i="13"/>
  <c r="P379" i="13"/>
  <c r="H380" i="13"/>
  <c r="X380" i="13"/>
  <c r="P381" i="13"/>
  <c r="H382" i="13"/>
  <c r="X382" i="13"/>
  <c r="P383" i="13"/>
  <c r="H384" i="13"/>
  <c r="X384" i="13"/>
  <c r="P385" i="13"/>
  <c r="H386" i="13"/>
  <c r="X386" i="13"/>
  <c r="P387" i="13"/>
  <c r="H388" i="13"/>
  <c r="X388" i="13"/>
  <c r="P389" i="13"/>
  <c r="H390" i="13"/>
  <c r="X390" i="13"/>
  <c r="P391" i="13"/>
  <c r="H392" i="13"/>
  <c r="X392" i="13"/>
  <c r="P393" i="13"/>
  <c r="H394" i="13"/>
  <c r="X394" i="13"/>
  <c r="P395" i="13"/>
  <c r="J31" i="13"/>
  <c r="C31" i="13"/>
  <c r="S277" i="13"/>
  <c r="K280" i="13"/>
  <c r="C283" i="13"/>
  <c r="S285" i="13"/>
  <c r="K288" i="13"/>
  <c r="C291" i="13"/>
  <c r="S293" i="13"/>
  <c r="K296" i="13"/>
  <c r="C299" i="13"/>
  <c r="S301" i="13"/>
  <c r="K304" i="13"/>
  <c r="C307" i="13"/>
  <c r="S309" i="13"/>
  <c r="K312" i="13"/>
  <c r="C315" i="13"/>
  <c r="S317" i="13"/>
  <c r="K320" i="13"/>
  <c r="C323" i="13"/>
  <c r="S325" i="13"/>
  <c r="K328" i="13"/>
  <c r="C331" i="13"/>
  <c r="S333" i="13"/>
  <c r="K336" i="13"/>
  <c r="C339" i="13"/>
  <c r="S341" i="13"/>
  <c r="K344" i="13"/>
  <c r="C347" i="13"/>
  <c r="Q348" i="13"/>
  <c r="N349" i="13"/>
  <c r="K350" i="13"/>
  <c r="C351" i="13"/>
  <c r="S351" i="13"/>
  <c r="K352" i="13"/>
  <c r="C353" i="13"/>
  <c r="S353" i="13"/>
  <c r="K354" i="13"/>
  <c r="C355" i="13"/>
  <c r="S355" i="13"/>
  <c r="K356" i="13"/>
  <c r="C357" i="13"/>
  <c r="S357" i="13"/>
  <c r="K358" i="13"/>
  <c r="C359" i="13"/>
  <c r="S359" i="13"/>
  <c r="K360" i="13"/>
  <c r="C361" i="13"/>
  <c r="S361" i="13"/>
  <c r="K362" i="13"/>
  <c r="C363" i="13"/>
  <c r="S363" i="13"/>
  <c r="K364" i="13"/>
  <c r="C365" i="13"/>
  <c r="S365" i="13"/>
  <c r="K366" i="13"/>
  <c r="C367" i="13"/>
  <c r="S367" i="13"/>
  <c r="K368" i="13"/>
  <c r="C369" i="13"/>
  <c r="S369" i="13"/>
  <c r="K370" i="13"/>
  <c r="C371" i="13"/>
  <c r="S371" i="13"/>
  <c r="K372" i="13"/>
  <c r="C373" i="13"/>
  <c r="S373" i="13"/>
  <c r="K374" i="13"/>
  <c r="C375" i="13"/>
  <c r="S375" i="13"/>
  <c r="K376" i="13"/>
  <c r="C377" i="13"/>
  <c r="S377" i="13"/>
  <c r="K378" i="13"/>
  <c r="C379" i="13"/>
  <c r="S379" i="13"/>
  <c r="K380" i="13"/>
  <c r="C381" i="13"/>
  <c r="S381" i="13"/>
  <c r="K382" i="13"/>
  <c r="C383" i="13"/>
  <c r="S383" i="13"/>
  <c r="K384" i="13"/>
  <c r="C385" i="13"/>
  <c r="S385" i="13"/>
  <c r="K386" i="13"/>
  <c r="C387" i="13"/>
  <c r="S387" i="13"/>
  <c r="K388" i="13"/>
  <c r="C389" i="13"/>
  <c r="S389" i="13"/>
  <c r="K390" i="13"/>
  <c r="C391" i="13"/>
  <c r="S391" i="13"/>
  <c r="K392" i="13"/>
  <c r="C393" i="13"/>
  <c r="S393" i="13"/>
  <c r="K394" i="13"/>
  <c r="C395" i="13"/>
  <c r="S395" i="13"/>
  <c r="M31" i="13"/>
  <c r="O275" i="13"/>
  <c r="G278" i="13"/>
  <c r="W280" i="13"/>
  <c r="O283" i="13"/>
  <c r="G286" i="13"/>
  <c r="W288" i="13"/>
  <c r="O291" i="13"/>
  <c r="G294" i="13"/>
  <c r="W296" i="13"/>
  <c r="O299" i="13"/>
  <c r="G302" i="13"/>
  <c r="W304" i="13"/>
  <c r="O307" i="13"/>
  <c r="G310" i="13"/>
  <c r="W312" i="13"/>
  <c r="O315" i="13"/>
  <c r="G318" i="13"/>
  <c r="W320" i="13"/>
  <c r="O323" i="13"/>
  <c r="G326" i="13"/>
  <c r="W328" i="13"/>
  <c r="O331" i="13"/>
  <c r="G334" i="13"/>
  <c r="W336" i="13"/>
  <c r="O339" i="13"/>
  <c r="G342" i="13"/>
  <c r="W344" i="13"/>
  <c r="O347" i="13"/>
  <c r="U348" i="13"/>
  <c r="R349" i="13"/>
  <c r="N350" i="13"/>
  <c r="F351" i="13"/>
  <c r="V351" i="13"/>
  <c r="N352" i="13"/>
  <c r="F353" i="13"/>
  <c r="V353" i="13"/>
  <c r="N354" i="13"/>
  <c r="F355" i="13"/>
  <c r="V355" i="13"/>
  <c r="N356" i="13"/>
  <c r="F357" i="13"/>
  <c r="V357" i="13"/>
  <c r="N358" i="13"/>
  <c r="F359" i="13"/>
  <c r="V359" i="13"/>
  <c r="N360" i="13"/>
  <c r="F361" i="13"/>
  <c r="V361" i="13"/>
  <c r="N362" i="13"/>
  <c r="F363" i="13"/>
  <c r="V363" i="13"/>
  <c r="N364" i="13"/>
  <c r="F365" i="13"/>
  <c r="V365" i="13"/>
  <c r="N366" i="13"/>
  <c r="F367" i="13"/>
  <c r="V367" i="13"/>
  <c r="N368" i="13"/>
  <c r="F369" i="13"/>
  <c r="V369" i="13"/>
  <c r="N370" i="13"/>
  <c r="F371" i="13"/>
  <c r="V371" i="13"/>
  <c r="N372" i="13"/>
  <c r="F373" i="13"/>
  <c r="V373" i="13"/>
  <c r="N374" i="13"/>
  <c r="F375" i="13"/>
  <c r="V375" i="13"/>
  <c r="N376" i="13"/>
  <c r="F377" i="13"/>
  <c r="V377" i="13"/>
  <c r="N378" i="13"/>
  <c r="F379" i="13"/>
  <c r="V379" i="13"/>
  <c r="N380" i="13"/>
  <c r="F381" i="13"/>
  <c r="V381" i="13"/>
  <c r="N382" i="13"/>
  <c r="F383" i="13"/>
  <c r="V383" i="13"/>
  <c r="N384" i="13"/>
  <c r="F385" i="13"/>
  <c r="V385" i="13"/>
  <c r="N386" i="13"/>
  <c r="F387" i="13"/>
  <c r="V387" i="13"/>
  <c r="N388" i="13"/>
  <c r="F389" i="13"/>
  <c r="V389" i="13"/>
  <c r="N390" i="13"/>
  <c r="F391" i="13"/>
  <c r="V391" i="13"/>
  <c r="N392" i="13"/>
  <c r="F393" i="13"/>
  <c r="V393" i="13"/>
  <c r="N394" i="13"/>
  <c r="F395" i="13"/>
  <c r="V395" i="13"/>
  <c r="P31" i="13"/>
  <c r="J380" i="13"/>
  <c r="B381" i="13"/>
  <c r="R381" i="13"/>
  <c r="J382" i="13"/>
  <c r="R383" i="13"/>
  <c r="B385" i="13"/>
  <c r="B389" i="13"/>
  <c r="R391" i="13"/>
  <c r="R393" i="13"/>
  <c r="B395" i="13"/>
  <c r="O295" i="13"/>
  <c r="G322" i="13"/>
  <c r="O327" i="13"/>
  <c r="W332" i="13"/>
  <c r="G338" i="13"/>
  <c r="O343" i="13"/>
  <c r="J348" i="13"/>
  <c r="E350" i="13"/>
  <c r="N351" i="13"/>
  <c r="N353" i="13"/>
  <c r="N357" i="13"/>
  <c r="N359" i="13"/>
  <c r="F362" i="13"/>
  <c r="N363" i="13"/>
  <c r="N365" i="13"/>
  <c r="F368" i="13"/>
  <c r="F370" i="13"/>
  <c r="V372" i="13"/>
  <c r="V374" i="13"/>
  <c r="F376" i="13"/>
  <c r="V378" i="13"/>
  <c r="N381" i="13"/>
  <c r="F384" i="13"/>
  <c r="N385" i="13"/>
  <c r="F388" i="13"/>
  <c r="F390" i="13"/>
  <c r="F392" i="13"/>
  <c r="N393" i="13"/>
  <c r="N395" i="13"/>
  <c r="X31" i="13"/>
  <c r="I238" i="13"/>
  <c r="Y240" i="13"/>
  <c r="Q243" i="13"/>
  <c r="I246" i="13"/>
  <c r="Y248" i="13"/>
  <c r="Q251" i="13"/>
  <c r="I254" i="13"/>
  <c r="Y256" i="13"/>
  <c r="Q259" i="13"/>
  <c r="I262" i="13"/>
  <c r="Y264" i="13"/>
  <c r="Q267" i="13"/>
  <c r="I270" i="13"/>
  <c r="Y272" i="13"/>
  <c r="D181" i="13"/>
  <c r="N188" i="13"/>
  <c r="V193" i="13"/>
  <c r="X197" i="13"/>
  <c r="P200" i="13"/>
  <c r="H203" i="13"/>
  <c r="X205" i="13"/>
  <c r="P208" i="13"/>
  <c r="H211" i="13"/>
  <c r="X213" i="13"/>
  <c r="P216" i="13"/>
  <c r="H219" i="13"/>
  <c r="P220" i="13"/>
  <c r="X221" i="13"/>
  <c r="H223" i="13"/>
  <c r="P224" i="13"/>
  <c r="X225" i="13"/>
  <c r="H227" i="13"/>
  <c r="P228" i="13"/>
  <c r="X229" i="13"/>
  <c r="H231" i="13"/>
  <c r="P232" i="13"/>
  <c r="X233" i="13"/>
  <c r="H235" i="13"/>
  <c r="P236" i="13"/>
  <c r="X237" i="13"/>
  <c r="H239" i="13"/>
  <c r="P240" i="13"/>
  <c r="X241" i="13"/>
  <c r="H243" i="13"/>
  <c r="P244" i="13"/>
  <c r="X245" i="13"/>
  <c r="H247" i="13"/>
  <c r="P248" i="13"/>
  <c r="X249" i="13"/>
  <c r="X180" i="13"/>
  <c r="T185" i="13"/>
  <c r="L188" i="13"/>
  <c r="D191" i="13"/>
  <c r="T193" i="13"/>
  <c r="L196" i="13"/>
  <c r="W197" i="13"/>
  <c r="G199" i="13"/>
  <c r="O200" i="13"/>
  <c r="W201" i="13"/>
  <c r="G203" i="13"/>
  <c r="O204" i="13"/>
  <c r="W205" i="13"/>
  <c r="G207" i="13"/>
  <c r="O208" i="13"/>
  <c r="W209" i="13"/>
  <c r="G211" i="13"/>
  <c r="O212" i="13"/>
  <c r="W213" i="13"/>
  <c r="G215" i="13"/>
  <c r="O216" i="13"/>
  <c r="W217" i="13"/>
  <c r="G219" i="13"/>
  <c r="O220" i="13"/>
  <c r="W221" i="13"/>
  <c r="G223" i="13"/>
  <c r="O224" i="13"/>
  <c r="W225" i="13"/>
  <c r="G227" i="13"/>
  <c r="O228" i="13"/>
  <c r="W229" i="13"/>
  <c r="G231" i="13"/>
  <c r="O232" i="13"/>
  <c r="W233" i="13"/>
  <c r="G235" i="13"/>
  <c r="O236" i="13"/>
  <c r="W237" i="13"/>
  <c r="G239" i="13"/>
  <c r="O240" i="13"/>
  <c r="W241" i="13"/>
  <c r="G243" i="13"/>
  <c r="O244" i="13"/>
  <c r="W245" i="13"/>
  <c r="G247" i="13"/>
  <c r="O248" i="13"/>
  <c r="W249" i="13"/>
  <c r="G251" i="13"/>
  <c r="O252" i="13"/>
  <c r="W253" i="13"/>
  <c r="G255" i="13"/>
  <c r="O256" i="13"/>
  <c r="W257" i="13"/>
  <c r="G259" i="13"/>
  <c r="O260" i="13"/>
  <c r="W261" i="13"/>
  <c r="G263" i="13"/>
  <c r="O264" i="13"/>
  <c r="W265" i="13"/>
  <c r="G267" i="13"/>
  <c r="O268" i="13"/>
  <c r="W269" i="13"/>
  <c r="G271" i="13"/>
  <c r="O272" i="13"/>
  <c r="W273" i="13"/>
  <c r="T253" i="13"/>
  <c r="D259" i="13"/>
  <c r="J262" i="13"/>
  <c r="B265" i="13"/>
  <c r="R267" i="13"/>
  <c r="J270" i="13"/>
  <c r="B273" i="13"/>
  <c r="F275" i="13"/>
  <c r="N276" i="13"/>
  <c r="V277" i="13"/>
  <c r="F279" i="13"/>
  <c r="N280" i="13"/>
  <c r="V281" i="13"/>
  <c r="F283" i="13"/>
  <c r="N284" i="13"/>
  <c r="V285" i="13"/>
  <c r="F287" i="13"/>
  <c r="N288" i="13"/>
  <c r="V289" i="13"/>
  <c r="F291" i="13"/>
  <c r="N292" i="13"/>
  <c r="V293" i="13"/>
  <c r="F295" i="13"/>
  <c r="N296" i="13"/>
  <c r="V297" i="13"/>
  <c r="F299" i="13"/>
  <c r="N300" i="13"/>
  <c r="V301" i="13"/>
  <c r="F303" i="13"/>
  <c r="N304" i="13"/>
  <c r="V305" i="13"/>
  <c r="F307" i="13"/>
  <c r="N308" i="13"/>
  <c r="V309" i="13"/>
  <c r="F311" i="13"/>
  <c r="N312" i="13"/>
  <c r="R313" i="13"/>
  <c r="J314" i="13"/>
  <c r="B315" i="13"/>
  <c r="R315" i="13"/>
  <c r="J316" i="13"/>
  <c r="B317" i="13"/>
  <c r="R317" i="13"/>
  <c r="J318" i="13"/>
  <c r="B319" i="13"/>
  <c r="R319" i="13"/>
  <c r="J320" i="13"/>
  <c r="B321" i="13"/>
  <c r="R321" i="13"/>
  <c r="J322" i="13"/>
  <c r="B323" i="13"/>
  <c r="R323" i="13"/>
  <c r="J324" i="13"/>
  <c r="B325" i="13"/>
  <c r="R325" i="13"/>
  <c r="J326" i="13"/>
  <c r="B327" i="13"/>
  <c r="R327" i="13"/>
  <c r="J328" i="13"/>
  <c r="B329" i="13"/>
  <c r="R329" i="13"/>
  <c r="J330" i="13"/>
  <c r="B331" i="13"/>
  <c r="R331" i="13"/>
  <c r="J332" i="13"/>
  <c r="B333" i="13"/>
  <c r="R333" i="13"/>
  <c r="J334" i="13"/>
  <c r="B335" i="13"/>
  <c r="R335" i="13"/>
  <c r="J336" i="13"/>
  <c r="B337" i="13"/>
  <c r="R337" i="13"/>
  <c r="J338" i="13"/>
  <c r="B339" i="13"/>
  <c r="R339" i="13"/>
  <c r="J340" i="13"/>
  <c r="B341" i="13"/>
  <c r="R341" i="13"/>
  <c r="J342" i="13"/>
  <c r="B343" i="13"/>
  <c r="R343" i="13"/>
  <c r="J344" i="13"/>
  <c r="B345" i="13"/>
  <c r="R345" i="13"/>
  <c r="J346" i="13"/>
  <c r="B347" i="13"/>
  <c r="R347" i="13"/>
  <c r="X250" i="13"/>
  <c r="P253" i="13"/>
  <c r="H256" i="13"/>
  <c r="X258" i="13"/>
  <c r="X260" i="13"/>
  <c r="H262" i="13"/>
  <c r="P263" i="13"/>
  <c r="X264" i="13"/>
  <c r="H266" i="13"/>
  <c r="P267" i="13"/>
  <c r="X268" i="13"/>
  <c r="H270" i="13"/>
  <c r="P271" i="13"/>
  <c r="X272" i="13"/>
  <c r="H274" i="13"/>
  <c r="E275" i="13"/>
  <c r="U275" i="13"/>
  <c r="M276" i="13"/>
  <c r="E277" i="13"/>
  <c r="U277" i="13"/>
  <c r="M278" i="13"/>
  <c r="E279" i="13"/>
  <c r="U279" i="13"/>
  <c r="M280" i="13"/>
  <c r="E281" i="13"/>
  <c r="U281" i="13"/>
  <c r="M282" i="13"/>
  <c r="E283" i="13"/>
  <c r="U283" i="13"/>
  <c r="M284" i="13"/>
  <c r="E285" i="13"/>
  <c r="U285" i="13"/>
  <c r="M286" i="13"/>
  <c r="E287" i="13"/>
  <c r="U287" i="13"/>
  <c r="M288" i="13"/>
  <c r="E289" i="13"/>
  <c r="U289" i="13"/>
  <c r="M290" i="13"/>
  <c r="E291" i="13"/>
  <c r="U291" i="13"/>
  <c r="M292" i="13"/>
  <c r="E293" i="13"/>
  <c r="U293" i="13"/>
  <c r="M294" i="13"/>
  <c r="E295" i="13"/>
  <c r="U295" i="13"/>
  <c r="M296" i="13"/>
  <c r="E297" i="13"/>
  <c r="U297" i="13"/>
  <c r="M298" i="13"/>
  <c r="E299" i="13"/>
  <c r="U299" i="13"/>
  <c r="M300" i="13"/>
  <c r="E301" i="13"/>
  <c r="U301" i="13"/>
  <c r="M302" i="13"/>
  <c r="E303" i="13"/>
  <c r="U303" i="13"/>
  <c r="M304" i="13"/>
  <c r="E305" i="13"/>
  <c r="U305" i="13"/>
  <c r="M306" i="13"/>
  <c r="E307" i="13"/>
  <c r="U307" i="13"/>
  <c r="M308" i="13"/>
  <c r="E309" i="13"/>
  <c r="U309" i="13"/>
  <c r="M310" i="13"/>
  <c r="E311" i="13"/>
  <c r="U311" i="13"/>
  <c r="M312" i="13"/>
  <c r="E313" i="13"/>
  <c r="U313" i="13"/>
  <c r="M314" i="13"/>
  <c r="E315" i="13"/>
  <c r="U315" i="13"/>
  <c r="M316" i="13"/>
  <c r="E317" i="13"/>
  <c r="U317" i="13"/>
  <c r="M318" i="13"/>
  <c r="E319" i="13"/>
  <c r="U319" i="13"/>
  <c r="M320" i="13"/>
  <c r="E321" i="13"/>
  <c r="U321" i="13"/>
  <c r="M322" i="13"/>
  <c r="E323" i="13"/>
  <c r="U323" i="13"/>
  <c r="M324" i="13"/>
  <c r="E325" i="13"/>
  <c r="U325" i="13"/>
  <c r="M326" i="13"/>
  <c r="E327" i="13"/>
  <c r="U327" i="13"/>
  <c r="M328" i="13"/>
  <c r="E329" i="13"/>
  <c r="U329" i="13"/>
  <c r="M330" i="13"/>
  <c r="E331" i="13"/>
  <c r="U331" i="13"/>
  <c r="M332" i="13"/>
  <c r="E333" i="13"/>
  <c r="U333" i="13"/>
  <c r="M334" i="13"/>
  <c r="E335" i="13"/>
  <c r="U335" i="13"/>
  <c r="M336" i="13"/>
  <c r="E337" i="13"/>
  <c r="U337" i="13"/>
  <c r="M338" i="13"/>
  <c r="E339" i="13"/>
  <c r="U339" i="13"/>
  <c r="M340" i="13"/>
  <c r="E341" i="13"/>
  <c r="U341" i="13"/>
  <c r="M342" i="13"/>
  <c r="E343" i="13"/>
  <c r="U343" i="13"/>
  <c r="M344" i="13"/>
  <c r="E345" i="13"/>
  <c r="U345" i="13"/>
  <c r="M346" i="13"/>
  <c r="E347" i="13"/>
  <c r="U347" i="13"/>
  <c r="T252" i="13"/>
  <c r="L255" i="13"/>
  <c r="D258" i="13"/>
  <c r="N260" i="13"/>
  <c r="V261" i="13"/>
  <c r="F263" i="13"/>
  <c r="N264" i="13"/>
  <c r="V265" i="13"/>
  <c r="F267" i="13"/>
  <c r="N268" i="13"/>
  <c r="V269" i="13"/>
  <c r="F271" i="13"/>
  <c r="N272" i="13"/>
  <c r="V273" i="13"/>
  <c r="X274" i="13"/>
  <c r="P275" i="13"/>
  <c r="H276" i="13"/>
  <c r="X276" i="13"/>
  <c r="P277" i="13"/>
  <c r="H278" i="13"/>
  <c r="X278" i="13"/>
  <c r="P279" i="13"/>
  <c r="H280" i="13"/>
  <c r="X280" i="13"/>
  <c r="P281" i="13"/>
  <c r="H282" i="13"/>
  <c r="X282" i="13"/>
  <c r="P283" i="13"/>
  <c r="H284" i="13"/>
  <c r="X284" i="13"/>
  <c r="P285" i="13"/>
  <c r="H286" i="13"/>
  <c r="X286" i="13"/>
  <c r="P287" i="13"/>
  <c r="H288" i="13"/>
  <c r="X288" i="13"/>
  <c r="P289" i="13"/>
  <c r="H290" i="13"/>
  <c r="X290" i="13"/>
  <c r="P291" i="13"/>
  <c r="H292" i="13"/>
  <c r="X292" i="13"/>
  <c r="P293" i="13"/>
  <c r="H294" i="13"/>
  <c r="X294" i="13"/>
  <c r="P295" i="13"/>
  <c r="H296" i="13"/>
  <c r="X296" i="13"/>
  <c r="P297" i="13"/>
  <c r="H298" i="13"/>
  <c r="X298" i="13"/>
  <c r="P299" i="13"/>
  <c r="H300" i="13"/>
  <c r="X300" i="13"/>
  <c r="P301" i="13"/>
  <c r="H302" i="13"/>
  <c r="X302" i="13"/>
  <c r="P303" i="13"/>
  <c r="H304" i="13"/>
  <c r="X304" i="13"/>
  <c r="P305" i="13"/>
  <c r="H306" i="13"/>
  <c r="X306" i="13"/>
  <c r="P307" i="13"/>
  <c r="H308" i="13"/>
  <c r="X308" i="13"/>
  <c r="P309" i="13"/>
  <c r="H310" i="13"/>
  <c r="X310" i="13"/>
  <c r="P311" i="13"/>
  <c r="H312" i="13"/>
  <c r="X312" i="13"/>
  <c r="P313" i="13"/>
  <c r="H314" i="13"/>
  <c r="X314" i="13"/>
  <c r="P315" i="13"/>
  <c r="H316" i="13"/>
  <c r="X316" i="13"/>
  <c r="P317" i="13"/>
  <c r="H318" i="13"/>
  <c r="X318" i="13"/>
  <c r="P319" i="13"/>
  <c r="H320" i="13"/>
  <c r="X320" i="13"/>
  <c r="P321" i="13"/>
  <c r="H322" i="13"/>
  <c r="X322" i="13"/>
  <c r="P323" i="13"/>
  <c r="H324" i="13"/>
  <c r="X324" i="13"/>
  <c r="P325" i="13"/>
  <c r="H326" i="13"/>
  <c r="X326" i="13"/>
  <c r="P327" i="13"/>
  <c r="H328" i="13"/>
  <c r="X328" i="13"/>
  <c r="P329" i="13"/>
  <c r="H330" i="13"/>
  <c r="X330" i="13"/>
  <c r="P331" i="13"/>
  <c r="H332" i="13"/>
  <c r="X332" i="13"/>
  <c r="P333" i="13"/>
  <c r="H334" i="13"/>
  <c r="X334" i="13"/>
  <c r="P335" i="13"/>
  <c r="H336" i="13"/>
  <c r="X336" i="13"/>
  <c r="P337" i="13"/>
  <c r="H338" i="13"/>
  <c r="X338" i="13"/>
  <c r="P339" i="13"/>
  <c r="H340" i="13"/>
  <c r="X340" i="13"/>
  <c r="P341" i="13"/>
  <c r="H342" i="13"/>
  <c r="X342" i="13"/>
  <c r="P343" i="13"/>
  <c r="H344" i="13"/>
  <c r="X344" i="13"/>
  <c r="P345" i="13"/>
  <c r="H346" i="13"/>
  <c r="X346" i="13"/>
  <c r="P347" i="13"/>
  <c r="H348" i="13"/>
  <c r="X348" i="13"/>
  <c r="P349" i="13"/>
  <c r="H350" i="13"/>
  <c r="P252" i="13"/>
  <c r="H255" i="13"/>
  <c r="X257" i="13"/>
  <c r="L260" i="13"/>
  <c r="T261" i="13"/>
  <c r="D263" i="13"/>
  <c r="L264" i="13"/>
  <c r="T265" i="13"/>
  <c r="D267" i="13"/>
  <c r="L268" i="13"/>
  <c r="T269" i="13"/>
  <c r="D271" i="13"/>
  <c r="L272" i="13"/>
  <c r="T273" i="13"/>
  <c r="W274" i="13"/>
  <c r="C276" i="13"/>
  <c r="S278" i="13"/>
  <c r="K281" i="13"/>
  <c r="C284" i="13"/>
  <c r="S286" i="13"/>
  <c r="K289" i="13"/>
  <c r="C292" i="13"/>
  <c r="S294" i="13"/>
  <c r="K297" i="13"/>
  <c r="C300" i="13"/>
  <c r="S302" i="13"/>
  <c r="K305" i="13"/>
  <c r="C308" i="13"/>
  <c r="S310" i="13"/>
  <c r="K313" i="13"/>
  <c r="C316" i="13"/>
  <c r="S318" i="13"/>
  <c r="K321" i="13"/>
  <c r="C324" i="13"/>
  <c r="S326" i="13"/>
  <c r="K329" i="13"/>
  <c r="C332" i="13"/>
  <c r="S334" i="13"/>
  <c r="K337" i="13"/>
  <c r="C340" i="13"/>
  <c r="S342" i="13"/>
  <c r="K345" i="13"/>
  <c r="Y347" i="13"/>
  <c r="Y348" i="13"/>
  <c r="V349" i="13"/>
  <c r="Q350" i="13"/>
  <c r="I351" i="13"/>
  <c r="Y351" i="13"/>
  <c r="Q352" i="13"/>
  <c r="I353" i="13"/>
  <c r="Y353" i="13"/>
  <c r="Q354" i="13"/>
  <c r="I355" i="13"/>
  <c r="Y355" i="13"/>
  <c r="Q356" i="13"/>
  <c r="I357" i="13"/>
  <c r="Y357" i="13"/>
  <c r="Q358" i="13"/>
  <c r="I359" i="13"/>
  <c r="Y359" i="13"/>
  <c r="Q360" i="13"/>
  <c r="I361" i="13"/>
  <c r="Y361" i="13"/>
  <c r="Q362" i="13"/>
  <c r="I363" i="13"/>
  <c r="Y363" i="13"/>
  <c r="Q364" i="13"/>
  <c r="I365" i="13"/>
  <c r="Y365" i="13"/>
  <c r="Q366" i="13"/>
  <c r="I367" i="13"/>
  <c r="Y367" i="13"/>
  <c r="Q368" i="13"/>
  <c r="I369" i="13"/>
  <c r="Y369" i="13"/>
  <c r="Q370" i="13"/>
  <c r="I371" i="13"/>
  <c r="Y371" i="13"/>
  <c r="Q372" i="13"/>
  <c r="I373" i="13"/>
  <c r="Y373" i="13"/>
  <c r="Q374" i="13"/>
  <c r="I375" i="13"/>
  <c r="Y375" i="13"/>
  <c r="Q376" i="13"/>
  <c r="I377" i="13"/>
  <c r="Y377" i="13"/>
  <c r="Q378" i="13"/>
  <c r="I379" i="13"/>
  <c r="Y379" i="13"/>
  <c r="Q380" i="13"/>
  <c r="I381" i="13"/>
  <c r="Y381" i="13"/>
  <c r="Q382" i="13"/>
  <c r="I383" i="13"/>
  <c r="Y383" i="13"/>
  <c r="Q384" i="13"/>
  <c r="I385" i="13"/>
  <c r="Y385" i="13"/>
  <c r="Q386" i="13"/>
  <c r="I387" i="13"/>
  <c r="Y387" i="13"/>
  <c r="Q388" i="13"/>
  <c r="I389" i="13"/>
  <c r="Y389" i="13"/>
  <c r="Q390" i="13"/>
  <c r="I391" i="13"/>
  <c r="Y391" i="13"/>
  <c r="Q392" i="13"/>
  <c r="I393" i="13"/>
  <c r="Y393" i="13"/>
  <c r="Q394" i="13"/>
  <c r="I395" i="13"/>
  <c r="Y395" i="13"/>
  <c r="S31" i="13"/>
  <c r="O276" i="13"/>
  <c r="G279" i="13"/>
  <c r="W281" i="13"/>
  <c r="O284" i="13"/>
  <c r="G287" i="13"/>
  <c r="W289" i="13"/>
  <c r="O292" i="13"/>
  <c r="G295" i="13"/>
  <c r="W297" i="13"/>
  <c r="O300" i="13"/>
  <c r="G303" i="13"/>
  <c r="W305" i="13"/>
  <c r="O308" i="13"/>
  <c r="G311" i="13"/>
  <c r="W313" i="13"/>
  <c r="O316" i="13"/>
  <c r="G319" i="13"/>
  <c r="W321" i="13"/>
  <c r="O324" i="13"/>
  <c r="G327" i="13"/>
  <c r="W329" i="13"/>
  <c r="O332" i="13"/>
  <c r="G335" i="13"/>
  <c r="W337" i="13"/>
  <c r="O340" i="13"/>
  <c r="G343" i="13"/>
  <c r="W345" i="13"/>
  <c r="G348" i="13"/>
  <c r="E349" i="13"/>
  <c r="B350" i="13"/>
  <c r="T350" i="13"/>
  <c r="L351" i="13"/>
  <c r="D352" i="13"/>
  <c r="T352" i="13"/>
  <c r="L353" i="13"/>
  <c r="D354" i="13"/>
  <c r="T354" i="13"/>
  <c r="L355" i="13"/>
  <c r="D356" i="13"/>
  <c r="T356" i="13"/>
  <c r="L357" i="13"/>
  <c r="D358" i="13"/>
  <c r="T358" i="13"/>
  <c r="L359" i="13"/>
  <c r="D360" i="13"/>
  <c r="T360" i="13"/>
  <c r="L361" i="13"/>
  <c r="D362" i="13"/>
  <c r="T362" i="13"/>
  <c r="L363" i="13"/>
  <c r="D364" i="13"/>
  <c r="T364" i="13"/>
  <c r="L365" i="13"/>
  <c r="D366" i="13"/>
  <c r="T366" i="13"/>
  <c r="L367" i="13"/>
  <c r="D368" i="13"/>
  <c r="T368" i="13"/>
  <c r="L369" i="13"/>
  <c r="D370" i="13"/>
  <c r="T370" i="13"/>
  <c r="L371" i="13"/>
  <c r="D372" i="13"/>
  <c r="T372" i="13"/>
  <c r="L373" i="13"/>
  <c r="D374" i="13"/>
  <c r="T374" i="13"/>
  <c r="L375" i="13"/>
  <c r="D376" i="13"/>
  <c r="T376" i="13"/>
  <c r="L377" i="13"/>
  <c r="D378" i="13"/>
  <c r="T378" i="13"/>
  <c r="L379" i="13"/>
  <c r="D380" i="13"/>
  <c r="T380" i="13"/>
  <c r="L381" i="13"/>
  <c r="D382" i="13"/>
  <c r="T382" i="13"/>
  <c r="L383" i="13"/>
  <c r="D384" i="13"/>
  <c r="T384" i="13"/>
  <c r="L385" i="13"/>
  <c r="D386" i="13"/>
  <c r="T386" i="13"/>
  <c r="L387" i="13"/>
  <c r="D388" i="13"/>
  <c r="T388" i="13"/>
  <c r="L389" i="13"/>
  <c r="D390" i="13"/>
  <c r="T390" i="13"/>
  <c r="L391" i="13"/>
  <c r="D392" i="13"/>
  <c r="T392" i="13"/>
  <c r="L393" i="13"/>
  <c r="D394" i="13"/>
  <c r="T394" i="13"/>
  <c r="L395" i="13"/>
  <c r="F31" i="13"/>
  <c r="V31" i="13"/>
  <c r="C277" i="13"/>
  <c r="S279" i="13"/>
  <c r="K282" i="13"/>
  <c r="C285" i="13"/>
  <c r="S287" i="13"/>
  <c r="K290" i="13"/>
  <c r="C293" i="13"/>
  <c r="S295" i="13"/>
  <c r="K298" i="13"/>
  <c r="C301" i="13"/>
  <c r="S303" i="13"/>
  <c r="K306" i="13"/>
  <c r="C309" i="13"/>
  <c r="S311" i="13"/>
  <c r="K314" i="13"/>
  <c r="C317" i="13"/>
  <c r="S319" i="13"/>
  <c r="K322" i="13"/>
  <c r="C325" i="13"/>
  <c r="S327" i="13"/>
  <c r="K330" i="13"/>
  <c r="C333" i="13"/>
  <c r="S335" i="13"/>
  <c r="K338" i="13"/>
  <c r="C341" i="13"/>
  <c r="S343" i="13"/>
  <c r="K346" i="13"/>
  <c r="K348" i="13"/>
  <c r="I349" i="13"/>
  <c r="F350" i="13"/>
  <c r="W350" i="13"/>
  <c r="O351" i="13"/>
  <c r="G352" i="13"/>
  <c r="W352" i="13"/>
  <c r="O353" i="13"/>
  <c r="G354" i="13"/>
  <c r="W354" i="13"/>
  <c r="O355" i="13"/>
  <c r="G356" i="13"/>
  <c r="W356" i="13"/>
  <c r="O357" i="13"/>
  <c r="G358" i="13"/>
  <c r="W358" i="13"/>
  <c r="O359" i="13"/>
  <c r="G360" i="13"/>
  <c r="W360" i="13"/>
  <c r="O361" i="13"/>
  <c r="G362" i="13"/>
  <c r="W362" i="13"/>
  <c r="O363" i="13"/>
  <c r="G364" i="13"/>
  <c r="W364" i="13"/>
  <c r="O365" i="13"/>
  <c r="G366" i="13"/>
  <c r="W366" i="13"/>
  <c r="O367" i="13"/>
  <c r="G368" i="13"/>
  <c r="W368" i="13"/>
  <c r="O369" i="13"/>
  <c r="G370" i="13"/>
  <c r="W370" i="13"/>
  <c r="O371" i="13"/>
  <c r="G372" i="13"/>
  <c r="W372" i="13"/>
  <c r="O373" i="13"/>
  <c r="G374" i="13"/>
  <c r="W374" i="13"/>
  <c r="O375" i="13"/>
  <c r="G376" i="13"/>
  <c r="W376" i="13"/>
  <c r="O377" i="13"/>
  <c r="G378" i="13"/>
  <c r="W378" i="13"/>
  <c r="O379" i="13"/>
  <c r="G380" i="13"/>
  <c r="W380" i="13"/>
  <c r="O381" i="13"/>
  <c r="G382" i="13"/>
  <c r="W382" i="13"/>
  <c r="O383" i="13"/>
  <c r="G384" i="13"/>
  <c r="W384" i="13"/>
  <c r="O385" i="13"/>
  <c r="G386" i="13"/>
  <c r="W386" i="13"/>
  <c r="O387" i="13"/>
  <c r="G388" i="13"/>
  <c r="W388" i="13"/>
  <c r="O389" i="13"/>
  <c r="G390" i="13"/>
  <c r="W390" i="13"/>
  <c r="O391" i="13"/>
  <c r="G392" i="13"/>
  <c r="W392" i="13"/>
  <c r="O393" i="13"/>
  <c r="G394" i="13"/>
  <c r="W394" i="13"/>
  <c r="O395" i="13"/>
  <c r="I31" i="13"/>
  <c r="Y31" i="13"/>
  <c r="O277" i="13"/>
  <c r="G280" i="13"/>
  <c r="W282" i="13"/>
  <c r="O285" i="13"/>
  <c r="G288" i="13"/>
  <c r="W290" i="13"/>
  <c r="O293" i="13"/>
  <c r="G296" i="13"/>
  <c r="W298" i="13"/>
  <c r="O301" i="13"/>
  <c r="G304" i="13"/>
  <c r="W306" i="13"/>
  <c r="O309" i="13"/>
  <c r="G312" i="13"/>
  <c r="W314" i="13"/>
  <c r="O317" i="13"/>
  <c r="G320" i="13"/>
  <c r="W322" i="13"/>
  <c r="O325" i="13"/>
  <c r="G328" i="13"/>
  <c r="W330" i="13"/>
  <c r="O333" i="13"/>
  <c r="G336" i="13"/>
  <c r="W338" i="13"/>
  <c r="O341" i="13"/>
  <c r="G344" i="13"/>
  <c r="W346" i="13"/>
  <c r="O348" i="13"/>
  <c r="M349" i="13"/>
  <c r="J350" i="13"/>
  <c r="B351" i="13"/>
  <c r="R351" i="13"/>
  <c r="J352" i="13"/>
  <c r="B353" i="13"/>
  <c r="R353" i="13"/>
  <c r="J354" i="13"/>
  <c r="B355" i="13"/>
  <c r="R355" i="13"/>
  <c r="J356" i="13"/>
  <c r="B357" i="13"/>
  <c r="R357" i="13"/>
  <c r="J358" i="13"/>
  <c r="B359" i="13"/>
  <c r="R359" i="13"/>
  <c r="J360" i="13"/>
  <c r="B361" i="13"/>
  <c r="R361" i="13"/>
  <c r="J362" i="13"/>
  <c r="B363" i="13"/>
  <c r="R363" i="13"/>
  <c r="J364" i="13"/>
  <c r="B365" i="13"/>
  <c r="R365" i="13"/>
  <c r="J366" i="13"/>
  <c r="B367" i="13"/>
  <c r="R367" i="13"/>
  <c r="J368" i="13"/>
  <c r="B369" i="13"/>
  <c r="R369" i="13"/>
  <c r="J370" i="13"/>
  <c r="B371" i="13"/>
  <c r="R371" i="13"/>
  <c r="J372" i="13"/>
  <c r="B373" i="13"/>
  <c r="R373" i="13"/>
  <c r="J374" i="13"/>
  <c r="B375" i="13"/>
  <c r="R375" i="13"/>
  <c r="J376" i="13"/>
  <c r="B377" i="13"/>
  <c r="R377" i="13"/>
  <c r="J378" i="13"/>
  <c r="B379" i="13"/>
  <c r="B383" i="13"/>
  <c r="J384" i="13"/>
  <c r="J386" i="13"/>
  <c r="R387" i="13"/>
  <c r="R389" i="13"/>
  <c r="B391" i="13"/>
  <c r="B393" i="13"/>
  <c r="J394" i="13"/>
  <c r="R395" i="13"/>
  <c r="G298" i="13"/>
  <c r="V360" i="13"/>
  <c r="V364" i="13"/>
  <c r="V366" i="13"/>
  <c r="N369" i="13"/>
  <c r="F372" i="13"/>
  <c r="F374" i="13"/>
  <c r="V376" i="13"/>
  <c r="N379" i="13"/>
  <c r="F382" i="13"/>
  <c r="Z69" i="13" l="1"/>
  <c r="Z37" i="13"/>
  <c r="Z109" i="13"/>
  <c r="Z306" i="13"/>
  <c r="Z331" i="13"/>
  <c r="Z307" i="13"/>
  <c r="Z289" i="13"/>
  <c r="Z281" i="13"/>
  <c r="Z273" i="13"/>
  <c r="Z265" i="13"/>
  <c r="Z257" i="13"/>
  <c r="Z249" i="13"/>
  <c r="Z241" i="13"/>
  <c r="Z233" i="13"/>
  <c r="Z225" i="13"/>
  <c r="Z139" i="13"/>
  <c r="Z82" i="13"/>
  <c r="Z175" i="13"/>
  <c r="Z132" i="13"/>
  <c r="Z128" i="13"/>
  <c r="Z362" i="13"/>
  <c r="Z314" i="13"/>
  <c r="Z341" i="13"/>
  <c r="Z361" i="13"/>
  <c r="Z333" i="13"/>
  <c r="Z309" i="13"/>
  <c r="Z288" i="13"/>
  <c r="Z236" i="13"/>
  <c r="Z219" i="13"/>
  <c r="Z211" i="13"/>
  <c r="Z195" i="13"/>
  <c r="Z129" i="13"/>
  <c r="Z70" i="13"/>
  <c r="Z57" i="13"/>
  <c r="Z340" i="13"/>
  <c r="Z300" i="13"/>
  <c r="Z271" i="13"/>
  <c r="Z255" i="13"/>
  <c r="Z247" i="13"/>
  <c r="Z177" i="13"/>
  <c r="Z111" i="13"/>
  <c r="Z104" i="13"/>
  <c r="Z88" i="13"/>
  <c r="Z31" i="13"/>
  <c r="Z126" i="13"/>
  <c r="Z118" i="13"/>
  <c r="Z110" i="13"/>
  <c r="Z93" i="13"/>
  <c r="Z85" i="13"/>
  <c r="Z77" i="13"/>
  <c r="Z64" i="13"/>
  <c r="Z34" i="13"/>
  <c r="Z343" i="13"/>
  <c r="Z286" i="13"/>
  <c r="Z389" i="13"/>
  <c r="Z381" i="13"/>
  <c r="Z373" i="13"/>
  <c r="Z365" i="13"/>
  <c r="Z351" i="13"/>
  <c r="Z392" i="13"/>
  <c r="Z384" i="13"/>
  <c r="Z376" i="13"/>
  <c r="Z368" i="13"/>
  <c r="Z303" i="13"/>
  <c r="Z292" i="13"/>
  <c r="Z358" i="13"/>
  <c r="Z334" i="13"/>
  <c r="Z326" i="13"/>
  <c r="Z335" i="13"/>
  <c r="Z327" i="13"/>
  <c r="Z349" i="13"/>
  <c r="Z394" i="13"/>
  <c r="Z386" i="13"/>
  <c r="Z378" i="13"/>
  <c r="Z370" i="13"/>
  <c r="Z290" i="13"/>
  <c r="Z274" i="13"/>
  <c r="Z133" i="13"/>
  <c r="Z106" i="13"/>
  <c r="Z74" i="13"/>
  <c r="Z61" i="13"/>
  <c r="Z198" i="13"/>
  <c r="Z266" i="13"/>
  <c r="Z258" i="13"/>
  <c r="Z250" i="13"/>
  <c r="Z242" i="13"/>
  <c r="Z234" i="13"/>
  <c r="Z226" i="13"/>
  <c r="Z151" i="13"/>
  <c r="Z205" i="13"/>
  <c r="Z173" i="13"/>
  <c r="Z124" i="13"/>
  <c r="Z214" i="13"/>
  <c r="Z216" i="13"/>
  <c r="Z121" i="13"/>
  <c r="Z94" i="13"/>
  <c r="Z49" i="13"/>
  <c r="Z171" i="13"/>
  <c r="Z201" i="13"/>
  <c r="Z169" i="13"/>
  <c r="Z120" i="13"/>
  <c r="Z60" i="13"/>
  <c r="Z103" i="13"/>
  <c r="Z95" i="13"/>
  <c r="Z87" i="13"/>
  <c r="Z79" i="13"/>
  <c r="Z56" i="13"/>
  <c r="Z48" i="13"/>
  <c r="Z40" i="13"/>
  <c r="Z32" i="13"/>
  <c r="Z105" i="13"/>
  <c r="Z184" i="13"/>
  <c r="Z176" i="13"/>
  <c r="Z168" i="13"/>
  <c r="Z160" i="13"/>
  <c r="Z152" i="13"/>
  <c r="Z194" i="13"/>
  <c r="Z186" i="13"/>
  <c r="Z178" i="13"/>
  <c r="Z170" i="13"/>
  <c r="Z162" i="13"/>
  <c r="Z154" i="13"/>
  <c r="Z387" i="13"/>
  <c r="Z322" i="13"/>
  <c r="Z345" i="13"/>
  <c r="Z325" i="13"/>
  <c r="Z317" i="13"/>
  <c r="Z301" i="13"/>
  <c r="Z218" i="13"/>
  <c r="Z181" i="13"/>
  <c r="Z149" i="13"/>
  <c r="Z268" i="13"/>
  <c r="Z252" i="13"/>
  <c r="Z228" i="13"/>
  <c r="Z212" i="13"/>
  <c r="Z203" i="13"/>
  <c r="Z102" i="13"/>
  <c r="Z356" i="13"/>
  <c r="Z332" i="13"/>
  <c r="Z316" i="13"/>
  <c r="Z308" i="13"/>
  <c r="Z287" i="13"/>
  <c r="Z279" i="13"/>
  <c r="Z239" i="13"/>
  <c r="Z231" i="13"/>
  <c r="Z163" i="13"/>
  <c r="Z209" i="13"/>
  <c r="Z135" i="13"/>
  <c r="Z127" i="13"/>
  <c r="Z119" i="13"/>
  <c r="Z96" i="13"/>
  <c r="Z80" i="13"/>
  <c r="Z72" i="13"/>
  <c r="Z71" i="13"/>
  <c r="Z63" i="13"/>
  <c r="Z55" i="13"/>
  <c r="Z47" i="13"/>
  <c r="Z39" i="13"/>
  <c r="Z142" i="13"/>
  <c r="Z134" i="13"/>
  <c r="Z101" i="13"/>
  <c r="Z58" i="13"/>
  <c r="Z50" i="13"/>
  <c r="Z42" i="13"/>
  <c r="Z371" i="13"/>
  <c r="Z294" i="13"/>
  <c r="Z350" i="13"/>
  <c r="Z284" i="13"/>
  <c r="Z310" i="13"/>
  <c r="Z293" i="13"/>
  <c r="Z285" i="13"/>
  <c r="Z277" i="13"/>
  <c r="Z269" i="13"/>
  <c r="Z261" i="13"/>
  <c r="Z253" i="13"/>
  <c r="Z245" i="13"/>
  <c r="Z237" i="13"/>
  <c r="Z229" i="13"/>
  <c r="Z192" i="13"/>
  <c r="Z125" i="13"/>
  <c r="Z98" i="13"/>
  <c r="Z53" i="13"/>
  <c r="Z337" i="13"/>
  <c r="Z329" i="13"/>
  <c r="Z321" i="13"/>
  <c r="Z313" i="13"/>
  <c r="Z305" i="13"/>
  <c r="Z297" i="13"/>
  <c r="Z280" i="13"/>
  <c r="Z210" i="13"/>
  <c r="Z159" i="13"/>
  <c r="Z197" i="13"/>
  <c r="Z165" i="13"/>
  <c r="Z116" i="13"/>
  <c r="Z68" i="13"/>
  <c r="Z264" i="13"/>
  <c r="Z256" i="13"/>
  <c r="Z248" i="13"/>
  <c r="Z240" i="13"/>
  <c r="Z232" i="13"/>
  <c r="Z224" i="13"/>
  <c r="Z220" i="13"/>
  <c r="Z204" i="13"/>
  <c r="Z223" i="13"/>
  <c r="Z215" i="13"/>
  <c r="Z207" i="13"/>
  <c r="Z199" i="13"/>
  <c r="Z191" i="13"/>
  <c r="Z183" i="13"/>
  <c r="Z188" i="13"/>
  <c r="Z113" i="13"/>
  <c r="Z86" i="13"/>
  <c r="Z41" i="13"/>
  <c r="Z360" i="13"/>
  <c r="Z352" i="13"/>
  <c r="Z344" i="13"/>
  <c r="Z336" i="13"/>
  <c r="Z328" i="13"/>
  <c r="Z320" i="13"/>
  <c r="Z312" i="13"/>
  <c r="Z304" i="13"/>
  <c r="Z296" i="13"/>
  <c r="Z291" i="13"/>
  <c r="Z283" i="13"/>
  <c r="Z275" i="13"/>
  <c r="Z267" i="13"/>
  <c r="Z259" i="13"/>
  <c r="Z251" i="13"/>
  <c r="Z243" i="13"/>
  <c r="Z235" i="13"/>
  <c r="Z227" i="13"/>
  <c r="Z179" i="13"/>
  <c r="Z147" i="13"/>
  <c r="Z193" i="13"/>
  <c r="Z161" i="13"/>
  <c r="Z144" i="13"/>
  <c r="Z112" i="13"/>
  <c r="Z131" i="13"/>
  <c r="Z123" i="13"/>
  <c r="Z115" i="13"/>
  <c r="Z100" i="13"/>
  <c r="Z92" i="13"/>
  <c r="Z84" i="13"/>
  <c r="Z76" i="13"/>
  <c r="Z66" i="13"/>
  <c r="Z67" i="13"/>
  <c r="Z59" i="13"/>
  <c r="Z51" i="13"/>
  <c r="Z43" i="13"/>
  <c r="Z35" i="13"/>
  <c r="Z141" i="13"/>
  <c r="Z145" i="13"/>
  <c r="Z146" i="13"/>
  <c r="Z138" i="13"/>
  <c r="Z130" i="13"/>
  <c r="Z122" i="13"/>
  <c r="Z114" i="13"/>
  <c r="Z97" i="13"/>
  <c r="Z89" i="13"/>
  <c r="Z81" i="13"/>
  <c r="Z73" i="13"/>
  <c r="Z62" i="13"/>
  <c r="Z54" i="13"/>
  <c r="Z46" i="13"/>
  <c r="Z38" i="13"/>
  <c r="Z213" i="13"/>
  <c r="Z260" i="13"/>
  <c r="Z244" i="13"/>
  <c r="Z187" i="13"/>
  <c r="Z348" i="13"/>
  <c r="Z324" i="13"/>
  <c r="Z263" i="13"/>
  <c r="Z355" i="13"/>
  <c r="Z354" i="13"/>
  <c r="Z342" i="13"/>
  <c r="Z302" i="13"/>
  <c r="Z278" i="13"/>
  <c r="Z357" i="13"/>
  <c r="Z364" i="13"/>
  <c r="Z383" i="13"/>
  <c r="Z315" i="13"/>
  <c r="Z299" i="13"/>
  <c r="Z375" i="13"/>
  <c r="Z318" i="13"/>
  <c r="Z353" i="13"/>
  <c r="Z395" i="13"/>
  <c r="Z379" i="13"/>
  <c r="Z367" i="13"/>
  <c r="Z363" i="13"/>
  <c r="Z347" i="13"/>
  <c r="Z346" i="13"/>
  <c r="Z338" i="13"/>
  <c r="Z393" i="13"/>
  <c r="Z385" i="13"/>
  <c r="Z377" i="13"/>
  <c r="Z369" i="13"/>
  <c r="Z359" i="13"/>
  <c r="Z388" i="13"/>
  <c r="Z380" i="13"/>
  <c r="Z372" i="13"/>
  <c r="Z311" i="13"/>
  <c r="Z295" i="13"/>
  <c r="Z276" i="13"/>
  <c r="Z391" i="13"/>
  <c r="Z330" i="13"/>
  <c r="Z298" i="13"/>
  <c r="Z339" i="13"/>
  <c r="Z323" i="13"/>
  <c r="Z319" i="13"/>
  <c r="Z390" i="13"/>
  <c r="Z382" i="13"/>
  <c r="Z374" i="13"/>
  <c r="Z366" i="13"/>
  <c r="Z282" i="13"/>
  <c r="Z200" i="13"/>
  <c r="Z117" i="13"/>
  <c r="Z90" i="13"/>
  <c r="Z45" i="13"/>
  <c r="Z270" i="13"/>
  <c r="Z262" i="13"/>
  <c r="Z254" i="13"/>
  <c r="Z246" i="13"/>
  <c r="Z238" i="13"/>
  <c r="Z230" i="13"/>
  <c r="Z167" i="13"/>
  <c r="Z221" i="13"/>
  <c r="Z189" i="13"/>
  <c r="Z157" i="13"/>
  <c r="Z140" i="13"/>
  <c r="Z108" i="13"/>
  <c r="Z272" i="13"/>
  <c r="Z222" i="13"/>
  <c r="Z206" i="13"/>
  <c r="Z208" i="13"/>
  <c r="Z202" i="13"/>
  <c r="Z196" i="13"/>
  <c r="Z78" i="13"/>
  <c r="Z65" i="13"/>
  <c r="Z33" i="13"/>
  <c r="Z155" i="13"/>
  <c r="Z217" i="13"/>
  <c r="Z185" i="13"/>
  <c r="Z153" i="13"/>
  <c r="Z136" i="13"/>
  <c r="Z107" i="13"/>
  <c r="Z99" i="13"/>
  <c r="Z91" i="13"/>
  <c r="Z83" i="13"/>
  <c r="Z75" i="13"/>
  <c r="Z52" i="13"/>
  <c r="Z44" i="13"/>
  <c r="Z36" i="13"/>
  <c r="Z180" i="13"/>
  <c r="Z172" i="13"/>
  <c r="Z164" i="13"/>
  <c r="Z156" i="13"/>
  <c r="Z148" i="13"/>
  <c r="Z143" i="13"/>
  <c r="Z190" i="13"/>
  <c r="Z182" i="13"/>
  <c r="Z174" i="13"/>
  <c r="Z166" i="13"/>
  <c r="Z158" i="13"/>
  <c r="Z150" i="13"/>
  <c r="Z137" i="13"/>
  <c r="Z397" i="13" l="1"/>
  <c r="H6" i="13" s="1"/>
  <c r="L6" i="13" s="1"/>
</calcChain>
</file>

<file path=xl/comments1.xml><?xml version="1.0" encoding="utf-8"?>
<comments xmlns="http://schemas.openxmlformats.org/spreadsheetml/2006/main">
  <authors>
    <author>AJZ</author>
  </authors>
  <commentList>
    <comment ref="L5" authorId="0">
      <text>
        <r>
          <rPr>
            <b/>
            <sz val="12"/>
            <color indexed="81"/>
            <rFont val="Tahoma"/>
            <family val="2"/>
          </rPr>
          <t>AJZ:</t>
        </r>
        <r>
          <rPr>
            <sz val="12"/>
            <color indexed="81"/>
            <rFont val="Tahoma"/>
            <family val="2"/>
          </rPr>
          <t xml:space="preserve">
Taken from Load Forecast (FNG)</t>
        </r>
      </text>
    </comment>
    <comment ref="P6" authorId="0">
      <text>
        <r>
          <rPr>
            <b/>
            <sz val="12"/>
            <color indexed="81"/>
            <rFont val="Tahoma"/>
            <family val="2"/>
          </rPr>
          <t xml:space="preserve">AJZ:
</t>
        </r>
        <r>
          <rPr>
            <sz val="12"/>
            <color indexed="81"/>
            <rFont val="Tahoma"/>
            <family val="2"/>
          </rPr>
          <t>The TX Fleet Losses in 1989 was 909 gWh; not sure why we are showing a comparison of current year to 1989.</t>
        </r>
      </text>
    </comment>
  </commentList>
</comments>
</file>

<file path=xl/comments2.xml><?xml version="1.0" encoding="utf-8"?>
<comments xmlns="http://schemas.openxmlformats.org/spreadsheetml/2006/main">
  <authors>
    <author>Jessica Shrader</author>
  </authors>
  <commentList>
    <comment ref="C81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Blank due to Daylight Savings Time. No "HR-2" occurred. </t>
        </r>
      </text>
    </comment>
    <comment ref="B319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Hour 1 and 2 combined due to the end of DST.</t>
        </r>
      </text>
    </comment>
  </commentList>
</comments>
</file>

<file path=xl/comments3.xml><?xml version="1.0" encoding="utf-8"?>
<comments xmlns="http://schemas.openxmlformats.org/spreadsheetml/2006/main">
  <authors>
    <author>AJZ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AJZ:</t>
        </r>
        <r>
          <rPr>
            <sz val="9"/>
            <color indexed="81"/>
            <rFont val="Tahoma"/>
            <family val="2"/>
          </rPr>
          <t xml:space="preserve">
The ML and WL calculations will remain the same until contracts are renewed for transformers; the TX fleet team will keep COS informed - email from Jow Ortiz 3/13/14.</t>
        </r>
      </text>
    </comment>
  </commentList>
</comments>
</file>

<file path=xl/sharedStrings.xml><?xml version="1.0" encoding="utf-8"?>
<sst xmlns="http://schemas.openxmlformats.org/spreadsheetml/2006/main" count="335" uniqueCount="126">
  <si>
    <t>Date</t>
  </si>
  <si>
    <t xml:space="preserve"> </t>
  </si>
  <si>
    <t>.</t>
  </si>
  <si>
    <t>More generally:</t>
  </si>
  <si>
    <t>Total</t>
  </si>
  <si>
    <t>No Load =</t>
  </si>
  <si>
    <t xml:space="preserve">      Full Load = </t>
  </si>
  <si>
    <t>Total =</t>
  </si>
  <si>
    <t xml:space="preserve">DOE Aerials 2010 Bid </t>
  </si>
  <si>
    <t>Aerial Pop.</t>
  </si>
  <si>
    <t>DOE</t>
  </si>
  <si>
    <t>NEMA TP-1</t>
  </si>
  <si>
    <t>12 Month</t>
  </si>
  <si>
    <t>Sample</t>
  </si>
  <si>
    <t>Losses/Aerial</t>
  </si>
  <si>
    <t>FPL M&amp;S</t>
  </si>
  <si>
    <t>FPL</t>
  </si>
  <si>
    <t>KVA</t>
  </si>
  <si>
    <t>High Volume</t>
  </si>
  <si>
    <t>Unit</t>
  </si>
  <si>
    <t>Losses</t>
  </si>
  <si>
    <t>TX</t>
  </si>
  <si>
    <t>Number</t>
  </si>
  <si>
    <t>SPEC</t>
  </si>
  <si>
    <t>Size</t>
  </si>
  <si>
    <t>(In</t>
  </si>
  <si>
    <t>Watts)</t>
  </si>
  <si>
    <t>Total Losses</t>
  </si>
  <si>
    <t>No Load</t>
  </si>
  <si>
    <t>Full Load</t>
  </si>
  <si>
    <t>(W)</t>
  </si>
  <si>
    <t>(MW)</t>
  </si>
  <si>
    <t>(MW/TX)</t>
  </si>
  <si>
    <t>7-2</t>
  </si>
  <si>
    <t>Totals</t>
  </si>
  <si>
    <t>Blanchard</t>
  </si>
  <si>
    <t>DOE 1P Pads 2010 Bid</t>
  </si>
  <si>
    <t>1P P Pop.</t>
  </si>
  <si>
    <t>Losses/1P P</t>
  </si>
  <si>
    <t>7-8</t>
  </si>
  <si>
    <t>3P P Pop.</t>
  </si>
  <si>
    <t>7-7</t>
  </si>
  <si>
    <t>7-6</t>
  </si>
  <si>
    <t>MLEF</t>
  </si>
  <si>
    <t>ML (MW)</t>
  </si>
  <si>
    <t>WL (MW)</t>
  </si>
  <si>
    <t>WLEF (HL^2)</t>
  </si>
  <si>
    <t>HL (Hourly Load p.u.)</t>
  </si>
  <si>
    <t xml:space="preserve">ML </t>
  </si>
  <si>
    <t>1*WL</t>
  </si>
  <si>
    <t>0.9764*WL</t>
  </si>
  <si>
    <t>0.9290*WL</t>
  </si>
  <si>
    <t>0.8431*WL</t>
  </si>
  <si>
    <t xml:space="preserve">Hourly Energy (MLE + WLE) = MLEF*ML + WLEF*WL </t>
  </si>
  <si>
    <t>HR-1</t>
  </si>
  <si>
    <t>HR-2</t>
  </si>
  <si>
    <t>HR-3</t>
  </si>
  <si>
    <t>HR-4</t>
  </si>
  <si>
    <t>HR-5</t>
  </si>
  <si>
    <t>HR-6</t>
  </si>
  <si>
    <t>HR-7</t>
  </si>
  <si>
    <t>HR-8</t>
  </si>
  <si>
    <t>HR-9</t>
  </si>
  <si>
    <t>HR-10</t>
  </si>
  <si>
    <t>HR-11</t>
  </si>
  <si>
    <t>HR-12</t>
  </si>
  <si>
    <t>HR-13</t>
  </si>
  <si>
    <t>HR-14</t>
  </si>
  <si>
    <t>HR-15</t>
  </si>
  <si>
    <t>HR-16</t>
  </si>
  <si>
    <t>HR-17</t>
  </si>
  <si>
    <t>HR-18</t>
  </si>
  <si>
    <t>HR-19</t>
  </si>
  <si>
    <t>HR-20</t>
  </si>
  <si>
    <t>HR-21</t>
  </si>
  <si>
    <t>HR-22</t>
  </si>
  <si>
    <t>HR-23</t>
  </si>
  <si>
    <t>HR-24</t>
  </si>
  <si>
    <t>Max</t>
  </si>
  <si>
    <t>WLEF*WL (Mwh)</t>
  </si>
  <si>
    <t>MLEF*ML (Mwh)</t>
  </si>
  <si>
    <t>MWH/Day</t>
  </si>
  <si>
    <t xml:space="preserve">  TX Population =</t>
  </si>
  <si>
    <t>GWH</t>
  </si>
  <si>
    <t>Estimated Total TX Fleet Losses (MW)</t>
  </si>
  <si>
    <t xml:space="preserve">TX Losses  % NEL = </t>
  </si>
  <si>
    <t xml:space="preserve">1989 NEL = </t>
  </si>
  <si>
    <t>WLEF = (Hourly Loads p.u of Peak) **2</t>
  </si>
  <si>
    <t>Hourly Loads p.u. of Peak</t>
  </si>
  <si>
    <t xml:space="preserve">(Weighted Average for Aerials, 1P Pads and 3P Units) </t>
  </si>
  <si>
    <t>(Projected 2011 Purchase)</t>
  </si>
  <si>
    <t>Note: The TX population was extracted from the Datawarehouse</t>
  </si>
  <si>
    <t>DOE 3P Unit 2010 Bid</t>
  </si>
  <si>
    <t>Losses/3P Unit</t>
  </si>
  <si>
    <t>Annual MWHs</t>
  </si>
  <si>
    <t xml:space="preserve">Estimated Annual TX Fleet Losses (GWH) = </t>
  </si>
  <si>
    <t>Peak = Summer Peak (April to October)</t>
  </si>
  <si>
    <t>SUMMER PEAK</t>
  </si>
  <si>
    <t>(hourly load/peak)</t>
  </si>
  <si>
    <t>Hourly Energy Losses</t>
  </si>
  <si>
    <t>= 1*ML + WLEF*WL</t>
  </si>
  <si>
    <r>
      <t>WL</t>
    </r>
    <r>
      <rPr>
        <sz val="12"/>
        <rFont val="Arial"/>
        <family val="2"/>
      </rPr>
      <t xml:space="preserve"> = Transformer winding losses </t>
    </r>
    <r>
      <rPr>
        <b/>
        <u/>
        <sz val="12"/>
        <rFont val="Arial"/>
        <family val="2"/>
      </rPr>
      <t xml:space="preserve">at peak </t>
    </r>
    <r>
      <rPr>
        <sz val="12"/>
        <rFont val="Arial"/>
        <family val="2"/>
      </rPr>
      <t xml:space="preserve"> (hour, day, month - mW); winding  losses are proportional to the </t>
    </r>
    <r>
      <rPr>
        <b/>
        <u/>
        <sz val="12"/>
        <rFont val="Arial"/>
        <family val="2"/>
      </rPr>
      <t>square</t>
    </r>
    <r>
      <rPr>
        <sz val="12"/>
        <rFont val="Arial"/>
        <family val="2"/>
      </rPr>
      <t xml:space="preserve"> of the load current (load). Winding losses vary with load over time.</t>
    </r>
  </si>
  <si>
    <r>
      <t>MLE</t>
    </r>
    <r>
      <rPr>
        <sz val="12"/>
        <rFont val="Arial"/>
        <family val="2"/>
      </rPr>
      <t xml:space="preserve"> = mWh associated to magnetization losses: 1 mW at peak  = 1 mW p.u. = 1 mWh at peak, constant over time.</t>
    </r>
  </si>
  <si>
    <r>
      <t>WLE</t>
    </r>
    <r>
      <rPr>
        <sz val="12"/>
        <rFont val="Arial"/>
        <family val="2"/>
      </rPr>
      <t xml:space="preserve"> = mwh associated to winding losses: 1 mW at peak = 1 mW p.u. = 1 mWh at the peak hour, varying over time.</t>
    </r>
  </si>
  <si>
    <r>
      <t>WLEF</t>
    </r>
    <r>
      <rPr>
        <sz val="12"/>
        <rFont val="Arial"/>
        <family val="2"/>
      </rPr>
      <t xml:space="preserve"> = Hourly factor for winding energy. Changes with time over a daily/monthly load cycle. WLEF is the square of the p.u. load.</t>
    </r>
  </si>
  <si>
    <r>
      <t>MLEF</t>
    </r>
    <r>
      <rPr>
        <sz val="12"/>
        <rFont val="Arial"/>
        <family val="2"/>
      </rPr>
      <t xml:space="preserve"> = Hourly factor for magnetization energy; always one.</t>
    </r>
  </si>
  <si>
    <r>
      <t xml:space="preserve">ML </t>
    </r>
    <r>
      <rPr>
        <sz val="12"/>
        <rFont val="Arial"/>
        <family val="2"/>
      </rPr>
      <t xml:space="preserve">= Transformer magnetization losses </t>
    </r>
    <r>
      <rPr>
        <b/>
        <u/>
        <sz val="12"/>
        <rFont val="Arial"/>
        <family val="2"/>
      </rPr>
      <t>at peak</t>
    </r>
    <r>
      <rPr>
        <sz val="12"/>
        <rFont val="Arial"/>
        <family val="2"/>
      </rPr>
      <t xml:space="preserve"> (hour, day, month - mW); magnetizing losses are not proportional to load or time</t>
    </r>
  </si>
  <si>
    <t>FORECASTED</t>
  </si>
  <si>
    <t>BASED ON 2013 RAW DATA</t>
  </si>
  <si>
    <t>Applied above ratio to 2013 historical hourly loads</t>
  </si>
  <si>
    <t>Resulting Total Hourly Load</t>
  </si>
  <si>
    <t>2013 Historical Summer Peak</t>
  </si>
  <si>
    <t>FNG Forecasted Summer Peak</t>
  </si>
  <si>
    <t xml:space="preserve">2018 FCST NEL = </t>
  </si>
  <si>
    <t>2018 Forecasted (FNG) NEL</t>
  </si>
  <si>
    <t>Ratio 2013 to 2018</t>
  </si>
  <si>
    <t>Ratioed 2018 Projected Summer Peak</t>
  </si>
  <si>
    <t>2014 Hourly Load</t>
  </si>
  <si>
    <t>2018 FCST (RC2016 ) - ESTIMATED TX ENERGY LOSSES</t>
  </si>
  <si>
    <t>2018 FORECASTED Hourly Loads - RC2016</t>
  </si>
  <si>
    <t>OPC 012946</t>
  </si>
  <si>
    <t>FPL RC-16</t>
  </si>
  <si>
    <t>OPC 012947</t>
  </si>
  <si>
    <t>OPC 012948</t>
  </si>
  <si>
    <t>OPC 012949</t>
  </si>
  <si>
    <t>OPC 012950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</si>
</sst>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00"/>
    <numFmt numFmtId="165" formatCode="0.00_)"/>
    <numFmt numFmtId="166" formatCode="0.000_)"/>
    <numFmt numFmtId="167" formatCode="_(* #,##0_);_(* \(#,##0\);_(* &quot;-&quot;??_);_(@_)"/>
    <numFmt numFmtId="168" formatCode="#,##0.00000"/>
    <numFmt numFmtId="169" formatCode="_(* #,##0.000000000_);_(* \(#,##0.000000000\);_(* &quot;-&quot;??_);_(@_)"/>
    <numFmt numFmtId="170" formatCode="_(* #,##0.0000_);_(* \(#,##0.00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11"/>
      <color rgb="FFFF0000"/>
      <name val="Arial"/>
      <family val="2"/>
    </font>
    <font>
      <b/>
      <sz val="9"/>
      <color rgb="FF0070C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2"/>
      <color rgb="FF0070C0"/>
      <name val="Arial"/>
      <family val="2"/>
    </font>
    <font>
      <b/>
      <sz val="16"/>
      <color rgb="FFFF0000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rgb="FF0070C0"/>
      <name val="Arial"/>
      <family val="2"/>
    </font>
    <font>
      <b/>
      <sz val="9"/>
      <color rgb="FFFF0000"/>
      <name val="Arial"/>
      <family val="2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1" fillId="0" borderId="0">
      <alignment horizontal="left" wrapText="1"/>
    </xf>
    <xf numFmtId="43" fontId="1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4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/>
    <xf numFmtId="1" fontId="10" fillId="0" borderId="0" xfId="0" applyNumberFormat="1" applyFont="1" applyFill="1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4" fontId="11" fillId="2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" fontId="0" fillId="0" borderId="0" xfId="0" applyNumberForma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0" fontId="0" fillId="0" borderId="2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10" fillId="0" borderId="0" xfId="0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/>
    <xf numFmtId="14" fontId="7" fillId="0" borderId="0" xfId="0" applyNumberFormat="1" applyFont="1"/>
    <xf numFmtId="3" fontId="7" fillId="0" borderId="0" xfId="0" applyNumberFormat="1" applyFont="1" applyFill="1" applyBorder="1"/>
    <xf numFmtId="3" fontId="7" fillId="0" borderId="0" xfId="0" applyNumberFormat="1" applyFont="1" applyFill="1" applyBorder="1" applyProtection="1"/>
    <xf numFmtId="3" fontId="7" fillId="0" borderId="0" xfId="0" applyNumberFormat="1" applyFont="1"/>
    <xf numFmtId="168" fontId="7" fillId="0" borderId="0" xfId="0" applyNumberFormat="1" applyFont="1" applyFill="1" applyBorder="1"/>
    <xf numFmtId="168" fontId="7" fillId="0" borderId="0" xfId="0" applyNumberFormat="1" applyFont="1"/>
    <xf numFmtId="0" fontId="0" fillId="0" borderId="0" xfId="0" applyFill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" fontId="10" fillId="0" borderId="0" xfId="0" quotePrefix="1" applyNumberFormat="1" applyFont="1" applyAlignment="1">
      <alignment horizontal="center"/>
    </xf>
    <xf numFmtId="168" fontId="7" fillId="3" borderId="0" xfId="0" applyNumberFormat="1" applyFont="1" applyFill="1" applyBorder="1"/>
    <xf numFmtId="0" fontId="0" fillId="5" borderId="0" xfId="0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0" fillId="4" borderId="2" xfId="0" applyNumberFormat="1" applyFill="1" applyBorder="1" applyAlignment="1">
      <alignment horizontal="left"/>
    </xf>
    <xf numFmtId="164" fontId="10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left" indent="1"/>
    </xf>
    <xf numFmtId="3" fontId="12" fillId="6" borderId="4" xfId="0" applyNumberFormat="1" applyFont="1" applyFill="1" applyBorder="1"/>
    <xf numFmtId="3" fontId="17" fillId="0" borderId="0" xfId="0" applyNumberFormat="1" applyFont="1"/>
    <xf numFmtId="3" fontId="17" fillId="0" borderId="0" xfId="0" applyNumberFormat="1" applyFont="1" applyFill="1"/>
    <xf numFmtId="0" fontId="17" fillId="0" borderId="0" xfId="0" applyFont="1" applyFill="1"/>
    <xf numFmtId="3" fontId="17" fillId="0" borderId="5" xfId="0" applyNumberFormat="1" applyFont="1" applyFill="1" applyBorder="1"/>
    <xf numFmtId="168" fontId="7" fillId="0" borderId="0" xfId="0" applyNumberFormat="1" applyFont="1" applyFill="1"/>
    <xf numFmtId="168" fontId="7" fillId="0" borderId="5" xfId="0" applyNumberFormat="1" applyFont="1" applyBorder="1"/>
    <xf numFmtId="169" fontId="0" fillId="0" borderId="0" xfId="2" applyNumberFormat="1" applyFont="1" applyAlignment="1">
      <alignment horizontal="center"/>
    </xf>
    <xf numFmtId="169" fontId="0" fillId="0" borderId="0" xfId="2" applyNumberFormat="1" applyFont="1" applyBorder="1" applyAlignment="1">
      <alignment horizontal="center"/>
    </xf>
    <xf numFmtId="169" fontId="0" fillId="0" borderId="2" xfId="2" applyNumberFormat="1" applyFont="1" applyBorder="1" applyAlignment="1">
      <alignment horizontal="center"/>
    </xf>
    <xf numFmtId="169" fontId="0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Fill="1" applyBorder="1" applyAlignment="1">
      <alignment horizontal="center" wrapText="1"/>
    </xf>
    <xf numFmtId="167" fontId="8" fillId="0" borderId="0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3" fontId="7" fillId="0" borderId="0" xfId="0" applyNumberFormat="1" applyFont="1" applyFill="1"/>
    <xf numFmtId="3" fontId="7" fillId="0" borderId="0" xfId="0" applyNumberFormat="1" applyFont="1" applyFill="1" applyBorder="1" applyAlignment="1"/>
    <xf numFmtId="3" fontId="7" fillId="0" borderId="0" xfId="0" applyNumberFormat="1" applyFont="1" applyBorder="1"/>
    <xf numFmtId="3" fontId="7" fillId="6" borderId="0" xfId="0" applyNumberFormat="1" applyFont="1" applyFill="1"/>
    <xf numFmtId="14" fontId="7" fillId="7" borderId="0" xfId="0" applyNumberFormat="1" applyFont="1" applyFill="1"/>
    <xf numFmtId="3" fontId="8" fillId="8" borderId="0" xfId="0" applyNumberFormat="1" applyFont="1" applyFill="1" applyBorder="1" applyAlignment="1">
      <alignment horizontal="center"/>
    </xf>
    <xf numFmtId="2" fontId="8" fillId="8" borderId="0" xfId="0" applyNumberFormat="1" applyFont="1" applyFill="1" applyBorder="1" applyAlignment="1">
      <alignment horizontal="center"/>
    </xf>
    <xf numFmtId="0" fontId="10" fillId="8" borderId="1" xfId="0" applyFont="1" applyFill="1" applyBorder="1"/>
    <xf numFmtId="4" fontId="8" fillId="8" borderId="3" xfId="12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right"/>
    </xf>
    <xf numFmtId="1" fontId="10" fillId="8" borderId="1" xfId="0" applyNumberFormat="1" applyFont="1" applyFill="1" applyBorder="1" applyAlignment="1">
      <alignment horizontal="center"/>
    </xf>
    <xf numFmtId="10" fontId="10" fillId="0" borderId="0" xfId="14" applyNumberFormat="1" applyFont="1" applyFill="1" applyBorder="1"/>
    <xf numFmtId="167" fontId="28" fillId="0" borderId="0" xfId="2" applyNumberFormat="1" applyFont="1" applyFill="1" applyBorder="1" applyAlignment="1">
      <alignment horizontal="center"/>
    </xf>
    <xf numFmtId="0" fontId="10" fillId="0" borderId="0" xfId="0" quotePrefix="1" applyFont="1" applyFill="1" applyBorder="1"/>
    <xf numFmtId="0" fontId="29" fillId="0" borderId="0" xfId="0" applyFont="1" applyFill="1" applyAlignment="1"/>
    <xf numFmtId="0" fontId="13" fillId="0" borderId="0" xfId="0" applyFont="1"/>
    <xf numFmtId="167" fontId="13" fillId="0" borderId="0" xfId="2" applyNumberFormat="1" applyFont="1"/>
    <xf numFmtId="3" fontId="13" fillId="0" borderId="0" xfId="0" applyNumberFormat="1" applyFont="1"/>
    <xf numFmtId="170" fontId="13" fillId="0" borderId="5" xfId="0" applyNumberFormat="1" applyFont="1" applyBorder="1"/>
    <xf numFmtId="3" fontId="13" fillId="0" borderId="5" xfId="0" applyNumberFormat="1" applyFont="1" applyBorder="1"/>
    <xf numFmtId="14" fontId="7" fillId="7" borderId="0" xfId="0" applyNumberFormat="1" applyFont="1" applyFill="1" applyBorder="1"/>
    <xf numFmtId="14" fontId="7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29" fillId="0" borderId="0" xfId="0" applyFont="1"/>
    <xf numFmtId="167" fontId="8" fillId="0" borderId="0" xfId="2" applyNumberFormat="1" applyFont="1" applyFill="1" applyBorder="1"/>
    <xf numFmtId="3" fontId="8" fillId="9" borderId="4" xfId="0" applyNumberFormat="1" applyFont="1" applyFill="1" applyBorder="1" applyAlignment="1">
      <alignment horizontal="center"/>
    </xf>
    <xf numFmtId="3" fontId="30" fillId="9" borderId="0" xfId="15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6">
    <cellStyle name="Comma" xfId="2" builtinId="3"/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Normal" xfId="0" builtinId="0"/>
    <cellStyle name="Normal - Style1" xfId="11"/>
    <cellStyle name="Normal 10" xfId="12"/>
    <cellStyle name="Normal 13" xfId="13"/>
    <cellStyle name="Normal_2007 BUDGET FORECAST (Aug 24)" xfId="15"/>
    <cellStyle name="Percent" xfId="14" builtinId="5"/>
    <cellStyle name="Style 1" xfId="1"/>
  </cellStyles>
  <dxfs count="8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31</xdr:row>
      <xdr:rowOff>0</xdr:rowOff>
    </xdr:from>
    <xdr:to>
      <xdr:col>14</xdr:col>
      <xdr:colOff>304800</xdr:colOff>
      <xdr:row>31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 flipV="1">
          <a:off x="128778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9525</xdr:colOff>
      <xdr:row>396</xdr:row>
      <xdr:rowOff>104775</xdr:rowOff>
    </xdr:from>
    <xdr:to>
      <xdr:col>27</xdr:col>
      <xdr:colOff>9525</xdr:colOff>
      <xdr:row>396</xdr:row>
      <xdr:rowOff>104775</xdr:rowOff>
    </xdr:to>
    <xdr:sp macro="" textlink="">
      <xdr:nvSpPr>
        <xdr:cNvPr id="3092" name="Line 20"/>
        <xdr:cNvSpPr>
          <a:spLocks noChangeShapeType="1"/>
        </xdr:cNvSpPr>
      </xdr:nvSpPr>
      <xdr:spPr bwMode="auto">
        <a:xfrm>
          <a:off x="22078950" y="756570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theme="6" tint="0.39997558519241921"/>
    <pageSetUpPr fitToPage="1"/>
  </sheetPr>
  <dimension ref="A1:AB397"/>
  <sheetViews>
    <sheetView showGridLines="0" zoomScale="80" zoomScaleNormal="80" workbookViewId="0">
      <selection sqref="A1:A2"/>
    </sheetView>
  </sheetViews>
  <sheetFormatPr defaultColWidth="9.109375" defaultRowHeight="15" x14ac:dyDescent="0.25"/>
  <cols>
    <col min="1" max="1" width="18.33203125" style="8" customWidth="1"/>
    <col min="2" max="2" width="12.33203125" style="8" customWidth="1"/>
    <col min="3" max="3" width="16.44140625" style="8" customWidth="1"/>
    <col min="4" max="4" width="15.44140625" style="8" customWidth="1"/>
    <col min="5" max="5" width="15.6640625" style="8" customWidth="1"/>
    <col min="6" max="6" width="15.44140625" style="8" customWidth="1"/>
    <col min="7" max="8" width="11.6640625" style="8" bestFit="1" customWidth="1"/>
    <col min="9" max="9" width="11.6640625" style="8" customWidth="1"/>
    <col min="10" max="10" width="11.5546875" style="8" customWidth="1"/>
    <col min="11" max="11" width="13.109375" style="8" customWidth="1"/>
    <col min="12" max="12" width="18.33203125" style="8" bestFit="1" customWidth="1"/>
    <col min="13" max="14" width="11.6640625" style="8" customWidth="1"/>
    <col min="15" max="15" width="13.5546875" style="8" customWidth="1"/>
    <col min="16" max="16" width="13.33203125" style="8" bestFit="1" customWidth="1"/>
    <col min="17" max="26" width="11.6640625" style="8" customWidth="1"/>
    <col min="27" max="16384" width="9.109375" style="8"/>
  </cols>
  <sheetData>
    <row r="1" spans="1:26" s="4" customFormat="1" ht="15.6" x14ac:dyDescent="0.3">
      <c r="A1" s="4" t="s">
        <v>120</v>
      </c>
    </row>
    <row r="2" spans="1:26" s="4" customFormat="1" ht="15.6" x14ac:dyDescent="0.3">
      <c r="A2" s="4" t="s">
        <v>121</v>
      </c>
    </row>
    <row r="3" spans="1:26" s="4" customFormat="1" ht="15.6" x14ac:dyDescent="0.3"/>
    <row r="4" spans="1:26" ht="32.25" customHeight="1" x14ac:dyDescent="0.4">
      <c r="A4" s="95" t="s">
        <v>118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ht="21.7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88" t="s">
        <v>113</v>
      </c>
      <c r="L5" s="78">
        <f>+'2018 Hourly Load - RC2016'!AE17/1000</f>
        <v>119562.96428621229</v>
      </c>
      <c r="M5" s="44" t="s">
        <v>83</v>
      </c>
      <c r="O5" s="4" t="s">
        <v>86</v>
      </c>
      <c r="P5" s="63">
        <v>69956</v>
      </c>
      <c r="Q5" s="44" t="s">
        <v>83</v>
      </c>
    </row>
    <row r="6" spans="1:26" ht="53.25" customHeight="1" x14ac:dyDescent="0.3">
      <c r="A6" s="27"/>
      <c r="B6" s="27"/>
      <c r="D6" s="61" t="s">
        <v>95</v>
      </c>
      <c r="E6" s="27"/>
      <c r="F6" s="27"/>
      <c r="G6" s="27"/>
      <c r="H6" s="71">
        <f>Z397/10^3</f>
        <v>1900.3877929749556</v>
      </c>
      <c r="I6" s="27"/>
      <c r="J6" s="27"/>
      <c r="K6" s="62" t="s">
        <v>85</v>
      </c>
      <c r="L6" s="72">
        <f>(H6/L5)*100</f>
        <v>1.589445196779973</v>
      </c>
      <c r="M6" s="27"/>
      <c r="O6" s="62" t="s">
        <v>85</v>
      </c>
      <c r="P6" s="72">
        <f>(909/P5)*100</f>
        <v>1.2993881868603123</v>
      </c>
    </row>
    <row r="7" spans="1:26" x14ac:dyDescent="0.25">
      <c r="L7" s="77"/>
    </row>
    <row r="8" spans="1:26" ht="15.6" x14ac:dyDescent="0.3">
      <c r="A8" s="4" t="s">
        <v>106</v>
      </c>
    </row>
    <row r="9" spans="1:26" ht="15.6" x14ac:dyDescent="0.3">
      <c r="A9" s="26" t="s">
        <v>101</v>
      </c>
    </row>
    <row r="10" spans="1:26" ht="15.6" x14ac:dyDescent="0.3">
      <c r="A10" s="4" t="s">
        <v>102</v>
      </c>
      <c r="Q10" s="43"/>
    </row>
    <row r="11" spans="1:26" ht="15.6" x14ac:dyDescent="0.3">
      <c r="A11" s="4" t="s">
        <v>103</v>
      </c>
      <c r="L11" s="90"/>
      <c r="M11" s="4"/>
    </row>
    <row r="12" spans="1:26" ht="15.6" x14ac:dyDescent="0.3">
      <c r="A12" s="4" t="s">
        <v>105</v>
      </c>
    </row>
    <row r="13" spans="1:26" ht="15.6" x14ac:dyDescent="0.3">
      <c r="A13" s="4" t="s">
        <v>104</v>
      </c>
    </row>
    <row r="15" spans="1:26" x14ac:dyDescent="0.25">
      <c r="A15" s="8" t="s">
        <v>3</v>
      </c>
    </row>
    <row r="16" spans="1:26" ht="30" x14ac:dyDescent="0.25">
      <c r="B16" s="10" t="s">
        <v>47</v>
      </c>
      <c r="C16" s="11" t="s">
        <v>43</v>
      </c>
      <c r="D16" s="10" t="s">
        <v>80</v>
      </c>
      <c r="E16" s="11" t="s">
        <v>46</v>
      </c>
      <c r="F16" s="10" t="s">
        <v>79</v>
      </c>
    </row>
    <row r="17" spans="1:26" ht="15.6" x14ac:dyDescent="0.3">
      <c r="B17" s="12">
        <v>1</v>
      </c>
      <c r="C17" s="13">
        <v>1</v>
      </c>
      <c r="D17" s="13" t="s">
        <v>48</v>
      </c>
      <c r="E17" s="14">
        <v>1</v>
      </c>
      <c r="F17" s="14" t="s">
        <v>49</v>
      </c>
      <c r="G17" s="4"/>
      <c r="H17" s="4"/>
      <c r="I17" s="4"/>
      <c r="J17" s="4"/>
      <c r="K17" s="4"/>
      <c r="L17" s="4"/>
    </row>
    <row r="18" spans="1:26" ht="16.2" thickBot="1" x14ac:dyDescent="0.3">
      <c r="B18" s="12">
        <v>0.98814127352410419</v>
      </c>
      <c r="C18" s="13">
        <v>1</v>
      </c>
      <c r="D18" s="13" t="s">
        <v>48</v>
      </c>
      <c r="E18" s="14">
        <v>0.97642317644183851</v>
      </c>
      <c r="F18" s="14" t="s">
        <v>50</v>
      </c>
      <c r="I18" s="15"/>
      <c r="O18" s="73"/>
      <c r="P18" s="74" t="s">
        <v>44</v>
      </c>
      <c r="Q18" s="74" t="s">
        <v>45</v>
      </c>
    </row>
    <row r="19" spans="1:26" x14ac:dyDescent="0.25">
      <c r="B19" s="12">
        <v>0.96385666408868265</v>
      </c>
      <c r="C19" s="13">
        <v>1</v>
      </c>
      <c r="D19" s="13" t="s">
        <v>48</v>
      </c>
      <c r="E19" s="14">
        <v>0.92901966890816357</v>
      </c>
      <c r="F19" s="14" t="s">
        <v>51</v>
      </c>
      <c r="I19" s="15"/>
      <c r="O19" s="75" t="s">
        <v>4</v>
      </c>
      <c r="P19" s="76">
        <f>'TX-Fleet Losses At Peak'!J7</f>
        <v>82.091719235079566</v>
      </c>
      <c r="Q19" s="76">
        <f>'TX-Fleet Losses At Peak'!J8</f>
        <v>412.04941582544814</v>
      </c>
    </row>
    <row r="20" spans="1:26" x14ac:dyDescent="0.25">
      <c r="B20" s="12">
        <v>0.91822634699664862</v>
      </c>
      <c r="C20" s="13">
        <v>1</v>
      </c>
      <c r="D20" s="13" t="s">
        <v>48</v>
      </c>
      <c r="E20" s="14">
        <v>0.84313962431880973</v>
      </c>
      <c r="F20" s="14" t="s">
        <v>52</v>
      </c>
      <c r="I20" s="15"/>
      <c r="O20" s="24"/>
      <c r="P20" s="25"/>
      <c r="Q20" s="25"/>
    </row>
    <row r="21" spans="1:26" ht="15.6" x14ac:dyDescent="0.3">
      <c r="B21" s="5" t="s">
        <v>2</v>
      </c>
      <c r="C21" s="5" t="s">
        <v>2</v>
      </c>
      <c r="D21" s="5" t="s">
        <v>2</v>
      </c>
      <c r="E21" s="6" t="s">
        <v>2</v>
      </c>
      <c r="F21" s="5" t="s">
        <v>2</v>
      </c>
      <c r="O21" s="24"/>
      <c r="P21" s="25"/>
      <c r="Q21" s="25"/>
    </row>
    <row r="22" spans="1:26" ht="15.6" x14ac:dyDescent="0.3">
      <c r="B22" s="5" t="s">
        <v>2</v>
      </c>
      <c r="C22" s="5" t="s">
        <v>2</v>
      </c>
      <c r="D22" s="5" t="s">
        <v>2</v>
      </c>
      <c r="E22" s="5" t="s">
        <v>2</v>
      </c>
      <c r="F22" s="5" t="s">
        <v>2</v>
      </c>
      <c r="O22" s="24"/>
    </row>
    <row r="23" spans="1:26" ht="15.6" x14ac:dyDescent="0.3">
      <c r="B23" s="5" t="s">
        <v>2</v>
      </c>
      <c r="C23" s="5" t="s">
        <v>2</v>
      </c>
      <c r="D23" s="5" t="s">
        <v>2</v>
      </c>
      <c r="E23" s="5" t="s">
        <v>2</v>
      </c>
      <c r="F23" s="5" t="s">
        <v>2</v>
      </c>
      <c r="P23" s="9"/>
    </row>
    <row r="24" spans="1:26" x14ac:dyDescent="0.25">
      <c r="B24" s="11"/>
      <c r="C24" s="11"/>
      <c r="D24" s="11"/>
      <c r="E24" s="11"/>
      <c r="F24" s="11"/>
    </row>
    <row r="25" spans="1:26" x14ac:dyDescent="0.25">
      <c r="A25" s="8" t="s">
        <v>53</v>
      </c>
      <c r="E25" s="79" t="s">
        <v>100</v>
      </c>
    </row>
    <row r="26" spans="1:26" x14ac:dyDescent="0.25">
      <c r="E26" s="79"/>
    </row>
    <row r="27" spans="1:26" ht="15.6" x14ac:dyDescent="0.3">
      <c r="A27" s="4" t="s">
        <v>96</v>
      </c>
    </row>
    <row r="28" spans="1:26" ht="27.75" customHeight="1" x14ac:dyDescent="0.4">
      <c r="A28" s="94" t="s">
        <v>99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 s="36" customFormat="1" ht="15.6" x14ac:dyDescent="0.3">
      <c r="A29" s="64" t="s">
        <v>0</v>
      </c>
      <c r="B29" s="64" t="s">
        <v>54</v>
      </c>
      <c r="C29" s="64" t="s">
        <v>55</v>
      </c>
      <c r="D29" s="64" t="s">
        <v>56</v>
      </c>
      <c r="E29" s="64" t="s">
        <v>57</v>
      </c>
      <c r="F29" s="64" t="s">
        <v>58</v>
      </c>
      <c r="G29" s="64" t="s">
        <v>59</v>
      </c>
      <c r="H29" s="64" t="s">
        <v>60</v>
      </c>
      <c r="I29" s="64" t="s">
        <v>61</v>
      </c>
      <c r="J29" s="64" t="s">
        <v>62</v>
      </c>
      <c r="K29" s="64" t="s">
        <v>63</v>
      </c>
      <c r="L29" s="64" t="s">
        <v>64</v>
      </c>
      <c r="M29" s="64" t="s">
        <v>65</v>
      </c>
      <c r="N29" s="64" t="s">
        <v>66</v>
      </c>
      <c r="O29" s="64" t="s">
        <v>67</v>
      </c>
      <c r="P29" s="64" t="s">
        <v>68</v>
      </c>
      <c r="Q29" s="64" t="s">
        <v>69</v>
      </c>
      <c r="R29" s="65" t="s">
        <v>70</v>
      </c>
      <c r="S29" s="64" t="s">
        <v>71</v>
      </c>
      <c r="T29" s="64" t="s">
        <v>72</v>
      </c>
      <c r="U29" s="64" t="s">
        <v>73</v>
      </c>
      <c r="V29" s="64" t="s">
        <v>74</v>
      </c>
      <c r="W29" s="64" t="s">
        <v>75</v>
      </c>
      <c r="X29" s="64" t="s">
        <v>76</v>
      </c>
      <c r="Y29" s="64" t="s">
        <v>77</v>
      </c>
      <c r="Z29" s="64" t="s">
        <v>81</v>
      </c>
    </row>
    <row r="30" spans="1:26" x14ac:dyDescent="0.25">
      <c r="A30" s="36"/>
      <c r="D30" s="9"/>
    </row>
    <row r="31" spans="1:26" x14ac:dyDescent="0.25">
      <c r="A31" s="37">
        <f>IF('2018 Hourly Load - RC2016'!A11="","",'2018 Hourly Load - RC2016'!A11)</f>
        <v>43101</v>
      </c>
      <c r="B31" s="38">
        <f>IF('2018 Hourly Load - RC2016'!B11="",0,$P$19+$Q$19*(WLEF!B10))</f>
        <v>150.9601878209495</v>
      </c>
      <c r="C31" s="38">
        <f>IF('2018 Hourly Load - RC2016'!C11="",0,$P$19+$Q$19*(WLEF!C10))</f>
        <v>146.04017142421355</v>
      </c>
      <c r="D31" s="38">
        <f>IF('2018 Hourly Load - RC2016'!D11="",0,$P$19+$Q$19*(WLEF!D10))</f>
        <v>139.59213110987065</v>
      </c>
      <c r="E31" s="38">
        <f>IF('2018 Hourly Load - RC2016'!E11="",0,$P$19+$Q$19*(WLEF!E10))</f>
        <v>135.38878285790486</v>
      </c>
      <c r="F31" s="38">
        <f>IF('2018 Hourly Load - RC2016'!F11="",0,$P$19+$Q$19*(WLEF!F10))</f>
        <v>133.60834946799045</v>
      </c>
      <c r="G31" s="38">
        <f>IF('2018 Hourly Load - RC2016'!G11="",0,$P$19+$Q$19*(WLEF!G10))</f>
        <v>134.47636878258311</v>
      </c>
      <c r="H31" s="38">
        <f>IF('2018 Hourly Load - RC2016'!H11="",0,$P$19+$Q$19*(WLEF!H10))</f>
        <v>137.23724371473455</v>
      </c>
      <c r="I31" s="38">
        <f>IF('2018 Hourly Load - RC2016'!I11="",0,$P$19+$Q$19*(WLEF!I10))</f>
        <v>139.56640961080757</v>
      </c>
      <c r="J31" s="38">
        <f>IF('2018 Hourly Load - RC2016'!J11="",0,$P$19+$Q$19*(WLEF!J10))</f>
        <v>150.46839721840752</v>
      </c>
      <c r="K31" s="38">
        <f>IF('2018 Hourly Load - RC2016'!K11="",0,$P$19+$Q$19*(WLEF!K10))</f>
        <v>169.61599684564999</v>
      </c>
      <c r="L31" s="38">
        <f>IF('2018 Hourly Load - RC2016'!L11="",0,$P$19+$Q$19*(WLEF!L10))</f>
        <v>189.67670825106919</v>
      </c>
      <c r="M31" s="38">
        <f>IF('2018 Hourly Load - RC2016'!M11="",0,$P$19+$Q$19*(WLEF!M10))</f>
        <v>204.60589571821168</v>
      </c>
      <c r="N31" s="38">
        <f>IF('2018 Hourly Load - RC2016'!N11="",0,$P$19+$Q$19*(WLEF!N10))</f>
        <v>213.90028172227505</v>
      </c>
      <c r="O31" s="38">
        <f>IF('2018 Hourly Load - RC2016'!O11="",0,$P$19+$Q$19*(WLEF!O10))</f>
        <v>217.64602177661982</v>
      </c>
      <c r="P31" s="38">
        <f>IF('2018 Hourly Load - RC2016'!P11="",0,$P$19+$Q$19*(WLEF!P10))</f>
        <v>216.52268925113691</v>
      </c>
      <c r="Q31" s="38">
        <f>IF('2018 Hourly Load - RC2016'!Q11="",0,$P$19+$Q$19*(WLEF!Q10))</f>
        <v>213.1030641425474</v>
      </c>
      <c r="R31" s="38">
        <f>IF('2018 Hourly Load - RC2016'!R11="",0,$P$19+$Q$19*(WLEF!R10))</f>
        <v>209.61254235396208</v>
      </c>
      <c r="S31" s="38">
        <f>IF('2018 Hourly Load - RC2016'!S11="",0,$P$19+$Q$19*(WLEF!S10))</f>
        <v>212.59876451902647</v>
      </c>
      <c r="T31" s="38">
        <f>IF('2018 Hourly Load - RC2016'!T11="",0,$P$19+$Q$19*(WLEF!T10))</f>
        <v>225.57925712321696</v>
      </c>
      <c r="U31" s="38">
        <f>IF('2018 Hourly Load - RC2016'!U11="",0,$P$19+$Q$19*(WLEF!U10))</f>
        <v>217.78429713180395</v>
      </c>
      <c r="V31" s="38">
        <f>IF('2018 Hourly Load - RC2016'!V11="",0,$P$19+$Q$19*(WLEF!V10))</f>
        <v>206.39598186308771</v>
      </c>
      <c r="W31" s="38">
        <f>IF('2018 Hourly Load - RC2016'!W11="",0,$P$19+$Q$19*(WLEF!W10))</f>
        <v>194.29967298200347</v>
      </c>
      <c r="X31" s="38">
        <f>IF('2018 Hourly Load - RC2016'!X11="",0,$P$19+$Q$19*(WLEF!X10))</f>
        <v>179.17881503211953</v>
      </c>
      <c r="Y31" s="38">
        <f>IF('2018 Hourly Load - RC2016'!Y11="",0,$P$19+$Q$19*(WLEF!Y10))</f>
        <v>161.69486772250727</v>
      </c>
      <c r="Z31" s="25">
        <f>SUM(B31:Y31)</f>
        <v>4299.5528984426992</v>
      </c>
    </row>
    <row r="32" spans="1:26" x14ac:dyDescent="0.25">
      <c r="A32" s="37">
        <f>IF('2018 Hourly Load - RC2016'!A12="","",'2018 Hourly Load - RC2016'!A12)</f>
        <v>43102</v>
      </c>
      <c r="B32" s="38">
        <f>IF('2018 Hourly Load - RC2016'!B12="",0,$P$19+$Q$19*(WLEF!B11))</f>
        <v>146.89757126978589</v>
      </c>
      <c r="C32" s="38">
        <f>IF('2018 Hourly Load - RC2016'!C12="",0,$P$19+$Q$19*(WLEF!C11))</f>
        <v>138.21140449271485</v>
      </c>
      <c r="D32" s="38">
        <f>IF('2018 Hourly Load - RC2016'!D12="",0,$P$19+$Q$19*(WLEF!D11))</f>
        <v>132.72343999005884</v>
      </c>
      <c r="E32" s="38">
        <f>IF('2018 Hourly Load - RC2016'!E12="",0,$P$19+$Q$19*(WLEF!E11))</f>
        <v>130.19702486553035</v>
      </c>
      <c r="F32" s="38">
        <f>IF('2018 Hourly Load - RC2016'!F12="",0,$P$19+$Q$19*(WLEF!F11))</f>
        <v>129.49374038779226</v>
      </c>
      <c r="G32" s="38">
        <f>IF('2018 Hourly Load - RC2016'!G12="",0,$P$19+$Q$19*(WLEF!G11))</f>
        <v>132.4101181813935</v>
      </c>
      <c r="H32" s="38">
        <f>IF('2018 Hourly Load - RC2016'!H12="",0,$P$19+$Q$19*(WLEF!H11))</f>
        <v>144.36926947042403</v>
      </c>
      <c r="I32" s="38">
        <f>IF('2018 Hourly Load - RC2016'!I12="",0,$P$19+$Q$19*(WLEF!I11))</f>
        <v>155.01588128966119</v>
      </c>
      <c r="J32" s="38">
        <f>IF('2018 Hourly Load - RC2016'!J12="",0,$P$19+$Q$19*(WLEF!J11))</f>
        <v>172.38282383050688</v>
      </c>
      <c r="K32" s="38">
        <f>IF('2018 Hourly Load - RC2016'!K12="",0,$P$19+$Q$19*(WLEF!K11))</f>
        <v>195.18181466551687</v>
      </c>
      <c r="L32" s="38">
        <f>IF('2018 Hourly Load - RC2016'!L12="",0,$P$19+$Q$19*(WLEF!L11))</f>
        <v>215.38444674371664</v>
      </c>
      <c r="M32" s="38">
        <f>IF('2018 Hourly Load - RC2016'!M12="",0,$P$19+$Q$19*(WLEF!M11))</f>
        <v>230.18727878527443</v>
      </c>
      <c r="N32" s="38">
        <f>IF('2018 Hourly Load - RC2016'!N12="",0,$P$19+$Q$19*(WLEF!N11))</f>
        <v>241.24394423868029</v>
      </c>
      <c r="O32" s="38">
        <f>IF('2018 Hourly Load - RC2016'!O12="",0,$P$19+$Q$19*(WLEF!O11))</f>
        <v>249.17219065022431</v>
      </c>
      <c r="P32" s="38">
        <f>IF('2018 Hourly Load - RC2016'!P12="",0,$P$19+$Q$19*(WLEF!P11))</f>
        <v>252.78725815265943</v>
      </c>
      <c r="Q32" s="38">
        <f>IF('2018 Hourly Load - RC2016'!Q12="",0,$P$19+$Q$19*(WLEF!Q11))</f>
        <v>250.95284557877721</v>
      </c>
      <c r="R32" s="38">
        <f>IF('2018 Hourly Load - RC2016'!R12="",0,$P$19+$Q$19*(WLEF!R11))</f>
        <v>244.210651582965</v>
      </c>
      <c r="S32" s="38">
        <f>IF('2018 Hourly Load - RC2016'!S12="",0,$P$19+$Q$19*(WLEF!S11))</f>
        <v>241.39376981287882</v>
      </c>
      <c r="T32" s="38">
        <f>IF('2018 Hourly Load - RC2016'!T12="",0,$P$19+$Q$19*(WLEF!T11))</f>
        <v>253.4527372056001</v>
      </c>
      <c r="U32" s="38">
        <f>IF('2018 Hourly Load - RC2016'!U12="",0,$P$19+$Q$19*(WLEF!U11))</f>
        <v>240.64534683755397</v>
      </c>
      <c r="V32" s="38">
        <f>IF('2018 Hourly Load - RC2016'!V12="",0,$P$19+$Q$19*(WLEF!V11))</f>
        <v>224.20094153695766</v>
      </c>
      <c r="W32" s="38">
        <f>IF('2018 Hourly Load - RC2016'!W12="",0,$P$19+$Q$19*(WLEF!W11))</f>
        <v>206.92606340530043</v>
      </c>
      <c r="X32" s="38">
        <f>IF('2018 Hourly Load - RC2016'!X12="",0,$P$19+$Q$19*(WLEF!X11))</f>
        <v>188.9039814801111</v>
      </c>
      <c r="Y32" s="38">
        <f>IF('2018 Hourly Load - RC2016'!Y12="",0,$P$19+$Q$19*(WLEF!Y11))</f>
        <v>169.5842621549715</v>
      </c>
      <c r="Z32" s="25">
        <f t="shared" ref="Z32:Z95" si="0">SUM(B32:Y32)</f>
        <v>4685.9288066090558</v>
      </c>
    </row>
    <row r="33" spans="1:26" x14ac:dyDescent="0.25">
      <c r="A33" s="37">
        <f>IF('2018 Hourly Load - RC2016'!A13="","",'2018 Hourly Load - RC2016'!A13)</f>
        <v>43103</v>
      </c>
      <c r="B33" s="38">
        <f>IF('2018 Hourly Load - RC2016'!B13="",0,$P$19+$Q$19*(WLEF!B12))</f>
        <v>152.87360193644511</v>
      </c>
      <c r="C33" s="38">
        <f>IF('2018 Hourly Load - RC2016'!C13="",0,$P$19+$Q$19*(WLEF!C12))</f>
        <v>142.00938235101532</v>
      </c>
      <c r="D33" s="38">
        <f>IF('2018 Hourly Load - RC2016'!D13="",0,$P$19+$Q$19*(WLEF!D12))</f>
        <v>135.7236521762859</v>
      </c>
      <c r="E33" s="38">
        <f>IF('2018 Hourly Load - RC2016'!E13="",0,$P$19+$Q$19*(WLEF!E12))</f>
        <v>132.79588312483617</v>
      </c>
      <c r="F33" s="38">
        <f>IF('2018 Hourly Load - RC2016'!F13="",0,$P$19+$Q$19*(WLEF!F12))</f>
        <v>132.55460740767401</v>
      </c>
      <c r="G33" s="38">
        <f>IF('2018 Hourly Load - RC2016'!G13="",0,$P$19+$Q$19*(WLEF!G12))</f>
        <v>135.94748100638782</v>
      </c>
      <c r="H33" s="38">
        <f>IF('2018 Hourly Load - RC2016'!H13="",0,$P$19+$Q$19*(WLEF!H12))</f>
        <v>146.54303176586578</v>
      </c>
      <c r="I33" s="38">
        <f>IF('2018 Hourly Load - RC2016'!I13="",0,$P$19+$Q$19*(WLEF!I12))</f>
        <v>157.36659253760598</v>
      </c>
      <c r="J33" s="38">
        <f>IF('2018 Hourly Load - RC2016'!J13="",0,$P$19+$Q$19*(WLEF!J12))</f>
        <v>171.05001357529417</v>
      </c>
      <c r="K33" s="38">
        <f>IF('2018 Hourly Load - RC2016'!K13="",0,$P$19+$Q$19*(WLEF!K12))</f>
        <v>183.55578915701145</v>
      </c>
      <c r="L33" s="38">
        <f>IF('2018 Hourly Load - RC2016'!L13="",0,$P$19+$Q$19*(WLEF!L12))</f>
        <v>191.0710933007112</v>
      </c>
      <c r="M33" s="38">
        <f>IF('2018 Hourly Load - RC2016'!M13="",0,$P$19+$Q$19*(WLEF!M12))</f>
        <v>193.56420857846609</v>
      </c>
      <c r="N33" s="38">
        <f>IF('2018 Hourly Load - RC2016'!N13="",0,$P$19+$Q$19*(WLEF!N12))</f>
        <v>193.58211796339816</v>
      </c>
      <c r="O33" s="38">
        <f>IF('2018 Hourly Load - RC2016'!O13="",0,$P$19+$Q$19*(WLEF!O12))</f>
        <v>191.53196847396828</v>
      </c>
      <c r="P33" s="38">
        <f>IF('2018 Hourly Load - RC2016'!P13="",0,$P$19+$Q$19*(WLEF!P12))</f>
        <v>189.48326545922001</v>
      </c>
      <c r="Q33" s="38">
        <f>IF('2018 Hourly Load - RC2016'!Q13="",0,$P$19+$Q$19*(WLEF!Q12))</f>
        <v>188.22139288303691</v>
      </c>
      <c r="R33" s="38">
        <f>IF('2018 Hourly Load - RC2016'!R13="",0,$P$19+$Q$19*(WLEF!R12))</f>
        <v>187.57583144840035</v>
      </c>
      <c r="S33" s="38">
        <f>IF('2018 Hourly Load - RC2016'!S13="",0,$P$19+$Q$19*(WLEF!S12))</f>
        <v>197.90371893717509</v>
      </c>
      <c r="T33" s="38">
        <f>IF('2018 Hourly Load - RC2016'!T13="",0,$P$19+$Q$19*(WLEF!T12))</f>
        <v>214.3680677502021</v>
      </c>
      <c r="U33" s="38">
        <f>IF('2018 Hourly Load - RC2016'!U13="",0,$P$19+$Q$19*(WLEF!U12))</f>
        <v>209.78499076341043</v>
      </c>
      <c r="V33" s="38">
        <f>IF('2018 Hourly Load - RC2016'!V13="",0,$P$19+$Q$19*(WLEF!V12))</f>
        <v>200.63952188127169</v>
      </c>
      <c r="W33" s="38">
        <f>IF('2018 Hourly Load - RC2016'!W13="",0,$P$19+$Q$19*(WLEF!W12))</f>
        <v>190.02886837246967</v>
      </c>
      <c r="X33" s="38">
        <f>IF('2018 Hourly Load - RC2016'!X13="",0,$P$19+$Q$19*(WLEF!X12))</f>
        <v>176.4407161421334</v>
      </c>
      <c r="Y33" s="38">
        <f>IF('2018 Hourly Load - RC2016'!Y13="",0,$P$19+$Q$19*(WLEF!Y12))</f>
        <v>161.87657544004952</v>
      </c>
      <c r="Z33" s="25">
        <f t="shared" si="0"/>
        <v>4176.4923724323353</v>
      </c>
    </row>
    <row r="34" spans="1:26" x14ac:dyDescent="0.25">
      <c r="A34" s="37">
        <f>IF('2018 Hourly Load - RC2016'!A14="","",'2018 Hourly Load - RC2016'!A14)</f>
        <v>43104</v>
      </c>
      <c r="B34" s="38">
        <f>IF('2018 Hourly Load - RC2016'!B14="",0,$P$19+$Q$19*(WLEF!B13))</f>
        <v>149.89454093594088</v>
      </c>
      <c r="C34" s="38">
        <f>IF('2018 Hourly Load - RC2016'!C14="",0,$P$19+$Q$19*(WLEF!C13))</f>
        <v>142.41709616313557</v>
      </c>
      <c r="D34" s="38">
        <f>IF('2018 Hourly Load - RC2016'!D14="",0,$P$19+$Q$19*(WLEF!D13))</f>
        <v>138.14788835807377</v>
      </c>
      <c r="E34" s="38">
        <f>IF('2018 Hourly Load - RC2016'!E14="",0,$P$19+$Q$19*(WLEF!E13))</f>
        <v>136.34654977663897</v>
      </c>
      <c r="F34" s="38">
        <f>IF('2018 Hourly Load - RC2016'!F14="",0,$P$19+$Q$19*(WLEF!F13))</f>
        <v>136.57167331306957</v>
      </c>
      <c r="G34" s="38">
        <f>IF('2018 Hourly Load - RC2016'!G14="",0,$P$19+$Q$19*(WLEF!G13))</f>
        <v>139.30951110394602</v>
      </c>
      <c r="H34" s="38">
        <f>IF('2018 Hourly Load - RC2016'!H14="",0,$P$19+$Q$19*(WLEF!H13))</f>
        <v>145.37725229339719</v>
      </c>
      <c r="I34" s="38">
        <f>IF('2018 Hourly Load - RC2016'!I14="",0,$P$19+$Q$19*(WLEF!I13))</f>
        <v>153.84732467211757</v>
      </c>
      <c r="J34" s="38">
        <f>IF('2018 Hourly Load - RC2016'!J14="",0,$P$19+$Q$19*(WLEF!J13))</f>
        <v>167.94198759667159</v>
      </c>
      <c r="K34" s="38">
        <f>IF('2018 Hourly Load - RC2016'!K14="",0,$P$19+$Q$19*(WLEF!K13))</f>
        <v>181.44820865268525</v>
      </c>
      <c r="L34" s="38">
        <f>IF('2018 Hourly Load - RC2016'!L14="",0,$P$19+$Q$19*(WLEF!L13))</f>
        <v>189.79989883896164</v>
      </c>
      <c r="M34" s="38">
        <f>IF('2018 Hourly Load - RC2016'!M14="",0,$P$19+$Q$19*(WLEF!M13))</f>
        <v>191.67397186409772</v>
      </c>
      <c r="N34" s="38">
        <f>IF('2018 Hourly Load - RC2016'!N14="",0,$P$19+$Q$19*(WLEF!N13))</f>
        <v>189.90554687538173</v>
      </c>
      <c r="O34" s="38">
        <f>IF('2018 Hourly Load - RC2016'!O14="",0,$P$19+$Q$19*(WLEF!O13))</f>
        <v>187.10598899525462</v>
      </c>
      <c r="P34" s="38">
        <f>IF('2018 Hourly Load - RC2016'!P14="",0,$P$19+$Q$19*(WLEF!P13))</f>
        <v>183.5728756841435</v>
      </c>
      <c r="Q34" s="38">
        <f>IF('2018 Hourly Load - RC2016'!Q14="",0,$P$19+$Q$19*(WLEF!Q13))</f>
        <v>180.33545172006376</v>
      </c>
      <c r="R34" s="38">
        <f>IF('2018 Hourly Load - RC2016'!R14="",0,$P$19+$Q$19*(WLEF!R13))</f>
        <v>181.00910180850101</v>
      </c>
      <c r="S34" s="38">
        <f>IF('2018 Hourly Load - RC2016'!S14="",0,$P$19+$Q$19*(WLEF!S13))</f>
        <v>191.23051696449301</v>
      </c>
      <c r="T34" s="38">
        <f>IF('2018 Hourly Load - RC2016'!T14="",0,$P$19+$Q$19*(WLEF!T13))</f>
        <v>200.58412355531141</v>
      </c>
      <c r="U34" s="38">
        <f>IF('2018 Hourly Load - RC2016'!U14="",0,$P$19+$Q$19*(WLEF!U13))</f>
        <v>194.22781390363667</v>
      </c>
      <c r="V34" s="38">
        <f>IF('2018 Hourly Load - RC2016'!V14="",0,$P$19+$Q$19*(WLEF!V13))</f>
        <v>186.37720743421707</v>
      </c>
      <c r="W34" s="38">
        <f>IF('2018 Hourly Load - RC2016'!W14="",0,$P$19+$Q$19*(WLEF!W13))</f>
        <v>177.13397096151203</v>
      </c>
      <c r="X34" s="38">
        <f>IF('2018 Hourly Load - RC2016'!X14="",0,$P$19+$Q$19*(WLEF!X13))</f>
        <v>166.14412602101058</v>
      </c>
      <c r="Y34" s="38">
        <f>IF('2018 Hourly Load - RC2016'!Y14="",0,$P$19+$Q$19*(WLEF!Y13))</f>
        <v>154.03423495125719</v>
      </c>
      <c r="Z34" s="25">
        <f t="shared" si="0"/>
        <v>4064.4368624435174</v>
      </c>
    </row>
    <row r="35" spans="1:26" x14ac:dyDescent="0.25">
      <c r="A35" s="37">
        <f>IF('2018 Hourly Load - RC2016'!A15="","",'2018 Hourly Load - RC2016'!A15)</f>
        <v>43105</v>
      </c>
      <c r="B35" s="38">
        <f>IF('2018 Hourly Load - RC2016'!B15="",0,$P$19+$Q$19*(WLEF!B14))</f>
        <v>142.62806999795632</v>
      </c>
      <c r="C35" s="38">
        <f>IF('2018 Hourly Load - RC2016'!C15="",0,$P$19+$Q$19*(WLEF!C14))</f>
        <v>135.05496225165007</v>
      </c>
      <c r="D35" s="38">
        <f>IF('2018 Hourly Load - RC2016'!D15="",0,$P$19+$Q$19*(WLEF!D14))</f>
        <v>130.5388021614562</v>
      </c>
      <c r="E35" s="38">
        <f>IF('2018 Hourly Load - RC2016'!E15="",0,$P$19+$Q$19*(WLEF!E14))</f>
        <v>128.03370006094164</v>
      </c>
      <c r="F35" s="38">
        <f>IF('2018 Hourly Load - RC2016'!F15="",0,$P$19+$Q$19*(WLEF!F14))</f>
        <v>127.52922493278503</v>
      </c>
      <c r="G35" s="38">
        <f>IF('2018 Hourly Load - RC2016'!G15="",0,$P$19+$Q$19*(WLEF!G14))</f>
        <v>129.68077654115831</v>
      </c>
      <c r="H35" s="38">
        <f>IF('2018 Hourly Load - RC2016'!H15="",0,$P$19+$Q$19*(WLEF!H14))</f>
        <v>134.9685873574949</v>
      </c>
      <c r="I35" s="38">
        <f>IF('2018 Hourly Load - RC2016'!I15="",0,$P$19+$Q$19*(WLEF!I14))</f>
        <v>141.41999966254269</v>
      </c>
      <c r="J35" s="38">
        <f>IF('2018 Hourly Load - RC2016'!J15="",0,$P$19+$Q$19*(WLEF!J14))</f>
        <v>155.03036689563521</v>
      </c>
      <c r="K35" s="38">
        <f>IF('2018 Hourly Load - RC2016'!K15="",0,$P$19+$Q$19*(WLEF!K14))</f>
        <v>169.63186634883311</v>
      </c>
      <c r="L35" s="38">
        <f>IF('2018 Hourly Load - RC2016'!L15="",0,$P$19+$Q$19*(WLEF!L14))</f>
        <v>186.96697781530696</v>
      </c>
      <c r="M35" s="38">
        <f>IF('2018 Hourly Load - RC2016'!M15="",0,$P$19+$Q$19*(WLEF!M14))</f>
        <v>198.4519839104928</v>
      </c>
      <c r="N35" s="38">
        <f>IF('2018 Hourly Load - RC2016'!N15="",0,$P$19+$Q$19*(WLEF!N14))</f>
        <v>204.64344795599368</v>
      </c>
      <c r="O35" s="38">
        <f>IF('2018 Hourly Load - RC2016'!O15="",0,$P$19+$Q$19*(WLEF!O14))</f>
        <v>206.62302156488474</v>
      </c>
      <c r="P35" s="38">
        <f>IF('2018 Hourly Load - RC2016'!P15="",0,$P$19+$Q$19*(WLEF!P14))</f>
        <v>206.45272236794204</v>
      </c>
      <c r="Q35" s="38">
        <f>IF('2018 Hourly Load - RC2016'!Q15="",0,$P$19+$Q$19*(WLEF!Q14))</f>
        <v>204.13697826080963</v>
      </c>
      <c r="R35" s="38">
        <f>IF('2018 Hourly Load - RC2016'!R15="",0,$P$19+$Q$19*(WLEF!R14))</f>
        <v>200.9721837253623</v>
      </c>
      <c r="S35" s="38">
        <f>IF('2018 Hourly Load - RC2016'!S15="",0,$P$19+$Q$19*(WLEF!S14))</f>
        <v>203.63155727775182</v>
      </c>
      <c r="T35" s="38">
        <f>IF('2018 Hourly Load - RC2016'!T15="",0,$P$19+$Q$19*(WLEF!T14))</f>
        <v>218.97240597275453</v>
      </c>
      <c r="U35" s="38">
        <f>IF('2018 Hourly Load - RC2016'!U15="",0,$P$19+$Q$19*(WLEF!U14))</f>
        <v>211.05317287510195</v>
      </c>
      <c r="V35" s="38">
        <f>IF('2018 Hourly Load - RC2016'!V15="",0,$P$19+$Q$19*(WLEF!V14))</f>
        <v>200.36265972210319</v>
      </c>
      <c r="W35" s="38">
        <f>IF('2018 Hourly Load - RC2016'!W15="",0,$P$19+$Q$19*(WLEF!W14))</f>
        <v>185.06491036221965</v>
      </c>
      <c r="X35" s="38">
        <f>IF('2018 Hourly Load - RC2016'!X15="",0,$P$19+$Q$19*(WLEF!X14))</f>
        <v>168.5087064508607</v>
      </c>
      <c r="Y35" s="38">
        <f>IF('2018 Hourly Load - RC2016'!Y15="",0,$P$19+$Q$19*(WLEF!Y14))</f>
        <v>152.34657662044938</v>
      </c>
      <c r="Z35" s="25">
        <f t="shared" si="0"/>
        <v>4142.7036610924861</v>
      </c>
    </row>
    <row r="36" spans="1:26" x14ac:dyDescent="0.25">
      <c r="A36" s="37">
        <f>IF('2018 Hourly Load - RC2016'!A16="","",'2018 Hourly Load - RC2016'!A16)</f>
        <v>43106</v>
      </c>
      <c r="B36" s="38">
        <f>IF('2018 Hourly Load - RC2016'!B16="",0,$P$19+$Q$19*(WLEF!B15))</f>
        <v>137.80552269004971</v>
      </c>
      <c r="C36" s="38">
        <f>IF('2018 Hourly Load - RC2016'!C16="",0,$P$19+$Q$19*(WLEF!C15))</f>
        <v>130.51519247227145</v>
      </c>
      <c r="D36" s="38">
        <f>IF('2018 Hourly Load - RC2016'!D16="",0,$P$19+$Q$19*(WLEF!D15))</f>
        <v>126.4156307567377</v>
      </c>
      <c r="E36" s="38">
        <f>IF('2018 Hourly Load - RC2016'!E16="",0,$P$19+$Q$19*(WLEF!E15))</f>
        <v>124.99305707319513</v>
      </c>
      <c r="F36" s="38">
        <f>IF('2018 Hourly Load - RC2016'!F16="",0,$P$19+$Q$19*(WLEF!F15))</f>
        <v>126.12250636679973</v>
      </c>
      <c r="G36" s="38">
        <f>IF('2018 Hourly Load - RC2016'!G16="",0,$P$19+$Q$19*(WLEF!G15))</f>
        <v>132.95302091266657</v>
      </c>
      <c r="H36" s="38">
        <f>IF('2018 Hourly Load - RC2016'!H16="",0,$P$19+$Q$19*(WLEF!H15))</f>
        <v>148.64333673990609</v>
      </c>
      <c r="I36" s="38">
        <f>IF('2018 Hourly Load - RC2016'!I16="",0,$P$19+$Q$19*(WLEF!I15))</f>
        <v>159.63505396961506</v>
      </c>
      <c r="J36" s="38">
        <f>IF('2018 Hourly Load - RC2016'!J16="",0,$P$19+$Q$19*(WLEF!J15))</f>
        <v>170.33154866585232</v>
      </c>
      <c r="K36" s="38">
        <f>IF('2018 Hourly Load - RC2016'!K16="",0,$P$19+$Q$19*(WLEF!K15))</f>
        <v>185.7891000314782</v>
      </c>
      <c r="L36" s="38">
        <f>IF('2018 Hourly Load - RC2016'!L16="",0,$P$19+$Q$19*(WLEF!L15))</f>
        <v>203.01524469764271</v>
      </c>
      <c r="M36" s="38">
        <f>IF('2018 Hourly Load - RC2016'!M16="",0,$P$19+$Q$19*(WLEF!M15))</f>
        <v>214.62179782296477</v>
      </c>
      <c r="N36" s="38">
        <f>IF('2018 Hourly Load - RC2016'!N16="",0,$P$19+$Q$19*(WLEF!N15))</f>
        <v>224.12007130254329</v>
      </c>
      <c r="O36" s="38">
        <f>IF('2018 Hourly Load - RC2016'!O16="",0,$P$19+$Q$19*(WLEF!O15))</f>
        <v>229.32158634566696</v>
      </c>
      <c r="P36" s="38">
        <f>IF('2018 Hourly Load - RC2016'!P16="",0,$P$19+$Q$19*(WLEF!P15))</f>
        <v>227.70013570010127</v>
      </c>
      <c r="Q36" s="38">
        <f>IF('2018 Hourly Load - RC2016'!Q16="",0,$P$19+$Q$19*(WLEF!Q15))</f>
        <v>221.56440804276866</v>
      </c>
      <c r="R36" s="38">
        <f>IF('2018 Hourly Load - RC2016'!R16="",0,$P$19+$Q$19*(WLEF!R15))</f>
        <v>215.87447510708915</v>
      </c>
      <c r="S36" s="38">
        <f>IF('2018 Hourly Load - RC2016'!S16="",0,$P$19+$Q$19*(WLEF!S15))</f>
        <v>224.44369034220938</v>
      </c>
      <c r="T36" s="38">
        <f>IF('2018 Hourly Load - RC2016'!T16="",0,$P$19+$Q$19*(WLEF!T15))</f>
        <v>239.38770867034691</v>
      </c>
      <c r="U36" s="38">
        <f>IF('2018 Hourly Load - RC2016'!U16="",0,$P$19+$Q$19*(WLEF!U15))</f>
        <v>230.70377670025545</v>
      </c>
      <c r="V36" s="38">
        <f>IF('2018 Hourly Load - RC2016'!V16="",0,$P$19+$Q$19*(WLEF!V15))</f>
        <v>212.23085285657498</v>
      </c>
      <c r="W36" s="38">
        <f>IF('2018 Hourly Load - RC2016'!W16="",0,$P$19+$Q$19*(WLEF!W15))</f>
        <v>191.17736279616912</v>
      </c>
      <c r="X36" s="38">
        <f>IF('2018 Hourly Load - RC2016'!X16="",0,$P$19+$Q$19*(WLEF!X15))</f>
        <v>174.91468247586616</v>
      </c>
      <c r="Y36" s="38">
        <f>IF('2018 Hourly Load - RC2016'!Y16="",0,$P$19+$Q$19*(WLEF!Y15))</f>
        <v>158.47437564008146</v>
      </c>
      <c r="Z36" s="25">
        <f t="shared" si="0"/>
        <v>4410.7541381788524</v>
      </c>
    </row>
    <row r="37" spans="1:26" x14ac:dyDescent="0.25">
      <c r="A37" s="37">
        <f>IF('2018 Hourly Load - RC2016'!A17="","",'2018 Hourly Load - RC2016'!A17)</f>
        <v>43107</v>
      </c>
      <c r="B37" s="38">
        <f>IF('2018 Hourly Load - RC2016'!B17="",0,$P$19+$Q$19*(WLEF!B16))</f>
        <v>146.97952618039125</v>
      </c>
      <c r="C37" s="38">
        <f>IF('2018 Hourly Load - RC2016'!C17="",0,$P$19+$Q$19*(WLEF!C16))</f>
        <v>141.01567510387844</v>
      </c>
      <c r="D37" s="38">
        <f>IF('2018 Hourly Load - RC2016'!D17="",0,$P$19+$Q$19*(WLEF!D16))</f>
        <v>139.54069386599485</v>
      </c>
      <c r="E37" s="38">
        <f>IF('2018 Hourly Load - RC2016'!E17="",0,$P$19+$Q$19*(WLEF!E16))</f>
        <v>140.71658571417171</v>
      </c>
      <c r="F37" s="38">
        <f>IF('2018 Hourly Load - RC2016'!F17="",0,$P$19+$Q$19*(WLEF!F16))</f>
        <v>146.37972614094181</v>
      </c>
      <c r="G37" s="38">
        <f>IF('2018 Hourly Load - RC2016'!G17="",0,$P$19+$Q$19*(WLEF!G16))</f>
        <v>160.14372970052693</v>
      </c>
      <c r="H37" s="38">
        <f>IF('2018 Hourly Load - RC2016'!H17="",0,$P$19+$Q$19*(WLEF!H16))</f>
        <v>189.4305385439846</v>
      </c>
      <c r="I37" s="38">
        <f>IF('2018 Hourly Load - RC2016'!I17="",0,$P$19+$Q$19*(WLEF!I16))</f>
        <v>213.02541628832881</v>
      </c>
      <c r="J37" s="38">
        <f>IF('2018 Hourly Load - RC2016'!J17="",0,$P$19+$Q$19*(WLEF!J16))</f>
        <v>224.20094153695766</v>
      </c>
      <c r="K37" s="38">
        <f>IF('2018 Hourly Load - RC2016'!K17="",0,$P$19+$Q$19*(WLEF!K16))</f>
        <v>231.03480721437194</v>
      </c>
      <c r="L37" s="38">
        <f>IF('2018 Hourly Load - RC2016'!L17="",0,$P$19+$Q$19*(WLEF!L16))</f>
        <v>228.31481910808014</v>
      </c>
      <c r="M37" s="38">
        <f>IF('2018 Hourly Load - RC2016'!M17="",0,$P$19+$Q$19*(WLEF!M16))</f>
        <v>220.80423129182321</v>
      </c>
      <c r="N37" s="38">
        <f>IF('2018 Hourly Load - RC2016'!N17="",0,$P$19+$Q$19*(WLEF!N16))</f>
        <v>213.78346468592616</v>
      </c>
      <c r="O37" s="38">
        <f>IF('2018 Hourly Load - RC2016'!O17="",0,$P$19+$Q$19*(WLEF!O16))</f>
        <v>207.00188140790783</v>
      </c>
      <c r="P37" s="38">
        <f>IF('2018 Hourly Load - RC2016'!P17="",0,$P$19+$Q$19*(WLEF!P16))</f>
        <v>201.78731932139755</v>
      </c>
      <c r="Q37" s="38">
        <f>IF('2018 Hourly Load - RC2016'!Q17="",0,$P$19+$Q$19*(WLEF!Q16))</f>
        <v>201.45351813573768</v>
      </c>
      <c r="R37" s="38">
        <f>IF('2018 Hourly Load - RC2016'!R17="",0,$P$19+$Q$19*(WLEF!R16))</f>
        <v>208.5993763899865</v>
      </c>
      <c r="S37" s="38">
        <f>IF('2018 Hourly Load - RC2016'!S17="",0,$P$19+$Q$19*(WLEF!S16))</f>
        <v>232.84123111455324</v>
      </c>
      <c r="T37" s="38">
        <f>IF('2018 Hourly Load - RC2016'!T17="",0,$P$19+$Q$19*(WLEF!T16))</f>
        <v>262.83696935534215</v>
      </c>
      <c r="U37" s="38">
        <f>IF('2018 Hourly Load - RC2016'!U17="",0,$P$19+$Q$19*(WLEF!U16))</f>
        <v>264.98690977361747</v>
      </c>
      <c r="V37" s="38">
        <f>IF('2018 Hourly Load - RC2016'!V17="",0,$P$19+$Q$19*(WLEF!V16))</f>
        <v>257.13601487239907</v>
      </c>
      <c r="W37" s="38">
        <f>IF('2018 Hourly Load - RC2016'!W17="",0,$P$19+$Q$19*(WLEF!W16))</f>
        <v>237.66927732795028</v>
      </c>
      <c r="X37" s="38">
        <f>IF('2018 Hourly Load - RC2016'!X17="",0,$P$19+$Q$19*(WLEF!X16))</f>
        <v>214.95396552080666</v>
      </c>
      <c r="Y37" s="38">
        <f>IF('2018 Hourly Load - RC2016'!Y17="",0,$P$19+$Q$19*(WLEF!Y16))</f>
        <v>194.26374056569489</v>
      </c>
      <c r="Z37" s="25">
        <f t="shared" si="0"/>
        <v>4878.9003591607698</v>
      </c>
    </row>
    <row r="38" spans="1:26" x14ac:dyDescent="0.25">
      <c r="A38" s="37">
        <f>IF('2018 Hourly Load - RC2016'!A18="","",'2018 Hourly Load - RC2016'!A18)</f>
        <v>43108</v>
      </c>
      <c r="B38" s="38">
        <f>IF('2018 Hourly Load - RC2016'!B18="",0,$P$19+$Q$19*(WLEF!B17))</f>
        <v>179.54685400736</v>
      </c>
      <c r="C38" s="38">
        <f>IF('2018 Hourly Load - RC2016'!C18="",0,$P$19+$Q$19*(WLEF!C17))</f>
        <v>172.25392862267398</v>
      </c>
      <c r="D38" s="38">
        <f>IF('2018 Hourly Load - RC2016'!D18="",0,$P$19+$Q$19*(WLEF!D17))</f>
        <v>169.71123544318758</v>
      </c>
      <c r="E38" s="38">
        <f>IF('2018 Hourly Load - RC2016'!E18="",0,$P$19+$Q$19*(WLEF!E17))</f>
        <v>168.58756485549668</v>
      </c>
      <c r="F38" s="38">
        <f>IF('2018 Hourly Load - RC2016'!F18="",0,$P$19+$Q$19*(WLEF!F17))</f>
        <v>171.29014923160582</v>
      </c>
      <c r="G38" s="38">
        <f>IF('2018 Hourly Load - RC2016'!G18="",0,$P$19+$Q$19*(WLEF!G17))</f>
        <v>183.9149083249286</v>
      </c>
      <c r="H38" s="38">
        <f>IF('2018 Hourly Load - RC2016'!H18="",0,$P$19+$Q$19*(WLEF!H17))</f>
        <v>209.78499076341043</v>
      </c>
      <c r="I38" s="38">
        <f>IF('2018 Hourly Load - RC2016'!I18="",0,$P$19+$Q$19*(WLEF!I17))</f>
        <v>223.33279275173214</v>
      </c>
      <c r="J38" s="38">
        <f>IF('2018 Hourly Load - RC2016'!J18="",0,$P$19+$Q$19*(WLEF!J17))</f>
        <v>221.94527539988246</v>
      </c>
      <c r="K38" s="38">
        <f>IF('2018 Hourly Load - RC2016'!K18="",0,$P$19+$Q$19*(WLEF!K17))</f>
        <v>221.94527539988246</v>
      </c>
      <c r="L38" s="38">
        <f>IF('2018 Hourly Load - RC2016'!L18="",0,$P$19+$Q$19*(WLEF!L17))</f>
        <v>220.22549396649748</v>
      </c>
      <c r="M38" s="38">
        <f>IF('2018 Hourly Load - RC2016'!M18="",0,$P$19+$Q$19*(WLEF!M17))</f>
        <v>213.33614580721161</v>
      </c>
      <c r="N38" s="38">
        <f>IF('2018 Hourly Load - RC2016'!N18="",0,$P$19+$Q$19*(WLEF!N17))</f>
        <v>204.19320088313253</v>
      </c>
      <c r="O38" s="38">
        <f>IF('2018 Hourly Load - RC2016'!O18="",0,$P$19+$Q$19*(WLEF!O17))</f>
        <v>195.83211976028548</v>
      </c>
      <c r="P38" s="38">
        <f>IF('2018 Hourly Load - RC2016'!P18="",0,$P$19+$Q$19*(WLEF!P17))</f>
        <v>188.86892370985561</v>
      </c>
      <c r="Q38" s="38">
        <f>IF('2018 Hourly Load - RC2016'!Q18="",0,$P$19+$Q$19*(WLEF!Q17))</f>
        <v>186.18675541398716</v>
      </c>
      <c r="R38" s="38">
        <f>IF('2018 Hourly Load - RC2016'!R18="",0,$P$19+$Q$19*(WLEF!R17))</f>
        <v>188.15150751254001</v>
      </c>
      <c r="S38" s="38">
        <f>IF('2018 Hourly Load - RC2016'!S18="",0,$P$19+$Q$19*(WLEF!S17))</f>
        <v>200.23356815047714</v>
      </c>
      <c r="T38" s="38">
        <f>IF('2018 Hourly Load - RC2016'!T18="",0,$P$19+$Q$19*(WLEF!T17))</f>
        <v>215.12998731972215</v>
      </c>
      <c r="U38" s="38">
        <f>IF('2018 Hourly Load - RC2016'!U18="",0,$P$19+$Q$19*(WLEF!U17))</f>
        <v>210.3222421015588</v>
      </c>
      <c r="V38" s="38">
        <f>IF('2018 Hourly Load - RC2016'!V18="",0,$P$19+$Q$19*(WLEF!V17))</f>
        <v>199.47887591939633</v>
      </c>
      <c r="W38" s="38">
        <f>IF('2018 Hourly Load - RC2016'!W18="",0,$P$19+$Q$19*(WLEF!W17))</f>
        <v>182.92459896262318</v>
      </c>
      <c r="X38" s="38">
        <f>IF('2018 Hourly Load - RC2016'!X18="",0,$P$19+$Q$19*(WLEF!X17))</f>
        <v>165.29100446057322</v>
      </c>
      <c r="Y38" s="38">
        <f>IF('2018 Hourly Load - RC2016'!Y18="",0,$P$19+$Q$19*(WLEF!Y17))</f>
        <v>148.51885719993533</v>
      </c>
      <c r="Z38" s="25">
        <f t="shared" si="0"/>
        <v>4641.0062559679563</v>
      </c>
    </row>
    <row r="39" spans="1:26" x14ac:dyDescent="0.25">
      <c r="A39" s="37">
        <f>IF('2018 Hourly Load - RC2016'!A19="","",'2018 Hourly Load - RC2016'!A19)</f>
        <v>43109</v>
      </c>
      <c r="B39" s="38">
        <f>IF('2018 Hourly Load - RC2016'!B19="",0,$P$19+$Q$19*(WLEF!B18))</f>
        <v>136.27161217433505</v>
      </c>
      <c r="C39" s="38">
        <f>IF('2018 Hourly Load - RC2016'!C19="",0,$P$19+$Q$19*(WLEF!C18))</f>
        <v>130.43260387484634</v>
      </c>
      <c r="D39" s="38">
        <f>IF('2018 Hourly Load - RC2016'!D19="",0,$P$19+$Q$19*(WLEF!D18))</f>
        <v>127.79258042782021</v>
      </c>
      <c r="E39" s="38">
        <f>IF('2018 Hourly Load - RC2016'!E19="",0,$P$19+$Q$19*(WLEF!E18))</f>
        <v>126.84579261875334</v>
      </c>
      <c r="F39" s="38">
        <f>IF('2018 Hourly Load - RC2016'!F19="",0,$P$19+$Q$19*(WLEF!F18))</f>
        <v>128.72610900551882</v>
      </c>
      <c r="G39" s="38">
        <f>IF('2018 Hourly Load - RC2016'!G19="",0,$P$19+$Q$19*(WLEF!G18))</f>
        <v>136.93535272438885</v>
      </c>
      <c r="H39" s="38">
        <f>IF('2018 Hourly Load - RC2016'!H19="",0,$P$19+$Q$19*(WLEF!H18))</f>
        <v>155.71281307501323</v>
      </c>
      <c r="I39" s="38">
        <f>IF('2018 Hourly Load - RC2016'!I19="",0,$P$19+$Q$19*(WLEF!I18))</f>
        <v>169.52081003636556</v>
      </c>
      <c r="J39" s="38">
        <f>IF('2018 Hourly Load - RC2016'!J19="",0,$P$19+$Q$19*(WLEF!J18))</f>
        <v>174.0993771294456</v>
      </c>
      <c r="K39" s="38">
        <f>IF('2018 Hourly Load - RC2016'!K19="",0,$P$19+$Q$19*(WLEF!K18))</f>
        <v>182.61824555113131</v>
      </c>
      <c r="L39" s="38">
        <f>IF('2018 Hourly Load - RC2016'!L19="",0,$P$19+$Q$19*(WLEF!L18))</f>
        <v>188.67620883067576</v>
      </c>
      <c r="M39" s="38">
        <f>IF('2018 Hourly Load - RC2016'!M19="",0,$P$19+$Q$19*(WLEF!M18))</f>
        <v>192.0293831369458</v>
      </c>
      <c r="N39" s="38">
        <f>IF('2018 Hourly Load - RC2016'!N19="",0,$P$19+$Q$19*(WLEF!N18))</f>
        <v>192.33193514680042</v>
      </c>
      <c r="O39" s="38">
        <f>IF('2018 Hourly Load - RC2016'!O19="",0,$P$19+$Q$19*(WLEF!O18))</f>
        <v>190.71723567545757</v>
      </c>
      <c r="P39" s="38">
        <f>IF('2018 Hourly Load - RC2016'!P19="",0,$P$19+$Q$19*(WLEF!P18))</f>
        <v>188.67620883067576</v>
      </c>
      <c r="Q39" s="38">
        <f>IF('2018 Hourly Load - RC2016'!Q19="",0,$P$19+$Q$19*(WLEF!Q18))</f>
        <v>187.95944142508708</v>
      </c>
      <c r="R39" s="38">
        <f>IF('2018 Hourly Load - RC2016'!R19="",0,$P$19+$Q$19*(WLEF!R18))</f>
        <v>189.23731729077392</v>
      </c>
      <c r="S39" s="38">
        <f>IF('2018 Hourly Load - RC2016'!S19="",0,$P$19+$Q$19*(WLEF!S18))</f>
        <v>199.60755462355976</v>
      </c>
      <c r="T39" s="38">
        <f>IF('2018 Hourly Load - RC2016'!T19="",0,$P$19+$Q$19*(WLEF!T18))</f>
        <v>216.11000808240226</v>
      </c>
      <c r="U39" s="38">
        <f>IF('2018 Hourly Load - RC2016'!U19="",0,$P$19+$Q$19*(WLEF!U18))</f>
        <v>212.90898766387852</v>
      </c>
      <c r="V39" s="38">
        <f>IF('2018 Hourly Load - RC2016'!V19="",0,$P$19+$Q$19*(WLEF!V18))</f>
        <v>202.82879260068717</v>
      </c>
      <c r="W39" s="38">
        <f>IF('2018 Hourly Load - RC2016'!W19="",0,$P$19+$Q$19*(WLEF!W18))</f>
        <v>187.64552692863566</v>
      </c>
      <c r="X39" s="38">
        <f>IF('2018 Hourly Load - RC2016'!X19="",0,$P$19+$Q$19*(WLEF!X18))</f>
        <v>170.79422563875016</v>
      </c>
      <c r="Y39" s="38">
        <f>IF('2018 Hourly Load - RC2016'!Y19="",0,$P$19+$Q$19*(WLEF!Y18))</f>
        <v>153.18790196766989</v>
      </c>
      <c r="Z39" s="25">
        <f t="shared" si="0"/>
        <v>4141.6660244596178</v>
      </c>
    </row>
    <row r="40" spans="1:26" x14ac:dyDescent="0.25">
      <c r="A40" s="37">
        <f>IF('2018 Hourly Load - RC2016'!A20="","",'2018 Hourly Load - RC2016'!A20)</f>
        <v>43110</v>
      </c>
      <c r="B40" s="38">
        <f>IF('2018 Hourly Load - RC2016'!B20="",0,$P$19+$Q$19*(WLEF!B19))</f>
        <v>139.219732570709</v>
      </c>
      <c r="C40" s="38">
        <f>IF('2018 Hourly Load - RC2016'!C20="",0,$P$19+$Q$19*(WLEF!C19))</f>
        <v>131.17843887607646</v>
      </c>
      <c r="D40" s="38">
        <f>IF('2018 Hourly Load - RC2016'!D20="",0,$P$19+$Q$19*(WLEF!D19))</f>
        <v>126.83444595634505</v>
      </c>
      <c r="E40" s="38">
        <f>IF('2018 Hourly Load - RC2016'!E20="",0,$P$19+$Q$19*(WLEF!E19))</f>
        <v>125.24896800684041</v>
      </c>
      <c r="F40" s="38">
        <f>IF('2018 Hourly Load - RC2016'!F20="",0,$P$19+$Q$19*(WLEF!F19))</f>
        <v>126.19006414303016</v>
      </c>
      <c r="G40" s="38">
        <f>IF('2018 Hourly Load - RC2016'!G20="",0,$P$19+$Q$19*(WLEF!G19))</f>
        <v>133.00141991235773</v>
      </c>
      <c r="H40" s="38">
        <f>IF('2018 Hourly Load - RC2016'!H20="",0,$P$19+$Q$19*(WLEF!H19))</f>
        <v>150.14618005798286</v>
      </c>
      <c r="I40" s="38">
        <f>IF('2018 Hourly Load - RC2016'!I20="",0,$P$19+$Q$19*(WLEF!I19))</f>
        <v>162.98642719552569</v>
      </c>
      <c r="J40" s="38">
        <f>IF('2018 Hourly Load - RC2016'!J20="",0,$P$19+$Q$19*(WLEF!J19))</f>
        <v>173.43351038388761</v>
      </c>
      <c r="K40" s="38">
        <f>IF('2018 Hourly Load - RC2016'!K20="",0,$P$19+$Q$19*(WLEF!K19))</f>
        <v>186.91487235910932</v>
      </c>
      <c r="L40" s="38">
        <f>IF('2018 Hourly Load - RC2016'!L20="",0,$P$19+$Q$19*(WLEF!L19))</f>
        <v>198.2508030904859</v>
      </c>
      <c r="M40" s="38">
        <f>IF('2018 Hourly Load - RC2016'!M20="",0,$P$19+$Q$19*(WLEF!M19))</f>
        <v>205.77269081586704</v>
      </c>
      <c r="N40" s="38">
        <f>IF('2018 Hourly Load - RC2016'!N20="",0,$P$19+$Q$19*(WLEF!N19))</f>
        <v>210.05347545335104</v>
      </c>
      <c r="O40" s="38">
        <f>IF('2018 Hourly Load - RC2016'!O20="",0,$P$19+$Q$19*(WLEF!O19))</f>
        <v>213.31671442306208</v>
      </c>
      <c r="P40" s="38">
        <f>IF('2018 Hourly Load - RC2016'!P20="",0,$P$19+$Q$19*(WLEF!P19))</f>
        <v>213.43332430639833</v>
      </c>
      <c r="Q40" s="38">
        <f>IF('2018 Hourly Load - RC2016'!Q20="",0,$P$19+$Q$19*(WLEF!Q19))</f>
        <v>212.71505504146842</v>
      </c>
      <c r="R40" s="38">
        <f>IF('2018 Hourly Load - RC2016'!R20="",0,$P$19+$Q$19*(WLEF!R19))</f>
        <v>211.70892436782651</v>
      </c>
      <c r="S40" s="38">
        <f>IF('2018 Hourly Load - RC2016'!S20="",0,$P$19+$Q$19*(WLEF!S19))</f>
        <v>213.25842890198885</v>
      </c>
      <c r="T40" s="38">
        <f>IF('2018 Hourly Load - RC2016'!T20="",0,$P$19+$Q$19*(WLEF!T19))</f>
        <v>227.4341749682203</v>
      </c>
      <c r="U40" s="38">
        <f>IF('2018 Hourly Load - RC2016'!U20="",0,$P$19+$Q$19*(WLEF!U19))</f>
        <v>219.42922080310854</v>
      </c>
      <c r="V40" s="38">
        <f>IF('2018 Hourly Load - RC2016'!V20="",0,$P$19+$Q$19*(WLEF!V19))</f>
        <v>207.17255606968587</v>
      </c>
      <c r="W40" s="38">
        <f>IF('2018 Hourly Load - RC2016'!W20="",0,$P$19+$Q$19*(WLEF!W19))</f>
        <v>192.6705734991605</v>
      </c>
      <c r="X40" s="38">
        <f>IF('2018 Hourly Load - RC2016'!X20="",0,$P$19+$Q$19*(WLEF!X19))</f>
        <v>178.5447513089629</v>
      </c>
      <c r="Y40" s="38">
        <f>IF('2018 Hourly Load - RC2016'!Y20="",0,$P$19+$Q$19*(WLEF!Y19))</f>
        <v>163.56719217481836</v>
      </c>
      <c r="Z40" s="25">
        <f t="shared" si="0"/>
        <v>4322.4819446862684</v>
      </c>
    </row>
    <row r="41" spans="1:26" x14ac:dyDescent="0.25">
      <c r="A41" s="37">
        <f>IF('2018 Hourly Load - RC2016'!A21="","",'2018 Hourly Load - RC2016'!A21)</f>
        <v>43111</v>
      </c>
      <c r="B41" s="38">
        <f>IF('2018 Hourly Load - RC2016'!B21="",0,$P$19+$Q$19*(WLEF!B20))</f>
        <v>147.66449775639148</v>
      </c>
      <c r="C41" s="38">
        <f>IF('2018 Hourly Load - RC2016'!C21="",0,$P$19+$Q$19*(WLEF!C20))</f>
        <v>138.58050728498876</v>
      </c>
      <c r="D41" s="38">
        <f>IF('2018 Hourly Load - RC2016'!D21="",0,$P$19+$Q$19*(WLEF!D20))</f>
        <v>132.82004234492931</v>
      </c>
      <c r="E41" s="38">
        <f>IF('2018 Hourly Load - RC2016'!E21="",0,$P$19+$Q$19*(WLEF!E20))</f>
        <v>130.13822002336309</v>
      </c>
      <c r="F41" s="38">
        <f>IF('2018 Hourly Load - RC2016'!F21="",0,$P$19+$Q$19*(WLEF!F20))</f>
        <v>129.5872124304725</v>
      </c>
      <c r="G41" s="38">
        <f>IF('2018 Hourly Load - RC2016'!G21="",0,$P$19+$Q$19*(WLEF!G20))</f>
        <v>132.19377275387131</v>
      </c>
      <c r="H41" s="38">
        <f>IF('2018 Hourly Load - RC2016'!H21="",0,$P$19+$Q$19*(WLEF!H20))</f>
        <v>138.28767132684956</v>
      </c>
      <c r="I41" s="38">
        <f>IF('2018 Hourly Load - RC2016'!I21="",0,$P$19+$Q$19*(WLEF!I20))</f>
        <v>146.50218593903986</v>
      </c>
      <c r="J41" s="38">
        <f>IF('2018 Hourly Load - RC2016'!J21="",0,$P$19+$Q$19*(WLEF!J20))</f>
        <v>166.90784523232753</v>
      </c>
      <c r="K41" s="38">
        <f>IF('2018 Hourly Load - RC2016'!K21="",0,$P$19+$Q$19*(WLEF!K20))</f>
        <v>191.69172876139555</v>
      </c>
      <c r="L41" s="38">
        <f>IF('2018 Hourly Load - RC2016'!L21="",0,$P$19+$Q$19*(WLEF!L20))</f>
        <v>210.74515936238424</v>
      </c>
      <c r="M41" s="38">
        <f>IF('2018 Hourly Load - RC2016'!M21="",0,$P$19+$Q$19*(WLEF!M20))</f>
        <v>223.35295204855095</v>
      </c>
      <c r="N41" s="38">
        <f>IF('2018 Hourly Load - RC2016'!N21="",0,$P$19+$Q$19*(WLEF!N20))</f>
        <v>233.09124753799659</v>
      </c>
      <c r="O41" s="38">
        <f>IF('2018 Hourly Load - RC2016'!O21="",0,$P$19+$Q$19*(WLEF!O20))</f>
        <v>239.15378760441291</v>
      </c>
      <c r="P41" s="38">
        <f>IF('2018 Hourly Load - RC2016'!P21="",0,$P$19+$Q$19*(WLEF!P20))</f>
        <v>241.65077765049705</v>
      </c>
      <c r="Q41" s="38">
        <f>IF('2018 Hourly Load - RC2016'!Q21="",0,$P$19+$Q$19*(WLEF!Q20))</f>
        <v>240.28246295134551</v>
      </c>
      <c r="R41" s="38">
        <f>IF('2018 Hourly Load - RC2016'!R21="",0,$P$19+$Q$19*(WLEF!R20))</f>
        <v>233.55014900338375</v>
      </c>
      <c r="S41" s="38">
        <f>IF('2018 Hourly Load - RC2016'!S21="",0,$P$19+$Q$19*(WLEF!S20))</f>
        <v>228.17127717526347</v>
      </c>
      <c r="T41" s="38">
        <f>IF('2018 Hourly Load - RC2016'!T21="",0,$P$19+$Q$19*(WLEF!T20))</f>
        <v>237.01410341810453</v>
      </c>
      <c r="U41" s="38">
        <f>IF('2018 Hourly Load - RC2016'!U21="",0,$P$19+$Q$19*(WLEF!U20))</f>
        <v>225.64021837070277</v>
      </c>
      <c r="V41" s="38">
        <f>IF('2018 Hourly Load - RC2016'!V21="",0,$P$19+$Q$19*(WLEF!V20))</f>
        <v>211.49658749495421</v>
      </c>
      <c r="W41" s="38">
        <f>IF('2018 Hourly Load - RC2016'!W21="",0,$P$19+$Q$19*(WLEF!W20))</f>
        <v>195.70552553331115</v>
      </c>
      <c r="X41" s="38">
        <f>IF('2018 Hourly Load - RC2016'!X21="",0,$P$19+$Q$19*(WLEF!X20))</f>
        <v>180.41953210689206</v>
      </c>
      <c r="Y41" s="38">
        <f>IF('2018 Hourly Load - RC2016'!Y21="",0,$P$19+$Q$19*(WLEF!Y20))</f>
        <v>164.59623267694619</v>
      </c>
      <c r="Z41" s="25">
        <f t="shared" si="0"/>
        <v>4519.2436967883741</v>
      </c>
    </row>
    <row r="42" spans="1:26" x14ac:dyDescent="0.25">
      <c r="A42" s="37">
        <f>IF('2018 Hourly Load - RC2016'!A22="","",'2018 Hourly Load - RC2016'!A22)</f>
        <v>43112</v>
      </c>
      <c r="B42" s="38">
        <f>IF('2018 Hourly Load - RC2016'!B22="",0,$P$19+$Q$19*(WLEF!B21))</f>
        <v>149.11464436904714</v>
      </c>
      <c r="C42" s="38">
        <f>IF('2018 Hourly Load - RC2016'!C22="",0,$P$19+$Q$19*(WLEF!C21))</f>
        <v>139.11721484647907</v>
      </c>
      <c r="D42" s="38">
        <f>IF('2018 Hourly Load - RC2016'!D22="",0,$P$19+$Q$19*(WLEF!D21))</f>
        <v>133.28016083426539</v>
      </c>
      <c r="E42" s="38">
        <f>IF('2018 Hourly Load - RC2016'!E22="",0,$P$19+$Q$19*(WLEF!E21))</f>
        <v>130.03246193690501</v>
      </c>
      <c r="F42" s="38">
        <f>IF('2018 Hourly Load - RC2016'!F22="",0,$P$19+$Q$19*(WLEF!F21))</f>
        <v>128.44852396865019</v>
      </c>
      <c r="G42" s="38">
        <f>IF('2018 Hourly Load - RC2016'!G22="",0,$P$19+$Q$19*(WLEF!G21))</f>
        <v>129.41202787498287</v>
      </c>
      <c r="H42" s="38">
        <f>IF('2018 Hourly Load - RC2016'!H22="",0,$P$19+$Q$19*(WLEF!H21))</f>
        <v>133.328715198716</v>
      </c>
      <c r="I42" s="38">
        <f>IF('2018 Hourly Load - RC2016'!I22="",0,$P$19+$Q$19*(WLEF!I21))</f>
        <v>138.75912784721839</v>
      </c>
      <c r="J42" s="38">
        <f>IF('2018 Hourly Load - RC2016'!J22="",0,$P$19+$Q$19*(WLEF!J21))</f>
        <v>153.17360049770707</v>
      </c>
      <c r="K42" s="38">
        <f>IF('2018 Hourly Load - RC2016'!K22="",0,$P$19+$Q$19*(WLEF!K21))</f>
        <v>169.67948348975804</v>
      </c>
      <c r="L42" s="38">
        <f>IF('2018 Hourly Load - RC2016'!L22="",0,$P$19+$Q$19*(WLEF!L21))</f>
        <v>182.43125902817451</v>
      </c>
      <c r="M42" s="38">
        <f>IF('2018 Hourly Load - RC2016'!M22="",0,$P$19+$Q$19*(WLEF!M21))</f>
        <v>190.11699831298154</v>
      </c>
      <c r="N42" s="38">
        <f>IF('2018 Hourly Load - RC2016'!N22="",0,$P$19+$Q$19*(WLEF!N21))</f>
        <v>197.12013029940073</v>
      </c>
      <c r="O42" s="38">
        <f>IF('2018 Hourly Load - RC2016'!O22="",0,$P$19+$Q$19*(WLEF!O21))</f>
        <v>201.65745236453688</v>
      </c>
      <c r="P42" s="38">
        <f>IF('2018 Hourly Load - RC2016'!P22="",0,$P$19+$Q$19*(WLEF!P21))</f>
        <v>202.94064659610939</v>
      </c>
      <c r="Q42" s="38">
        <f>IF('2018 Hourly Load - RC2016'!Q22="",0,$P$19+$Q$19*(WLEF!Q21))</f>
        <v>201.43498729176781</v>
      </c>
      <c r="R42" s="38">
        <f>IF('2018 Hourly Load - RC2016'!R22="",0,$P$19+$Q$19*(WLEF!R21))</f>
        <v>197.95848717272207</v>
      </c>
      <c r="S42" s="38">
        <f>IF('2018 Hourly Load - RC2016'!S22="",0,$P$19+$Q$19*(WLEF!S21))</f>
        <v>195.56093273052437</v>
      </c>
      <c r="T42" s="38">
        <f>IF('2018 Hourly Load - RC2016'!T22="",0,$P$19+$Q$19*(WLEF!T21))</f>
        <v>209.24886725833056</v>
      </c>
      <c r="U42" s="38">
        <f>IF('2018 Hourly Load - RC2016'!U22="",0,$P$19+$Q$19*(WLEF!U21))</f>
        <v>204.36194643248081</v>
      </c>
      <c r="V42" s="38">
        <f>IF('2018 Hourly Load - RC2016'!V22="",0,$P$19+$Q$19*(WLEF!V21))</f>
        <v>193.52839412428966</v>
      </c>
      <c r="W42" s="38">
        <f>IF('2018 Hourly Load - RC2016'!W22="",0,$P$19+$Q$19*(WLEF!W21))</f>
        <v>179.19552897154148</v>
      </c>
      <c r="X42" s="38">
        <f>IF('2018 Hourly Load - RC2016'!X22="",0,$P$19+$Q$19*(WLEF!X21))</f>
        <v>164.10394505103019</v>
      </c>
      <c r="Y42" s="38">
        <f>IF('2018 Hourly Load - RC2016'!Y22="",0,$P$19+$Q$19*(WLEF!Y21))</f>
        <v>148.15990418599696</v>
      </c>
      <c r="Z42" s="25">
        <f t="shared" si="0"/>
        <v>4072.1654406836155</v>
      </c>
    </row>
    <row r="43" spans="1:26" x14ac:dyDescent="0.25">
      <c r="A43" s="37">
        <f>IF('2018 Hourly Load - RC2016'!A23="","",'2018 Hourly Load - RC2016'!A23)</f>
        <v>43113</v>
      </c>
      <c r="B43" s="38">
        <f>IF('2018 Hourly Load - RC2016'!B23="",0,$P$19+$Q$19*(WLEF!B22))</f>
        <v>136.27161217433505</v>
      </c>
      <c r="C43" s="38">
        <f>IF('2018 Hourly Load - RC2016'!C23="",0,$P$19+$Q$19*(WLEF!C22))</f>
        <v>130.18526101997173</v>
      </c>
      <c r="D43" s="38">
        <f>IF('2018 Hourly Load - RC2016'!D23="",0,$P$19+$Q$19*(WLEF!D22))</f>
        <v>127.47207443759328</v>
      </c>
      <c r="E43" s="38">
        <f>IF('2018 Hourly Load - RC2016'!E23="",0,$P$19+$Q$19*(WLEF!E22))</f>
        <v>127.19825268045332</v>
      </c>
      <c r="F43" s="38">
        <f>IF('2018 Hourly Load - RC2016'!F23="",0,$P$19+$Q$19*(WLEF!F22))</f>
        <v>129.70418195445563</v>
      </c>
      <c r="G43" s="38">
        <f>IF('2018 Hourly Load - RC2016'!G23="",0,$P$19+$Q$19*(WLEF!G22))</f>
        <v>139.75946111363294</v>
      </c>
      <c r="H43" s="38">
        <f>IF('2018 Hourly Load - RC2016'!H23="",0,$P$19+$Q$19*(WLEF!H22))</f>
        <v>161.27168864329096</v>
      </c>
      <c r="I43" s="38">
        <f>IF('2018 Hourly Load - RC2016'!I23="",0,$P$19+$Q$19*(WLEF!I22))</f>
        <v>175.76641510412537</v>
      </c>
      <c r="J43" s="38">
        <f>IF('2018 Hourly Load - RC2016'!J23="",0,$P$19+$Q$19*(WLEF!J22))</f>
        <v>181.8374599525585</v>
      </c>
      <c r="K43" s="38">
        <f>IF('2018 Hourly Load - RC2016'!K23="",0,$P$19+$Q$19*(WLEF!K22))</f>
        <v>190.24044064932679</v>
      </c>
      <c r="L43" s="38">
        <f>IF('2018 Hourly Load - RC2016'!L23="",0,$P$19+$Q$19*(WLEF!L22))</f>
        <v>197.94022965564386</v>
      </c>
      <c r="M43" s="38">
        <f>IF('2018 Hourly Load - RC2016'!M23="",0,$P$19+$Q$19*(WLEF!M22))</f>
        <v>203.85605935514465</v>
      </c>
      <c r="N43" s="38">
        <f>IF('2018 Hourly Load - RC2016'!N23="",0,$P$19+$Q$19*(WLEF!N22))</f>
        <v>209.38279240025037</v>
      </c>
      <c r="O43" s="38">
        <f>IF('2018 Hourly Load - RC2016'!O23="",0,$P$19+$Q$19*(WLEF!O22))</f>
        <v>213.72507558834661</v>
      </c>
      <c r="P43" s="38">
        <f>IF('2018 Hourly Load - RC2016'!P23="",0,$P$19+$Q$19*(WLEF!P22))</f>
        <v>216.54235655955085</v>
      </c>
      <c r="Q43" s="38">
        <f>IF('2018 Hourly Load - RC2016'!Q23="",0,$P$19+$Q$19*(WLEF!Q22))</f>
        <v>218.57579426740267</v>
      </c>
      <c r="R43" s="38">
        <f>IF('2018 Hourly Load - RC2016'!R23="",0,$P$19+$Q$19*(WLEF!R22))</f>
        <v>217.38941170155704</v>
      </c>
      <c r="S43" s="38">
        <f>IF('2018 Hourly Load - RC2016'!S23="",0,$P$19+$Q$19*(WLEF!S22))</f>
        <v>219.78725889124127</v>
      </c>
      <c r="T43" s="38">
        <f>IF('2018 Hourly Load - RC2016'!T23="",0,$P$19+$Q$19*(WLEF!T22))</f>
        <v>237.39435866683738</v>
      </c>
      <c r="U43" s="38">
        <f>IF('2018 Hourly Load - RC2016'!U23="",0,$P$19+$Q$19*(WLEF!U22))</f>
        <v>233.40405937622472</v>
      </c>
      <c r="V43" s="38">
        <f>IF('2018 Hourly Load - RC2016'!V23="",0,$P$19+$Q$19*(WLEF!V22))</f>
        <v>218.12040217544757</v>
      </c>
      <c r="W43" s="38">
        <f>IF('2018 Hourly Load - RC2016'!W23="",0,$P$19+$Q$19*(WLEF!W22))</f>
        <v>198.2690850631281</v>
      </c>
      <c r="X43" s="38">
        <f>IF('2018 Hourly Load - RC2016'!X23="",0,$P$19+$Q$19*(WLEF!X22))</f>
        <v>178.32831165559128</v>
      </c>
      <c r="Y43" s="38">
        <f>IF('2018 Hourly Load - RC2016'!Y23="",0,$P$19+$Q$19*(WLEF!Y22))</f>
        <v>158.05985670764142</v>
      </c>
      <c r="Z43" s="25">
        <f t="shared" si="0"/>
        <v>4420.4818997937509</v>
      </c>
    </row>
    <row r="44" spans="1:26" x14ac:dyDescent="0.25">
      <c r="A44" s="37">
        <f>IF('2018 Hourly Load - RC2016'!A24="","",'2018 Hourly Load - RC2016'!A24)</f>
        <v>43114</v>
      </c>
      <c r="B44" s="38">
        <f>IF('2018 Hourly Load - RC2016'!B24="",0,$P$19+$Q$19*(WLEF!B23))</f>
        <v>142.43027123859244</v>
      </c>
      <c r="C44" s="38">
        <f>IF('2018 Hourly Load - RC2016'!C24="",0,$P$19+$Q$19*(WLEF!C23))</f>
        <v>133.79112963394161</v>
      </c>
      <c r="D44" s="38">
        <f>IF('2018 Hourly Load - RC2016'!D24="",0,$P$19+$Q$19*(WLEF!D23))</f>
        <v>129.45871210806988</v>
      </c>
      <c r="E44" s="38">
        <f>IF('2018 Hourly Load - RC2016'!E24="",0,$P$19+$Q$19*(WLEF!E23))</f>
        <v>127.31224437988053</v>
      </c>
      <c r="F44" s="38">
        <f>IF('2018 Hourly Load - RC2016'!F24="",0,$P$19+$Q$19*(WLEF!F23))</f>
        <v>128.16025400816346</v>
      </c>
      <c r="G44" s="38">
        <f>IF('2018 Hourly Load - RC2016'!G24="",0,$P$19+$Q$19*(WLEF!G23))</f>
        <v>135.82307411382772</v>
      </c>
      <c r="H44" s="38">
        <f>IF('2018 Hourly Load - RC2016'!H24="",0,$P$19+$Q$19*(WLEF!H23))</f>
        <v>154.43763667202165</v>
      </c>
      <c r="I44" s="38">
        <f>IF('2018 Hourly Load - RC2016'!I24="",0,$P$19+$Q$19*(WLEF!I23))</f>
        <v>166.82975645867589</v>
      </c>
      <c r="J44" s="38">
        <f>IF('2018 Hourly Load - RC2016'!J24="",0,$P$19+$Q$19*(WLEF!J23))</f>
        <v>177.46498421287745</v>
      </c>
      <c r="K44" s="38">
        <f>IF('2018 Hourly Load - RC2016'!K24="",0,$P$19+$Q$19*(WLEF!K23))</f>
        <v>192.99186782168533</v>
      </c>
      <c r="L44" s="38">
        <f>IF('2018 Hourly Load - RC2016'!L24="",0,$P$19+$Q$19*(WLEF!L23))</f>
        <v>206.79343728539709</v>
      </c>
      <c r="M44" s="38">
        <f>IF('2018 Hourly Load - RC2016'!M24="",0,$P$19+$Q$19*(WLEF!M23))</f>
        <v>215.18868714682048</v>
      </c>
      <c r="N44" s="38">
        <f>IF('2018 Hourly Load - RC2016'!N24="",0,$P$19+$Q$19*(WLEF!N23))</f>
        <v>219.58829129977516</v>
      </c>
      <c r="O44" s="38">
        <f>IF('2018 Hourly Load - RC2016'!O24="",0,$P$19+$Q$19*(WLEF!O23))</f>
        <v>219.80716356248212</v>
      </c>
      <c r="P44" s="38">
        <f>IF('2018 Hourly Load - RC2016'!P24="",0,$P$19+$Q$19*(WLEF!P23))</f>
        <v>217.92264297655487</v>
      </c>
      <c r="Q44" s="38">
        <f>IF('2018 Hourly Load - RC2016'!Q24="",0,$P$19+$Q$19*(WLEF!Q23))</f>
        <v>212.90898766387852</v>
      </c>
      <c r="R44" s="38">
        <f>IF('2018 Hourly Load - RC2016'!R24="",0,$P$19+$Q$19*(WLEF!R23))</f>
        <v>211.55448028844108</v>
      </c>
      <c r="S44" s="38">
        <f>IF('2018 Hourly Load - RC2016'!S24="",0,$P$19+$Q$19*(WLEF!S23))</f>
        <v>217.64602177661982</v>
      </c>
      <c r="T44" s="38">
        <f>IF('2018 Hourly Load - RC2016'!T24="",0,$P$19+$Q$19*(WLEF!T23))</f>
        <v>234.40723236518687</v>
      </c>
      <c r="U44" s="38">
        <f>IF('2018 Hourly Load - RC2016'!U24="",0,$P$19+$Q$19*(WLEF!U23))</f>
        <v>229.9190551944435</v>
      </c>
      <c r="V44" s="38">
        <f>IF('2018 Hourly Load - RC2016'!V24="",0,$P$19+$Q$19*(WLEF!V23))</f>
        <v>216.40471561046775</v>
      </c>
      <c r="W44" s="38">
        <f>IF('2018 Hourly Load - RC2016'!W24="",0,$P$19+$Q$19*(WLEF!W23))</f>
        <v>198.15941480571354</v>
      </c>
      <c r="X44" s="38">
        <f>IF('2018 Hourly Load - RC2016'!X24="",0,$P$19+$Q$19*(WLEF!X23))</f>
        <v>177.33250986132708</v>
      </c>
      <c r="Y44" s="38">
        <f>IF('2018 Hourly Load - RC2016'!Y24="",0,$P$19+$Q$19*(WLEF!Y23))</f>
        <v>157.16070258296924</v>
      </c>
      <c r="Z44" s="25">
        <f t="shared" si="0"/>
        <v>4423.4932730678129</v>
      </c>
    </row>
    <row r="45" spans="1:26" x14ac:dyDescent="0.25">
      <c r="A45" s="37">
        <f>IF('2018 Hourly Load - RC2016'!A25="","",'2018 Hourly Load - RC2016'!A25)</f>
        <v>43115</v>
      </c>
      <c r="B45" s="38">
        <f>IF('2018 Hourly Load - RC2016'!B25="",0,$P$19+$Q$19*(WLEF!B24))</f>
        <v>141.76017655759</v>
      </c>
      <c r="C45" s="38">
        <f>IF('2018 Hourly Load - RC2016'!C25="",0,$P$19+$Q$19*(WLEF!C24))</f>
        <v>133.92537413675581</v>
      </c>
      <c r="D45" s="38">
        <f>IF('2018 Hourly Load - RC2016'!D25="",0,$P$19+$Q$19*(WLEF!D24))</f>
        <v>129.76272066254427</v>
      </c>
      <c r="E45" s="38">
        <f>IF('2018 Hourly Load - RC2016'!E25="",0,$P$19+$Q$19*(WLEF!E24))</f>
        <v>128.39079804842351</v>
      </c>
      <c r="F45" s="38">
        <f>IF('2018 Hourly Load - RC2016'!F25="",0,$P$19+$Q$19*(WLEF!F24))</f>
        <v>129.33038585174032</v>
      </c>
      <c r="G45" s="38">
        <f>IF('2018 Hourly Load - RC2016'!G25="",0,$P$19+$Q$19*(WLEF!G24))</f>
        <v>137.97023450990287</v>
      </c>
      <c r="H45" s="38">
        <f>IF('2018 Hourly Load - RC2016'!H25="",0,$P$19+$Q$19*(WLEF!H24))</f>
        <v>158.26697519472788</v>
      </c>
      <c r="I45" s="38">
        <f>IF('2018 Hourly Load - RC2016'!I25="",0,$P$19+$Q$19*(WLEF!I24))</f>
        <v>171.51456787236859</v>
      </c>
      <c r="J45" s="38">
        <f>IF('2018 Hourly Load - RC2016'!J25="",0,$P$19+$Q$19*(WLEF!J24))</f>
        <v>176.45719271872844</v>
      </c>
      <c r="K45" s="38">
        <f>IF('2018 Hourly Load - RC2016'!K25="",0,$P$19+$Q$19*(WLEF!K24))</f>
        <v>183.21436071251304</v>
      </c>
      <c r="L45" s="38">
        <f>IF('2018 Hourly Load - RC2016'!L25="",0,$P$19+$Q$19*(WLEF!L24))</f>
        <v>186.81070028790384</v>
      </c>
      <c r="M45" s="38">
        <f>IF('2018 Hourly Load - RC2016'!M25="",0,$P$19+$Q$19*(WLEF!M24))</f>
        <v>187.07122756889214</v>
      </c>
      <c r="N45" s="38">
        <f>IF('2018 Hourly Load - RC2016'!N25="",0,$P$19+$Q$19*(WLEF!N24))</f>
        <v>184.20608849752966</v>
      </c>
      <c r="O45" s="38">
        <f>IF('2018 Hourly Load - RC2016'!O25="",0,$P$19+$Q$19*(WLEF!O24))</f>
        <v>181.41439667763052</v>
      </c>
      <c r="P45" s="38">
        <f>IF('2018 Hourly Load - RC2016'!P25="",0,$P$19+$Q$19*(WLEF!P24))</f>
        <v>178.34495222832126</v>
      </c>
      <c r="Q45" s="38">
        <f>IF('2018 Hourly Load - RC2016'!Q25="",0,$P$19+$Q$19*(WLEF!Q24))</f>
        <v>176.90260406345203</v>
      </c>
      <c r="R45" s="38">
        <f>IF('2018 Hourly Load - RC2016'!R25="",0,$P$19+$Q$19*(WLEF!R24))</f>
        <v>178.41152890486708</v>
      </c>
      <c r="S45" s="38">
        <f>IF('2018 Hourly Load - RC2016'!S25="",0,$P$19+$Q$19*(WLEF!S24))</f>
        <v>189.39539445997389</v>
      </c>
      <c r="T45" s="38">
        <f>IF('2018 Hourly Load - RC2016'!T25="",0,$P$19+$Q$19*(WLEF!T24))</f>
        <v>204.64344795599368</v>
      </c>
      <c r="U45" s="38">
        <f>IF('2018 Hourly Load - RC2016'!U25="",0,$P$19+$Q$19*(WLEF!U24))</f>
        <v>201.12018304435611</v>
      </c>
      <c r="V45" s="38">
        <f>IF('2018 Hourly Load - RC2016'!V25="",0,$P$19+$Q$19*(WLEF!V24))</f>
        <v>191.92269933546271</v>
      </c>
      <c r="W45" s="38">
        <f>IF('2018 Hourly Load - RC2016'!W25="",0,$P$19+$Q$19*(WLEF!W24))</f>
        <v>178.29503482581907</v>
      </c>
      <c r="X45" s="38">
        <f>IF('2018 Hourly Load - RC2016'!X25="",0,$P$19+$Q$19*(WLEF!X24))</f>
        <v>162.21024427795135</v>
      </c>
      <c r="Y45" s="38">
        <f>IF('2018 Hourly Load - RC2016'!Y25="",0,$P$19+$Q$19*(WLEF!Y24))</f>
        <v>146.17588541871081</v>
      </c>
      <c r="Z45" s="25">
        <f t="shared" si="0"/>
        <v>4037.5171738121594</v>
      </c>
    </row>
    <row r="46" spans="1:26" x14ac:dyDescent="0.25">
      <c r="A46" s="37">
        <f>IF('2018 Hourly Load - RC2016'!A26="","",'2018 Hourly Load - RC2016'!A26)</f>
        <v>43116</v>
      </c>
      <c r="B46" s="38">
        <f>IF('2018 Hourly Load - RC2016'!B26="",0,$P$19+$Q$19*(WLEF!B25))</f>
        <v>135.41355202853509</v>
      </c>
      <c r="C46" s="38">
        <f>IF('2018 Hourly Load - RC2016'!C26="",0,$P$19+$Q$19*(WLEF!C25))</f>
        <v>130.07945114526049</v>
      </c>
      <c r="D46" s="38">
        <f>IF('2018 Hourly Load - RC2016'!D26="",0,$P$19+$Q$19*(WLEF!D25))</f>
        <v>128.5525212545013</v>
      </c>
      <c r="E46" s="38">
        <f>IF('2018 Hourly Load - RC2016'!E26="",0,$P$19+$Q$19*(WLEF!E25))</f>
        <v>129.1207728971273</v>
      </c>
      <c r="F46" s="38">
        <f>IF('2018 Hourly Load - RC2016'!F26="",0,$P$19+$Q$19*(WLEF!F25))</f>
        <v>132.51846568050897</v>
      </c>
      <c r="G46" s="38">
        <f>IF('2018 Hourly Load - RC2016'!G26="",0,$P$19+$Q$19*(WLEF!G25))</f>
        <v>144.77149156986678</v>
      </c>
      <c r="H46" s="38">
        <f>IF('2018 Hourly Load - RC2016'!H26="",0,$P$19+$Q$19*(WLEF!H25))</f>
        <v>171.13002283000003</v>
      </c>
      <c r="I46" s="38">
        <f>IF('2018 Hourly Load - RC2016'!I26="",0,$P$19+$Q$19*(WLEF!I25))</f>
        <v>190.62886117930586</v>
      </c>
      <c r="J46" s="38">
        <f>IF('2018 Hourly Load - RC2016'!J26="",0,$P$19+$Q$19*(WLEF!J25))</f>
        <v>194.13802242333637</v>
      </c>
      <c r="K46" s="38">
        <f>IF('2018 Hourly Load - RC2016'!K26="",0,$P$19+$Q$19*(WLEF!K25))</f>
        <v>195.41643199574315</v>
      </c>
      <c r="L46" s="38">
        <f>IF('2018 Hourly Load - RC2016'!L26="",0,$P$19+$Q$19*(WLEF!L25))</f>
        <v>195.38032119767371</v>
      </c>
      <c r="M46" s="38">
        <f>IF('2018 Hourly Load - RC2016'!M26="",0,$P$19+$Q$19*(WLEF!M25))</f>
        <v>192.0115989069588</v>
      </c>
      <c r="N46" s="38">
        <f>IF('2018 Hourly Load - RC2016'!N26="",0,$P$19+$Q$19*(WLEF!N25))</f>
        <v>186.94960789134515</v>
      </c>
      <c r="O46" s="38">
        <f>IF('2018 Hourly Load - RC2016'!O26="",0,$P$19+$Q$19*(WLEF!O25))</f>
        <v>181.71891160613569</v>
      </c>
      <c r="P46" s="38">
        <f>IF('2018 Hourly Load - RC2016'!P26="",0,$P$19+$Q$19*(WLEF!P25))</f>
        <v>177.266307211054</v>
      </c>
      <c r="Q46" s="38">
        <f>IF('2018 Hourly Load - RC2016'!Q26="",0,$P$19+$Q$19*(WLEF!Q25))</f>
        <v>175.11089090428962</v>
      </c>
      <c r="R46" s="38">
        <f>IF('2018 Hourly Load - RC2016'!R26="",0,$P$19+$Q$19*(WLEF!R25))</f>
        <v>177.31595704091495</v>
      </c>
      <c r="S46" s="38">
        <f>IF('2018 Hourly Load - RC2016'!S26="",0,$P$19+$Q$19*(WLEF!S25))</f>
        <v>191.23051696449301</v>
      </c>
      <c r="T46" s="38">
        <f>IF('2018 Hourly Load - RC2016'!T26="",0,$P$19+$Q$19*(WLEF!T25))</f>
        <v>223.95839988471857</v>
      </c>
      <c r="U46" s="38">
        <f>IF('2018 Hourly Load - RC2016'!U26="",0,$P$19+$Q$19*(WLEF!U25))</f>
        <v>230.74513537464372</v>
      </c>
      <c r="V46" s="38">
        <f>IF('2018 Hourly Load - RC2016'!V26="",0,$P$19+$Q$19*(WLEF!V25))</f>
        <v>229.1775509858827</v>
      </c>
      <c r="W46" s="38">
        <f>IF('2018 Hourly Load - RC2016'!W26="",0,$P$19+$Q$19*(WLEF!W25))</f>
        <v>219.80716356248212</v>
      </c>
      <c r="X46" s="38">
        <f>IF('2018 Hourly Load - RC2016'!X26="",0,$P$19+$Q$19*(WLEF!X25))</f>
        <v>205.33920227786797</v>
      </c>
      <c r="Y46" s="38">
        <f>IF('2018 Hourly Load - RC2016'!Y26="",0,$P$19+$Q$19*(WLEF!Y25))</f>
        <v>190.16989354003968</v>
      </c>
      <c r="Z46" s="25">
        <f t="shared" si="0"/>
        <v>4327.9510503526853</v>
      </c>
    </row>
    <row r="47" spans="1:26" x14ac:dyDescent="0.25">
      <c r="A47" s="37">
        <f>IF('2018 Hourly Load - RC2016'!A27="","",'2018 Hourly Load - RC2016'!A27)</f>
        <v>43117</v>
      </c>
      <c r="B47" s="38">
        <f>IF('2018 Hourly Load - RC2016'!B27="",0,$P$19+$Q$19*(WLEF!B26))</f>
        <v>180.04984741605153</v>
      </c>
      <c r="C47" s="38">
        <f>IF('2018 Hourly Load - RC2016'!C27="",0,$P$19+$Q$19*(WLEF!C26))</f>
        <v>176.19374012071859</v>
      </c>
      <c r="D47" s="38">
        <f>IF('2018 Hourly Load - RC2016'!D27="",0,$P$19+$Q$19*(WLEF!D26))</f>
        <v>176.75401709164123</v>
      </c>
      <c r="E47" s="38">
        <f>IF('2018 Hourly Load - RC2016'!E27="",0,$P$19+$Q$19*(WLEF!E26))</f>
        <v>180.04984741605153</v>
      </c>
      <c r="F47" s="38">
        <f>IF('2018 Hourly Load - RC2016'!F27="",0,$P$19+$Q$19*(WLEF!F26))</f>
        <v>187.59325316061529</v>
      </c>
      <c r="G47" s="38">
        <f>IF('2018 Hourly Load - RC2016'!G27="",0,$P$19+$Q$19*(WLEF!G26))</f>
        <v>207.97057852518108</v>
      </c>
      <c r="H47" s="38">
        <f>IF('2018 Hourly Load - RC2016'!H27="",0,$P$19+$Q$19*(WLEF!H26))</f>
        <v>248.40569213598843</v>
      </c>
      <c r="I47" s="38">
        <f>IF('2018 Hourly Load - RC2016'!I27="",0,$P$19+$Q$19*(WLEF!I26))</f>
        <v>275.57320913709572</v>
      </c>
      <c r="J47" s="38">
        <f>IF('2018 Hourly Load - RC2016'!J27="",0,$P$19+$Q$19*(WLEF!J26))</f>
        <v>271.58303931711589</v>
      </c>
      <c r="K47" s="38">
        <f>IF('2018 Hourly Load - RC2016'!K27="",0,$P$19+$Q$19*(WLEF!K26))</f>
        <v>252.32219316586645</v>
      </c>
      <c r="L47" s="38">
        <f>IF('2018 Hourly Load - RC2016'!L27="",0,$P$19+$Q$19*(WLEF!L26))</f>
        <v>232.30023951367764</v>
      </c>
      <c r="M47" s="38">
        <f>IF('2018 Hourly Load - RC2016'!M27="",0,$P$19+$Q$19*(WLEF!M26))</f>
        <v>213.06423733831292</v>
      </c>
      <c r="N47" s="38">
        <f>IF('2018 Hourly Load - RC2016'!N27="",0,$P$19+$Q$19*(WLEF!N26))</f>
        <v>198.08633007202224</v>
      </c>
      <c r="O47" s="38">
        <f>IF('2018 Hourly Load - RC2016'!O27="",0,$P$19+$Q$19*(WLEF!O26))</f>
        <v>186.63719525423508</v>
      </c>
      <c r="P47" s="38">
        <f>IF('2018 Hourly Load - RC2016'!P27="",0,$P$19+$Q$19*(WLEF!P26))</f>
        <v>178.978359966938</v>
      </c>
      <c r="Q47" s="38">
        <f>IF('2018 Hourly Load - RC2016'!Q27="",0,$P$19+$Q$19*(WLEF!Q26))</f>
        <v>174.88200121100516</v>
      </c>
      <c r="R47" s="38">
        <f>IF('2018 Hourly Load - RC2016'!R27="",0,$P$19+$Q$19*(WLEF!R26))</f>
        <v>175.61872147968137</v>
      </c>
      <c r="S47" s="38">
        <f>IF('2018 Hourly Load - RC2016'!S27="",0,$P$19+$Q$19*(WLEF!S26))</f>
        <v>187.48874446576437</v>
      </c>
      <c r="T47" s="38">
        <f>IF('2018 Hourly Load - RC2016'!T27="",0,$P$19+$Q$19*(WLEF!T26))</f>
        <v>208.06575022955838</v>
      </c>
      <c r="U47" s="38">
        <f>IF('2018 Hourly Load - RC2016'!U27="",0,$P$19+$Q$19*(WLEF!U26))</f>
        <v>206.50947581985966</v>
      </c>
      <c r="V47" s="38">
        <f>IF('2018 Hourly Load - RC2016'!V27="",0,$P$19+$Q$19*(WLEF!V26))</f>
        <v>201.52765589724297</v>
      </c>
      <c r="W47" s="38">
        <f>IF('2018 Hourly Load - RC2016'!W27="",0,$P$19+$Q$19*(WLEF!W26))</f>
        <v>191.97603476267261</v>
      </c>
      <c r="X47" s="38">
        <f>IF('2018 Hourly Load - RC2016'!X27="",0,$P$19+$Q$19*(WLEF!X26))</f>
        <v>181.44820865268525</v>
      </c>
      <c r="Y47" s="38">
        <f>IF('2018 Hourly Load - RC2016'!Y27="",0,$P$19+$Q$19*(WLEF!Y26))</f>
        <v>169.40982421346479</v>
      </c>
      <c r="Z47" s="25">
        <f t="shared" si="0"/>
        <v>4862.4881963634461</v>
      </c>
    </row>
    <row r="48" spans="1:26" x14ac:dyDescent="0.25">
      <c r="A48" s="37">
        <f>IF('2018 Hourly Load - RC2016'!A28="","",'2018 Hourly Load - RC2016'!A28)</f>
        <v>43118</v>
      </c>
      <c r="B48" s="38">
        <f>IF('2018 Hourly Load - RC2016'!B28="",0,$P$19+$Q$19*(WLEF!B27))</f>
        <v>158.57818159710843</v>
      </c>
      <c r="C48" s="38">
        <f>IF('2018 Hourly Load - RC2016'!C28="",0,$P$19+$Q$19*(WLEF!C27))</f>
        <v>153.99108023147846</v>
      </c>
      <c r="D48" s="38">
        <f>IF('2018 Hourly Load - RC2016'!D28="",0,$P$19+$Q$19*(WLEF!D27))</f>
        <v>152.65970566172803</v>
      </c>
      <c r="E48" s="38">
        <f>IF('2018 Hourly Load - RC2016'!E28="",0,$P$19+$Q$19*(WLEF!E27))</f>
        <v>153.23081500893394</v>
      </c>
      <c r="F48" s="38">
        <f>IF('2018 Hourly Load - RC2016'!F28="",0,$P$19+$Q$19*(WLEF!F27))</f>
        <v>156.3838162082896</v>
      </c>
      <c r="G48" s="38">
        <f>IF('2018 Hourly Load - RC2016'!G28="",0,$P$19+$Q$19*(WLEF!G27))</f>
        <v>163.84301641108001</v>
      </c>
      <c r="H48" s="38">
        <f>IF('2018 Hourly Load - RC2016'!H28="",0,$P$19+$Q$19*(WLEF!H27))</f>
        <v>177.266307211054</v>
      </c>
      <c r="I48" s="38">
        <f>IF('2018 Hourly Load - RC2016'!I28="",0,$P$19+$Q$19*(WLEF!I27))</f>
        <v>195.88639600742749</v>
      </c>
      <c r="J48" s="38">
        <f>IF('2018 Hourly Load - RC2016'!J28="",0,$P$19+$Q$19*(WLEF!J27))</f>
        <v>209.34452088117467</v>
      </c>
      <c r="K48" s="38">
        <f>IF('2018 Hourly Load - RC2016'!K28="",0,$P$19+$Q$19*(WLEF!K27))</f>
        <v>210.87986995947671</v>
      </c>
      <c r="L48" s="38">
        <f>IF('2018 Hourly Load - RC2016'!L28="",0,$P$19+$Q$19*(WLEF!L27))</f>
        <v>206.09358449871127</v>
      </c>
      <c r="M48" s="38">
        <f>IF('2018 Hourly Load - RC2016'!M28="",0,$P$19+$Q$19*(WLEF!M27))</f>
        <v>196.55686759182788</v>
      </c>
      <c r="N48" s="38">
        <f>IF('2018 Hourly Load - RC2016'!N28="",0,$P$19+$Q$19*(WLEF!N27))</f>
        <v>186.93223940594601</v>
      </c>
      <c r="O48" s="38">
        <f>IF('2018 Hourly Load - RC2016'!O28="",0,$P$19+$Q$19*(WLEF!O27))</f>
        <v>178.64472853166347</v>
      </c>
      <c r="P48" s="38">
        <f>IF('2018 Hourly Load - RC2016'!P28="",0,$P$19+$Q$19*(WLEF!P27))</f>
        <v>171.57873927226819</v>
      </c>
      <c r="Q48" s="38">
        <f>IF('2018 Hourly Load - RC2016'!Q28="",0,$P$19+$Q$19*(WLEF!Q27))</f>
        <v>167.8477157131928</v>
      </c>
      <c r="R48" s="38">
        <f>IF('2018 Hourly Load - RC2016'!R28="",0,$P$19+$Q$19*(WLEF!R27))</f>
        <v>167.89484518140057</v>
      </c>
      <c r="S48" s="38">
        <f>IF('2018 Hourly Load - RC2016'!S28="",0,$P$19+$Q$19*(WLEF!S27))</f>
        <v>177.92936947884783</v>
      </c>
      <c r="T48" s="38">
        <f>IF('2018 Hourly Load - RC2016'!T28="",0,$P$19+$Q$19*(WLEF!T27))</f>
        <v>201.99153838558902</v>
      </c>
      <c r="U48" s="38">
        <f>IF('2018 Hourly Load - RC2016'!U28="",0,$P$19+$Q$19*(WLEF!U27))</f>
        <v>206.49055656399122</v>
      </c>
      <c r="V48" s="38">
        <f>IF('2018 Hourly Load - RC2016'!V28="",0,$P$19+$Q$19*(WLEF!V27))</f>
        <v>206.47163874668533</v>
      </c>
      <c r="W48" s="38">
        <f>IF('2018 Hourly Load - RC2016'!W28="",0,$P$19+$Q$19*(WLEF!W27))</f>
        <v>204.43698185704068</v>
      </c>
      <c r="X48" s="38">
        <f>IF('2018 Hourly Load - RC2016'!X28="",0,$P$19+$Q$19*(WLEF!X27))</f>
        <v>199.12996047591167</v>
      </c>
      <c r="Y48" s="38">
        <f>IF('2018 Hourly Load - RC2016'!Y28="",0,$P$19+$Q$19*(WLEF!Y27))</f>
        <v>191.74500808466456</v>
      </c>
      <c r="Z48" s="25">
        <f t="shared" si="0"/>
        <v>4395.8074829654925</v>
      </c>
    </row>
    <row r="49" spans="1:26" x14ac:dyDescent="0.25">
      <c r="A49" s="37">
        <f>IF('2018 Hourly Load - RC2016'!A29="","",'2018 Hourly Load - RC2016'!A29)</f>
        <v>43119</v>
      </c>
      <c r="B49" s="38">
        <f>IF('2018 Hourly Load - RC2016'!B29="",0,$P$19+$Q$19*(WLEF!B28))</f>
        <v>186.60251151025238</v>
      </c>
      <c r="C49" s="38">
        <f>IF('2018 Hourly Load - RC2016'!C29="",0,$P$19+$Q$19*(WLEF!C28))</f>
        <v>184.87566098031289</v>
      </c>
      <c r="D49" s="38">
        <f>IF('2018 Hourly Load - RC2016'!D29="",0,$P$19+$Q$19*(WLEF!D28))</f>
        <v>186.20406204119513</v>
      </c>
      <c r="E49" s="38">
        <f>IF('2018 Hourly Load - RC2016'!E29="",0,$P$19+$Q$19*(WLEF!E28))</f>
        <v>190.20516421755804</v>
      </c>
      <c r="F49" s="38">
        <f>IF('2018 Hourly Load - RC2016'!F29="",0,$P$19+$Q$19*(WLEF!F28))</f>
        <v>196.79290622189055</v>
      </c>
      <c r="G49" s="38">
        <f>IF('2018 Hourly Load - RC2016'!G29="",0,$P$19+$Q$19*(WLEF!G28))</f>
        <v>207.85641995249381</v>
      </c>
      <c r="H49" s="38">
        <f>IF('2018 Hourly Load - RC2016'!H29="",0,$P$19+$Q$19*(WLEF!H28))</f>
        <v>226.00625774394678</v>
      </c>
      <c r="I49" s="38">
        <f>IF('2018 Hourly Load - RC2016'!I29="",0,$P$19+$Q$19*(WLEF!I28))</f>
        <v>249.52317690455345</v>
      </c>
      <c r="J49" s="38">
        <f>IF('2018 Hourly Load - RC2016'!J29="",0,$P$19+$Q$19*(WLEF!J28))</f>
        <v>263.75028397084355</v>
      </c>
      <c r="K49" s="38">
        <f>IF('2018 Hourly Load - RC2016'!K29="",0,$P$19+$Q$19*(WLEF!K28))</f>
        <v>252.61001573338848</v>
      </c>
      <c r="L49" s="38">
        <f>IF('2018 Hourly Load - RC2016'!L29="",0,$P$19+$Q$19*(WLEF!L28))</f>
        <v>229.50687824189572</v>
      </c>
      <c r="M49" s="38">
        <f>IF('2018 Hourly Load - RC2016'!M29="",0,$P$19+$Q$19*(WLEF!M28))</f>
        <v>208.5993763899865</v>
      </c>
      <c r="N49" s="38">
        <f>IF('2018 Hourly Load - RC2016'!N29="",0,$P$19+$Q$19*(WLEF!N28))</f>
        <v>193.04546219016095</v>
      </c>
      <c r="O49" s="38">
        <f>IF('2018 Hourly Load - RC2016'!O29="",0,$P$19+$Q$19*(WLEF!O28))</f>
        <v>182.24444657129084</v>
      </c>
      <c r="P49" s="38">
        <f>IF('2018 Hourly Load - RC2016'!P29="",0,$P$19+$Q$19*(WLEF!P28))</f>
        <v>173.95300410545687</v>
      </c>
      <c r="Q49" s="38">
        <f>IF('2018 Hourly Load - RC2016'!Q29="",0,$P$19+$Q$19*(WLEF!Q28))</f>
        <v>167.53385012786941</v>
      </c>
      <c r="R49" s="38">
        <f>IF('2018 Hourly Load - RC2016'!R29="",0,$P$19+$Q$19*(WLEF!R28))</f>
        <v>165.66274054166337</v>
      </c>
      <c r="S49" s="38">
        <f>IF('2018 Hourly Load - RC2016'!S29="",0,$P$19+$Q$19*(WLEF!S28))</f>
        <v>171.13002283000003</v>
      </c>
      <c r="T49" s="38">
        <f>IF('2018 Hourly Load - RC2016'!T29="",0,$P$19+$Q$19*(WLEF!T28))</f>
        <v>191.40779103214084</v>
      </c>
      <c r="U49" s="38">
        <f>IF('2018 Hourly Load - RC2016'!U29="",0,$P$19+$Q$19*(WLEF!U28))</f>
        <v>190.06411603298665</v>
      </c>
      <c r="V49" s="38">
        <f>IF('2018 Hourly Load - RC2016'!V29="",0,$P$19+$Q$19*(WLEF!V28))</f>
        <v>184.99607226528644</v>
      </c>
      <c r="W49" s="38">
        <f>IF('2018 Hourly Load - RC2016'!W29="",0,$P$19+$Q$19*(WLEF!W28))</f>
        <v>175.09453228982676</v>
      </c>
      <c r="X49" s="38">
        <f>IF('2018 Hourly Load - RC2016'!X29="",0,$P$19+$Q$19*(WLEF!X28))</f>
        <v>165.52324240827994</v>
      </c>
      <c r="Y49" s="38">
        <f>IF('2018 Hourly Load - RC2016'!Y29="",0,$P$19+$Q$19*(WLEF!Y28))</f>
        <v>152.93069560841462</v>
      </c>
      <c r="Z49" s="25">
        <f t="shared" si="0"/>
        <v>4696.1186899116938</v>
      </c>
    </row>
    <row r="50" spans="1:26" x14ac:dyDescent="0.25">
      <c r="A50" s="37">
        <f>IF('2018 Hourly Load - RC2016'!A30="","",'2018 Hourly Load - RC2016'!A30)</f>
        <v>43120</v>
      </c>
      <c r="B50" s="38">
        <f>IF('2018 Hourly Load - RC2016'!B30="",0,$P$19+$Q$19*(WLEF!B29))</f>
        <v>144.36926947042403</v>
      </c>
      <c r="C50" s="38">
        <f>IF('2018 Hourly Load - RC2016'!C30="",0,$P$19+$Q$19*(WLEF!C29))</f>
        <v>140.50897236155521</v>
      </c>
      <c r="D50" s="38">
        <f>IF('2018 Hourly Load - RC2016'!D30="",0,$P$19+$Q$19*(WLEF!D29))</f>
        <v>139.64359137074786</v>
      </c>
      <c r="E50" s="38">
        <f>IF('2018 Hourly Load - RC2016'!E30="",0,$P$19+$Q$19*(WLEF!E29))</f>
        <v>140.74256327737535</v>
      </c>
      <c r="F50" s="38">
        <f>IF('2018 Hourly Load - RC2016'!F30="",0,$P$19+$Q$19*(WLEF!F29))</f>
        <v>145.44473886077955</v>
      </c>
      <c r="G50" s="38">
        <f>IF('2018 Hourly Load - RC2016'!G30="",0,$P$19+$Q$19*(WLEF!G29))</f>
        <v>155.32038111325917</v>
      </c>
      <c r="H50" s="38">
        <f>IF('2018 Hourly Load - RC2016'!H30="",0,$P$19+$Q$19*(WLEF!H29))</f>
        <v>173.07721295648565</v>
      </c>
      <c r="I50" s="38">
        <f>IF('2018 Hourly Load - RC2016'!I30="",0,$P$19+$Q$19*(WLEF!I29))</f>
        <v>191.56746069012513</v>
      </c>
      <c r="J50" s="38">
        <f>IF('2018 Hourly Load - RC2016'!J30="",0,$P$19+$Q$19*(WLEF!J29))</f>
        <v>198.70828397531795</v>
      </c>
      <c r="K50" s="38">
        <f>IF('2018 Hourly Load - RC2016'!K30="",0,$P$19+$Q$19*(WLEF!K29))</f>
        <v>195.47060898206672</v>
      </c>
      <c r="L50" s="38">
        <f>IF('2018 Hourly Load - RC2016'!L30="",0,$P$19+$Q$19*(WLEF!L29))</f>
        <v>191.14193387676613</v>
      </c>
      <c r="M50" s="38">
        <f>IF('2018 Hourly Load - RC2016'!M30="",0,$P$19+$Q$19*(WLEF!M29))</f>
        <v>187.05384901355484</v>
      </c>
      <c r="N50" s="38">
        <f>IF('2018 Hourly Load - RC2016'!N30="",0,$P$19+$Q$19*(WLEF!N29))</f>
        <v>182.32933974598097</v>
      </c>
      <c r="O50" s="38">
        <f>IF('2018 Hourly Load - RC2016'!O30="",0,$P$19+$Q$19*(WLEF!O29))</f>
        <v>178.76143407941183</v>
      </c>
      <c r="P50" s="38">
        <f>IF('2018 Hourly Load - RC2016'!P30="",0,$P$19+$Q$19*(WLEF!P29))</f>
        <v>176.07859541337757</v>
      </c>
      <c r="Q50" s="38">
        <f>IF('2018 Hourly Load - RC2016'!Q30="",0,$P$19+$Q$19*(WLEF!Q29))</f>
        <v>174.60444278754437</v>
      </c>
      <c r="R50" s="38">
        <f>IF('2018 Hourly Load - RC2016'!R30="",0,$P$19+$Q$19*(WLEF!R29))</f>
        <v>174.86566273641853</v>
      </c>
      <c r="S50" s="38">
        <f>IF('2018 Hourly Load - RC2016'!S30="",0,$P$19+$Q$19*(WLEF!S29))</f>
        <v>181.22853367205448</v>
      </c>
      <c r="T50" s="38">
        <f>IF('2018 Hourly Load - RC2016'!T30="",0,$P$19+$Q$19*(WLEF!T29))</f>
        <v>200.27044426384305</v>
      </c>
      <c r="U50" s="38">
        <f>IF('2018 Hourly Load - RC2016'!U30="",0,$P$19+$Q$19*(WLEF!U29))</f>
        <v>198.68996747717364</v>
      </c>
      <c r="V50" s="38">
        <f>IF('2018 Hourly Load - RC2016'!V30="",0,$P$19+$Q$19*(WLEF!V29))</f>
        <v>188.57116499054231</v>
      </c>
      <c r="W50" s="38">
        <f>IF('2018 Hourly Load - RC2016'!W30="",0,$P$19+$Q$19*(WLEF!W29))</f>
        <v>174.57181618806169</v>
      </c>
      <c r="X50" s="38">
        <f>IF('2018 Hourly Load - RC2016'!X30="",0,$P$19+$Q$19*(WLEF!X29))</f>
        <v>158.68205804370217</v>
      </c>
      <c r="Y50" s="38">
        <f>IF('2018 Hourly Load - RC2016'!Y30="",0,$P$19+$Q$19*(WLEF!Y29))</f>
        <v>143.303006880628</v>
      </c>
      <c r="Z50" s="25">
        <f t="shared" si="0"/>
        <v>4135.005332227196</v>
      </c>
    </row>
    <row r="51" spans="1:26" x14ac:dyDescent="0.25">
      <c r="A51" s="37">
        <f>IF('2018 Hourly Load - RC2016'!A31="","",'2018 Hourly Load - RC2016'!A31)</f>
        <v>43121</v>
      </c>
      <c r="B51" s="38">
        <f>IF('2018 Hourly Load - RC2016'!B31="",0,$P$19+$Q$19*(WLEF!B30))</f>
        <v>132.85629196428843</v>
      </c>
      <c r="C51" s="38">
        <f>IF('2018 Hourly Load - RC2016'!C31="",0,$P$19+$Q$19*(WLEF!C30))</f>
        <v>127.76964974017673</v>
      </c>
      <c r="D51" s="38">
        <f>IF('2018 Hourly Load - RC2016'!D31="",0,$P$19+$Q$19*(WLEF!D30))</f>
        <v>125.75186431255732</v>
      </c>
      <c r="E51" s="38">
        <f>IF('2018 Hourly Load - RC2016'!E31="",0,$P$19+$Q$19*(WLEF!E30))</f>
        <v>125.74065719072001</v>
      </c>
      <c r="F51" s="38">
        <f>IF('2018 Hourly Load - RC2016'!F31="",0,$P$19+$Q$19*(WLEF!F30))</f>
        <v>128.03370006094164</v>
      </c>
      <c r="G51" s="38">
        <f>IF('2018 Hourly Load - RC2016'!G31="",0,$P$19+$Q$19*(WLEF!G30))</f>
        <v>137.88151332016761</v>
      </c>
      <c r="H51" s="38">
        <f>IF('2018 Hourly Load - RC2016'!H31="",0,$P$19+$Q$19*(WLEF!H30))</f>
        <v>159.63505396961506</v>
      </c>
      <c r="I51" s="38">
        <f>IF('2018 Hourly Load - RC2016'!I31="",0,$P$19+$Q$19*(WLEF!I30))</f>
        <v>174.01804439715934</v>
      </c>
      <c r="J51" s="38">
        <f>IF('2018 Hourly Load - RC2016'!J31="",0,$P$19+$Q$19*(WLEF!J30))</f>
        <v>177.2828557157784</v>
      </c>
      <c r="K51" s="38">
        <f>IF('2018 Hourly Load - RC2016'!K31="",0,$P$19+$Q$19*(WLEF!K30))</f>
        <v>178.29503482581907</v>
      </c>
      <c r="L51" s="38">
        <f>IF('2018 Hourly Load - RC2016'!L31="",0,$P$19+$Q$19*(WLEF!L30))</f>
        <v>179.32929227517019</v>
      </c>
      <c r="M51" s="38">
        <f>IF('2018 Hourly Load - RC2016'!M31="",0,$P$19+$Q$19*(WLEF!M30))</f>
        <v>179.29584281788749</v>
      </c>
      <c r="N51" s="38">
        <f>IF('2018 Hourly Load - RC2016'!N31="",0,$P$19+$Q$19*(WLEF!N30))</f>
        <v>178.89489816202234</v>
      </c>
      <c r="O51" s="38">
        <f>IF('2018 Hourly Load - RC2016'!O31="",0,$P$19+$Q$19*(WLEF!O30))</f>
        <v>177.11743540385089</v>
      </c>
      <c r="P51" s="38">
        <f>IF('2018 Hourly Load - RC2016'!P31="",0,$P$19+$Q$19*(WLEF!P30))</f>
        <v>175.56951616565993</v>
      </c>
      <c r="Q51" s="38">
        <f>IF('2018 Hourly Load - RC2016'!Q31="",0,$P$19+$Q$19*(WLEF!Q30))</f>
        <v>174.00178216638983</v>
      </c>
      <c r="R51" s="38">
        <f>IF('2018 Hourly Load - RC2016'!R31="",0,$P$19+$Q$19*(WLEF!R30))</f>
        <v>174.60444278754437</v>
      </c>
      <c r="S51" s="38">
        <f>IF('2018 Hourly Load - RC2016'!S31="",0,$P$19+$Q$19*(WLEF!S30))</f>
        <v>182.95866700181847</v>
      </c>
      <c r="T51" s="38">
        <f>IF('2018 Hourly Load - RC2016'!T31="",0,$P$19+$Q$19*(WLEF!T30))</f>
        <v>200.45491114442797</v>
      </c>
      <c r="U51" s="38">
        <f>IF('2018 Hourly Load - RC2016'!U31="",0,$P$19+$Q$19*(WLEF!U30))</f>
        <v>199.7915036216132</v>
      </c>
      <c r="V51" s="38">
        <f>IF('2018 Hourly Load - RC2016'!V31="",0,$P$19+$Q$19*(WLEF!V30))</f>
        <v>190.20516421755804</v>
      </c>
      <c r="W51" s="38">
        <f>IF('2018 Hourly Load - RC2016'!W31="",0,$P$19+$Q$19*(WLEF!W30))</f>
        <v>175.71717094891409</v>
      </c>
      <c r="X51" s="38">
        <f>IF('2018 Hourly Load - RC2016'!X31="",0,$P$19+$Q$19*(WLEF!X30))</f>
        <v>159.90414573296758</v>
      </c>
      <c r="Y51" s="38">
        <f>IF('2018 Hourly Load - RC2016'!Y31="",0,$P$19+$Q$19*(WLEF!Y30))</f>
        <v>145.24238705082649</v>
      </c>
      <c r="Z51" s="25">
        <f t="shared" si="0"/>
        <v>3960.3518249938747</v>
      </c>
    </row>
    <row r="52" spans="1:26" x14ac:dyDescent="0.25">
      <c r="A52" s="37">
        <f>IF('2018 Hourly Load - RC2016'!A32="","",'2018 Hourly Load - RC2016'!A32)</f>
        <v>43122</v>
      </c>
      <c r="B52" s="38">
        <f>IF('2018 Hourly Load - RC2016'!B32="",0,$P$19+$Q$19*(WLEF!B31))</f>
        <v>134.74680416339228</v>
      </c>
      <c r="C52" s="38">
        <f>IF('2018 Hourly Load - RC2016'!C32="",0,$P$19+$Q$19*(WLEF!C31))</f>
        <v>131.04780228823151</v>
      </c>
      <c r="D52" s="38">
        <f>IF('2018 Hourly Load - RC2016'!D32="",0,$P$19+$Q$19*(WLEF!D31))</f>
        <v>130.45619342415486</v>
      </c>
      <c r="E52" s="38">
        <f>IF('2018 Hourly Load - RC2016'!E32="",0,$P$19+$Q$19*(WLEF!E31))</f>
        <v>132.31390711554681</v>
      </c>
      <c r="F52" s="38">
        <f>IF('2018 Hourly Load - RC2016'!F32="",0,$P$19+$Q$19*(WLEF!F31))</f>
        <v>138.04633734790261</v>
      </c>
      <c r="G52" s="38">
        <f>IF('2018 Hourly Load - RC2016'!G32="",0,$P$19+$Q$19*(WLEF!G31))</f>
        <v>153.50289826318701</v>
      </c>
      <c r="H52" s="38">
        <f>IF('2018 Hourly Load - RC2016'!H32="",0,$P$19+$Q$19*(WLEF!H31))</f>
        <v>185.63370290437854</v>
      </c>
      <c r="I52" s="38">
        <f>IF('2018 Hourly Load - RC2016'!I32="",0,$P$19+$Q$19*(WLEF!I31))</f>
        <v>208.75204816026425</v>
      </c>
      <c r="J52" s="38">
        <f>IF('2018 Hourly Load - RC2016'!J32="",0,$P$19+$Q$19*(WLEF!J31))</f>
        <v>205.16978348122876</v>
      </c>
      <c r="K52" s="38">
        <f>IF('2018 Hourly Load - RC2016'!K32="",0,$P$19+$Q$19*(WLEF!K31))</f>
        <v>209.61254235396208</v>
      </c>
      <c r="L52" s="38">
        <f>IF('2018 Hourly Load - RC2016'!L32="",0,$P$19+$Q$19*(WLEF!L31))</f>
        <v>206.47163874668533</v>
      </c>
      <c r="M52" s="38">
        <f>IF('2018 Hourly Load - RC2016'!M32="",0,$P$19+$Q$19*(WLEF!M31))</f>
        <v>200.28888447836997</v>
      </c>
      <c r="N52" s="38">
        <f>IF('2018 Hourly Load - RC2016'!N32="",0,$P$19+$Q$19*(WLEF!N31))</f>
        <v>193.42098528726251</v>
      </c>
      <c r="O52" s="38">
        <f>IF('2018 Hourly Load - RC2016'!O32="",0,$P$19+$Q$19*(WLEF!O31))</f>
        <v>185.68548899968175</v>
      </c>
      <c r="P52" s="38">
        <f>IF('2018 Hourly Load - RC2016'!P32="",0,$P$19+$Q$19*(WLEF!P31))</f>
        <v>180.40271315240119</v>
      </c>
      <c r="Q52" s="38">
        <f>IF('2018 Hourly Load - RC2016'!Q32="",0,$P$19+$Q$19*(WLEF!Q31))</f>
        <v>177.59755063243344</v>
      </c>
      <c r="R52" s="38">
        <f>IF('2018 Hourly Load - RC2016'!R32="",0,$P$19+$Q$19*(WLEF!R31))</f>
        <v>179.51336714745</v>
      </c>
      <c r="S52" s="38">
        <f>IF('2018 Hourly Load - RC2016'!S32="",0,$P$19+$Q$19*(WLEF!S31))</f>
        <v>192.93828640027297</v>
      </c>
      <c r="T52" s="38">
        <f>IF('2018 Hourly Load - RC2016'!T32="",0,$P$19+$Q$19*(WLEF!T31))</f>
        <v>225.6198965163116</v>
      </c>
      <c r="U52" s="38">
        <f>IF('2018 Hourly Load - RC2016'!U32="",0,$P$19+$Q$19*(WLEF!U31))</f>
        <v>235.30872271550106</v>
      </c>
      <c r="V52" s="38">
        <f>IF('2018 Hourly Load - RC2016'!V32="",0,$P$19+$Q$19*(WLEF!V31))</f>
        <v>235.01492220114699</v>
      </c>
      <c r="W52" s="38">
        <f>IF('2018 Hourly Load - RC2016'!W32="",0,$P$19+$Q$19*(WLEF!W31))</f>
        <v>225.74184922109754</v>
      </c>
      <c r="X52" s="38">
        <f>IF('2018 Hourly Load - RC2016'!X32="",0,$P$19+$Q$19*(WLEF!X31))</f>
        <v>211.82481784699428</v>
      </c>
      <c r="Y52" s="38">
        <f>IF('2018 Hourly Load - RC2016'!Y32="",0,$P$19+$Q$19*(WLEF!Y31))</f>
        <v>196.12174268888566</v>
      </c>
      <c r="Z52" s="25">
        <f t="shared" si="0"/>
        <v>4475.2328855367432</v>
      </c>
    </row>
    <row r="53" spans="1:26" x14ac:dyDescent="0.25">
      <c r="A53" s="37">
        <f>IF('2018 Hourly Load - RC2016'!A33="","",'2018 Hourly Load - RC2016'!A33)</f>
        <v>43123</v>
      </c>
      <c r="B53" s="38">
        <f>IF('2018 Hourly Load - RC2016'!B33="",0,$P$19+$Q$19*(WLEF!B32))</f>
        <v>187.17552911073045</v>
      </c>
      <c r="C53" s="38">
        <f>IF('2018 Hourly Load - RC2016'!C33="",0,$P$19+$Q$19*(WLEF!C32))</f>
        <v>185.06491036221965</v>
      </c>
      <c r="D53" s="38">
        <f>IF('2018 Hourly Load - RC2016'!D33="",0,$P$19+$Q$19*(WLEF!D32))</f>
        <v>187.2972796974729</v>
      </c>
      <c r="E53" s="38">
        <f>IF('2018 Hourly Load - RC2016'!E33="",0,$P$19+$Q$19*(WLEF!E32))</f>
        <v>192.34974527091401</v>
      </c>
      <c r="F53" s="38">
        <f>IF('2018 Hourly Load - RC2016'!F33="",0,$P$19+$Q$19*(WLEF!F32))</f>
        <v>202.02868782584653</v>
      </c>
      <c r="G53" s="38">
        <f>IF('2018 Hourly Load - RC2016'!G33="",0,$P$19+$Q$19*(WLEF!G32))</f>
        <v>227.45462485468175</v>
      </c>
      <c r="H53" s="38">
        <f>IF('2018 Hourly Load - RC2016'!H33="",0,$P$19+$Q$19*(WLEF!H32))</f>
        <v>276.11624853181462</v>
      </c>
      <c r="I53" s="38">
        <f>IF('2018 Hourly Load - RC2016'!I33="",0,$P$19+$Q$19*(WLEF!I32))</f>
        <v>302.145100088101</v>
      </c>
      <c r="J53" s="38">
        <f>IF('2018 Hourly Load - RC2016'!J33="",0,$P$19+$Q$19*(WLEF!J32))</f>
        <v>287.16113575403591</v>
      </c>
      <c r="K53" s="38">
        <f>IF('2018 Hourly Load - RC2016'!K33="",0,$P$19+$Q$19*(WLEF!K32))</f>
        <v>263.3390075584756</v>
      </c>
      <c r="L53" s="38">
        <f>IF('2018 Hourly Load - RC2016'!L33="",0,$P$19+$Q$19*(WLEF!L32))</f>
        <v>242.03667781882291</v>
      </c>
      <c r="M53" s="38">
        <f>IF('2018 Hourly Load - RC2016'!M33="",0,$P$19+$Q$19*(WLEF!M32))</f>
        <v>219.98637033896608</v>
      </c>
      <c r="N53" s="38">
        <f>IF('2018 Hourly Load - RC2016'!N33="",0,$P$19+$Q$19*(WLEF!N32))</f>
        <v>202.81015530308579</v>
      </c>
      <c r="O53" s="38">
        <f>IF('2018 Hourly Load - RC2016'!O33="",0,$P$19+$Q$19*(WLEF!O32))</f>
        <v>189.36025613021357</v>
      </c>
      <c r="P53" s="38">
        <f>IF('2018 Hourly Load - RC2016'!P33="",0,$P$19+$Q$19*(WLEF!P32))</f>
        <v>180.77306245915707</v>
      </c>
      <c r="Q53" s="38">
        <f>IF('2018 Hourly Load - RC2016'!Q33="",0,$P$19+$Q$19*(WLEF!Q32))</f>
        <v>176.50663107988902</v>
      </c>
      <c r="R53" s="38">
        <f>IF('2018 Hourly Load - RC2016'!R33="",0,$P$19+$Q$19*(WLEF!R32))</f>
        <v>176.85306212578516</v>
      </c>
      <c r="S53" s="38">
        <f>IF('2018 Hourly Load - RC2016'!S33="",0,$P$19+$Q$19*(WLEF!S32))</f>
        <v>187.05384901355484</v>
      </c>
      <c r="T53" s="38">
        <f>IF('2018 Hourly Load - RC2016'!T33="",0,$P$19+$Q$19*(WLEF!T32))</f>
        <v>213.54998597798783</v>
      </c>
      <c r="U53" s="38">
        <f>IF('2018 Hourly Load - RC2016'!U33="",0,$P$19+$Q$19*(WLEF!U32))</f>
        <v>218.69471735937952</v>
      </c>
      <c r="V53" s="38">
        <f>IF('2018 Hourly Load - RC2016'!V33="",0,$P$19+$Q$19*(WLEF!V32))</f>
        <v>214.40708732182327</v>
      </c>
      <c r="W53" s="38">
        <f>IF('2018 Hourly Load - RC2016'!W33="",0,$P$19+$Q$19*(WLEF!W32))</f>
        <v>202.73562049830636</v>
      </c>
      <c r="X53" s="38">
        <f>IF('2018 Hourly Load - RC2016'!X33="",0,$P$19+$Q$19*(WLEF!X32))</f>
        <v>185.51291903169482</v>
      </c>
      <c r="Y53" s="38">
        <f>IF('2018 Hourly Load - RC2016'!Y33="",0,$P$19+$Q$19*(WLEF!Y32))</f>
        <v>169.66360967088713</v>
      </c>
      <c r="Z53" s="25">
        <f t="shared" si="0"/>
        <v>5090.0762731838458</v>
      </c>
    </row>
    <row r="54" spans="1:26" x14ac:dyDescent="0.25">
      <c r="A54" s="37">
        <f>IF('2018 Hourly Load - RC2016'!A34="","",'2018 Hourly Load - RC2016'!A34)</f>
        <v>43124</v>
      </c>
      <c r="B54" s="38">
        <f>IF('2018 Hourly Load - RC2016'!B34="",0,$P$19+$Q$19*(WLEF!B33))</f>
        <v>158.90488779208715</v>
      </c>
      <c r="C54" s="38">
        <f>IF('2018 Hourly Load - RC2016'!C34="",0,$P$19+$Q$19*(WLEF!C33))</f>
        <v>155.27684229726961</v>
      </c>
      <c r="D54" s="38">
        <f>IF('2018 Hourly Load - RC2016'!D34="",0,$P$19+$Q$19*(WLEF!D33))</f>
        <v>155.04485394017183</v>
      </c>
      <c r="E54" s="38">
        <f>IF('2018 Hourly Load - RC2016'!E34="",0,$P$19+$Q$19*(WLEF!E33))</f>
        <v>157.02849364621622</v>
      </c>
      <c r="F54" s="38">
        <f>IF('2018 Hourly Load - RC2016'!F34="",0,$P$19+$Q$19*(WLEF!F33))</f>
        <v>163.04746252898474</v>
      </c>
      <c r="G54" s="38">
        <f>IF('2018 Hourly Load - RC2016'!G34="",0,$P$19+$Q$19*(WLEF!G33))</f>
        <v>180.78991306202482</v>
      </c>
      <c r="H54" s="38">
        <f>IF('2018 Hourly Load - RC2016'!H34="",0,$P$19+$Q$19*(WLEF!H33))</f>
        <v>216.18856510817614</v>
      </c>
      <c r="I54" s="38">
        <f>IF('2018 Hourly Load - RC2016'!I34="",0,$P$19+$Q$19*(WLEF!I33))</f>
        <v>236.88745524503327</v>
      </c>
      <c r="J54" s="38">
        <f>IF('2018 Hourly Load - RC2016'!J34="",0,$P$19+$Q$19*(WLEF!J33))</f>
        <v>236.67649004158807</v>
      </c>
      <c r="K54" s="38">
        <f>IF('2018 Hourly Load - RC2016'!K34="",0,$P$19+$Q$19*(WLEF!K33))</f>
        <v>229.83657376993108</v>
      </c>
      <c r="L54" s="38">
        <f>IF('2018 Hourly Load - RC2016'!L34="",0,$P$19+$Q$19*(WLEF!L33))</f>
        <v>221.28410124548458</v>
      </c>
      <c r="M54" s="38">
        <f>IF('2018 Hourly Load - RC2016'!M34="",0,$P$19+$Q$19*(WLEF!M33))</f>
        <v>209.32538727948065</v>
      </c>
      <c r="N54" s="38">
        <f>IF('2018 Hourly Load - RC2016'!N34="",0,$P$19+$Q$19*(WLEF!N33))</f>
        <v>199.14831149955813</v>
      </c>
      <c r="O54" s="38">
        <f>IF('2018 Hourly Load - RC2016'!O34="",0,$P$19+$Q$19*(WLEF!O33))</f>
        <v>190.73491489037559</v>
      </c>
      <c r="P54" s="38">
        <f>IF('2018 Hourly Load - RC2016'!P34="",0,$P$19+$Q$19*(WLEF!P33))</f>
        <v>184.05188250025242</v>
      </c>
      <c r="Q54" s="38">
        <f>IF('2018 Hourly Load - RC2016'!Q34="",0,$P$19+$Q$19*(WLEF!Q33))</f>
        <v>180.28502075071788</v>
      </c>
      <c r="R54" s="38">
        <f>IF('2018 Hourly Load - RC2016'!R34="",0,$P$19+$Q$19*(WLEF!R33))</f>
        <v>181.26231399873228</v>
      </c>
      <c r="S54" s="38">
        <f>IF('2018 Hourly Load - RC2016'!S34="",0,$P$19+$Q$19*(WLEF!S33))</f>
        <v>190.36395347523882</v>
      </c>
      <c r="T54" s="38">
        <f>IF('2018 Hourly Load - RC2016'!T34="",0,$P$19+$Q$19*(WLEF!T33))</f>
        <v>212.09543736381465</v>
      </c>
      <c r="U54" s="38">
        <f>IF('2018 Hourly Load - RC2016'!U34="",0,$P$19+$Q$19*(WLEF!U33))</f>
        <v>212.63752227225677</v>
      </c>
      <c r="V54" s="38">
        <f>IF('2018 Hourly Load - RC2016'!V34="",0,$P$19+$Q$19*(WLEF!V33))</f>
        <v>206.81237955826691</v>
      </c>
      <c r="W54" s="38">
        <f>IF('2018 Hourly Load - RC2016'!W34="",0,$P$19+$Q$19*(WLEF!W33))</f>
        <v>197.28391712351015</v>
      </c>
      <c r="X54" s="38">
        <f>IF('2018 Hourly Load - RC2016'!X34="",0,$P$19+$Q$19*(WLEF!X33))</f>
        <v>185.84092496797129</v>
      </c>
      <c r="Y54" s="38">
        <f>IF('2018 Hourly Load - RC2016'!Y34="",0,$P$19+$Q$19*(WLEF!Y33))</f>
        <v>172.41506201809096</v>
      </c>
      <c r="Z54" s="25">
        <f t="shared" si="0"/>
        <v>4633.2226663752335</v>
      </c>
    </row>
    <row r="55" spans="1:26" x14ac:dyDescent="0.25">
      <c r="A55" s="37">
        <f>IF('2018 Hourly Load - RC2016'!A35="","",'2018 Hourly Load - RC2016'!A35)</f>
        <v>43125</v>
      </c>
      <c r="B55" s="38">
        <f>IF('2018 Hourly Load - RC2016'!B35="",0,$P$19+$Q$19*(WLEF!B34))</f>
        <v>161.93719071323306</v>
      </c>
      <c r="C55" s="38">
        <f>IF('2018 Hourly Load - RC2016'!C35="",0,$P$19+$Q$19*(WLEF!C34))</f>
        <v>156.8964012330328</v>
      </c>
      <c r="D55" s="38">
        <f>IF('2018 Hourly Load - RC2016'!D35="",0,$P$19+$Q$19*(WLEF!D34))</f>
        <v>154.91452232759542</v>
      </c>
      <c r="E55" s="38">
        <f>IF('2018 Hourly Load - RC2016'!E35="",0,$P$19+$Q$19*(WLEF!E34))</f>
        <v>155.4801342078735</v>
      </c>
      <c r="F55" s="38">
        <f>IF('2018 Hourly Load - RC2016'!F35="",0,$P$19+$Q$19*(WLEF!F34))</f>
        <v>158.16338070640126</v>
      </c>
      <c r="G55" s="38">
        <f>IF('2018 Hourly Load - RC2016'!G35="",0,$P$19+$Q$19*(WLEF!G34))</f>
        <v>164.58082639091617</v>
      </c>
      <c r="H55" s="38">
        <f>IF('2018 Hourly Load - RC2016'!H35="",0,$P$19+$Q$19*(WLEF!H34))</f>
        <v>176.45719271872844</v>
      </c>
      <c r="I55" s="38">
        <f>IF('2018 Hourly Load - RC2016'!I35="",0,$P$19+$Q$19*(WLEF!I34))</f>
        <v>192.47445641946138</v>
      </c>
      <c r="J55" s="38">
        <f>IF('2018 Hourly Load - RC2016'!J35="",0,$P$19+$Q$19*(WLEF!J34))</f>
        <v>208.56122283304288</v>
      </c>
      <c r="K55" s="38">
        <f>IF('2018 Hourly Load - RC2016'!K35="",0,$P$19+$Q$19*(WLEF!K34))</f>
        <v>207.6092540408174</v>
      </c>
      <c r="L55" s="38">
        <f>IF('2018 Hourly Load - RC2016'!L35="",0,$P$19+$Q$19*(WLEF!L34))</f>
        <v>198.23252255640625</v>
      </c>
      <c r="M55" s="38">
        <f>IF('2018 Hourly Load - RC2016'!M35="",0,$P$19+$Q$19*(WLEF!M34))</f>
        <v>188.39620700866024</v>
      </c>
      <c r="N55" s="38">
        <f>IF('2018 Hourly Load - RC2016'!N35="",0,$P$19+$Q$19*(WLEF!N34))</f>
        <v>180.84047350200359</v>
      </c>
      <c r="O55" s="38">
        <f>IF('2018 Hourly Load - RC2016'!O35="",0,$P$19+$Q$19*(WLEF!O34))</f>
        <v>175.06181937658883</v>
      </c>
      <c r="P55" s="38">
        <f>IF('2018 Hourly Load - RC2016'!P35="",0,$P$19+$Q$19*(WLEF!P34))</f>
        <v>170.73033619711762</v>
      </c>
      <c r="Q55" s="38">
        <f>IF('2018 Hourly Load - RC2016'!Q35="",0,$P$19+$Q$19*(WLEF!Q34))</f>
        <v>167.51817195351038</v>
      </c>
      <c r="R55" s="38">
        <f>IF('2018 Hourly Load - RC2016'!R35="",0,$P$19+$Q$19*(WLEF!R34))</f>
        <v>166.12857587872185</v>
      </c>
      <c r="S55" s="38">
        <f>IF('2018 Hourly Load - RC2016'!S35="",0,$P$19+$Q$19*(WLEF!S34))</f>
        <v>170.28375458172917</v>
      </c>
      <c r="T55" s="38">
        <f>IF('2018 Hourly Load - RC2016'!T35="",0,$P$19+$Q$19*(WLEF!T34))</f>
        <v>185.18543241651247</v>
      </c>
      <c r="U55" s="38">
        <f>IF('2018 Hourly Load - RC2016'!U35="",0,$P$19+$Q$19*(WLEF!U34))</f>
        <v>183.58996364983818</v>
      </c>
      <c r="V55" s="38">
        <f>IF('2018 Hourly Load - RC2016'!V35="",0,$P$19+$Q$19*(WLEF!V34))</f>
        <v>176.80353313518157</v>
      </c>
      <c r="W55" s="38">
        <f>IF('2018 Hourly Load - RC2016'!W35="",0,$P$19+$Q$19*(WLEF!W34))</f>
        <v>168.80855971730136</v>
      </c>
      <c r="X55" s="38">
        <f>IF('2018 Hourly Load - RC2016'!X35="",0,$P$19+$Q$19*(WLEF!X34))</f>
        <v>158.4595519718994</v>
      </c>
      <c r="Y55" s="38">
        <f>IF('2018 Hourly Load - RC2016'!Y35="",0,$P$19+$Q$19*(WLEF!Y34))</f>
        <v>147.44491556304763</v>
      </c>
      <c r="Z55" s="25">
        <f t="shared" si="0"/>
        <v>4174.5583990996211</v>
      </c>
    </row>
    <row r="56" spans="1:26" x14ac:dyDescent="0.25">
      <c r="A56" s="37">
        <f>IF('2018 Hourly Load - RC2016'!A36="","",'2018 Hourly Load - RC2016'!A36)</f>
        <v>43126</v>
      </c>
      <c r="B56" s="38">
        <f>IF('2018 Hourly Load - RC2016'!B36="",0,$P$19+$Q$19*(WLEF!B35))</f>
        <v>138.64426797526968</v>
      </c>
      <c r="C56" s="38">
        <f>IF('2018 Hourly Load - RC2016'!C36="",0,$P$19+$Q$19*(WLEF!C35))</f>
        <v>133.18312115636834</v>
      </c>
      <c r="D56" s="38">
        <f>IF('2018 Hourly Load - RC2016'!D36="",0,$P$19+$Q$19*(WLEF!D35))</f>
        <v>130.92919280289868</v>
      </c>
      <c r="E56" s="38">
        <f>IF('2018 Hourly Load - RC2016'!E36="",0,$P$19+$Q$19*(WLEF!E35))</f>
        <v>129.98549574555088</v>
      </c>
      <c r="F56" s="38">
        <f>IF('2018 Hourly Load - RC2016'!F36="",0,$P$19+$Q$19*(WLEF!F35))</f>
        <v>130.7042311047592</v>
      </c>
      <c r="G56" s="38">
        <f>IF('2018 Hourly Load - RC2016'!G36="",0,$P$19+$Q$19*(WLEF!G35))</f>
        <v>134.12094959764076</v>
      </c>
      <c r="H56" s="38">
        <f>IF('2018 Hourly Load - RC2016'!H36="",0,$P$19+$Q$19*(WLEF!H35))</f>
        <v>140.92456733881062</v>
      </c>
      <c r="I56" s="38">
        <f>IF('2018 Hourly Load - RC2016'!I36="",0,$P$19+$Q$19*(WLEF!I35))</f>
        <v>150.9601878209495</v>
      </c>
      <c r="J56" s="38">
        <f>IF('2018 Hourly Load - RC2016'!J36="",0,$P$19+$Q$19*(WLEF!J35))</f>
        <v>166.3464087799594</v>
      </c>
      <c r="K56" s="38">
        <f>IF('2018 Hourly Load - RC2016'!K36="",0,$P$19+$Q$19*(WLEF!K35))</f>
        <v>174.84932570039447</v>
      </c>
      <c r="L56" s="38">
        <f>IF('2018 Hourly Load - RC2016'!L36="",0,$P$19+$Q$19*(WLEF!L35))</f>
        <v>178.79479146868891</v>
      </c>
      <c r="M56" s="38">
        <f>IF('2018 Hourly Load - RC2016'!M36="",0,$P$19+$Q$19*(WLEF!M35))</f>
        <v>178.37823768946902</v>
      </c>
      <c r="N56" s="38">
        <f>IF('2018 Hourly Load - RC2016'!N36="",0,$P$19+$Q$19*(WLEF!N35))</f>
        <v>178.14536030069218</v>
      </c>
      <c r="O56" s="38">
        <f>IF('2018 Hourly Load - RC2016'!O36="",0,$P$19+$Q$19*(WLEF!O35))</f>
        <v>177.92936947884783</v>
      </c>
      <c r="P56" s="38">
        <f>IF('2018 Hourly Load - RC2016'!P36="",0,$P$19+$Q$19*(WLEF!P35))</f>
        <v>176.65502384575046</v>
      </c>
      <c r="Q56" s="38">
        <f>IF('2018 Hourly Load - RC2016'!Q36="",0,$P$19+$Q$19*(WLEF!Q35))</f>
        <v>175.30730648572563</v>
      </c>
      <c r="R56" s="38">
        <f>IF('2018 Hourly Load - RC2016'!R36="",0,$P$19+$Q$19*(WLEF!R35))</f>
        <v>175.04546507781373</v>
      </c>
      <c r="S56" s="38">
        <f>IF('2018 Hourly Load - RC2016'!S36="",0,$P$19+$Q$19*(WLEF!S35))</f>
        <v>179.79818887341469</v>
      </c>
      <c r="T56" s="38">
        <f>IF('2018 Hourly Load - RC2016'!T36="",0,$P$19+$Q$19*(WLEF!T35))</f>
        <v>195.61514424235003</v>
      </c>
      <c r="U56" s="38">
        <f>IF('2018 Hourly Load - RC2016'!U36="",0,$P$19+$Q$19*(WLEF!U35))</f>
        <v>195.07361174194148</v>
      </c>
      <c r="V56" s="38">
        <f>IF('2018 Hourly Load - RC2016'!V36="",0,$P$19+$Q$19*(WLEF!V35))</f>
        <v>185.2371063039339</v>
      </c>
      <c r="W56" s="38">
        <f>IF('2018 Hourly Load - RC2016'!W36="",0,$P$19+$Q$19*(WLEF!W35))</f>
        <v>172.04467027373877</v>
      </c>
      <c r="X56" s="38">
        <f>IF('2018 Hourly Load - RC2016'!X36="",0,$P$19+$Q$19*(WLEF!X35))</f>
        <v>157.8234951202779</v>
      </c>
      <c r="Y56" s="38">
        <f>IF('2018 Hourly Load - RC2016'!Y36="",0,$P$19+$Q$19*(WLEF!Y35))</f>
        <v>142.76011565785564</v>
      </c>
      <c r="Z56" s="25">
        <f t="shared" si="0"/>
        <v>3899.2556345831022</v>
      </c>
    </row>
    <row r="57" spans="1:26" x14ac:dyDescent="0.25">
      <c r="A57" s="37">
        <f>IF('2018 Hourly Load - RC2016'!A37="","",'2018 Hourly Load - RC2016'!A37)</f>
        <v>43127</v>
      </c>
      <c r="B57" s="38">
        <f>IF('2018 Hourly Load - RC2016'!B37="",0,$P$19+$Q$19*(WLEF!B36))</f>
        <v>131.59525878937507</v>
      </c>
      <c r="C57" s="38">
        <f>IF('2018 Hourly Load - RC2016'!C37="",0,$P$19+$Q$19*(WLEF!C36))</f>
        <v>125.50563994009443</v>
      </c>
      <c r="D57" s="38">
        <f>IF('2018 Hourly Load - RC2016'!D37="",0,$P$19+$Q$19*(WLEF!D36))</f>
        <v>122.96232098588246</v>
      </c>
      <c r="E57" s="38">
        <f>IF('2018 Hourly Load - RC2016'!E37="",0,$P$19+$Q$19*(WLEF!E36))</f>
        <v>122.29276504656903</v>
      </c>
      <c r="F57" s="38">
        <f>IF('2018 Hourly Load - RC2016'!F37="",0,$P$19+$Q$19*(WLEF!F36))</f>
        <v>124.57191499860264</v>
      </c>
      <c r="G57" s="38">
        <f>IF('2018 Hourly Load - RC2016'!G37="",0,$P$19+$Q$19*(WLEF!G36))</f>
        <v>133.13463584292194</v>
      </c>
      <c r="H57" s="38">
        <f>IF('2018 Hourly Load - RC2016'!H37="",0,$P$19+$Q$19*(WLEF!H36))</f>
        <v>153.45990322385546</v>
      </c>
      <c r="I57" s="38">
        <f>IF('2018 Hourly Load - RC2016'!I37="",0,$P$19+$Q$19*(WLEF!I36))</f>
        <v>166.23745708455726</v>
      </c>
      <c r="J57" s="38">
        <f>IF('2018 Hourly Load - RC2016'!J37="",0,$P$19+$Q$19*(WLEF!J36))</f>
        <v>171.8517245052636</v>
      </c>
      <c r="K57" s="38">
        <f>IF('2018 Hourly Load - RC2016'!K37="",0,$P$19+$Q$19*(WLEF!K36))</f>
        <v>178.64472853166347</v>
      </c>
      <c r="L57" s="38">
        <f>IF('2018 Hourly Load - RC2016'!L37="",0,$P$19+$Q$19*(WLEF!L36))</f>
        <v>186.65453928407032</v>
      </c>
      <c r="M57" s="38">
        <f>IF('2018 Hourly Load - RC2016'!M37="",0,$P$19+$Q$19*(WLEF!M36))</f>
        <v>192.08274445828229</v>
      </c>
      <c r="N57" s="38">
        <f>IF('2018 Hourly Load - RC2016'!N37="",0,$P$19+$Q$19*(WLEF!N36))</f>
        <v>196.61131646648045</v>
      </c>
      <c r="O57" s="38">
        <f>IF('2018 Hourly Load - RC2016'!O37="",0,$P$19+$Q$19*(WLEF!O36))</f>
        <v>200.39955597534532</v>
      </c>
      <c r="P57" s="38">
        <f>IF('2018 Hourly Load - RC2016'!P37="",0,$P$19+$Q$19*(WLEF!P36))</f>
        <v>202.1587561814695</v>
      </c>
      <c r="Q57" s="38">
        <f>IF('2018 Hourly Load - RC2016'!Q37="",0,$P$19+$Q$19*(WLEF!Q36))</f>
        <v>204.39946126763556</v>
      </c>
      <c r="R57" s="38">
        <f>IF('2018 Hourly Load - RC2016'!R37="",0,$P$19+$Q$19*(WLEF!R36))</f>
        <v>205.41453692344601</v>
      </c>
      <c r="S57" s="38">
        <f>IF('2018 Hourly Load - RC2016'!S37="",0,$P$19+$Q$19*(WLEF!S36))</f>
        <v>207.2864039128543</v>
      </c>
      <c r="T57" s="38">
        <f>IF('2018 Hourly Load - RC2016'!T37="",0,$P$19+$Q$19*(WLEF!T36))</f>
        <v>222.7286827787708</v>
      </c>
      <c r="U57" s="38">
        <f>IF('2018 Hourly Load - RC2016'!U37="",0,$P$19+$Q$19*(WLEF!U36))</f>
        <v>220.9041358671131</v>
      </c>
      <c r="V57" s="38">
        <f>IF('2018 Hourly Load - RC2016'!V37="",0,$P$19+$Q$19*(WLEF!V36))</f>
        <v>206.73661909816303</v>
      </c>
      <c r="W57" s="38">
        <f>IF('2018 Hourly Load - RC2016'!W37="",0,$P$19+$Q$19*(WLEF!W36))</f>
        <v>187.01909621856794</v>
      </c>
      <c r="X57" s="38">
        <f>IF('2018 Hourly Load - RC2016'!X37="",0,$P$19+$Q$19*(WLEF!X36))</f>
        <v>167.09540502247538</v>
      </c>
      <c r="Y57" s="38">
        <f>IF('2018 Hourly Load - RC2016'!Y37="",0,$P$19+$Q$19*(WLEF!Y36))</f>
        <v>147.73319271634728</v>
      </c>
      <c r="Z57" s="25">
        <f t="shared" si="0"/>
        <v>4177.4807951198072</v>
      </c>
    </row>
    <row r="58" spans="1:26" x14ac:dyDescent="0.25">
      <c r="A58" s="37">
        <f>IF('2018 Hourly Load - RC2016'!A38="","",'2018 Hourly Load - RC2016'!A38)</f>
        <v>43128</v>
      </c>
      <c r="B58" s="38">
        <f>IF('2018 Hourly Load - RC2016'!B38="",0,$P$19+$Q$19*(WLEF!B37))</f>
        <v>133.40158990226954</v>
      </c>
      <c r="C58" s="38">
        <f>IF('2018 Hourly Load - RC2016'!C38="",0,$P$19+$Q$19*(WLEF!C37))</f>
        <v>126.28022173750898</v>
      </c>
      <c r="D58" s="38">
        <f>IF('2018 Hourly Load - RC2016'!D38="",0,$P$19+$Q$19*(WLEF!D37))</f>
        <v>122.99485911376604</v>
      </c>
      <c r="E58" s="38">
        <f>IF('2018 Hourly Load - RC2016'!E38="",0,$P$19+$Q$19*(WLEF!E37))</f>
        <v>121.72478673083461</v>
      </c>
      <c r="F58" s="38">
        <f>IF('2018 Hourly Load - RC2016'!F38="",0,$P$19+$Q$19*(WLEF!F37))</f>
        <v>123.29917264350897</v>
      </c>
      <c r="G58" s="38">
        <f>IF('2018 Hourly Load - RC2016'!G38="",0,$P$19+$Q$19*(WLEF!G37))</f>
        <v>131.39258330283985</v>
      </c>
      <c r="H58" s="38">
        <f>IF('2018 Hourly Load - RC2016'!H38="",0,$P$19+$Q$19*(WLEF!H37))</f>
        <v>150.18816522637798</v>
      </c>
      <c r="I58" s="38">
        <f>IF('2018 Hourly Load - RC2016'!I38="",0,$P$19+$Q$19*(WLEF!I37))</f>
        <v>163.55188227248175</v>
      </c>
      <c r="J58" s="38">
        <f>IF('2018 Hourly Load - RC2016'!J38="",0,$P$19+$Q$19*(WLEF!J37))</f>
        <v>169.87008152409055</v>
      </c>
      <c r="K58" s="38">
        <f>IF('2018 Hourly Load - RC2016'!K38="",0,$P$19+$Q$19*(WLEF!K37))</f>
        <v>178.74475754261715</v>
      </c>
      <c r="L58" s="38">
        <f>IF('2018 Hourly Load - RC2016'!L38="",0,$P$19+$Q$19*(WLEF!L37))</f>
        <v>188.32626409565987</v>
      </c>
      <c r="M58" s="38">
        <f>IF('2018 Hourly Load - RC2016'!M38="",0,$P$19+$Q$19*(WLEF!M37))</f>
        <v>195.34421615385466</v>
      </c>
      <c r="N58" s="38">
        <f>IF('2018 Hourly Load - RC2016'!N38="",0,$P$19+$Q$19*(WLEF!N37))</f>
        <v>202.04726470381922</v>
      </c>
      <c r="O58" s="38">
        <f>IF('2018 Hourly Load - RC2016'!O38="",0,$P$19+$Q$19*(WLEF!O37))</f>
        <v>207.76132736905885</v>
      </c>
      <c r="P58" s="38">
        <f>IF('2018 Hourly Load - RC2016'!P38="",0,$P$19+$Q$19*(WLEF!P37))</f>
        <v>212.03742373107042</v>
      </c>
      <c r="Q58" s="38">
        <f>IF('2018 Hourly Load - RC2016'!Q38="",0,$P$19+$Q$19*(WLEF!Q37))</f>
        <v>215.32570375974063</v>
      </c>
      <c r="R58" s="38">
        <f>IF('2018 Hourly Load - RC2016'!R38="",0,$P$19+$Q$19*(WLEF!R37))</f>
        <v>216.46369595727066</v>
      </c>
      <c r="S58" s="38">
        <f>IF('2018 Hourly Load - RC2016'!S38="",0,$P$19+$Q$19*(WLEF!S37))</f>
        <v>216.99510169634505</v>
      </c>
      <c r="T58" s="38">
        <f>IF('2018 Hourly Load - RC2016'!T38="",0,$P$19+$Q$19*(WLEF!T37))</f>
        <v>230.6830995209051</v>
      </c>
      <c r="U58" s="38">
        <f>IF('2018 Hourly Load - RC2016'!U38="",0,$P$19+$Q$19*(WLEF!U37))</f>
        <v>228.21228196325529</v>
      </c>
      <c r="V58" s="38">
        <f>IF('2018 Hourly Load - RC2016'!V38="",0,$P$19+$Q$19*(WLEF!V37))</f>
        <v>214.95396552080666</v>
      </c>
      <c r="W58" s="38">
        <f>IF('2018 Hourly Load - RC2016'!W38="",0,$P$19+$Q$19*(WLEF!W37))</f>
        <v>194.28170605456791</v>
      </c>
      <c r="X58" s="38">
        <f>IF('2018 Hourly Load - RC2016'!X38="",0,$P$19+$Q$19*(WLEF!X37))</f>
        <v>174.5881287685217</v>
      </c>
      <c r="Y58" s="38">
        <f>IF('2018 Hourly Load - RC2016'!Y38="",0,$P$19+$Q$19*(WLEF!Y37))</f>
        <v>154.94347483822986</v>
      </c>
      <c r="Z58" s="25">
        <f t="shared" si="0"/>
        <v>4273.4117541294017</v>
      </c>
    </row>
    <row r="59" spans="1:26" x14ac:dyDescent="0.25">
      <c r="A59" s="37">
        <f>IF('2018 Hourly Load - RC2016'!A39="","",'2018 Hourly Load - RC2016'!A39)</f>
        <v>43129</v>
      </c>
      <c r="B59" s="38">
        <f>IF('2018 Hourly Load - RC2016'!B39="",0,$P$19+$Q$19*(WLEF!B38))</f>
        <v>139.66933013256198</v>
      </c>
      <c r="C59" s="38">
        <f>IF('2018 Hourly Load - RC2016'!C39="",0,$P$19+$Q$19*(WLEF!C38))</f>
        <v>131.84619661215564</v>
      </c>
      <c r="D59" s="38">
        <f>IF('2018 Hourly Load - RC2016'!D39="",0,$P$19+$Q$19*(WLEF!D38))</f>
        <v>128.24087896765676</v>
      </c>
      <c r="E59" s="38">
        <f>IF('2018 Hourly Load - RC2016'!E39="",0,$P$19+$Q$19*(WLEF!E38))</f>
        <v>126.9820647755345</v>
      </c>
      <c r="F59" s="38">
        <f>IF('2018 Hourly Load - RC2016'!F39="",0,$P$19+$Q$19*(WLEF!F38))</f>
        <v>128.70294527073619</v>
      </c>
      <c r="G59" s="38">
        <f>IF('2018 Hourly Load - RC2016'!G39="",0,$P$19+$Q$19*(WLEF!G38))</f>
        <v>137.78020398851112</v>
      </c>
      <c r="H59" s="38">
        <f>IF('2018 Hourly Load - RC2016'!H39="",0,$P$19+$Q$19*(WLEF!H38))</f>
        <v>157.79397581598403</v>
      </c>
      <c r="I59" s="38">
        <f>IF('2018 Hourly Load - RC2016'!I39="",0,$P$19+$Q$19*(WLEF!I38))</f>
        <v>172.86700084055497</v>
      </c>
      <c r="J59" s="38">
        <f>IF('2018 Hourly Load - RC2016'!J39="",0,$P$19+$Q$19*(WLEF!J38))</f>
        <v>179.78142314573958</v>
      </c>
      <c r="K59" s="38">
        <f>IF('2018 Hourly Load - RC2016'!K39="",0,$P$19+$Q$19*(WLEF!K38))</f>
        <v>189.60634527779325</v>
      </c>
      <c r="L59" s="38">
        <f>IF('2018 Hourly Load - RC2016'!L39="",0,$P$19+$Q$19*(WLEF!L38))</f>
        <v>197.17471296037391</v>
      </c>
      <c r="M59" s="38">
        <f>IF('2018 Hourly Load - RC2016'!M39="",0,$P$19+$Q$19*(WLEF!M38))</f>
        <v>203.63155727775182</v>
      </c>
      <c r="N59" s="38">
        <f>IF('2018 Hourly Load - RC2016'!N39="",0,$P$19+$Q$19*(WLEF!N38))</f>
        <v>175.42197790597538</v>
      </c>
      <c r="O59" s="38">
        <f>IF('2018 Hourly Load - RC2016'!O39="",0,$P$19+$Q$19*(WLEF!O38))</f>
        <v>202.5307684665764</v>
      </c>
      <c r="P59" s="38">
        <f>IF('2018 Hourly Load - RC2016'!P39="",0,$P$19+$Q$19*(WLEF!P38))</f>
        <v>199.99401367345081</v>
      </c>
      <c r="Q59" s="38">
        <f>IF('2018 Hourly Load - RC2016'!Q39="",0,$P$19+$Q$19*(WLEF!Q38))</f>
        <v>201.0091749237352</v>
      </c>
      <c r="R59" s="38">
        <f>IF('2018 Hourly Load - RC2016'!R39="",0,$P$19+$Q$19*(WLEF!R38))</f>
        <v>204.77492610295229</v>
      </c>
      <c r="S59" s="38">
        <f>IF('2018 Hourly Load - RC2016'!S39="",0,$P$19+$Q$19*(WLEF!S38))</f>
        <v>214.91486538968059</v>
      </c>
      <c r="T59" s="38">
        <f>IF('2018 Hourly Load - RC2016'!T39="",0,$P$19+$Q$19*(WLEF!T38))</f>
        <v>228.23278651509503</v>
      </c>
      <c r="U59" s="38">
        <f>IF('2018 Hourly Load - RC2016'!U39="",0,$P$19+$Q$19*(WLEF!U38))</f>
        <v>224.88926784091177</v>
      </c>
      <c r="V59" s="38">
        <f>IF('2018 Hourly Load - RC2016'!V39="",0,$P$19+$Q$19*(WLEF!V38))</f>
        <v>215.81562423091907</v>
      </c>
      <c r="W59" s="38">
        <f>IF('2018 Hourly Load - RC2016'!W39="",0,$P$19+$Q$19*(WLEF!W38))</f>
        <v>199.58916763584864</v>
      </c>
      <c r="X59" s="38">
        <f>IF('2018 Hourly Load - RC2016'!X39="",0,$P$19+$Q$19*(WLEF!X38))</f>
        <v>181.12722721752317</v>
      </c>
      <c r="Y59" s="38">
        <f>IF('2018 Hourly Load - RC2016'!Y39="",0,$P$19+$Q$19*(WLEF!Y38))</f>
        <v>161.95234812793541</v>
      </c>
      <c r="Z59" s="25">
        <f t="shared" si="0"/>
        <v>4304.328783095958</v>
      </c>
    </row>
    <row r="60" spans="1:26" x14ac:dyDescent="0.25">
      <c r="A60" s="37">
        <f>IF('2018 Hourly Load - RC2016'!A40="","",'2018 Hourly Load - RC2016'!A40)</f>
        <v>43130</v>
      </c>
      <c r="B60" s="38">
        <f>IF('2018 Hourly Load - RC2016'!B40="",0,$P$19+$Q$19*(WLEF!B39))</f>
        <v>149.15631017654786</v>
      </c>
      <c r="C60" s="38">
        <f>IF('2018 Hourly Load - RC2016'!C40="",0,$P$19+$Q$19*(WLEF!C39))</f>
        <v>142.00938235101532</v>
      </c>
      <c r="D60" s="38">
        <f>IF('2018 Hourly Load - RC2016'!D40="",0,$P$19+$Q$19*(WLEF!D39))</f>
        <v>138.58050728498876</v>
      </c>
      <c r="E60" s="38">
        <f>IF('2018 Hourly Load - RC2016'!E40="",0,$P$19+$Q$19*(WLEF!E39))</f>
        <v>137.84351153157701</v>
      </c>
      <c r="F60" s="38">
        <f>IF('2018 Hourly Load - RC2016'!F40="",0,$P$19+$Q$19*(WLEF!F39))</f>
        <v>140.47008585697336</v>
      </c>
      <c r="G60" s="38">
        <f>IF('2018 Hourly Load - RC2016'!G40="",0,$P$19+$Q$19*(WLEF!G39))</f>
        <v>151.22789784493682</v>
      </c>
      <c r="H60" s="38">
        <f>IF('2018 Hourly Load - RC2016'!H40="",0,$P$19+$Q$19*(WLEF!H39))</f>
        <v>176.12793451371965</v>
      </c>
      <c r="I60" s="38">
        <f>IF('2018 Hourly Load - RC2016'!I40="",0,$P$19+$Q$19*(WLEF!I39))</f>
        <v>193.06332985677801</v>
      </c>
      <c r="J60" s="38">
        <f>IF('2018 Hourly Load - RC2016'!J40="",0,$P$19+$Q$19*(WLEF!J39))</f>
        <v>202.01011238643653</v>
      </c>
      <c r="K60" s="38">
        <f>IF('2018 Hourly Load - RC2016'!K40="",0,$P$19+$Q$19*(WLEF!K39))</f>
        <v>210.80288384404832</v>
      </c>
      <c r="L60" s="38">
        <f>IF('2018 Hourly Load - RC2016'!L40="",0,$P$19+$Q$19*(WLEF!L39))</f>
        <v>215.75678630181227</v>
      </c>
      <c r="M60" s="38">
        <f>IF('2018 Hourly Load - RC2016'!M40="",0,$P$19+$Q$19*(WLEF!M39))</f>
        <v>215.11042358781447</v>
      </c>
      <c r="N60" s="38">
        <f>IF('2018 Hourly Load - RC2016'!N40="",0,$P$19+$Q$19*(WLEF!N39))</f>
        <v>212.26955594442694</v>
      </c>
      <c r="O60" s="38">
        <f>IF('2018 Hourly Load - RC2016'!O40="",0,$P$19+$Q$19*(WLEF!O39))</f>
        <v>208.96212217418653</v>
      </c>
      <c r="P60" s="38">
        <f>IF('2018 Hourly Load - RC2016'!P40="",0,$P$19+$Q$19*(WLEF!P39))</f>
        <v>205.32037221287993</v>
      </c>
      <c r="Q60" s="38">
        <f>IF('2018 Hourly Load - RC2016'!Q40="",0,$P$19+$Q$19*(WLEF!Q39))</f>
        <v>203.23917710425093</v>
      </c>
      <c r="R60" s="38">
        <f>IF('2018 Hourly Load - RC2016'!R40="",0,$P$19+$Q$19*(WLEF!R39))</f>
        <v>204.64344795599368</v>
      </c>
      <c r="S60" s="38">
        <f>IF('2018 Hourly Load - RC2016'!S40="",0,$P$19+$Q$19*(WLEF!S39))</f>
        <v>213.18073501376739</v>
      </c>
      <c r="T60" s="38">
        <f>IF('2018 Hourly Load - RC2016'!T40="",0,$P$19+$Q$19*(WLEF!T39))</f>
        <v>228.95135212391807</v>
      </c>
      <c r="U60" s="38">
        <f>IF('2018 Hourly Load - RC2016'!U40="",0,$P$19+$Q$19*(WLEF!U39))</f>
        <v>226.43389277077756</v>
      </c>
      <c r="V60" s="38">
        <f>IF('2018 Hourly Load - RC2016'!V40="",0,$P$19+$Q$19*(WLEF!V39))</f>
        <v>215.20825663297853</v>
      </c>
      <c r="W60" s="38">
        <f>IF('2018 Hourly Load - RC2016'!W40="",0,$P$19+$Q$19*(WLEF!W39))</f>
        <v>199.60755462355976</v>
      </c>
      <c r="X60" s="38">
        <f>IF('2018 Hourly Load - RC2016'!X40="",0,$P$19+$Q$19*(WLEF!X39))</f>
        <v>179.47988604179039</v>
      </c>
      <c r="Y60" s="38">
        <f>IF('2018 Hourly Load - RC2016'!Y40="",0,$P$19+$Q$19*(WLEF!Y39))</f>
        <v>160.60897163051811</v>
      </c>
      <c r="Z60" s="25">
        <f t="shared" si="0"/>
        <v>4530.0644897656966</v>
      </c>
    </row>
    <row r="61" spans="1:26" x14ac:dyDescent="0.25">
      <c r="A61" s="37">
        <f>IF('2018 Hourly Load - RC2016'!A41="","",'2018 Hourly Load - RC2016'!A41)</f>
        <v>43131</v>
      </c>
      <c r="B61" s="38">
        <f>IF('2018 Hourly Load - RC2016'!B41="",0,$P$19+$Q$19*(WLEF!B40))</f>
        <v>147.82942607991407</v>
      </c>
      <c r="C61" s="38">
        <f>IF('2018 Hourly Load - RC2016'!C41="",0,$P$19+$Q$19*(WLEF!C40))</f>
        <v>140.93757841813255</v>
      </c>
      <c r="D61" s="38">
        <f>IF('2018 Hourly Load - RC2016'!D41="",0,$P$19+$Q$19*(WLEF!D40))</f>
        <v>138.22411203533085</v>
      </c>
      <c r="E61" s="38">
        <f>IF('2018 Hourly Load - RC2016'!E41="",0,$P$19+$Q$19*(WLEF!E40))</f>
        <v>137.08619464305539</v>
      </c>
      <c r="F61" s="38">
        <f>IF('2018 Hourly Load - RC2016'!F41="",0,$P$19+$Q$19*(WLEF!F40))</f>
        <v>138.84854386268339</v>
      </c>
      <c r="G61" s="38">
        <f>IF('2018 Hourly Load - RC2016'!G41="",0,$P$19+$Q$19*(WLEF!G40))</f>
        <v>148.86492141237164</v>
      </c>
      <c r="H61" s="38">
        <f>IF('2018 Hourly Load - RC2016'!H41="",0,$P$19+$Q$19*(WLEF!H40))</f>
        <v>171.72320907795381</v>
      </c>
      <c r="I61" s="38">
        <f>IF('2018 Hourly Load - RC2016'!I41="",0,$P$19+$Q$19*(WLEF!I40))</f>
        <v>187.00172197891834</v>
      </c>
      <c r="J61" s="38">
        <f>IF('2018 Hourly Load - RC2016'!J41="",0,$P$19+$Q$19*(WLEF!J40))</f>
        <v>193.4388831636939</v>
      </c>
      <c r="K61" s="38">
        <f>IF('2018 Hourly Load - RC2016'!K41="",0,$P$19+$Q$19*(WLEF!K40))</f>
        <v>201.95439469958183</v>
      </c>
      <c r="L61" s="38">
        <f>IF('2018 Hourly Load - RC2016'!L41="",0,$P$19+$Q$19*(WLEF!L40))</f>
        <v>208.35148112707827</v>
      </c>
      <c r="M61" s="38">
        <f>IF('2018 Hourly Load - RC2016'!M41="",0,$P$19+$Q$19*(WLEF!M40))</f>
        <v>211.9600923606211</v>
      </c>
      <c r="N61" s="38">
        <f>IF('2018 Hourly Load - RC2016'!N41="",0,$P$19+$Q$19*(WLEF!N40))</f>
        <v>212.71505504146842</v>
      </c>
      <c r="O61" s="38">
        <f>IF('2018 Hourly Load - RC2016'!O41="",0,$P$19+$Q$19*(WLEF!O40))</f>
        <v>211.74754977329877</v>
      </c>
      <c r="P61" s="38">
        <f>IF('2018 Hourly Load - RC2016'!P41="",0,$P$19+$Q$19*(WLEF!P40))</f>
        <v>209.95755569642833</v>
      </c>
      <c r="Q61" s="38">
        <f>IF('2018 Hourly Load - RC2016'!Q41="",0,$P$19+$Q$19*(WLEF!Q40))</f>
        <v>210.99539228949692</v>
      </c>
      <c r="R61" s="38">
        <f>IF('2018 Hourly Load - RC2016'!R41="",0,$P$19+$Q$19*(WLEF!R40))</f>
        <v>209.51678803173689</v>
      </c>
      <c r="S61" s="38">
        <f>IF('2018 Hourly Load - RC2016'!S41="",0,$P$19+$Q$19*(WLEF!S40))</f>
        <v>211.88278400717314</v>
      </c>
      <c r="T61" s="38">
        <f>IF('2018 Hourly Load - RC2016'!T41="",0,$P$19+$Q$19*(WLEF!T40))</f>
        <v>223.27232349265125</v>
      </c>
      <c r="U61" s="38">
        <f>IF('2018 Hourly Load - RC2016'!U41="",0,$P$19+$Q$19*(WLEF!U40))</f>
        <v>218.81369223960957</v>
      </c>
      <c r="V61" s="38">
        <f>IF('2018 Hourly Load - RC2016'!V41="",0,$P$19+$Q$19*(WLEF!V40))</f>
        <v>206.98292474941209</v>
      </c>
      <c r="W61" s="38">
        <f>IF('2018 Hourly Load - RC2016'!W41="",0,$P$19+$Q$19*(WLEF!W40))</f>
        <v>192.70624985132855</v>
      </c>
      <c r="X61" s="38">
        <f>IF('2018 Hourly Load - RC2016'!X41="",0,$P$19+$Q$19*(WLEF!X40))</f>
        <v>177.18358626587087</v>
      </c>
      <c r="Y61" s="38">
        <f>IF('2018 Hourly Load - RC2016'!Y41="",0,$P$19+$Q$19*(WLEF!Y40))</f>
        <v>160.65406840978989</v>
      </c>
      <c r="Z61" s="25">
        <f t="shared" si="0"/>
        <v>4472.6485287076002</v>
      </c>
    </row>
    <row r="62" spans="1:26" x14ac:dyDescent="0.25">
      <c r="A62" s="37">
        <f>IF('2018 Hourly Load - RC2016'!A42="","",'2018 Hourly Load - RC2016'!A42)</f>
        <v>43132</v>
      </c>
      <c r="B62" s="38">
        <f>IF('2018 Hourly Load - RC2016'!B42="",0,$P$19+$Q$19*(WLEF!B41))</f>
        <v>146.67927802852034</v>
      </c>
      <c r="C62" s="38">
        <f>IF('2018 Hourly Load - RC2016'!C42="",0,$P$19+$Q$19*(WLEF!C41))</f>
        <v>137.97023450990287</v>
      </c>
      <c r="D62" s="38">
        <f>IF('2018 Hourly Load - RC2016'!D42="",0,$P$19+$Q$19*(WLEF!D41))</f>
        <v>132.82004234492931</v>
      </c>
      <c r="E62" s="38">
        <f>IF('2018 Hourly Load - RC2016'!E42="",0,$P$19+$Q$19*(WLEF!E41))</f>
        <v>130.20879014965158</v>
      </c>
      <c r="F62" s="38">
        <f>IF('2018 Hourly Load - RC2016'!F42="",0,$P$19+$Q$19*(WLEF!F41))</f>
        <v>129.73930086362105</v>
      </c>
      <c r="G62" s="38">
        <f>IF('2018 Hourly Load - RC2016'!G42="",0,$P$19+$Q$19*(WLEF!G41))</f>
        <v>132.02582632604035</v>
      </c>
      <c r="H62" s="38">
        <f>IF('2018 Hourly Load - RC2016'!H42="",0,$P$19+$Q$19*(WLEF!H41))</f>
        <v>138.32582416451183</v>
      </c>
      <c r="I62" s="38">
        <f>IF('2018 Hourly Load - RC2016'!I42="",0,$P$19+$Q$19*(WLEF!I41))</f>
        <v>148.10476695914633</v>
      </c>
      <c r="J62" s="38">
        <f>IF('2018 Hourly Load - RC2016'!J42="",0,$P$19+$Q$19*(WLEF!J41))</f>
        <v>167.59657721093129</v>
      </c>
      <c r="K62" s="38">
        <f>IF('2018 Hourly Load - RC2016'!K42="",0,$P$19+$Q$19*(WLEF!K41))</f>
        <v>188.16897669732037</v>
      </c>
      <c r="L62" s="38">
        <f>IF('2018 Hourly Load - RC2016'!L42="",0,$P$19+$Q$19*(WLEF!L41))</f>
        <v>203.08986581617734</v>
      </c>
      <c r="M62" s="38">
        <f>IF('2018 Hourly Load - RC2016'!M42="",0,$P$19+$Q$19*(WLEF!M41))</f>
        <v>211.67030471660468</v>
      </c>
      <c r="N62" s="38">
        <f>IF('2018 Hourly Load - RC2016'!N42="",0,$P$19+$Q$19*(WLEF!N41))</f>
        <v>218.17975798708579</v>
      </c>
      <c r="O62" s="38">
        <f>IF('2018 Hourly Load - RC2016'!O42="",0,$P$19+$Q$19*(WLEF!O41))</f>
        <v>222.16601491682781</v>
      </c>
      <c r="P62" s="38">
        <f>IF('2018 Hourly Load - RC2016'!P42="",0,$P$19+$Q$19*(WLEF!P41))</f>
        <v>224.68664630047363</v>
      </c>
      <c r="Q62" s="38">
        <f>IF('2018 Hourly Load - RC2016'!Q42="",0,$P$19+$Q$19*(WLEF!Q41))</f>
        <v>225.57925712321696</v>
      </c>
      <c r="R62" s="38">
        <f>IF('2018 Hourly Load - RC2016'!R42="",0,$P$19+$Q$19*(WLEF!R41))</f>
        <v>223.39327495787637</v>
      </c>
      <c r="S62" s="38">
        <f>IF('2018 Hourly Load - RC2016'!S42="",0,$P$19+$Q$19*(WLEF!S41))</f>
        <v>218.08083882716829</v>
      </c>
      <c r="T62" s="38">
        <f>IF('2018 Hourly Load - RC2016'!T42="",0,$P$19+$Q$19*(WLEF!T41))</f>
        <v>224.28183478837354</v>
      </c>
      <c r="U62" s="38">
        <f>IF('2018 Hourly Load - RC2016'!U42="",0,$P$19+$Q$19*(WLEF!U41))</f>
        <v>218.73436989853917</v>
      </c>
      <c r="V62" s="38">
        <f>IF('2018 Hourly Load - RC2016'!V42="",0,$P$19+$Q$19*(WLEF!V41))</f>
        <v>204.77492610295229</v>
      </c>
      <c r="W62" s="38">
        <f>IF('2018 Hourly Load - RC2016'!W42="",0,$P$19+$Q$19*(WLEF!W41))</f>
        <v>189.92315991642087</v>
      </c>
      <c r="X62" s="38">
        <f>IF('2018 Hourly Load - RC2016'!X42="",0,$P$19+$Q$19*(WLEF!X41))</f>
        <v>174.93102526614055</v>
      </c>
      <c r="Y62" s="38">
        <f>IF('2018 Hourly Load - RC2016'!Y42="",0,$P$19+$Q$19*(WLEF!Y41))</f>
        <v>159.11315425211836</v>
      </c>
      <c r="Z62" s="25">
        <f t="shared" si="0"/>
        <v>4370.2440481245503</v>
      </c>
    </row>
    <row r="63" spans="1:26" x14ac:dyDescent="0.25">
      <c r="A63" s="37">
        <f>IF('2018 Hourly Load - RC2016'!A43="","",'2018 Hourly Load - RC2016'!A43)</f>
        <v>43133</v>
      </c>
      <c r="B63" s="38">
        <f>IF('2018 Hourly Load - RC2016'!B43="",0,$P$19+$Q$19*(WLEF!B42))</f>
        <v>144.97308813446139</v>
      </c>
      <c r="C63" s="38">
        <f>IF('2018 Hourly Load - RC2016'!C43="",0,$P$19+$Q$19*(WLEF!C42))</f>
        <v>136.23416279377801</v>
      </c>
      <c r="D63" s="38">
        <f>IF('2018 Hourly Load - RC2016'!D43="",0,$P$19+$Q$19*(WLEF!D42))</f>
        <v>130.98847956353276</v>
      </c>
      <c r="E63" s="38">
        <f>IF('2018 Hourly Load - RC2016'!E43="",0,$P$19+$Q$19*(WLEF!E42))</f>
        <v>128.16025400816346</v>
      </c>
      <c r="F63" s="38">
        <f>IF('2018 Hourly Load - RC2016'!F43="",0,$P$19+$Q$19*(WLEF!F42))</f>
        <v>127.18686142260484</v>
      </c>
      <c r="G63" s="38">
        <f>IF('2018 Hourly Load - RC2016'!G43="",0,$P$19+$Q$19*(WLEF!G42))</f>
        <v>128.09120300396731</v>
      </c>
      <c r="H63" s="38">
        <f>IF('2018 Hourly Load - RC2016'!H43="",0,$P$19+$Q$19*(WLEF!H42))</f>
        <v>132.01384094184326</v>
      </c>
      <c r="I63" s="38">
        <f>IF('2018 Hourly Load - RC2016'!I43="",0,$P$19+$Q$19*(WLEF!I42))</f>
        <v>139.219732570709</v>
      </c>
      <c r="J63" s="38">
        <f>IF('2018 Hourly Load - RC2016'!J43="",0,$P$19+$Q$19*(WLEF!J42))</f>
        <v>159.60518365604986</v>
      </c>
      <c r="K63" s="38">
        <f>IF('2018 Hourly Load - RC2016'!K43="",0,$P$19+$Q$19*(WLEF!K42))</f>
        <v>181.0597183524207</v>
      </c>
      <c r="L63" s="38">
        <f>IF('2018 Hourly Load - RC2016'!L43="",0,$P$19+$Q$19*(WLEF!L42))</f>
        <v>195.59707229984554</v>
      </c>
      <c r="M63" s="38">
        <f>IF('2018 Hourly Load - RC2016'!M43="",0,$P$19+$Q$19*(WLEF!M42))</f>
        <v>205.28271639859162</v>
      </c>
      <c r="N63" s="38">
        <f>IF('2018 Hourly Load - RC2016'!N43="",0,$P$19+$Q$19*(WLEF!N42))</f>
        <v>217.86334326885748</v>
      </c>
      <c r="O63" s="38">
        <f>IF('2018 Hourly Load - RC2016'!O43="",0,$P$19+$Q$19*(WLEF!O42))</f>
        <v>227.10717242934857</v>
      </c>
      <c r="P63" s="38">
        <f>IF('2018 Hourly Load - RC2016'!P43="",0,$P$19+$Q$19*(WLEF!P42))</f>
        <v>233.80075236036271</v>
      </c>
      <c r="Q63" s="38">
        <f>IF('2018 Hourly Load - RC2016'!Q43="",0,$P$19+$Q$19*(WLEF!Q42))</f>
        <v>236.92966554847334</v>
      </c>
      <c r="R63" s="38">
        <f>IF('2018 Hourly Load - RC2016'!R43="",0,$P$19+$Q$19*(WLEF!R42))</f>
        <v>236.5499799705251</v>
      </c>
      <c r="S63" s="38">
        <f>IF('2018 Hourly Load - RC2016'!S43="",0,$P$19+$Q$19*(WLEF!S42))</f>
        <v>230.53839954520555</v>
      </c>
      <c r="T63" s="38">
        <f>IF('2018 Hourly Load - RC2016'!T43="",0,$P$19+$Q$19*(WLEF!T42))</f>
        <v>230.4350855765835</v>
      </c>
      <c r="U63" s="38">
        <f>IF('2018 Hourly Load - RC2016'!U43="",0,$P$19+$Q$19*(WLEF!U42))</f>
        <v>216.8769209026633</v>
      </c>
      <c r="V63" s="38">
        <f>IF('2018 Hourly Load - RC2016'!V43="",0,$P$19+$Q$19*(WLEF!V42))</f>
        <v>204.7185696943088</v>
      </c>
      <c r="W63" s="38">
        <f>IF('2018 Hourly Load - RC2016'!W43="",0,$P$19+$Q$19*(WLEF!W42))</f>
        <v>197.57538141222221</v>
      </c>
      <c r="X63" s="38">
        <f>IF('2018 Hourly Load - RC2016'!X43="",0,$P$19+$Q$19*(WLEF!X42))</f>
        <v>188.23886782206756</v>
      </c>
      <c r="Y63" s="38">
        <f>IF('2018 Hourly Load - RC2016'!Y43="",0,$P$19+$Q$19*(WLEF!Y42))</f>
        <v>167.11104435564454</v>
      </c>
      <c r="Z63" s="25">
        <f t="shared" si="0"/>
        <v>4396.1574960322296</v>
      </c>
    </row>
    <row r="64" spans="1:26" x14ac:dyDescent="0.25">
      <c r="A64" s="37">
        <f>IF('2018 Hourly Load - RC2016'!A44="","",'2018 Hourly Load - RC2016'!A44)</f>
        <v>43134</v>
      </c>
      <c r="B64" s="38">
        <f>IF('2018 Hourly Load - RC2016'!B44="",0,$P$19+$Q$19*(WLEF!B43))</f>
        <v>150.00632300323383</v>
      </c>
      <c r="C64" s="38">
        <f>IF('2018 Hourly Load - RC2016'!C44="",0,$P$19+$Q$19*(WLEF!C43))</f>
        <v>137.24984048803131</v>
      </c>
      <c r="D64" s="38">
        <f>IF('2018 Hourly Load - RC2016'!D44="",0,$P$19+$Q$19*(WLEF!D43))</f>
        <v>132.63898845408303</v>
      </c>
      <c r="E64" s="38">
        <f>IF('2018 Hourly Load - RC2016'!E44="",0,$P$19+$Q$19*(WLEF!E43))</f>
        <v>130.73971684738439</v>
      </c>
      <c r="F64" s="38">
        <f>IF('2018 Hourly Load - RC2016'!F44="",0,$P$19+$Q$19*(WLEF!F43))</f>
        <v>131.95393559929661</v>
      </c>
      <c r="G64" s="38">
        <f>IF('2018 Hourly Load - RC2016'!G44="",0,$P$19+$Q$19*(WLEF!G43))</f>
        <v>140.22410532086906</v>
      </c>
      <c r="H64" s="38">
        <f>IF('2018 Hourly Load - RC2016'!H44="",0,$P$19+$Q$19*(WLEF!H43))</f>
        <v>158.81571705154329</v>
      </c>
      <c r="I64" s="38">
        <f>IF('2018 Hourly Load - RC2016'!I44="",0,$P$19+$Q$19*(WLEF!I43))</f>
        <v>171.43438599015224</v>
      </c>
      <c r="J64" s="38">
        <f>IF('2018 Hourly Load - RC2016'!J44="",0,$P$19+$Q$19*(WLEF!J43))</f>
        <v>183.74382007640668</v>
      </c>
      <c r="K64" s="38">
        <f>IF('2018 Hourly Load - RC2016'!K44="",0,$P$19+$Q$19*(WLEF!K43))</f>
        <v>200.52873817641444</v>
      </c>
      <c r="L64" s="38">
        <f>IF('2018 Hourly Load - RC2016'!L44="",0,$P$19+$Q$19*(WLEF!L43))</f>
        <v>218.57579426740267</v>
      </c>
      <c r="M64" s="38">
        <f>IF('2018 Hourly Load - RC2016'!M44="",0,$P$19+$Q$19*(WLEF!M43))</f>
        <v>231.82248065061327</v>
      </c>
      <c r="N64" s="38">
        <f>IF('2018 Hourly Load - RC2016'!N44="",0,$P$19+$Q$19*(WLEF!N43))</f>
        <v>242.53045076061039</v>
      </c>
      <c r="O64" s="38">
        <f>IF('2018 Hourly Load - RC2016'!O44="",0,$P$19+$Q$19*(WLEF!O43))</f>
        <v>251.08512140869044</v>
      </c>
      <c r="P64" s="38">
        <f>IF('2018 Hourly Load - RC2016'!P44="",0,$P$19+$Q$19*(WLEF!P43))</f>
        <v>257.4503379206252</v>
      </c>
      <c r="Q64" s="38">
        <f>IF('2018 Hourly Load - RC2016'!Q44="",0,$P$19+$Q$19*(WLEF!Q43))</f>
        <v>260.06557565355143</v>
      </c>
      <c r="R64" s="38">
        <f>IF('2018 Hourly Load - RC2016'!R44="",0,$P$19+$Q$19*(WLEF!R43))</f>
        <v>255.63565810975467</v>
      </c>
      <c r="S64" s="38">
        <f>IF('2018 Hourly Load - RC2016'!S44="",0,$P$19+$Q$19*(WLEF!S43))</f>
        <v>249.72076851090469</v>
      </c>
      <c r="T64" s="38">
        <f>IF('2018 Hourly Load - RC2016'!T44="",0,$P$19+$Q$19*(WLEF!T43))</f>
        <v>258.95850176243158</v>
      </c>
      <c r="U64" s="38">
        <f>IF('2018 Hourly Load - RC2016'!U44="",0,$P$19+$Q$19*(WLEF!U43))</f>
        <v>254.38658298634925</v>
      </c>
      <c r="V64" s="38">
        <f>IF('2018 Hourly Load - RC2016'!V44="",0,$P$19+$Q$19*(WLEF!V43))</f>
        <v>235.49774336595647</v>
      </c>
      <c r="W64" s="38">
        <f>IF('2018 Hourly Load - RC2016'!W44="",0,$P$19+$Q$19*(WLEF!W43))</f>
        <v>215.07130043968704</v>
      </c>
      <c r="X64" s="38">
        <f>IF('2018 Hourly Load - RC2016'!X44="",0,$P$19+$Q$19*(WLEF!X43))</f>
        <v>191.67397186409772</v>
      </c>
      <c r="Y64" s="38">
        <f>IF('2018 Hourly Load - RC2016'!Y44="",0,$P$19+$Q$19*(WLEF!Y43))</f>
        <v>168.90335811468719</v>
      </c>
      <c r="Z64" s="25">
        <f t="shared" si="0"/>
        <v>4828.7132168227763</v>
      </c>
    </row>
    <row r="65" spans="1:26" x14ac:dyDescent="0.25">
      <c r="A65" s="37">
        <f>IF('2018 Hourly Load - RC2016'!A45="","",'2018 Hourly Load - RC2016'!A45)</f>
        <v>43135</v>
      </c>
      <c r="B65" s="38">
        <f>IF('2018 Hourly Load - RC2016'!B45="",0,$P$19+$Q$19*(WLEF!B44))</f>
        <v>151.56680017353168</v>
      </c>
      <c r="C65" s="38">
        <f>IF('2018 Hourly Load - RC2016'!C45="",0,$P$19+$Q$19*(WLEF!C44))</f>
        <v>142.24595109139145</v>
      </c>
      <c r="D65" s="38">
        <f>IF('2018 Hourly Load - RC2016'!D45="",0,$P$19+$Q$19*(WLEF!D44))</f>
        <v>136.96047865854072</v>
      </c>
      <c r="E65" s="38">
        <f>IF('2018 Hourly Load - RC2016'!E45="",0,$P$19+$Q$19*(WLEF!E44))</f>
        <v>134.47636878258311</v>
      </c>
      <c r="F65" s="38">
        <f>IF('2018 Hourly Load - RC2016'!F45="",0,$P$19+$Q$19*(WLEF!F44))</f>
        <v>135.01793580849375</v>
      </c>
      <c r="G65" s="38">
        <f>IF('2018 Hourly Load - RC2016'!G45="",0,$P$19+$Q$19*(WLEF!G44))</f>
        <v>142.49616819431571</v>
      </c>
      <c r="H65" s="38">
        <f>IF('2018 Hourly Load - RC2016'!H45="",0,$P$19+$Q$19*(WLEF!H44))</f>
        <v>161.43780306166684</v>
      </c>
      <c r="I65" s="38">
        <f>IF('2018 Hourly Load - RC2016'!I45="",0,$P$19+$Q$19*(WLEF!I44))</f>
        <v>173.83923897963723</v>
      </c>
      <c r="J65" s="38">
        <f>IF('2018 Hourly Load - RC2016'!J45="",0,$P$19+$Q$19*(WLEF!J44))</f>
        <v>185.4439313242525</v>
      </c>
      <c r="K65" s="38">
        <f>IF('2018 Hourly Load - RC2016'!K45="",0,$P$19+$Q$19*(WLEF!K44))</f>
        <v>203.36990000585109</v>
      </c>
      <c r="L65" s="38">
        <f>IF('2018 Hourly Load - RC2016'!L45="",0,$P$19+$Q$19*(WLEF!L44))</f>
        <v>220.66442530604604</v>
      </c>
      <c r="M65" s="38">
        <f>IF('2018 Hourly Load - RC2016'!M45="",0,$P$19+$Q$19*(WLEF!M44))</f>
        <v>234.09338476189578</v>
      </c>
      <c r="N65" s="38">
        <f>IF('2018 Hourly Load - RC2016'!N45="",0,$P$19+$Q$19*(WLEF!N44))</f>
        <v>245.01073046367901</v>
      </c>
      <c r="O65" s="38">
        <f>IF('2018 Hourly Load - RC2016'!O45="",0,$P$19+$Q$19*(WLEF!O44))</f>
        <v>252.05672658023423</v>
      </c>
      <c r="P65" s="38">
        <f>IF('2018 Hourly Load - RC2016'!P45="",0,$P$19+$Q$19*(WLEF!P44))</f>
        <v>256.86681953254026</v>
      </c>
      <c r="Q65" s="38">
        <f>IF('2018 Hourly Load - RC2016'!Q45="",0,$P$19+$Q$19*(WLEF!Q44))</f>
        <v>259.65849408968836</v>
      </c>
      <c r="R65" s="38">
        <f>IF('2018 Hourly Load - RC2016'!R45="",0,$P$19+$Q$19*(WLEF!R44))</f>
        <v>257.06869661683942</v>
      </c>
      <c r="S65" s="38">
        <f>IF('2018 Hourly Load - RC2016'!S45="",0,$P$19+$Q$19*(WLEF!S44))</f>
        <v>249.89650331658396</v>
      </c>
      <c r="T65" s="38">
        <f>IF('2018 Hourly Load - RC2016'!T45="",0,$P$19+$Q$19*(WLEF!T44))</f>
        <v>259.29703509972273</v>
      </c>
      <c r="U65" s="38">
        <f>IF('2018 Hourly Load - RC2016'!U45="",0,$P$19+$Q$19*(WLEF!U44))</f>
        <v>257.51772954287691</v>
      </c>
      <c r="V65" s="38">
        <f>IF('2018 Hourly Load - RC2016'!V45="",0,$P$19+$Q$19*(WLEF!V44))</f>
        <v>240.79489045348538</v>
      </c>
      <c r="W65" s="38">
        <f>IF('2018 Hourly Load - RC2016'!W45="",0,$P$19+$Q$19*(WLEF!W44))</f>
        <v>218.89303759768131</v>
      </c>
      <c r="X65" s="38">
        <f>IF('2018 Hourly Load - RC2016'!X45="",0,$P$19+$Q$19*(WLEF!X44))</f>
        <v>196.46614823865866</v>
      </c>
      <c r="Y65" s="38">
        <f>IF('2018 Hourly Load - RC2016'!Y45="",0,$P$19+$Q$19*(WLEF!Y44))</f>
        <v>173.32006749608755</v>
      </c>
      <c r="Z65" s="25">
        <f t="shared" si="0"/>
        <v>4888.4592651762841</v>
      </c>
    </row>
    <row r="66" spans="1:26" x14ac:dyDescent="0.25">
      <c r="A66" s="37">
        <f>IF('2018 Hourly Load - RC2016'!A46="","",'2018 Hourly Load - RC2016'!A46)</f>
        <v>43136</v>
      </c>
      <c r="B66" s="38">
        <f>IF('2018 Hourly Load - RC2016'!B46="",0,$P$19+$Q$19*(WLEF!B45))</f>
        <v>155.78560074553022</v>
      </c>
      <c r="C66" s="38">
        <f>IF('2018 Hourly Load - RC2016'!C46="",0,$P$19+$Q$19*(WLEF!C45))</f>
        <v>145.24238705082649</v>
      </c>
      <c r="D66" s="38">
        <f>IF('2018 Hourly Load - RC2016'!D46="",0,$P$19+$Q$19*(WLEF!D45))</f>
        <v>139.90123793015488</v>
      </c>
      <c r="E66" s="38">
        <f>IF('2018 Hourly Load - RC2016'!E46="",0,$P$19+$Q$19*(WLEF!E45))</f>
        <v>137.17428142668962</v>
      </c>
      <c r="F66" s="38">
        <f>IF('2018 Hourly Load - RC2016'!F46="",0,$P$19+$Q$19*(WLEF!F45))</f>
        <v>137.64105398727381</v>
      </c>
      <c r="G66" s="38">
        <f>IF('2018 Hourly Load - RC2016'!G46="",0,$P$19+$Q$19*(WLEF!G45))</f>
        <v>146.17588541871081</v>
      </c>
      <c r="H66" s="38">
        <f>IF('2018 Hourly Load - RC2016'!H46="",0,$P$19+$Q$19*(WLEF!H45))</f>
        <v>166.67368680356662</v>
      </c>
      <c r="I66" s="38">
        <f>IF('2018 Hourly Load - RC2016'!I46="",0,$P$19+$Q$19*(WLEF!I45))</f>
        <v>179.54685400736</v>
      </c>
      <c r="J66" s="38">
        <f>IF('2018 Hourly Load - RC2016'!J46="",0,$P$19+$Q$19*(WLEF!J45))</f>
        <v>191.62070980357979</v>
      </c>
      <c r="K66" s="38">
        <f>IF('2018 Hourly Load - RC2016'!K46="",0,$P$19+$Q$19*(WLEF!K45))</f>
        <v>210.97613497142044</v>
      </c>
      <c r="L66" s="38">
        <f>IF('2018 Hourly Load - RC2016'!L46="",0,$P$19+$Q$19*(WLEF!L45))</f>
        <v>229.13641097300768</v>
      </c>
      <c r="M66" s="38">
        <f>IF('2018 Hourly Load - RC2016'!M46="",0,$P$19+$Q$19*(WLEF!M45))</f>
        <v>243.45563279817679</v>
      </c>
      <c r="N66" s="38">
        <f>IF('2018 Hourly Load - RC2016'!N46="",0,$P$19+$Q$19*(WLEF!N45))</f>
        <v>252.76509781528148</v>
      </c>
      <c r="O66" s="38">
        <f>IF('2018 Hourly Load - RC2016'!O46="",0,$P$19+$Q$19*(WLEF!O45))</f>
        <v>259.43253906408222</v>
      </c>
      <c r="P66" s="38">
        <f>IF('2018 Hourly Load - RC2016'!P46="",0,$P$19+$Q$19*(WLEF!P45))</f>
        <v>263.59028775915198</v>
      </c>
      <c r="Q66" s="38">
        <f>IF('2018 Hourly Load - RC2016'!Q46="",0,$P$19+$Q$19*(WLEF!Q45))</f>
        <v>261.67583140506179</v>
      </c>
      <c r="R66" s="38">
        <f>IF('2018 Hourly Load - RC2016'!R46="",0,$P$19+$Q$19*(WLEF!R45))</f>
        <v>254.16400858282356</v>
      </c>
      <c r="S66" s="38">
        <f>IF('2018 Hourly Load - RC2016'!S46="",0,$P$19+$Q$19*(WLEF!S45))</f>
        <v>247.9903309251535</v>
      </c>
      <c r="T66" s="38">
        <f>IF('2018 Hourly Load - RC2016'!T46="",0,$P$19+$Q$19*(WLEF!T45))</f>
        <v>256.46341493465059</v>
      </c>
      <c r="U66" s="38">
        <f>IF('2018 Hourly Load - RC2016'!U46="",0,$P$19+$Q$19*(WLEF!U45))</f>
        <v>251.81356418823867</v>
      </c>
      <c r="V66" s="38">
        <f>IF('2018 Hourly Load - RC2016'!V46="",0,$P$19+$Q$19*(WLEF!V45))</f>
        <v>235.32971925574577</v>
      </c>
      <c r="W66" s="38">
        <f>IF('2018 Hourly Load - RC2016'!W46="",0,$P$19+$Q$19*(WLEF!W45))</f>
        <v>214.30954918198972</v>
      </c>
      <c r="X66" s="38">
        <f>IF('2018 Hourly Load - RC2016'!X46="",0,$P$19+$Q$19*(WLEF!X45))</f>
        <v>190.91178616049899</v>
      </c>
      <c r="Y66" s="38">
        <f>IF('2018 Hourly Load - RC2016'!Y46="",0,$P$19+$Q$19*(WLEF!Y45))</f>
        <v>168.33534455416941</v>
      </c>
      <c r="Z66" s="25">
        <f t="shared" si="0"/>
        <v>4940.1113497431452</v>
      </c>
    </row>
    <row r="67" spans="1:26" x14ac:dyDescent="0.25">
      <c r="A67" s="37">
        <f>IF('2018 Hourly Load - RC2016'!A47="","",'2018 Hourly Load - RC2016'!A47)</f>
        <v>43137</v>
      </c>
      <c r="B67" s="38">
        <f>IF('2018 Hourly Load - RC2016'!B47="",0,$P$19+$Q$19*(WLEF!B46))</f>
        <v>151.21379489661103</v>
      </c>
      <c r="C67" s="38">
        <f>IF('2018 Hourly Load - RC2016'!C47="",0,$P$19+$Q$19*(WLEF!C46))</f>
        <v>140.67763015858566</v>
      </c>
      <c r="D67" s="38">
        <f>IF('2018 Hourly Load - RC2016'!D47="",0,$P$19+$Q$19*(WLEF!D46))</f>
        <v>135.51268625355942</v>
      </c>
      <c r="E67" s="38">
        <f>IF('2018 Hourly Load - RC2016'!E47="",0,$P$19+$Q$19*(WLEF!E46))</f>
        <v>132.95302091266657</v>
      </c>
      <c r="F67" s="38">
        <f>IF('2018 Hourly Load - RC2016'!F47="",0,$P$19+$Q$19*(WLEF!F46))</f>
        <v>133.68142269318105</v>
      </c>
      <c r="G67" s="38">
        <f>IF('2018 Hourly Load - RC2016'!G47="",0,$P$19+$Q$19*(WLEF!G46))</f>
        <v>141.25027589063495</v>
      </c>
      <c r="H67" s="38">
        <f>IF('2018 Hourly Load - RC2016'!H47="",0,$P$19+$Q$19*(WLEF!H46))</f>
        <v>160.78943642998485</v>
      </c>
      <c r="I67" s="38">
        <f>IF('2018 Hourly Load - RC2016'!I47="",0,$P$19+$Q$19*(WLEF!I46))</f>
        <v>173.30386712350929</v>
      </c>
      <c r="J67" s="38">
        <f>IF('2018 Hourly Load - RC2016'!J47="",0,$P$19+$Q$19*(WLEF!J46))</f>
        <v>185.46117609326922</v>
      </c>
      <c r="K67" s="38">
        <f>IF('2018 Hourly Load - RC2016'!K47="",0,$P$19+$Q$19*(WLEF!K46))</f>
        <v>200.38110712944302</v>
      </c>
      <c r="L67" s="38">
        <f>IF('2018 Hourly Load - RC2016'!L47="",0,$P$19+$Q$19*(WLEF!L46))</f>
        <v>214.17305620585131</v>
      </c>
      <c r="M67" s="38">
        <f>IF('2018 Hourly Load - RC2016'!M47="",0,$P$19+$Q$19*(WLEF!M46))</f>
        <v>224.70690198098578</v>
      </c>
      <c r="N67" s="38">
        <f>IF('2018 Hourly Load - RC2016'!N47="",0,$P$19+$Q$19*(WLEF!N46))</f>
        <v>233.55014900338375</v>
      </c>
      <c r="O67" s="38">
        <f>IF('2018 Hourly Load - RC2016'!O47="",0,$P$19+$Q$19*(WLEF!O46))</f>
        <v>242.01522669280058</v>
      </c>
      <c r="P67" s="38">
        <f>IF('2018 Hourly Load - RC2016'!P47="",0,$P$19+$Q$19*(WLEF!P46))</f>
        <v>245.61750465455225</v>
      </c>
      <c r="Q67" s="38">
        <f>IF('2018 Hourly Load - RC2016'!Q47="",0,$P$19+$Q$19*(WLEF!Q46))</f>
        <v>247.81559735903511</v>
      </c>
      <c r="R67" s="38">
        <f>IF('2018 Hourly Load - RC2016'!R47="",0,$P$19+$Q$19*(WLEF!R46))</f>
        <v>245.72597587005021</v>
      </c>
      <c r="S67" s="38">
        <f>IF('2018 Hourly Load - RC2016'!S47="",0,$P$19+$Q$19*(WLEF!S46))</f>
        <v>243.08954523308614</v>
      </c>
      <c r="T67" s="38">
        <f>IF('2018 Hourly Load - RC2016'!T47="",0,$P$19+$Q$19*(WLEF!T46))</f>
        <v>252.41072806174668</v>
      </c>
      <c r="U67" s="38">
        <f>IF('2018 Hourly Load - RC2016'!U47="",0,$P$19+$Q$19*(WLEF!U46))</f>
        <v>250.05034679608917</v>
      </c>
      <c r="V67" s="38">
        <f>IF('2018 Hourly Load - RC2016'!V47="",0,$P$19+$Q$19*(WLEF!V46))</f>
        <v>233.94703331634582</v>
      </c>
      <c r="W67" s="38">
        <f>IF('2018 Hourly Load - RC2016'!W47="",0,$P$19+$Q$19*(WLEF!W46))</f>
        <v>213.37501289119854</v>
      </c>
      <c r="X67" s="38">
        <f>IF('2018 Hourly Load - RC2016'!X47="",0,$P$19+$Q$19*(WLEF!X46))</f>
        <v>190.52285925648914</v>
      </c>
      <c r="Y67" s="38">
        <f>IF('2018 Hourly Load - RC2016'!Y47="",0,$P$19+$Q$19*(WLEF!Y46))</f>
        <v>167.31448659603882</v>
      </c>
      <c r="Z67" s="25">
        <f t="shared" si="0"/>
        <v>4759.5388414990985</v>
      </c>
    </row>
    <row r="68" spans="1:26" x14ac:dyDescent="0.25">
      <c r="A68" s="37">
        <f>IF('2018 Hourly Load - RC2016'!A48="","",'2018 Hourly Load - RC2016'!A48)</f>
        <v>43138</v>
      </c>
      <c r="B68" s="38">
        <f>IF('2018 Hourly Load - RC2016'!B48="",0,$P$19+$Q$19*(WLEF!B47))</f>
        <v>149.89454093594088</v>
      </c>
      <c r="C68" s="38">
        <f>IF('2018 Hourly Load - RC2016'!C48="",0,$P$19+$Q$19*(WLEF!C47))</f>
        <v>140.22410532086906</v>
      </c>
      <c r="D68" s="38">
        <f>IF('2018 Hourly Load - RC2016'!D48="",0,$P$19+$Q$19*(WLEF!D47))</f>
        <v>134.0231158331955</v>
      </c>
      <c r="E68" s="38">
        <f>IF('2018 Hourly Load - RC2016'!E48="",0,$P$19+$Q$19*(WLEF!E47))</f>
        <v>131.2854528276734</v>
      </c>
      <c r="F68" s="38">
        <f>IF('2018 Hourly Load - RC2016'!F48="",0,$P$19+$Q$19*(WLEF!F47))</f>
        <v>131.70272588818702</v>
      </c>
      <c r="G68" s="38">
        <f>IF('2018 Hourly Load - RC2016'!G48="",0,$P$19+$Q$19*(WLEF!G47))</f>
        <v>139.32234236294454</v>
      </c>
      <c r="H68" s="38">
        <f>IF('2018 Hourly Load - RC2016'!H48="",0,$P$19+$Q$19*(WLEF!H47))</f>
        <v>158.34101441469596</v>
      </c>
      <c r="I68" s="38">
        <f>IF('2018 Hourly Load - RC2016'!I48="",0,$P$19+$Q$19*(WLEF!I47))</f>
        <v>171.35424007200055</v>
      </c>
      <c r="J68" s="38">
        <f>IF('2018 Hourly Load - RC2016'!J48="",0,$P$19+$Q$19*(WLEF!J47))</f>
        <v>180.15060146254933</v>
      </c>
      <c r="K68" s="38">
        <f>IF('2018 Hourly Load - RC2016'!K48="",0,$P$19+$Q$19*(WLEF!K47))</f>
        <v>192.10053444251963</v>
      </c>
      <c r="L68" s="38">
        <f>IF('2018 Hourly Load - RC2016'!L48="",0,$P$19+$Q$19*(WLEF!L47))</f>
        <v>204.04330266152328</v>
      </c>
      <c r="M68" s="38">
        <f>IF('2018 Hourly Load - RC2016'!M48="",0,$P$19+$Q$19*(WLEF!M47))</f>
        <v>215.67835586954612</v>
      </c>
      <c r="N68" s="38">
        <f>IF('2018 Hourly Load - RC2016'!N48="",0,$P$19+$Q$19*(WLEF!N47))</f>
        <v>222.80915596991105</v>
      </c>
      <c r="O68" s="38">
        <f>IF('2018 Hourly Load - RC2016'!O48="",0,$P$19+$Q$19*(WLEF!O47))</f>
        <v>223.99880910779922</v>
      </c>
      <c r="P68" s="38">
        <f>IF('2018 Hourly Load - RC2016'!P48="",0,$P$19+$Q$19*(WLEF!P47))</f>
        <v>233.48753053179723</v>
      </c>
      <c r="Q68" s="38">
        <f>IF('2018 Hourly Load - RC2016'!Q48="",0,$P$19+$Q$19*(WLEF!Q47))</f>
        <v>236.21287296803933</v>
      </c>
      <c r="R68" s="38">
        <f>IF('2018 Hourly Load - RC2016'!R48="",0,$P$19+$Q$19*(WLEF!R47))</f>
        <v>235.43472353540801</v>
      </c>
      <c r="S68" s="38">
        <f>IF('2018 Hourly Load - RC2016'!S48="",0,$P$19+$Q$19*(WLEF!S47))</f>
        <v>233.44579207688582</v>
      </c>
      <c r="T68" s="38">
        <f>IF('2018 Hourly Load - RC2016'!T48="",0,$P$19+$Q$19*(WLEF!T47))</f>
        <v>234.42816704724032</v>
      </c>
      <c r="U68" s="38">
        <f>IF('2018 Hourly Load - RC2016'!U48="",0,$P$19+$Q$19*(WLEF!U47))</f>
        <v>226.51541898973187</v>
      </c>
      <c r="V68" s="38">
        <f>IF('2018 Hourly Load - RC2016'!V48="",0,$P$19+$Q$19*(WLEF!V47))</f>
        <v>215.32570375974063</v>
      </c>
      <c r="W68" s="38">
        <f>IF('2018 Hourly Load - RC2016'!W48="",0,$P$19+$Q$19*(WLEF!W47))</f>
        <v>197.59361015804876</v>
      </c>
      <c r="X68" s="38">
        <f>IF('2018 Hourly Load - RC2016'!X48="",0,$P$19+$Q$19*(WLEF!X47))</f>
        <v>182.21049937135285</v>
      </c>
      <c r="Y68" s="38">
        <f>IF('2018 Hourly Load - RC2016'!Y48="",0,$P$19+$Q$19*(WLEF!Y47))</f>
        <v>164.64246016641164</v>
      </c>
      <c r="Z68" s="25">
        <f t="shared" si="0"/>
        <v>4554.225075774013</v>
      </c>
    </row>
    <row r="69" spans="1:26" x14ac:dyDescent="0.25">
      <c r="A69" s="37">
        <f>IF('2018 Hourly Load - RC2016'!A49="","",'2018 Hourly Load - RC2016'!A49)</f>
        <v>43139</v>
      </c>
      <c r="B69" s="38">
        <f>IF('2018 Hourly Load - RC2016'!B49="",0,$P$19+$Q$19*(WLEF!B48))</f>
        <v>150.03428290568291</v>
      </c>
      <c r="C69" s="38">
        <f>IF('2018 Hourly Load - RC2016'!C49="",0,$P$19+$Q$19*(WLEF!C48))</f>
        <v>139.93993454447519</v>
      </c>
      <c r="D69" s="38">
        <f>IF('2018 Hourly Load - RC2016'!D49="",0,$P$19+$Q$19*(WLEF!D48))</f>
        <v>134.30463605802203</v>
      </c>
      <c r="E69" s="38">
        <f>IF('2018 Hourly Load - RC2016'!E49="",0,$P$19+$Q$19*(WLEF!E48))</f>
        <v>131.57139303604976</v>
      </c>
      <c r="F69" s="38">
        <f>IF('2018 Hourly Load - RC2016'!F49="",0,$P$19+$Q$19*(WLEF!F48))</f>
        <v>131.36876646064255</v>
      </c>
      <c r="G69" s="38">
        <f>IF('2018 Hourly Load - RC2016'!G49="",0,$P$19+$Q$19*(WLEF!G48))</f>
        <v>133.60834946799045</v>
      </c>
      <c r="H69" s="38">
        <f>IF('2018 Hourly Load - RC2016'!H49="",0,$P$19+$Q$19*(WLEF!H48))</f>
        <v>140.06901676544442</v>
      </c>
      <c r="I69" s="38">
        <f>IF('2018 Hourly Load - RC2016'!I49="",0,$P$19+$Q$19*(WLEF!I48))</f>
        <v>149.74099092320353</v>
      </c>
      <c r="J69" s="38">
        <f>IF('2018 Hourly Load - RC2016'!J49="",0,$P$19+$Q$19*(WLEF!J48))</f>
        <v>169.66360967088713</v>
      </c>
      <c r="K69" s="38">
        <f>IF('2018 Hourly Load - RC2016'!K49="",0,$P$19+$Q$19*(WLEF!K48))</f>
        <v>192.70624985132855</v>
      </c>
      <c r="L69" s="38">
        <f>IF('2018 Hourly Load - RC2016'!L49="",0,$P$19+$Q$19*(WLEF!L48))</f>
        <v>211.65099704883761</v>
      </c>
      <c r="M69" s="38">
        <f>IF('2018 Hourly Load - RC2016'!M49="",0,$P$19+$Q$19*(WLEF!M48))</f>
        <v>223.97860377697765</v>
      </c>
      <c r="N69" s="38">
        <f>IF('2018 Hourly Load - RC2016'!N49="",0,$P$19+$Q$19*(WLEF!N48))</f>
        <v>232.5081981213151</v>
      </c>
      <c r="O69" s="38">
        <f>IF('2018 Hourly Load - RC2016'!O49="",0,$P$19+$Q$19*(WLEF!O48))</f>
        <v>236.73976449771442</v>
      </c>
      <c r="P69" s="38">
        <f>IF('2018 Hourly Load - RC2016'!P49="",0,$P$19+$Q$19*(WLEF!P48))</f>
        <v>239.45153553450689</v>
      </c>
      <c r="Q69" s="38">
        <f>IF('2018 Hourly Load - RC2016'!Q49="",0,$P$19+$Q$19*(WLEF!Q48))</f>
        <v>237.75391659634374</v>
      </c>
      <c r="R69" s="38">
        <f>IF('2018 Hourly Load - RC2016'!R49="",0,$P$19+$Q$19*(WLEF!R48))</f>
        <v>233.98884082226147</v>
      </c>
      <c r="S69" s="38">
        <f>IF('2018 Hourly Load - RC2016'!S49="",0,$P$19+$Q$19*(WLEF!S48))</f>
        <v>228.52000128992393</v>
      </c>
      <c r="T69" s="38">
        <f>IF('2018 Hourly Load - RC2016'!T49="",0,$P$19+$Q$19*(WLEF!T48))</f>
        <v>231.94704003080767</v>
      </c>
      <c r="U69" s="38">
        <f>IF('2018 Hourly Load - RC2016'!U49="",0,$P$19+$Q$19*(WLEF!U48))</f>
        <v>224.99063255722785</v>
      </c>
      <c r="V69" s="38">
        <f>IF('2018 Hourly Load - RC2016'!V49="",0,$P$19+$Q$19*(WLEF!V48))</f>
        <v>211.05317287510195</v>
      </c>
      <c r="W69" s="38">
        <f>IF('2018 Hourly Load - RC2016'!W49="",0,$P$19+$Q$19*(WLEF!W48))</f>
        <v>196.12174268888566</v>
      </c>
      <c r="X69" s="38">
        <f>IF('2018 Hourly Load - RC2016'!X49="",0,$P$19+$Q$19*(WLEF!X48))</f>
        <v>180.78991306202482</v>
      </c>
      <c r="Y69" s="38">
        <f>IF('2018 Hourly Load - RC2016'!Y49="",0,$P$19+$Q$19*(WLEF!Y48))</f>
        <v>165.41482441959766</v>
      </c>
      <c r="Z69" s="25">
        <f t="shared" si="0"/>
        <v>4527.9164130052532</v>
      </c>
    </row>
    <row r="70" spans="1:26" x14ac:dyDescent="0.25">
      <c r="A70" s="37">
        <f>IF('2018 Hourly Load - RC2016'!A50="","",'2018 Hourly Load - RC2016'!A50)</f>
        <v>43140</v>
      </c>
      <c r="B70" s="38">
        <f>IF('2018 Hourly Load - RC2016'!B50="",0,$P$19+$Q$19*(WLEF!B49))</f>
        <v>150.62277008894489</v>
      </c>
      <c r="C70" s="38">
        <f>IF('2018 Hourly Load - RC2016'!C50="",0,$P$19+$Q$19*(WLEF!C49))</f>
        <v>140.66464785051551</v>
      </c>
      <c r="D70" s="38">
        <f>IF('2018 Hourly Load - RC2016'!D50="",0,$P$19+$Q$19*(WLEF!D49))</f>
        <v>135.00559653790015</v>
      </c>
      <c r="E70" s="38">
        <f>IF('2018 Hourly Load - RC2016'!E50="",0,$P$19+$Q$19*(WLEF!E49))</f>
        <v>132.16976314428729</v>
      </c>
      <c r="F70" s="38">
        <f>IF('2018 Hourly Load - RC2016'!F50="",0,$P$19+$Q$19*(WLEF!F49))</f>
        <v>131.54753303697481</v>
      </c>
      <c r="G70" s="38">
        <f>IF('2018 Hourly Load - RC2016'!G50="",0,$P$19+$Q$19*(WLEF!G49))</f>
        <v>133.45020180922367</v>
      </c>
      <c r="H70" s="38">
        <f>IF('2018 Hourly Load - RC2016'!H50="",0,$P$19+$Q$19*(WLEF!H49))</f>
        <v>138.07171646906986</v>
      </c>
      <c r="I70" s="38">
        <f>IF('2018 Hourly Load - RC2016'!I50="",0,$P$19+$Q$19*(WLEF!I49))</f>
        <v>145.5663053115108</v>
      </c>
      <c r="J70" s="38">
        <f>IF('2018 Hourly Load - RC2016'!J50="",0,$P$19+$Q$19*(WLEF!J49))</f>
        <v>160.48877684921396</v>
      </c>
      <c r="K70" s="38">
        <f>IF('2018 Hourly Load - RC2016'!K50="",0,$P$19+$Q$19*(WLEF!K49))</f>
        <v>175.48753608020934</v>
      </c>
      <c r="L70" s="38">
        <f>IF('2018 Hourly Load - RC2016'!L50="",0,$P$19+$Q$19*(WLEF!L49))</f>
        <v>186.11754329078116</v>
      </c>
      <c r="M70" s="38">
        <f>IF('2018 Hourly Load - RC2016'!M50="",0,$P$19+$Q$19*(WLEF!M49))</f>
        <v>191.83383572803129</v>
      </c>
      <c r="N70" s="38">
        <f>IF('2018 Hourly Load - RC2016'!N50="",0,$P$19+$Q$19*(WLEF!N49))</f>
        <v>197.24750998154772</v>
      </c>
      <c r="O70" s="38">
        <f>IF('2018 Hourly Load - RC2016'!O50="",0,$P$19+$Q$19*(WLEF!O49))</f>
        <v>200.58412355531141</v>
      </c>
      <c r="P70" s="38">
        <f>IF('2018 Hourly Load - RC2016'!P50="",0,$P$19+$Q$19*(WLEF!P49))</f>
        <v>202.06584302035446</v>
      </c>
      <c r="Q70" s="38">
        <f>IF('2018 Hourly Load - RC2016'!Q50="",0,$P$19+$Q$19*(WLEF!Q49))</f>
        <v>200.82427647437407</v>
      </c>
      <c r="R70" s="38">
        <f>IF('2018 Hourly Load - RC2016'!R50="",0,$P$19+$Q$19*(WLEF!R49))</f>
        <v>197.88546573578463</v>
      </c>
      <c r="S70" s="38">
        <f>IF('2018 Hourly Load - RC2016'!S50="",0,$P$19+$Q$19*(WLEF!S49))</f>
        <v>196.99282110682049</v>
      </c>
      <c r="T70" s="38">
        <f>IF('2018 Hourly Load - RC2016'!T50="",0,$P$19+$Q$19*(WLEF!T49))</f>
        <v>207.79936008674505</v>
      </c>
      <c r="U70" s="38">
        <f>IF('2018 Hourly Load - RC2016'!U50="",0,$P$19+$Q$19*(WLEF!U49))</f>
        <v>209.478496372785</v>
      </c>
      <c r="V70" s="38">
        <f>IF('2018 Hourly Load - RC2016'!V50="",0,$P$19+$Q$19*(WLEF!V49))</f>
        <v>197.28391712351015</v>
      </c>
      <c r="W70" s="38">
        <f>IF('2018 Hourly Load - RC2016'!W50="",0,$P$19+$Q$19*(WLEF!W49))</f>
        <v>181.90523351317705</v>
      </c>
      <c r="X70" s="38">
        <f>IF('2018 Hourly Load - RC2016'!X50="",0,$P$19+$Q$19*(WLEF!X49))</f>
        <v>166.61129922127537</v>
      </c>
      <c r="Y70" s="38">
        <f>IF('2018 Hourly Load - RC2016'!Y50="",0,$P$19+$Q$19*(WLEF!Y49))</f>
        <v>149.14242013548505</v>
      </c>
      <c r="Z70" s="25">
        <f t="shared" si="0"/>
        <v>4128.8469925238323</v>
      </c>
    </row>
    <row r="71" spans="1:26" x14ac:dyDescent="0.25">
      <c r="A71" s="37">
        <f>IF('2018 Hourly Load - RC2016'!A51="","",'2018 Hourly Load - RC2016'!A51)</f>
        <v>43141</v>
      </c>
      <c r="B71" s="38">
        <f>IF('2018 Hourly Load - RC2016'!B51="",0,$P$19+$Q$19*(WLEF!B50))</f>
        <v>136.19672636028429</v>
      </c>
      <c r="C71" s="38">
        <f>IF('2018 Hourly Load - RC2016'!C51="",0,$P$19+$Q$19*(WLEF!C50))</f>
        <v>129.49374038779226</v>
      </c>
      <c r="D71" s="38">
        <f>IF('2018 Hourly Load - RC2016'!D51="",0,$P$19+$Q$19*(WLEF!D50))</f>
        <v>126.84579261875334</v>
      </c>
      <c r="E71" s="38">
        <f>IF('2018 Hourly Load - RC2016'!E51="",0,$P$19+$Q$19*(WLEF!E50))</f>
        <v>126.42692419233023</v>
      </c>
      <c r="F71" s="38">
        <f>IF('2018 Hourly Load - RC2016'!F51="",0,$P$19+$Q$19*(WLEF!F50))</f>
        <v>128.56408370129768</v>
      </c>
      <c r="G71" s="38">
        <f>IF('2018 Hourly Load - RC2016'!G51="",0,$P$19+$Q$19*(WLEF!G50))</f>
        <v>138.00827945537111</v>
      </c>
      <c r="H71" s="38">
        <f>IF('2018 Hourly Load - RC2016'!H51="",0,$P$19+$Q$19*(WLEF!H50))</f>
        <v>159.12804121705426</v>
      </c>
      <c r="I71" s="38">
        <f>IF('2018 Hourly Load - RC2016'!I51="",0,$P$19+$Q$19*(WLEF!I50))</f>
        <v>172.93165559748402</v>
      </c>
      <c r="J71" s="38">
        <f>IF('2018 Hourly Load - RC2016'!J51="",0,$P$19+$Q$19*(WLEF!J50))</f>
        <v>179.19552897154148</v>
      </c>
      <c r="K71" s="38">
        <f>IF('2018 Hourly Load - RC2016'!K51="",0,$P$19+$Q$19*(WLEF!K50))</f>
        <v>187.27988244082201</v>
      </c>
      <c r="L71" s="38">
        <f>IF('2018 Hourly Load - RC2016'!L51="",0,$P$19+$Q$19*(WLEF!L50))</f>
        <v>196.59316540303365</v>
      </c>
      <c r="M71" s="38">
        <f>IF('2018 Hourly Load - RC2016'!M51="",0,$P$19+$Q$19*(WLEF!M50))</f>
        <v>202.86607151157753</v>
      </c>
      <c r="N71" s="38">
        <f>IF('2018 Hourly Load - RC2016'!N51="",0,$P$19+$Q$19*(WLEF!N50))</f>
        <v>208.82841857090523</v>
      </c>
      <c r="O71" s="38">
        <f>IF('2018 Hourly Load - RC2016'!O51="",0,$P$19+$Q$19*(WLEF!O50))</f>
        <v>213.5694346248884</v>
      </c>
      <c r="P71" s="38">
        <f>IF('2018 Hourly Load - RC2016'!P51="",0,$P$19+$Q$19*(WLEF!P50))</f>
        <v>215.56075337802451</v>
      </c>
      <c r="Q71" s="38">
        <f>IF('2018 Hourly Load - RC2016'!Q51="",0,$P$19+$Q$19*(WLEF!Q50))</f>
        <v>217.64602177661982</v>
      </c>
      <c r="R71" s="38">
        <f>IF('2018 Hourly Load - RC2016'!R51="",0,$P$19+$Q$19*(WLEF!R50))</f>
        <v>218.02150459396887</v>
      </c>
      <c r="S71" s="38">
        <f>IF('2018 Hourly Load - RC2016'!S51="",0,$P$19+$Q$19*(WLEF!S50))</f>
        <v>216.52268925113691</v>
      </c>
      <c r="T71" s="38">
        <f>IF('2018 Hourly Load - RC2016'!T51="",0,$P$19+$Q$19*(WLEF!T50))</f>
        <v>227.37283394021136</v>
      </c>
      <c r="U71" s="38">
        <f>IF('2018 Hourly Load - RC2016'!U51="",0,$P$19+$Q$19*(WLEF!U50))</f>
        <v>230.12535945510541</v>
      </c>
      <c r="V71" s="38">
        <f>IF('2018 Hourly Load - RC2016'!V51="",0,$P$19+$Q$19*(WLEF!V50))</f>
        <v>215.83523975107983</v>
      </c>
      <c r="W71" s="38">
        <f>IF('2018 Hourly Load - RC2016'!W51="",0,$P$19+$Q$19*(WLEF!W50))</f>
        <v>196.72025305697542</v>
      </c>
      <c r="X71" s="38">
        <f>IF('2018 Hourly Load - RC2016'!X51="",0,$P$19+$Q$19*(WLEF!X50))</f>
        <v>176.01283008613106</v>
      </c>
      <c r="Y71" s="38">
        <f>IF('2018 Hourly Load - RC2016'!Y51="",0,$P$19+$Q$19*(WLEF!Y50))</f>
        <v>155.8292906105915</v>
      </c>
      <c r="Z71" s="25">
        <f t="shared" si="0"/>
        <v>4375.5745209529805</v>
      </c>
    </row>
    <row r="72" spans="1:26" x14ac:dyDescent="0.25">
      <c r="A72" s="37">
        <f>IF('2018 Hourly Load - RC2016'!A52="","",'2018 Hourly Load - RC2016'!A52)</f>
        <v>43142</v>
      </c>
      <c r="B72" s="38">
        <f>IF('2018 Hourly Load - RC2016'!B52="",0,$P$19+$Q$19*(WLEF!B51))</f>
        <v>141.40693535640506</v>
      </c>
      <c r="C72" s="38">
        <f>IF('2018 Hourly Load - RC2016'!C52="",0,$P$19+$Q$19*(WLEF!C51))</f>
        <v>133.19524608113642</v>
      </c>
      <c r="D72" s="38">
        <f>IF('2018 Hourly Load - RC2016'!D52="",0,$P$19+$Q$19*(WLEF!D51))</f>
        <v>129.4353671144012</v>
      </c>
      <c r="E72" s="38">
        <f>IF('2018 Hourly Load - RC2016'!E52="",0,$P$19+$Q$19*(WLEF!E51))</f>
        <v>128.22935680061281</v>
      </c>
      <c r="F72" s="38">
        <f>IF('2018 Hourly Load - RC2016'!F52="",0,$P$19+$Q$19*(WLEF!F51))</f>
        <v>129.79786115014849</v>
      </c>
      <c r="G72" s="38">
        <f>IF('2018 Hourly Load - RC2016'!G52="",0,$P$19+$Q$19*(WLEF!G51))</f>
        <v>138.78466808739546</v>
      </c>
      <c r="H72" s="38">
        <f>IF('2018 Hourly Load - RC2016'!H52="",0,$P$19+$Q$19*(WLEF!H51))</f>
        <v>160.02389168274448</v>
      </c>
      <c r="I72" s="38">
        <f>IF('2018 Hourly Load - RC2016'!I52="",0,$P$19+$Q$19*(WLEF!I51))</f>
        <v>173.80674760503774</v>
      </c>
      <c r="J72" s="38">
        <f>IF('2018 Hourly Load - RC2016'!J52="",0,$P$19+$Q$19*(WLEF!J51))</f>
        <v>181.22853367205448</v>
      </c>
      <c r="K72" s="38">
        <f>IF('2018 Hourly Load - RC2016'!K52="",0,$P$19+$Q$19*(WLEF!K51))</f>
        <v>191.60295866053232</v>
      </c>
      <c r="L72" s="38">
        <f>IF('2018 Hourly Load - RC2016'!L52="",0,$P$19+$Q$19*(WLEF!L51))</f>
        <v>201.36087830151422</v>
      </c>
      <c r="M72" s="38">
        <f>IF('2018 Hourly Load - RC2016'!M52="",0,$P$19+$Q$19*(WLEF!M51))</f>
        <v>210.68744782778333</v>
      </c>
      <c r="N72" s="38">
        <f>IF('2018 Hourly Load - RC2016'!N52="",0,$P$19+$Q$19*(WLEF!N51))</f>
        <v>218.7938594964981</v>
      </c>
      <c r="O72" s="38">
        <f>IF('2018 Hourly Load - RC2016'!O52="",0,$P$19+$Q$19*(WLEF!O51))</f>
        <v>226.14873226332361</v>
      </c>
      <c r="P72" s="38">
        <f>IF('2018 Hourly Load - RC2016'!P52="",0,$P$19+$Q$19*(WLEF!P51))</f>
        <v>230.6830995209051</v>
      </c>
      <c r="Q72" s="38">
        <f>IF('2018 Hourly Load - RC2016'!Q52="",0,$P$19+$Q$19*(WLEF!Q51))</f>
        <v>235.43472353540801</v>
      </c>
      <c r="R72" s="38">
        <f>IF('2018 Hourly Load - RC2016'!R52="",0,$P$19+$Q$19*(WLEF!R51))</f>
        <v>236.82415057909253</v>
      </c>
      <c r="S72" s="38">
        <f>IF('2018 Hourly Load - RC2016'!S52="",0,$P$19+$Q$19*(WLEF!S51))</f>
        <v>234.11429786551037</v>
      </c>
      <c r="T72" s="38">
        <f>IF('2018 Hourly Load - RC2016'!T52="",0,$P$19+$Q$19*(WLEF!T51))</f>
        <v>242.40156706127817</v>
      </c>
      <c r="U72" s="38">
        <f>IF('2018 Hourly Load - RC2016'!U52="",0,$P$19+$Q$19*(WLEF!U51))</f>
        <v>243.45563279817679</v>
      </c>
      <c r="V72" s="38">
        <f>IF('2018 Hourly Load - RC2016'!V52="",0,$P$19+$Q$19*(WLEF!V51))</f>
        <v>230.12535945510541</v>
      </c>
      <c r="W72" s="38">
        <f>IF('2018 Hourly Load - RC2016'!W52="",0,$P$19+$Q$19*(WLEF!W51))</f>
        <v>205.9802804322008</v>
      </c>
      <c r="X72" s="38">
        <f>IF('2018 Hourly Load - RC2016'!X52="",0,$P$19+$Q$19*(WLEF!X51))</f>
        <v>182.7203115667088</v>
      </c>
      <c r="Y72" s="38">
        <f>IF('2018 Hourly Load - RC2016'!Y52="",0,$P$19+$Q$19*(WLEF!Y51))</f>
        <v>160.38368194010869</v>
      </c>
      <c r="Z72" s="25">
        <f t="shared" si="0"/>
        <v>4566.6255888540818</v>
      </c>
    </row>
    <row r="73" spans="1:26" x14ac:dyDescent="0.25">
      <c r="A73" s="37">
        <f>IF('2018 Hourly Load - RC2016'!A53="","",'2018 Hourly Load - RC2016'!A53)</f>
        <v>43143</v>
      </c>
      <c r="B73" s="38">
        <f>IF('2018 Hourly Load - RC2016'!B53="",0,$P$19+$Q$19*(WLEF!B52))</f>
        <v>143.28973686004031</v>
      </c>
      <c r="C73" s="38">
        <f>IF('2018 Hourly Load - RC2016'!C53="",0,$P$19+$Q$19*(WLEF!C52))</f>
        <v>134.70988561243001</v>
      </c>
      <c r="D73" s="38">
        <f>IF('2018 Hourly Load - RC2016'!D53="",0,$P$19+$Q$19*(WLEF!D52))</f>
        <v>129.77443271984973</v>
      </c>
      <c r="E73" s="38">
        <f>IF('2018 Hourly Load - RC2016'!E53="",0,$P$19+$Q$19*(WLEF!E52))</f>
        <v>127.78111436471718</v>
      </c>
      <c r="F73" s="38">
        <f>IF('2018 Hourly Load - RC2016'!F53="",0,$P$19+$Q$19*(WLEF!F52))</f>
        <v>128.83041702088883</v>
      </c>
      <c r="G73" s="38">
        <f>IF('2018 Hourly Load - RC2016'!G53="",0,$P$19+$Q$19*(WLEF!G52))</f>
        <v>136.65934722924118</v>
      </c>
      <c r="H73" s="38">
        <f>IF('2018 Hourly Load - RC2016'!H53="",0,$P$19+$Q$19*(WLEF!H52))</f>
        <v>156.22308201399068</v>
      </c>
      <c r="I73" s="38">
        <f>IF('2018 Hourly Load - RC2016'!I53="",0,$P$19+$Q$19*(WLEF!I52))</f>
        <v>168.225113976627</v>
      </c>
      <c r="J73" s="38">
        <f>IF('2018 Hourly Load - RC2016'!J53="",0,$P$19+$Q$19*(WLEF!J52))</f>
        <v>178.1121151192969</v>
      </c>
      <c r="K73" s="38">
        <f>IF('2018 Hourly Load - RC2016'!K53="",0,$P$19+$Q$19*(WLEF!K52))</f>
        <v>191.53196847396828</v>
      </c>
      <c r="L73" s="38">
        <f>IF('2018 Hourly Load - RC2016'!L53="",0,$P$19+$Q$19*(WLEF!L52))</f>
        <v>203.9309394149451</v>
      </c>
      <c r="M73" s="38">
        <f>IF('2018 Hourly Load - RC2016'!M53="",0,$P$19+$Q$19*(WLEF!M52))</f>
        <v>214.40708732182327</v>
      </c>
      <c r="N73" s="38">
        <f>IF('2018 Hourly Load - RC2016'!N53="",0,$P$19+$Q$19*(WLEF!N52))</f>
        <v>222.46730386873071</v>
      </c>
      <c r="O73" s="38">
        <f>IF('2018 Hourly Load - RC2016'!O53="",0,$P$19+$Q$19*(WLEF!O52))</f>
        <v>229.2186967530082</v>
      </c>
      <c r="P73" s="38">
        <f>IF('2018 Hourly Load - RC2016'!P53="",0,$P$19+$Q$19*(WLEF!P52))</f>
        <v>230.97271094100466</v>
      </c>
      <c r="Q73" s="38">
        <f>IF('2018 Hourly Load - RC2016'!Q53="",0,$P$19+$Q$19*(WLEF!Q52))</f>
        <v>228.25329250549748</v>
      </c>
      <c r="R73" s="38">
        <f>IF('2018 Hourly Load - RC2016'!R53="",0,$P$19+$Q$19*(WLEF!R52))</f>
        <v>224.62588789031264</v>
      </c>
      <c r="S73" s="38">
        <f>IF('2018 Hourly Load - RC2016'!S53="",0,$P$19+$Q$19*(WLEF!S52))</f>
        <v>225.29494249056438</v>
      </c>
      <c r="T73" s="38">
        <f>IF('2018 Hourly Load - RC2016'!T53="",0,$P$19+$Q$19*(WLEF!T52))</f>
        <v>238.83508485238934</v>
      </c>
      <c r="U73" s="38">
        <f>IF('2018 Hourly Load - RC2016'!U53="",0,$P$19+$Q$19*(WLEF!U52))</f>
        <v>235.41371980235039</v>
      </c>
      <c r="V73" s="38">
        <f>IF('2018 Hourly Load - RC2016'!V53="",0,$P$19+$Q$19*(WLEF!V52))</f>
        <v>221.32412781091699</v>
      </c>
      <c r="W73" s="38">
        <f>IF('2018 Hourly Load - RC2016'!W53="",0,$P$19+$Q$19*(WLEF!W52))</f>
        <v>201.63890569637854</v>
      </c>
      <c r="X73" s="38">
        <f>IF('2018 Hourly Load - RC2016'!X53="",0,$P$19+$Q$19*(WLEF!X52))</f>
        <v>176.60554664340003</v>
      </c>
      <c r="Y73" s="38">
        <f>IF('2018 Hourly Load - RC2016'!Y53="",0,$P$19+$Q$19*(WLEF!Y52))</f>
        <v>154.19257969309845</v>
      </c>
      <c r="Z73" s="25">
        <f t="shared" si="0"/>
        <v>4502.3180390754706</v>
      </c>
    </row>
    <row r="74" spans="1:26" x14ac:dyDescent="0.25">
      <c r="A74" s="37">
        <f>IF('2018 Hourly Load - RC2016'!A54="","",'2018 Hourly Load - RC2016'!A54)</f>
        <v>43144</v>
      </c>
      <c r="B74" s="38">
        <f>IF('2018 Hourly Load - RC2016'!B54="",0,$P$19+$Q$19*(WLEF!B53))</f>
        <v>139.79811025538788</v>
      </c>
      <c r="C74" s="38">
        <f>IF('2018 Hourly Load - RC2016'!C54="",0,$P$19+$Q$19*(WLEF!C53))</f>
        <v>131.52367879215018</v>
      </c>
      <c r="D74" s="38">
        <f>IF('2018 Hourly Load - RC2016'!D54="",0,$P$19+$Q$19*(WLEF!D53))</f>
        <v>127.88436072089763</v>
      </c>
      <c r="E74" s="38">
        <f>IF('2018 Hourly Load - RC2016'!E54="",0,$P$19+$Q$19*(WLEF!E53))</f>
        <v>126.50601852123049</v>
      </c>
      <c r="F74" s="38">
        <f>IF('2018 Hourly Load - RC2016'!F54="",0,$P$19+$Q$19*(WLEF!F53))</f>
        <v>128.10270790826019</v>
      </c>
      <c r="G74" s="38">
        <f>IF('2018 Hourly Load - RC2016'!G54="",0,$P$19+$Q$19*(WLEF!G53))</f>
        <v>136.64681806838604</v>
      </c>
      <c r="H74" s="38">
        <f>IF('2018 Hourly Load - RC2016'!H54="",0,$P$19+$Q$19*(WLEF!H53))</f>
        <v>157.16070258296924</v>
      </c>
      <c r="I74" s="38">
        <f>IF('2018 Hourly Load - RC2016'!I54="",0,$P$19+$Q$19*(WLEF!I53))</f>
        <v>171.43438599015224</v>
      </c>
      <c r="J74" s="38">
        <f>IF('2018 Hourly Load - RC2016'!J54="",0,$P$19+$Q$19*(WLEF!J53))</f>
        <v>179.42967517252038</v>
      </c>
      <c r="K74" s="38">
        <f>IF('2018 Hourly Load - RC2016'!K54="",0,$P$19+$Q$19*(WLEF!K53))</f>
        <v>184.70376713674202</v>
      </c>
      <c r="L74" s="38">
        <f>IF('2018 Hourly Load - RC2016'!L54="",0,$P$19+$Q$19*(WLEF!L53))</f>
        <v>189.5360053215187</v>
      </c>
      <c r="M74" s="38">
        <f>IF('2018 Hourly Load - RC2016'!M54="",0,$P$19+$Q$19*(WLEF!M53))</f>
        <v>191.26596026952191</v>
      </c>
      <c r="N74" s="38">
        <f>IF('2018 Hourly Load - RC2016'!N54="",0,$P$19+$Q$19*(WLEF!N53))</f>
        <v>192.22510461193343</v>
      </c>
      <c r="O74" s="38">
        <f>IF('2018 Hourly Load - RC2016'!O54="",0,$P$19+$Q$19*(WLEF!O53))</f>
        <v>191.94047637263674</v>
      </c>
      <c r="P74" s="38">
        <f>IF('2018 Hourly Load - RC2016'!P54="",0,$P$19+$Q$19*(WLEF!P53))</f>
        <v>190.96487559350643</v>
      </c>
      <c r="Q74" s="38">
        <f>IF('2018 Hourly Load - RC2016'!Q54="",0,$P$19+$Q$19*(WLEF!Q53))</f>
        <v>189.4481127438338</v>
      </c>
      <c r="R74" s="38">
        <f>IF('2018 Hourly Load - RC2016'!R54="",0,$P$19+$Q$19*(WLEF!R53))</f>
        <v>187.94198950305773</v>
      </c>
      <c r="S74" s="38">
        <f>IF('2018 Hourly Load - RC2016'!S54="",0,$P$19+$Q$19*(WLEF!S53))</f>
        <v>187.97689478567889</v>
      </c>
      <c r="T74" s="38">
        <f>IF('2018 Hourly Load - RC2016'!T54="",0,$P$19+$Q$19*(WLEF!T53))</f>
        <v>200.63952188127169</v>
      </c>
      <c r="U74" s="38">
        <f>IF('2018 Hourly Load - RC2016'!U54="",0,$P$19+$Q$19*(WLEF!U53))</f>
        <v>205.73496595057449</v>
      </c>
      <c r="V74" s="38">
        <f>IF('2018 Hourly Load - RC2016'!V54="",0,$P$19+$Q$19*(WLEF!V53))</f>
        <v>197.99500652256631</v>
      </c>
      <c r="W74" s="38">
        <f>IF('2018 Hourly Load - RC2016'!W54="",0,$P$19+$Q$19*(WLEF!W53))</f>
        <v>185.21988023623084</v>
      </c>
      <c r="X74" s="38">
        <f>IF('2018 Hourly Load - RC2016'!X54="",0,$P$19+$Q$19*(WLEF!X53))</f>
        <v>169.25139531571216</v>
      </c>
      <c r="Y74" s="38">
        <f>IF('2018 Hourly Load - RC2016'!Y54="",0,$P$19+$Q$19*(WLEF!Y53))</f>
        <v>152.63121061399639</v>
      </c>
      <c r="Z74" s="25">
        <f t="shared" si="0"/>
        <v>4115.9616248707352</v>
      </c>
    </row>
    <row r="75" spans="1:26" x14ac:dyDescent="0.25">
      <c r="A75" s="37">
        <f>IF('2018 Hourly Load - RC2016'!A55="","",'2018 Hourly Load - RC2016'!A55)</f>
        <v>43145</v>
      </c>
      <c r="B75" s="38">
        <f>IF('2018 Hourly Load - RC2016'!B55="",0,$P$19+$Q$19*(WLEF!B54))</f>
        <v>140.76854659482936</v>
      </c>
      <c r="C75" s="38">
        <f>IF('2018 Hourly Load - RC2016'!C55="",0,$P$19+$Q$19*(WLEF!C54))</f>
        <v>135.30213607542066</v>
      </c>
      <c r="D75" s="38">
        <f>IF('2018 Hourly Load - RC2016'!D55="",0,$P$19+$Q$19*(WLEF!D54))</f>
        <v>133.52316282653243</v>
      </c>
      <c r="E75" s="38">
        <f>IF('2018 Hourly Load - RC2016'!E55="",0,$P$19+$Q$19*(WLEF!E54))</f>
        <v>134.12094959764076</v>
      </c>
      <c r="F75" s="38">
        <f>IF('2018 Hourly Load - RC2016'!F55="",0,$P$19+$Q$19*(WLEF!F54))</f>
        <v>138.03364994516284</v>
      </c>
      <c r="G75" s="38">
        <f>IF('2018 Hourly Load - RC2016'!G55="",0,$P$19+$Q$19*(WLEF!G54))</f>
        <v>151.5526626997038</v>
      </c>
      <c r="H75" s="38">
        <f>IF('2018 Hourly Load - RC2016'!H55="",0,$P$19+$Q$19*(WLEF!H54))</f>
        <v>181.49893740448675</v>
      </c>
      <c r="I75" s="38">
        <f>IF('2018 Hourly Load - RC2016'!I55="",0,$P$19+$Q$19*(WLEF!I54))</f>
        <v>203.31386727378975</v>
      </c>
      <c r="J75" s="38">
        <f>IF('2018 Hourly Load - RC2016'!J55="",0,$P$19+$Q$19*(WLEF!J54))</f>
        <v>202.86607151157753</v>
      </c>
      <c r="K75" s="38">
        <f>IF('2018 Hourly Load - RC2016'!K55="",0,$P$19+$Q$19*(WLEF!K54))</f>
        <v>197.26571283324768</v>
      </c>
      <c r="L75" s="38">
        <f>IF('2018 Hourly Load - RC2016'!L55="",0,$P$19+$Q$19*(WLEF!L54))</f>
        <v>192.83116239863813</v>
      </c>
      <c r="M75" s="38">
        <f>IF('2018 Hourly Load - RC2016'!M55="",0,$P$19+$Q$19*(WLEF!M54))</f>
        <v>185.56467491718374</v>
      </c>
      <c r="N75" s="38">
        <f>IF('2018 Hourly Load - RC2016'!N55="",0,$P$19+$Q$19*(WLEF!N54))</f>
        <v>179.94914515780692</v>
      </c>
      <c r="O75" s="38">
        <f>IF('2018 Hourly Load - RC2016'!O55="",0,$P$19+$Q$19*(WLEF!O54))</f>
        <v>176.19374012071859</v>
      </c>
      <c r="P75" s="38">
        <f>IF('2018 Hourly Load - RC2016'!P55="",0,$P$19+$Q$19*(WLEF!P54))</f>
        <v>173.85548682478083</v>
      </c>
      <c r="Q75" s="38">
        <f>IF('2018 Hourly Load - RC2016'!Q55="",0,$P$19+$Q$19*(WLEF!Q54))</f>
        <v>173.77426198468862</v>
      </c>
      <c r="R75" s="38">
        <f>IF('2018 Hourly Load - RC2016'!R55="",0,$P$19+$Q$19*(WLEF!R54))</f>
        <v>173.7093080067414</v>
      </c>
      <c r="S75" s="38">
        <f>IF('2018 Hourly Load - RC2016'!S55="",0,$P$19+$Q$19*(WLEF!S54))</f>
        <v>175.43836529168999</v>
      </c>
      <c r="T75" s="38">
        <f>IF('2018 Hourly Load - RC2016'!T55="",0,$P$19+$Q$19*(WLEF!T54))</f>
        <v>187.47133138492495</v>
      </c>
      <c r="U75" s="38">
        <f>IF('2018 Hourly Load - RC2016'!U55="",0,$P$19+$Q$19*(WLEF!U54))</f>
        <v>189.90554687538173</v>
      </c>
      <c r="V75" s="38">
        <f>IF('2018 Hourly Load - RC2016'!V55="",0,$P$19+$Q$19*(WLEF!V54))</f>
        <v>182.34632269660673</v>
      </c>
      <c r="W75" s="38">
        <f>IF('2018 Hourly Load - RC2016'!W55="",0,$P$19+$Q$19*(WLEF!W54))</f>
        <v>172.52794098935681</v>
      </c>
      <c r="X75" s="38">
        <f>IF('2018 Hourly Load - RC2016'!X55="",0,$P$19+$Q$19*(WLEF!X54))</f>
        <v>162.0736592338074</v>
      </c>
      <c r="Y75" s="38">
        <f>IF('2018 Hourly Load - RC2016'!Y55="",0,$P$19+$Q$19*(WLEF!Y54))</f>
        <v>150.4263257362571</v>
      </c>
      <c r="Z75" s="25">
        <f t="shared" si="0"/>
        <v>4094.3129683809752</v>
      </c>
    </row>
    <row r="76" spans="1:26" x14ac:dyDescent="0.25">
      <c r="A76" s="37">
        <f>IF('2018 Hourly Load - RC2016'!A56="","",'2018 Hourly Load - RC2016'!A56)</f>
        <v>43146</v>
      </c>
      <c r="B76" s="38">
        <f>IF('2018 Hourly Load - RC2016'!B56="",0,$P$19+$Q$19*(WLEF!B55))</f>
        <v>141.05474286734631</v>
      </c>
      <c r="C76" s="38">
        <f>IF('2018 Hourly Load - RC2016'!C56="",0,$P$19+$Q$19*(WLEF!C55))</f>
        <v>135.45071657369979</v>
      </c>
      <c r="D76" s="38">
        <f>IF('2018 Hourly Load - RC2016'!D56="",0,$P$19+$Q$19*(WLEF!D55))</f>
        <v>132.59076208190234</v>
      </c>
      <c r="E76" s="38">
        <f>IF('2018 Hourly Load - RC2016'!E56="",0,$P$19+$Q$19*(WLEF!E55))</f>
        <v>131.55946231723101</v>
      </c>
      <c r="F76" s="38">
        <f>IF('2018 Hourly Load - RC2016'!F56="",0,$P$19+$Q$19*(WLEF!F55))</f>
        <v>132.00185699620874</v>
      </c>
      <c r="G76" s="38">
        <f>IF('2018 Hourly Load - RC2016'!G56="",0,$P$19+$Q$19*(WLEF!G55))</f>
        <v>135.53748419544135</v>
      </c>
      <c r="H76" s="38">
        <f>IF('2018 Hourly Load - RC2016'!H56="",0,$P$19+$Q$19*(WLEF!H55))</f>
        <v>142.79975740779588</v>
      </c>
      <c r="I76" s="38">
        <f>IF('2018 Hourly Load - RC2016'!I56="",0,$P$19+$Q$19*(WLEF!I55))</f>
        <v>153.81859082299644</v>
      </c>
      <c r="J76" s="38">
        <f>IF('2018 Hourly Load - RC2016'!J56="",0,$P$19+$Q$19*(WLEF!J55))</f>
        <v>166.7985310191533</v>
      </c>
      <c r="K76" s="38">
        <f>IF('2018 Hourly Load - RC2016'!K56="",0,$P$19+$Q$19*(WLEF!K55))</f>
        <v>175.65153221517528</v>
      </c>
      <c r="L76" s="38">
        <f>IF('2018 Hourly Load - RC2016'!L56="",0,$P$19+$Q$19*(WLEF!L55))</f>
        <v>180.85732985912168</v>
      </c>
      <c r="M76" s="38">
        <f>IF('2018 Hourly Load - RC2016'!M56="",0,$P$19+$Q$19*(WLEF!M55))</f>
        <v>181.39749284794701</v>
      </c>
      <c r="N76" s="38">
        <f>IF('2018 Hourly Load - RC2016'!N56="",0,$P$19+$Q$19*(WLEF!N55))</f>
        <v>178.978359966938</v>
      </c>
      <c r="O76" s="38">
        <f>IF('2018 Hourly Load - RC2016'!O56="",0,$P$19+$Q$19*(WLEF!O55))</f>
        <v>176.55608238811291</v>
      </c>
      <c r="P76" s="38">
        <f>IF('2018 Hourly Load - RC2016'!P56="",0,$P$19+$Q$19*(WLEF!P55))</f>
        <v>174.4413673326344</v>
      </c>
      <c r="Q76" s="38">
        <f>IF('2018 Hourly Load - RC2016'!Q56="",0,$P$19+$Q$19*(WLEF!Q55))</f>
        <v>173.66060762818816</v>
      </c>
      <c r="R76" s="38">
        <f>IF('2018 Hourly Load - RC2016'!R56="",0,$P$19+$Q$19*(WLEF!R55))</f>
        <v>173.22288683905691</v>
      </c>
      <c r="S76" s="38">
        <f>IF('2018 Hourly Load - RC2016'!S56="",0,$P$19+$Q$19*(WLEF!S55))</f>
        <v>174.39247274813184</v>
      </c>
      <c r="T76" s="38">
        <f>IF('2018 Hourly Load - RC2016'!T56="",0,$P$19+$Q$19*(WLEF!T55))</f>
        <v>183.65832989824276</v>
      </c>
      <c r="U76" s="38">
        <f>IF('2018 Hourly Load - RC2016'!U56="",0,$P$19+$Q$19*(WLEF!U55))</f>
        <v>185.89276285152769</v>
      </c>
      <c r="V76" s="38">
        <f>IF('2018 Hourly Load - RC2016'!V56="",0,$P$19+$Q$19*(WLEF!V55))</f>
        <v>178.79479146868891</v>
      </c>
      <c r="W76" s="38">
        <f>IF('2018 Hourly Load - RC2016'!W56="",0,$P$19+$Q$19*(WLEF!W55))</f>
        <v>169.77475661279772</v>
      </c>
      <c r="X76" s="38">
        <f>IF('2018 Hourly Load - RC2016'!X56="",0,$P$19+$Q$19*(WLEF!X55))</f>
        <v>159.79944355144866</v>
      </c>
      <c r="Y76" s="38">
        <f>IF('2018 Hourly Load - RC2016'!Y56="",0,$P$19+$Q$19*(WLEF!Y55))</f>
        <v>147.77442695507182</v>
      </c>
      <c r="Z76" s="25">
        <f t="shared" si="0"/>
        <v>3886.4645474448585</v>
      </c>
    </row>
    <row r="77" spans="1:26" x14ac:dyDescent="0.25">
      <c r="A77" s="37">
        <f>IF('2018 Hourly Load - RC2016'!A57="","",'2018 Hourly Load - RC2016'!A57)</f>
        <v>43147</v>
      </c>
      <c r="B77" s="38">
        <f>IF('2018 Hourly Load - RC2016'!B57="",0,$P$19+$Q$19*(WLEF!B56))</f>
        <v>138.41489780208101</v>
      </c>
      <c r="C77" s="38">
        <f>IF('2018 Hourly Load - RC2016'!C57="",0,$P$19+$Q$19*(WLEF!C56))</f>
        <v>133.42589297862142</v>
      </c>
      <c r="D77" s="38">
        <f>IF('2018 Hourly Load - RC2016'!D57="",0,$P$19+$Q$19*(WLEF!D56))</f>
        <v>132.78380567263346</v>
      </c>
      <c r="E77" s="38">
        <f>IF('2018 Hourly Load - RC2016'!E57="",0,$P$19+$Q$19*(WLEF!E56))</f>
        <v>133.36514607696114</v>
      </c>
      <c r="F77" s="38">
        <f>IF('2018 Hourly Load - RC2016'!F57="",0,$P$19+$Q$19*(WLEF!F56))</f>
        <v>134.55005483543596</v>
      </c>
      <c r="G77" s="38">
        <f>IF('2018 Hourly Load - RC2016'!G57="",0,$P$19+$Q$19*(WLEF!G56))</f>
        <v>139.87544738008759</v>
      </c>
      <c r="H77" s="38">
        <f>IF('2018 Hourly Load - RC2016'!H57="",0,$P$19+$Q$19*(WLEF!H56))</f>
        <v>149.88057465106093</v>
      </c>
      <c r="I77" s="38">
        <f>IF('2018 Hourly Load - RC2016'!I57="",0,$P$19+$Q$19*(WLEF!I56))</f>
        <v>164.70411695890849</v>
      </c>
      <c r="J77" s="38">
        <f>IF('2018 Hourly Load - RC2016'!J57="",0,$P$19+$Q$19*(WLEF!J56))</f>
        <v>177.73020911999498</v>
      </c>
      <c r="K77" s="38">
        <f>IF('2018 Hourly Load - RC2016'!K57="",0,$P$19+$Q$19*(WLEF!K56))</f>
        <v>181.70198188232558</v>
      </c>
      <c r="L77" s="38">
        <f>IF('2018 Hourly Load - RC2016'!L57="",0,$P$19+$Q$19*(WLEF!L56))</f>
        <v>179.79818887341469</v>
      </c>
      <c r="M77" s="38">
        <f>IF('2018 Hourly Load - RC2016'!M57="",0,$P$19+$Q$19*(WLEF!M56))</f>
        <v>175.43836529168999</v>
      </c>
      <c r="N77" s="38">
        <f>IF('2018 Hourly Load - RC2016'!N57="",0,$P$19+$Q$19*(WLEF!N56))</f>
        <v>173.01250641130352</v>
      </c>
      <c r="O77" s="38">
        <f>IF('2018 Hourly Load - RC2016'!O57="",0,$P$19+$Q$19*(WLEF!O56))</f>
        <v>171.25811244278395</v>
      </c>
      <c r="P77" s="38">
        <f>IF('2018 Hourly Load - RC2016'!P57="",0,$P$19+$Q$19*(WLEF!P56))</f>
        <v>170.4590628536013</v>
      </c>
      <c r="Q77" s="38">
        <f>IF('2018 Hourly Load - RC2016'!Q57="",0,$P$19+$Q$19*(WLEF!Q56))</f>
        <v>170.74630639968188</v>
      </c>
      <c r="R77" s="38">
        <f>IF('2018 Hourly Load - RC2016'!R57="",0,$P$19+$Q$19*(WLEF!R56))</f>
        <v>171.72320907795381</v>
      </c>
      <c r="S77" s="38">
        <f>IF('2018 Hourly Load - RC2016'!S57="",0,$P$19+$Q$19*(WLEF!S56))</f>
        <v>173.56324571227154</v>
      </c>
      <c r="T77" s="38">
        <f>IF('2018 Hourly Load - RC2016'!T57="",0,$P$19+$Q$19*(WLEF!T56))</f>
        <v>184.10327155228154</v>
      </c>
      <c r="U77" s="38">
        <f>IF('2018 Hourly Load - RC2016'!U57="",0,$P$19+$Q$19*(WLEF!U56))</f>
        <v>187.90708997468695</v>
      </c>
      <c r="V77" s="38">
        <f>IF('2018 Hourly Load - RC2016'!V57="",0,$P$19+$Q$19*(WLEF!V56))</f>
        <v>179.56359959515885</v>
      </c>
      <c r="W77" s="38">
        <f>IF('2018 Hourly Load - RC2016'!W57="",0,$P$19+$Q$19*(WLEF!W56))</f>
        <v>168.87175289464159</v>
      </c>
      <c r="X77" s="38">
        <f>IF('2018 Hourly Load - RC2016'!X57="",0,$P$19+$Q$19*(WLEF!X56))</f>
        <v>158.20776971288001</v>
      </c>
      <c r="Y77" s="38">
        <f>IF('2018 Hourly Load - RC2016'!Y57="",0,$P$19+$Q$19*(WLEF!Y56))</f>
        <v>145.04035891745565</v>
      </c>
      <c r="Z77" s="25">
        <f t="shared" si="0"/>
        <v>3896.1249670679163</v>
      </c>
    </row>
    <row r="78" spans="1:26" x14ac:dyDescent="0.25">
      <c r="A78" s="37">
        <f>IF('2018 Hourly Load - RC2016'!A58="","",'2018 Hourly Load - RC2016'!A58)</f>
        <v>43148</v>
      </c>
      <c r="B78" s="38">
        <f>IF('2018 Hourly Load - RC2016'!B58="",0,$P$19+$Q$19*(WLEF!B57))</f>
        <v>135.46310763254655</v>
      </c>
      <c r="C78" s="38">
        <f>IF('2018 Hourly Load - RC2016'!C58="",0,$P$19+$Q$19*(WLEF!C57))</f>
        <v>130.60966575451252</v>
      </c>
      <c r="D78" s="38">
        <f>IF('2018 Hourly Load - RC2016'!D58="",0,$P$19+$Q$19*(WLEF!D57))</f>
        <v>129.0626297937502</v>
      </c>
      <c r="E78" s="38">
        <f>IF('2018 Hourly Load - RC2016'!E58="",0,$P$19+$Q$19*(WLEF!E57))</f>
        <v>129.55214962524801</v>
      </c>
      <c r="F78" s="38">
        <f>IF('2018 Hourly Load - RC2016'!F58="",0,$P$19+$Q$19*(WLEF!F57))</f>
        <v>132.65104864353466</v>
      </c>
      <c r="G78" s="38">
        <f>IF('2018 Hourly Load - RC2016'!G58="",0,$P$19+$Q$19*(WLEF!G57))</f>
        <v>141.6423129669588</v>
      </c>
      <c r="H78" s="38">
        <f>IF('2018 Hourly Load - RC2016'!H58="",0,$P$19+$Q$19*(WLEF!H57))</f>
        <v>158.08942780018845</v>
      </c>
      <c r="I78" s="38">
        <f>IF('2018 Hourly Load - RC2016'!I58="",0,$P$19+$Q$19*(WLEF!I57))</f>
        <v>174.76766209871309</v>
      </c>
      <c r="J78" s="38">
        <f>IF('2018 Hourly Load - RC2016'!J58="",0,$P$19+$Q$19*(WLEF!J57))</f>
        <v>184.72095004756744</v>
      </c>
      <c r="K78" s="38">
        <f>IF('2018 Hourly Load - RC2016'!K58="",0,$P$19+$Q$19*(WLEF!K57))</f>
        <v>188.65869792758036</v>
      </c>
      <c r="L78" s="38">
        <f>IF('2018 Hourly Load - RC2016'!L58="",0,$P$19+$Q$19*(WLEF!L57))</f>
        <v>190.45222007919648</v>
      </c>
      <c r="M78" s="38">
        <f>IF('2018 Hourly Load - RC2016'!M58="",0,$P$19+$Q$19*(WLEF!M57))</f>
        <v>190.87640039797361</v>
      </c>
      <c r="N78" s="38">
        <f>IF('2018 Hourly Load - RC2016'!N58="",0,$P$19+$Q$19*(WLEF!N57))</f>
        <v>191.53196847396828</v>
      </c>
      <c r="O78" s="38">
        <f>IF('2018 Hourly Load - RC2016'!O58="",0,$P$19+$Q$19*(WLEF!O57))</f>
        <v>192.74193195774689</v>
      </c>
      <c r="P78" s="38">
        <f>IF('2018 Hourly Load - RC2016'!P58="",0,$P$19+$Q$19*(WLEF!P57))</f>
        <v>194.0123747705446</v>
      </c>
      <c r="Q78" s="38">
        <f>IF('2018 Hourly Load - RC2016'!Q58="",0,$P$19+$Q$19*(WLEF!Q57))</f>
        <v>195.86830248648428</v>
      </c>
      <c r="R78" s="38">
        <f>IF('2018 Hourly Load - RC2016'!R58="",0,$P$19+$Q$19*(WLEF!R57))</f>
        <v>196.84741120048403</v>
      </c>
      <c r="S78" s="38">
        <f>IF('2018 Hourly Load - RC2016'!S58="",0,$P$19+$Q$19*(WLEF!S57))</f>
        <v>197.39317307489958</v>
      </c>
      <c r="T78" s="38">
        <f>IF('2018 Hourly Load - RC2016'!T58="",0,$P$19+$Q$19*(WLEF!T57))</f>
        <v>206.66088165506048</v>
      </c>
      <c r="U78" s="38">
        <f>IF('2018 Hourly Load - RC2016'!U58="",0,$P$19+$Q$19*(WLEF!U57))</f>
        <v>209.80415889060652</v>
      </c>
      <c r="V78" s="38">
        <f>IF('2018 Hourly Load - RC2016'!V58="",0,$P$19+$Q$19*(WLEF!V57))</f>
        <v>197.41138743510018</v>
      </c>
      <c r="W78" s="38">
        <f>IF('2018 Hourly Load - RC2016'!W58="",0,$P$19+$Q$19*(WLEF!W57))</f>
        <v>181.07659341085241</v>
      </c>
      <c r="X78" s="38">
        <f>IF('2018 Hourly Load - RC2016'!X58="",0,$P$19+$Q$19*(WLEF!X57))</f>
        <v>162.57504073311975</v>
      </c>
      <c r="Y78" s="38">
        <f>IF('2018 Hourly Load - RC2016'!Y58="",0,$P$19+$Q$19*(WLEF!Y57))</f>
        <v>146.16230754572945</v>
      </c>
      <c r="Z78" s="25">
        <f t="shared" si="0"/>
        <v>4158.6318044023674</v>
      </c>
    </row>
    <row r="79" spans="1:26" x14ac:dyDescent="0.25">
      <c r="A79" s="37">
        <f>IF('2018 Hourly Load - RC2016'!A59="","",'2018 Hourly Load - RC2016'!A59)</f>
        <v>43149</v>
      </c>
      <c r="B79" s="38">
        <f>IF('2018 Hourly Load - RC2016'!B59="",0,$P$19+$Q$19*(WLEF!B58))</f>
        <v>133.46235838236865</v>
      </c>
      <c r="C79" s="38">
        <f>IF('2018 Hourly Load - RC2016'!C59="",0,$P$19+$Q$19*(WLEF!C58))</f>
        <v>126.75505959923953</v>
      </c>
      <c r="D79" s="38">
        <f>IF('2018 Hourly Load - RC2016'!D59="",0,$P$19+$Q$19*(WLEF!D58))</f>
        <v>124.51665621321334</v>
      </c>
      <c r="E79" s="38">
        <f>IF('2018 Hourly Load - RC2016'!E59="",0,$P$19+$Q$19*(WLEF!E58))</f>
        <v>123.94409679491929</v>
      </c>
      <c r="F79" s="38">
        <f>IF('2018 Hourly Load - RC2016'!F59="",0,$P$19+$Q$19*(WLEF!F58))</f>
        <v>126.24640185036</v>
      </c>
      <c r="G79" s="38">
        <f>IF('2018 Hourly Load - RC2016'!G59="",0,$P$19+$Q$19*(WLEF!G58))</f>
        <v>135.45071657369979</v>
      </c>
      <c r="H79" s="38">
        <f>IF('2018 Hourly Load - RC2016'!H59="",0,$P$19+$Q$19*(WLEF!H58))</f>
        <v>156.7351131921377</v>
      </c>
      <c r="I79" s="38">
        <f>IF('2018 Hourly Load - RC2016'!I59="",0,$P$19+$Q$19*(WLEF!I58))</f>
        <v>171.73926847139847</v>
      </c>
      <c r="J79" s="38">
        <f>IF('2018 Hourly Load - RC2016'!J59="",0,$P$19+$Q$19*(WLEF!J58))</f>
        <v>177.81316742800504</v>
      </c>
      <c r="K79" s="38">
        <f>IF('2018 Hourly Load - RC2016'!K59="",0,$P$19+$Q$19*(WLEF!K58))</f>
        <v>183.93202506187501</v>
      </c>
      <c r="L79" s="38">
        <f>IF('2018 Hourly Load - RC2016'!L59="",0,$P$19+$Q$19*(WLEF!L58))</f>
        <v>189.79989883896164</v>
      </c>
      <c r="M79" s="38">
        <f>IF('2018 Hourly Load - RC2016'!M59="",0,$P$19+$Q$19*(WLEF!M58))</f>
        <v>194.7313108092338</v>
      </c>
      <c r="N79" s="38">
        <f>IF('2018 Hourly Load - RC2016'!N59="",0,$P$19+$Q$19*(WLEF!N58))</f>
        <v>199.11161089082785</v>
      </c>
      <c r="O79" s="38">
        <f>IF('2018 Hourly Load - RC2016'!O59="",0,$P$19+$Q$19*(WLEF!O58))</f>
        <v>203.85605935514465</v>
      </c>
      <c r="P79" s="38">
        <f>IF('2018 Hourly Load - RC2016'!P59="",0,$P$19+$Q$19*(WLEF!P58))</f>
        <v>208.3705413620803</v>
      </c>
      <c r="Q79" s="38">
        <f>IF('2018 Hourly Load - RC2016'!Q59="",0,$P$19+$Q$19*(WLEF!Q58))</f>
        <v>212.73444183017779</v>
      </c>
      <c r="R79" s="38">
        <f>IF('2018 Hourly Load - RC2016'!R59="",0,$P$19+$Q$19*(WLEF!R58))</f>
        <v>214.30954918198972</v>
      </c>
      <c r="S79" s="38">
        <f>IF('2018 Hourly Load - RC2016'!S59="",0,$P$19+$Q$19*(WLEF!S58))</f>
        <v>211.92143530677191</v>
      </c>
      <c r="T79" s="38">
        <f>IF('2018 Hourly Load - RC2016'!T59="",0,$P$19+$Q$19*(WLEF!T58))</f>
        <v>218.33810344820836</v>
      </c>
      <c r="U79" s="38">
        <f>IF('2018 Hourly Load - RC2016'!U59="",0,$P$19+$Q$19*(WLEF!U58))</f>
        <v>221.50431856421079</v>
      </c>
      <c r="V79" s="38">
        <f>IF('2018 Hourly Load - RC2016'!V59="",0,$P$19+$Q$19*(WLEF!V58))</f>
        <v>207.81837860343205</v>
      </c>
      <c r="W79" s="38">
        <f>IF('2018 Hourly Load - RC2016'!W59="",0,$P$19+$Q$19*(WLEF!W58))</f>
        <v>188.15150751254001</v>
      </c>
      <c r="X79" s="38">
        <f>IF('2018 Hourly Load - RC2016'!X59="",0,$P$19+$Q$19*(WLEF!X58))</f>
        <v>169.14058068175927</v>
      </c>
      <c r="Y79" s="38">
        <f>IF('2018 Hourly Load - RC2016'!Y59="",0,$P$19+$Q$19*(WLEF!Y58))</f>
        <v>149.30919557336986</v>
      </c>
      <c r="Z79" s="25">
        <f t="shared" si="0"/>
        <v>4249.6917955259241</v>
      </c>
    </row>
    <row r="80" spans="1:26" x14ac:dyDescent="0.25">
      <c r="A80" s="37">
        <f>IF('2018 Hourly Load - RC2016'!A60="","",'2018 Hourly Load - RC2016'!A60)</f>
        <v>43150</v>
      </c>
      <c r="B80" s="38">
        <f>IF('2018 Hourly Load - RC2016'!B60="",0,$P$19+$Q$19*(WLEF!B59))</f>
        <v>135.48789406592778</v>
      </c>
      <c r="C80" s="38">
        <f>IF('2018 Hourly Load - RC2016'!C60="",0,$P$19+$Q$19*(WLEF!C59))</f>
        <v>127.95325636033436</v>
      </c>
      <c r="D80" s="38">
        <f>IF('2018 Hourly Load - RC2016'!D60="",0,$P$19+$Q$19*(WLEF!D59))</f>
        <v>124.73790713915859</v>
      </c>
      <c r="E80" s="38">
        <f>IF('2018 Hourly Load - RC2016'!E60="",0,$P$19+$Q$19*(WLEF!E59))</f>
        <v>123.46266168516283</v>
      </c>
      <c r="F80" s="38">
        <f>IF('2018 Hourly Load - RC2016'!F60="",0,$P$19+$Q$19*(WLEF!F59))</f>
        <v>124.99305707319513</v>
      </c>
      <c r="G80" s="38">
        <f>IF('2018 Hourly Load - RC2016'!G60="",0,$P$19+$Q$19*(WLEF!G59))</f>
        <v>133.23162948681619</v>
      </c>
      <c r="H80" s="38">
        <f>IF('2018 Hourly Load - RC2016'!H60="",0,$P$19+$Q$19*(WLEF!H59))</f>
        <v>152.8878731965936</v>
      </c>
      <c r="I80" s="38">
        <f>IF('2018 Hourly Load - RC2016'!I60="",0,$P$19+$Q$19*(WLEF!I59))</f>
        <v>165.55423192353814</v>
      </c>
      <c r="J80" s="38">
        <f>IF('2018 Hourly Load - RC2016'!J60="",0,$P$19+$Q$19*(WLEF!J59))</f>
        <v>173.5308032488</v>
      </c>
      <c r="K80" s="38">
        <f>IF('2018 Hourly Load - RC2016'!K60="",0,$P$19+$Q$19*(WLEF!K59))</f>
        <v>183.06090564490643</v>
      </c>
      <c r="L80" s="38">
        <f>IF('2018 Hourly Load - RC2016'!L60="",0,$P$19+$Q$19*(WLEF!L59))</f>
        <v>193.15268976830211</v>
      </c>
      <c r="M80" s="38">
        <f>IF('2018 Hourly Load - RC2016'!M60="",0,$P$19+$Q$19*(WLEF!M59))</f>
        <v>202.14017067212131</v>
      </c>
      <c r="N80" s="38">
        <f>IF('2018 Hourly Load - RC2016'!N60="",0,$P$19+$Q$19*(WLEF!N59))</f>
        <v>209.42106967357643</v>
      </c>
      <c r="O80" s="38">
        <f>IF('2018 Hourly Load - RC2016'!O60="",0,$P$19+$Q$19*(WLEF!O59))</f>
        <v>216.6210401788324</v>
      </c>
      <c r="P80" s="38">
        <f>IF('2018 Hourly Load - RC2016'!P60="",0,$P$19+$Q$19*(WLEF!P59))</f>
        <v>223.67569644216388</v>
      </c>
      <c r="Q80" s="38">
        <f>IF('2018 Hourly Load - RC2016'!Q60="",0,$P$19+$Q$19*(WLEF!Q59))</f>
        <v>230.55906665461777</v>
      </c>
      <c r="R80" s="38">
        <f>IF('2018 Hourly Load - RC2016'!R60="",0,$P$19+$Q$19*(WLEF!R59))</f>
        <v>232.25866505490114</v>
      </c>
      <c r="S80" s="38">
        <f>IF('2018 Hourly Load - RC2016'!S60="",0,$P$19+$Q$19*(WLEF!S59))</f>
        <v>228.10978078249514</v>
      </c>
      <c r="T80" s="38">
        <f>IF('2018 Hourly Load - RC2016'!T60="",0,$P$19+$Q$19*(WLEF!T59))</f>
        <v>231.92627653770211</v>
      </c>
      <c r="U80" s="38">
        <f>IF('2018 Hourly Load - RC2016'!U60="",0,$P$19+$Q$19*(WLEF!U59))</f>
        <v>233.65454189394637</v>
      </c>
      <c r="V80" s="38">
        <f>IF('2018 Hourly Load - RC2016'!V60="",0,$P$19+$Q$19*(WLEF!V59))</f>
        <v>219.66786107361054</v>
      </c>
      <c r="W80" s="38">
        <f>IF('2018 Hourly Load - RC2016'!W60="",0,$P$19+$Q$19*(WLEF!W59))</f>
        <v>199.55239797611415</v>
      </c>
      <c r="X80" s="38">
        <f>IF('2018 Hourly Load - RC2016'!X60="",0,$P$19+$Q$19*(WLEF!X59))</f>
        <v>178.22849842902568</v>
      </c>
      <c r="Y80" s="38">
        <f>IF('2018 Hourly Load - RC2016'!Y60="",0,$P$19+$Q$19*(WLEF!Y59))</f>
        <v>157.19009817088056</v>
      </c>
      <c r="Z80" s="25">
        <f t="shared" si="0"/>
        <v>4401.0580731327227</v>
      </c>
    </row>
    <row r="81" spans="1:26" x14ac:dyDescent="0.25">
      <c r="A81" s="37">
        <f>IF('2018 Hourly Load - RC2016'!A61="","",'2018 Hourly Load - RC2016'!A61)</f>
        <v>43151</v>
      </c>
      <c r="B81" s="38">
        <f>IF('2018 Hourly Load - RC2016'!B61="",0,$P$19+$Q$19*(WLEF!B60))</f>
        <v>141.1459513317952</v>
      </c>
      <c r="C81" s="38">
        <f>IF('2018 Hourly Load - RC2016'!C61="",0,$P$19+$Q$19*(WLEF!C60))</f>
        <v>132.73551024944862</v>
      </c>
      <c r="D81" s="38">
        <f>IF('2018 Hourly Load - RC2016'!D61="",0,$P$19+$Q$19*(WLEF!D60))</f>
        <v>128.33310809226145</v>
      </c>
      <c r="E81" s="38">
        <f>IF('2018 Hourly Load - RC2016'!E61="",0,$P$19+$Q$19*(WLEF!E60))</f>
        <v>126.06624778041218</v>
      </c>
      <c r="F81" s="38">
        <f>IF('2018 Hourly Load - RC2016'!F61="",0,$P$19+$Q$19*(WLEF!F60))</f>
        <v>126.69839821532752</v>
      </c>
      <c r="G81" s="38">
        <f>IF('2018 Hourly Load - RC2016'!G61="",0,$P$19+$Q$19*(WLEF!G60))</f>
        <v>134.68528043793478</v>
      </c>
      <c r="H81" s="38">
        <f>IF('2018 Hourly Load - RC2016'!H61="",0,$P$19+$Q$19*(WLEF!H60))</f>
        <v>153.81859082299644</v>
      </c>
      <c r="I81" s="38">
        <f>IF('2018 Hourly Load - RC2016'!I61="",0,$P$19+$Q$19*(WLEF!I60))</f>
        <v>166.93909081172626</v>
      </c>
      <c r="J81" s="38">
        <f>IF('2018 Hourly Load - RC2016'!J61="",0,$P$19+$Q$19*(WLEF!J60))</f>
        <v>178.67806578106433</v>
      </c>
      <c r="K81" s="38">
        <f>IF('2018 Hourly Load - RC2016'!K61="",0,$P$19+$Q$19*(WLEF!K60))</f>
        <v>193.34940816716284</v>
      </c>
      <c r="L81" s="38">
        <f>IF('2018 Hourly Load - RC2016'!L61="",0,$P$19+$Q$19*(WLEF!L60))</f>
        <v>208.0847888861216</v>
      </c>
      <c r="M81" s="38">
        <f>IF('2018 Hourly Load - RC2016'!M61="",0,$P$19+$Q$19*(WLEF!M60))</f>
        <v>218.61542954381127</v>
      </c>
      <c r="N81" s="38">
        <f>IF('2018 Hourly Load - RC2016'!N61="",0,$P$19+$Q$19*(WLEF!N60))</f>
        <v>228.64317965003437</v>
      </c>
      <c r="O81" s="38">
        <f>IF('2018 Hourly Load - RC2016'!O61="",0,$P$19+$Q$19*(WLEF!O60))</f>
        <v>236.69758008840091</v>
      </c>
      <c r="P81" s="38">
        <f>IF('2018 Hourly Load - RC2016'!P61="",0,$P$19+$Q$19*(WLEF!P60))</f>
        <v>242.48748377324932</v>
      </c>
      <c r="Q81" s="38">
        <f>IF('2018 Hourly Load - RC2016'!Q61="",0,$P$19+$Q$19*(WLEF!Q60))</f>
        <v>247.5754890354126</v>
      </c>
      <c r="R81" s="38">
        <f>IF('2018 Hourly Load - RC2016'!R61="",0,$P$19+$Q$19*(WLEF!R60))</f>
        <v>248.27446933388916</v>
      </c>
      <c r="S81" s="38">
        <f>IF('2018 Hourly Load - RC2016'!S61="",0,$P$19+$Q$19*(WLEF!S60))</f>
        <v>243.43408672702373</v>
      </c>
      <c r="T81" s="38">
        <f>IF('2018 Hourly Load - RC2016'!T61="",0,$P$19+$Q$19*(WLEF!T60))</f>
        <v>249.01874996824358</v>
      </c>
      <c r="U81" s="38">
        <f>IF('2018 Hourly Load - RC2016'!U61="",0,$P$19+$Q$19*(WLEF!U60))</f>
        <v>251.90196673636086</v>
      </c>
      <c r="V81" s="38">
        <f>IF('2018 Hourly Load - RC2016'!V61="",0,$P$19+$Q$19*(WLEF!V60))</f>
        <v>238.0503352946069</v>
      </c>
      <c r="W81" s="38">
        <f>IF('2018 Hourly Load - RC2016'!W61="",0,$P$19+$Q$19*(WLEF!W60))</f>
        <v>218.73436989853917</v>
      </c>
      <c r="X81" s="38">
        <f>IF('2018 Hourly Load - RC2016'!X61="",0,$P$19+$Q$19*(WLEF!X60))</f>
        <v>195.61514424235003</v>
      </c>
      <c r="Y81" s="38">
        <f>IF('2018 Hourly Load - RC2016'!Y61="",0,$P$19+$Q$19*(WLEF!Y60))</f>
        <v>173.90423899158722</v>
      </c>
      <c r="Z81" s="25">
        <f t="shared" si="0"/>
        <v>4683.4869638597611</v>
      </c>
    </row>
    <row r="82" spans="1:26" x14ac:dyDescent="0.25">
      <c r="A82" s="37">
        <f>IF('2018 Hourly Load - RC2016'!A62="","",'2018 Hourly Load - RC2016'!A62)</f>
        <v>43152</v>
      </c>
      <c r="B82" s="38">
        <f>IF('2018 Hourly Load - RC2016'!B62="",0,$P$19+$Q$19*(WLEF!B61))</f>
        <v>155.90213582361199</v>
      </c>
      <c r="C82" s="38">
        <f>IF('2018 Hourly Load - RC2016'!C62="",0,$P$19+$Q$19*(WLEF!C61))</f>
        <v>144.32911846932782</v>
      </c>
      <c r="D82" s="38">
        <f>IF('2018 Hourly Load - RC2016'!D62="",0,$P$19+$Q$19*(WLEF!D61))</f>
        <v>138.64426797526968</v>
      </c>
      <c r="E82" s="38">
        <f>IF('2018 Hourly Load - RC2016'!E62="",0,$P$19+$Q$19*(WLEF!E61))</f>
        <v>135.91014383371262</v>
      </c>
      <c r="F82" s="38">
        <f>IF('2018 Hourly Load - RC2016'!F62="",0,$P$19+$Q$19*(WLEF!F61))</f>
        <v>136.07203175520667</v>
      </c>
      <c r="G82" s="38">
        <f>IF('2018 Hourly Load - RC2016'!G62="",0,$P$19+$Q$19*(WLEF!G61))</f>
        <v>143.44907205222299</v>
      </c>
      <c r="H82" s="38">
        <f>IF('2018 Hourly Load - RC2016'!H62="",0,$P$19+$Q$19*(WLEF!H61))</f>
        <v>163.23070663137037</v>
      </c>
      <c r="I82" s="38">
        <f>IF('2018 Hourly Load - RC2016'!I62="",0,$P$19+$Q$19*(WLEF!I61))</f>
        <v>177.2001275777823</v>
      </c>
      <c r="J82" s="38">
        <f>IF('2018 Hourly Load - RC2016'!J62="",0,$P$19+$Q$19*(WLEF!J61))</f>
        <v>195.506734165762</v>
      </c>
      <c r="K82" s="38">
        <f>IF('2018 Hourly Load - RC2016'!K62="",0,$P$19+$Q$19*(WLEF!K61))</f>
        <v>216.40471561046775</v>
      </c>
      <c r="L82" s="38">
        <f>IF('2018 Hourly Load - RC2016'!L62="",0,$P$19+$Q$19*(WLEF!L61))</f>
        <v>235.45572870702824</v>
      </c>
      <c r="M82" s="38">
        <f>IF('2018 Hourly Load - RC2016'!M62="",0,$P$19+$Q$19*(WLEF!M61))</f>
        <v>250.16027815261339</v>
      </c>
      <c r="N82" s="38">
        <f>IF('2018 Hourly Load - RC2016'!N62="",0,$P$19+$Q$19*(WLEF!N61))</f>
        <v>260.63173994186309</v>
      </c>
      <c r="O82" s="38">
        <f>IF('2018 Hourly Load - RC2016'!O62="",0,$P$19+$Q$19*(WLEF!O61))</f>
        <v>267.56513616829443</v>
      </c>
      <c r="P82" s="38">
        <f>IF('2018 Hourly Load - RC2016'!P62="",0,$P$19+$Q$19*(WLEF!P61))</f>
        <v>268.4208370714511</v>
      </c>
      <c r="Q82" s="38">
        <f>IF('2018 Hourly Load - RC2016'!Q62="",0,$P$19+$Q$19*(WLEF!Q61))</f>
        <v>266.45797236701293</v>
      </c>
      <c r="R82" s="38">
        <f>IF('2018 Hourly Load - RC2016'!R62="",0,$P$19+$Q$19*(WLEF!R61))</f>
        <v>255.14441200315201</v>
      </c>
      <c r="S82" s="38">
        <f>IF('2018 Hourly Load - RC2016'!S62="",0,$P$19+$Q$19*(WLEF!S61))</f>
        <v>246.07332543815841</v>
      </c>
      <c r="T82" s="38">
        <f>IF('2018 Hourly Load - RC2016'!T62="",0,$P$19+$Q$19*(WLEF!T61))</f>
        <v>250.00638432341759</v>
      </c>
      <c r="U82" s="38">
        <f>IF('2018 Hourly Load - RC2016'!U62="",0,$P$19+$Q$19*(WLEF!U61))</f>
        <v>245.01073046367901</v>
      </c>
      <c r="V82" s="38">
        <f>IF('2018 Hourly Load - RC2016'!V62="",0,$P$19+$Q$19*(WLEF!V61))</f>
        <v>229.56866810143191</v>
      </c>
      <c r="W82" s="38">
        <f>IF('2018 Hourly Load - RC2016'!W62="",0,$P$19+$Q$19*(WLEF!W61))</f>
        <v>210.66821352670826</v>
      </c>
      <c r="X82" s="38">
        <f>IF('2018 Hourly Load - RC2016'!X62="",0,$P$19+$Q$19*(WLEF!X61))</f>
        <v>193.38519385008746</v>
      </c>
      <c r="Y82" s="38">
        <f>IF('2018 Hourly Load - RC2016'!Y62="",0,$P$19+$Q$19*(WLEF!Y61))</f>
        <v>173.69307310866108</v>
      </c>
      <c r="Z82" s="25">
        <f t="shared" si="0"/>
        <v>4958.8907471182938</v>
      </c>
    </row>
    <row r="83" spans="1:26" x14ac:dyDescent="0.25">
      <c r="A83" s="37">
        <f>IF('2018 Hourly Load - RC2016'!A63="","",'2018 Hourly Load - RC2016'!A63)</f>
        <v>43153</v>
      </c>
      <c r="B83" s="38">
        <f>IF('2018 Hourly Load - RC2016'!B63="",0,$P$19+$Q$19*(WLEF!B62))</f>
        <v>156.61792212951607</v>
      </c>
      <c r="C83" s="38">
        <f>IF('2018 Hourly Load - RC2016'!C63="",0,$P$19+$Q$19*(WLEF!C62))</f>
        <v>144.4362165768361</v>
      </c>
      <c r="D83" s="38">
        <f>IF('2018 Hourly Load - RC2016'!D63="",0,$P$19+$Q$19*(WLEF!D62))</f>
        <v>138.28767132684956</v>
      </c>
      <c r="E83" s="38">
        <f>IF('2018 Hourly Load - RC2016'!E63="",0,$P$19+$Q$19*(WLEF!E62))</f>
        <v>134.51320533547789</v>
      </c>
      <c r="F83" s="38">
        <f>IF('2018 Hourly Load - RC2016'!F63="",0,$P$19+$Q$19*(WLEF!F62))</f>
        <v>133.54749467413609</v>
      </c>
      <c r="G83" s="38">
        <f>IF('2018 Hourly Load - RC2016'!G63="",0,$P$19+$Q$19*(WLEF!G62))</f>
        <v>134.78373566141781</v>
      </c>
      <c r="H83" s="38">
        <f>IF('2018 Hourly Load - RC2016'!H63="",0,$P$19+$Q$19*(WLEF!H62))</f>
        <v>140.49600875479868</v>
      </c>
      <c r="I83" s="38">
        <f>IF('2018 Hourly Load - RC2016'!I63="",0,$P$19+$Q$19*(WLEF!I62))</f>
        <v>150.94611220531291</v>
      </c>
      <c r="J83" s="38">
        <f>IF('2018 Hourly Load - RC2016'!J63="",0,$P$19+$Q$19*(WLEF!J62))</f>
        <v>175.63512612814702</v>
      </c>
      <c r="K83" s="38">
        <f>IF('2018 Hourly Load - RC2016'!K63="",0,$P$19+$Q$19*(WLEF!K62))</f>
        <v>201.23124295323015</v>
      </c>
      <c r="L83" s="38">
        <f>IF('2018 Hourly Load - RC2016'!L63="",0,$P$19+$Q$19*(WLEF!L62))</f>
        <v>221.44424203271626</v>
      </c>
      <c r="M83" s="38">
        <f>IF('2018 Hourly Load - RC2016'!M63="",0,$P$19+$Q$19*(WLEF!M62))</f>
        <v>237.18304820837119</v>
      </c>
      <c r="N83" s="38">
        <f>IF('2018 Hourly Load - RC2016'!N63="",0,$P$19+$Q$19*(WLEF!N62))</f>
        <v>250.02836484047214</v>
      </c>
      <c r="O83" s="38">
        <f>IF('2018 Hourly Load - RC2016'!O63="",0,$P$19+$Q$19*(WLEF!O62))</f>
        <v>257.22579268635479</v>
      </c>
      <c r="P83" s="38">
        <f>IF('2018 Hourly Load - RC2016'!P63="",0,$P$19+$Q$19*(WLEF!P62))</f>
        <v>260.06557565355143</v>
      </c>
      <c r="Q83" s="38">
        <f>IF('2018 Hourly Load - RC2016'!Q63="",0,$P$19+$Q$19*(WLEF!Q62))</f>
        <v>261.33503233169546</v>
      </c>
      <c r="R83" s="38">
        <f>IF('2018 Hourly Load - RC2016'!R63="",0,$P$19+$Q$19*(WLEF!R62))</f>
        <v>256.73229954499055</v>
      </c>
      <c r="S83" s="38">
        <f>IF('2018 Hourly Load - RC2016'!S63="",0,$P$19+$Q$19*(WLEF!S62))</f>
        <v>245.11900028041475</v>
      </c>
      <c r="T83" s="38">
        <f>IF('2018 Hourly Load - RC2016'!T63="",0,$P$19+$Q$19*(WLEF!T62))</f>
        <v>243.19717488947049</v>
      </c>
      <c r="U83" s="38">
        <f>IF('2018 Hourly Load - RC2016'!U63="",0,$P$19+$Q$19*(WLEF!U62))</f>
        <v>238.70769438102292</v>
      </c>
      <c r="V83" s="38">
        <f>IF('2018 Hourly Load - RC2016'!V63="",0,$P$19+$Q$19*(WLEF!V62))</f>
        <v>221.86504964150714</v>
      </c>
      <c r="W83" s="38">
        <f>IF('2018 Hourly Load - RC2016'!W63="",0,$P$19+$Q$19*(WLEF!W62))</f>
        <v>204.88767776142916</v>
      </c>
      <c r="X83" s="38">
        <f>IF('2018 Hourly Load - RC2016'!X63="",0,$P$19+$Q$19*(WLEF!X62))</f>
        <v>187.662954395101</v>
      </c>
      <c r="Y83" s="38">
        <f>IF('2018 Hourly Load - RC2016'!Y63="",0,$P$19+$Q$19*(WLEF!Y62))</f>
        <v>169.20389469835681</v>
      </c>
      <c r="Z83" s="25">
        <f t="shared" si="0"/>
        <v>4765.1525370911768</v>
      </c>
    </row>
    <row r="84" spans="1:26" x14ac:dyDescent="0.25">
      <c r="A84" s="37">
        <f>IF('2018 Hourly Load - RC2016'!A64="","",'2018 Hourly Load - RC2016'!A64)</f>
        <v>43154</v>
      </c>
      <c r="B84" s="38">
        <f>IF('2018 Hourly Load - RC2016'!B64="",0,$P$19+$Q$19*(WLEF!B63))</f>
        <v>153.1593004663068</v>
      </c>
      <c r="C84" s="38">
        <f>IF('2018 Hourly Load - RC2016'!C64="",0,$P$19+$Q$19*(WLEF!C63))</f>
        <v>142.50935190114814</v>
      </c>
      <c r="D84" s="38">
        <f>IF('2018 Hourly Load - RC2016'!D64="",0,$P$19+$Q$19*(WLEF!D63))</f>
        <v>136.12189233448666</v>
      </c>
      <c r="E84" s="38">
        <f>IF('2018 Hourly Load - RC2016'!E64="",0,$P$19+$Q$19*(WLEF!E63))</f>
        <v>132.55460740767401</v>
      </c>
      <c r="F84" s="38">
        <f>IF('2018 Hourly Load - RC2016'!F64="",0,$P$19+$Q$19*(WLEF!F63))</f>
        <v>130.9766193342808</v>
      </c>
      <c r="G84" s="38">
        <f>IF('2018 Hourly Load - RC2016'!G64="",0,$P$19+$Q$19*(WLEF!G63))</f>
        <v>131.54753303697481</v>
      </c>
      <c r="H84" s="38">
        <f>IF('2018 Hourly Load - RC2016'!H64="",0,$P$19+$Q$19*(WLEF!H63))</f>
        <v>135.09200164186967</v>
      </c>
      <c r="I84" s="38">
        <f>IF('2018 Hourly Load - RC2016'!I64="",0,$P$19+$Q$19*(WLEF!I63))</f>
        <v>143.68846325239565</v>
      </c>
      <c r="J84" s="38">
        <f>IF('2018 Hourly Load - RC2016'!J64="",0,$P$19+$Q$19*(WLEF!J63))</f>
        <v>166.20634097579136</v>
      </c>
      <c r="K84" s="38">
        <f>IF('2018 Hourly Load - RC2016'!K64="",0,$P$19+$Q$19*(WLEF!K63))</f>
        <v>191.67397186409772</v>
      </c>
      <c r="L84" s="38">
        <f>IF('2018 Hourly Load - RC2016'!L64="",0,$P$19+$Q$19*(WLEF!L63))</f>
        <v>213.6666994378304</v>
      </c>
      <c r="M84" s="38">
        <f>IF('2018 Hourly Load - RC2016'!M64="",0,$P$19+$Q$19*(WLEF!M63))</f>
        <v>231.49057549044363</v>
      </c>
      <c r="N84" s="38">
        <f>IF('2018 Hourly Load - RC2016'!N64="",0,$P$19+$Q$19*(WLEF!N63))</f>
        <v>253.43053371134459</v>
      </c>
      <c r="O84" s="38">
        <f>IF('2018 Hourly Load - RC2016'!O64="",0,$P$19+$Q$19*(WLEF!O63))</f>
        <v>257.09113459679673</v>
      </c>
      <c r="P84" s="38">
        <f>IF('2018 Hourly Load - RC2016'!P64="",0,$P$19+$Q$19*(WLEF!P63))</f>
        <v>260.24665040355524</v>
      </c>
      <c r="Q84" s="38">
        <f>IF('2018 Hourly Load - RC2016'!Q64="",0,$P$19+$Q$19*(WLEF!Q63))</f>
        <v>263.11072206147787</v>
      </c>
      <c r="R84" s="38">
        <f>IF('2018 Hourly Load - RC2016'!R64="",0,$P$19+$Q$19*(WLEF!R63))</f>
        <v>260.40516633434436</v>
      </c>
      <c r="S84" s="38">
        <f>IF('2018 Hourly Load - RC2016'!S64="",0,$P$19+$Q$19*(WLEF!S63))</f>
        <v>253.00894064738088</v>
      </c>
      <c r="T84" s="38">
        <f>IF('2018 Hourly Load - RC2016'!T64="",0,$P$19+$Q$19*(WLEF!T63))</f>
        <v>252.92025038674126</v>
      </c>
      <c r="U84" s="38">
        <f>IF('2018 Hourly Load - RC2016'!U64="",0,$P$19+$Q$19*(WLEF!U63))</f>
        <v>253.47494213841827</v>
      </c>
      <c r="V84" s="38">
        <f>IF('2018 Hourly Load - RC2016'!V64="",0,$P$19+$Q$19*(WLEF!V63))</f>
        <v>237.58466107655823</v>
      </c>
      <c r="W84" s="38">
        <f>IF('2018 Hourly Load - RC2016'!W64="",0,$P$19+$Q$19*(WLEF!W63))</f>
        <v>213.21957908075296</v>
      </c>
      <c r="X84" s="38">
        <f>IF('2018 Hourly Load - RC2016'!X64="",0,$P$19+$Q$19*(WLEF!X63))</f>
        <v>192.31412646124949</v>
      </c>
      <c r="Y84" s="38">
        <f>IF('2018 Hourly Load - RC2016'!Y64="",0,$P$19+$Q$19*(WLEF!Y63))</f>
        <v>169.20389469835681</v>
      </c>
      <c r="Z84" s="25">
        <f t="shared" si="0"/>
        <v>4774.6979587402757</v>
      </c>
    </row>
    <row r="85" spans="1:26" x14ac:dyDescent="0.25">
      <c r="A85" s="37">
        <f>IF('2018 Hourly Load - RC2016'!A65="","",'2018 Hourly Load - RC2016'!A65)</f>
        <v>43155</v>
      </c>
      <c r="B85" s="38">
        <f>IF('2018 Hourly Load - RC2016'!B65="",0,$P$19+$Q$19*(WLEF!B64))</f>
        <v>150.62277008894489</v>
      </c>
      <c r="C85" s="38">
        <f>IF('2018 Hourly Load - RC2016'!C65="",0,$P$19+$Q$19*(WLEF!C64))</f>
        <v>141.53764315309806</v>
      </c>
      <c r="D85" s="38">
        <f>IF('2018 Hourly Load - RC2016'!D65="",0,$P$19+$Q$19*(WLEF!D64))</f>
        <v>135.92258811937509</v>
      </c>
      <c r="E85" s="38">
        <f>IF('2018 Hourly Load - RC2016'!E65="",0,$P$19+$Q$19*(WLEF!E64))</f>
        <v>132.82004234492931</v>
      </c>
      <c r="F85" s="38">
        <f>IF('2018 Hourly Load - RC2016'!F65="",0,$P$19+$Q$19*(WLEF!F64))</f>
        <v>133.19524608113642</v>
      </c>
      <c r="G85" s="38">
        <f>IF('2018 Hourly Load - RC2016'!G65="",0,$P$19+$Q$19*(WLEF!G64))</f>
        <v>140.75555421682105</v>
      </c>
      <c r="H85" s="38">
        <f>IF('2018 Hourly Load - RC2016'!H65="",0,$P$19+$Q$19*(WLEF!H64))</f>
        <v>157.52856101860499</v>
      </c>
      <c r="I85" s="38">
        <f>IF('2018 Hourly Load - RC2016'!I65="",0,$P$19+$Q$19*(WLEF!I64))</f>
        <v>171.29014923160582</v>
      </c>
      <c r="J85" s="38">
        <f>IF('2018 Hourly Load - RC2016'!J65="",0,$P$19+$Q$19*(WLEF!J64))</f>
        <v>185.73728804204836</v>
      </c>
      <c r="K85" s="38">
        <f>IF('2018 Hourly Load - RC2016'!K65="",0,$P$19+$Q$19*(WLEF!K64))</f>
        <v>204.62467111782141</v>
      </c>
      <c r="L85" s="38">
        <f>IF('2018 Hourly Load - RC2016'!L65="",0,$P$19+$Q$19*(WLEF!L64))</f>
        <v>223.33279275173214</v>
      </c>
      <c r="M85" s="38">
        <f>IF('2018 Hourly Load - RC2016'!M65="",0,$P$19+$Q$19*(WLEF!M64))</f>
        <v>237.30981722069993</v>
      </c>
      <c r="N85" s="38">
        <f>IF('2018 Hourly Load - RC2016'!N65="",0,$P$19+$Q$19*(WLEF!N64))</f>
        <v>251.59265851731442</v>
      </c>
      <c r="O85" s="38">
        <f>IF('2018 Hourly Load - RC2016'!O65="",0,$P$19+$Q$19*(WLEF!O64))</f>
        <v>261.6985628517869</v>
      </c>
      <c r="P85" s="38">
        <f>IF('2018 Hourly Load - RC2016'!P65="",0,$P$19+$Q$19*(WLEF!P64))</f>
        <v>268.05056256994976</v>
      </c>
      <c r="Q85" s="38">
        <f>IF('2018 Hourly Load - RC2016'!Q65="",0,$P$19+$Q$19*(WLEF!Q64))</f>
        <v>273.01002363355144</v>
      </c>
      <c r="R85" s="38">
        <f>IF('2018 Hourly Load - RC2016'!R65="",0,$P$19+$Q$19*(WLEF!R64))</f>
        <v>268.58294797014622</v>
      </c>
      <c r="S85" s="38">
        <f>IF('2018 Hourly Load - RC2016'!S65="",0,$P$19+$Q$19*(WLEF!S64))</f>
        <v>261.6985628517869</v>
      </c>
      <c r="T85" s="38">
        <f>IF('2018 Hourly Load - RC2016'!T65="",0,$P$19+$Q$19*(WLEF!T64))</f>
        <v>268.30508672926072</v>
      </c>
      <c r="U85" s="38">
        <f>IF('2018 Hourly Load - RC2016'!U65="",0,$P$19+$Q$19*(WLEF!U64))</f>
        <v>269.65000176936536</v>
      </c>
      <c r="V85" s="38">
        <f>IF('2018 Hourly Load - RC2016'!V65="",0,$P$19+$Q$19*(WLEF!V64))</f>
        <v>248.27446933388916</v>
      </c>
      <c r="W85" s="38">
        <f>IF('2018 Hourly Load - RC2016'!W65="",0,$P$19+$Q$19*(WLEF!W64))</f>
        <v>222.95003943906619</v>
      </c>
      <c r="X85" s="38">
        <f>IF('2018 Hourly Load - RC2016'!X65="",0,$P$19+$Q$19*(WLEF!X64))</f>
        <v>196.15797144908726</v>
      </c>
      <c r="Y85" s="38">
        <f>IF('2018 Hourly Load - RC2016'!Y65="",0,$P$19+$Q$19*(WLEF!Y64))</f>
        <v>171.30616978386064</v>
      </c>
      <c r="Z85" s="25">
        <f t="shared" si="0"/>
        <v>4975.9541802858821</v>
      </c>
    </row>
    <row r="86" spans="1:26" x14ac:dyDescent="0.25">
      <c r="A86" s="37">
        <f>IF('2018 Hourly Load - RC2016'!A66="","",'2018 Hourly Load - RC2016'!A66)</f>
        <v>43156</v>
      </c>
      <c r="B86" s="38">
        <f>IF('2018 Hourly Load - RC2016'!B66="",0,$P$19+$Q$19*(WLEF!B65))</f>
        <v>152.11928373163695</v>
      </c>
      <c r="C86" s="38">
        <f>IF('2018 Hourly Load - RC2016'!C66="",0,$P$19+$Q$19*(WLEF!C65))</f>
        <v>141.40693535640506</v>
      </c>
      <c r="D86" s="38">
        <f>IF('2018 Hourly Load - RC2016'!D66="",0,$P$19+$Q$19*(WLEF!D65))</f>
        <v>135.38878285790486</v>
      </c>
      <c r="E86" s="38">
        <f>IF('2018 Hourly Load - RC2016'!E66="",0,$P$19+$Q$19*(WLEF!E65))</f>
        <v>132.20577971650727</v>
      </c>
      <c r="F86" s="38">
        <f>IF('2018 Hourly Load - RC2016'!F66="",0,$P$19+$Q$19*(WLEF!F65))</f>
        <v>132.4462210673687</v>
      </c>
      <c r="G86" s="38">
        <f>IF('2018 Hourly Load - RC2016'!G66="",0,$P$19+$Q$19*(WLEF!G65))</f>
        <v>140.04318881274986</v>
      </c>
      <c r="H86" s="38">
        <f>IF('2018 Hourly Load - RC2016'!H66="",0,$P$19+$Q$19*(WLEF!H65))</f>
        <v>158.94949258295401</v>
      </c>
      <c r="I86" s="38">
        <f>IF('2018 Hourly Load - RC2016'!I66="",0,$P$19+$Q$19*(WLEF!I65))</f>
        <v>170.77825112049811</v>
      </c>
      <c r="J86" s="38">
        <f>IF('2018 Hourly Load - RC2016'!J66="",0,$P$19+$Q$19*(WLEF!J65))</f>
        <v>183.8806791667235</v>
      </c>
      <c r="K86" s="38">
        <f>IF('2018 Hourly Load - RC2016'!K66="",0,$P$19+$Q$19*(WLEF!K65))</f>
        <v>199.88353206673696</v>
      </c>
      <c r="L86" s="38">
        <f>IF('2018 Hourly Load - RC2016'!L66="",0,$P$19+$Q$19*(WLEF!L65))</f>
        <v>215.16911909922516</v>
      </c>
      <c r="M86" s="38">
        <f>IF('2018 Hourly Load - RC2016'!M66="",0,$P$19+$Q$19*(WLEF!M65))</f>
        <v>228.58158399644753</v>
      </c>
      <c r="N86" s="38">
        <f>IF('2018 Hourly Load - RC2016'!N66="",0,$P$19+$Q$19*(WLEF!N65))</f>
        <v>241.90799264112781</v>
      </c>
      <c r="O86" s="38">
        <f>IF('2018 Hourly Load - RC2016'!O66="",0,$P$19+$Q$19*(WLEF!O65))</f>
        <v>253.98605263650927</v>
      </c>
      <c r="P86" s="38">
        <f>IF('2018 Hourly Load - RC2016'!P66="",0,$P$19+$Q$19*(WLEF!P65))</f>
        <v>263.70456357469016</v>
      </c>
      <c r="Q86" s="38">
        <f>IF('2018 Hourly Load - RC2016'!Q66="",0,$P$19+$Q$19*(WLEF!Q65))</f>
        <v>269.4874276535171</v>
      </c>
      <c r="R86" s="38">
        <f>IF('2018 Hourly Load - RC2016'!R66="",0,$P$19+$Q$19*(WLEF!R65))</f>
        <v>267.7730983723385</v>
      </c>
      <c r="S86" s="38">
        <f>IF('2018 Hourly Load - RC2016'!S66="",0,$P$19+$Q$19*(WLEF!S65))</f>
        <v>257.80990951647618</v>
      </c>
      <c r="T86" s="38">
        <f>IF('2018 Hourly Load - RC2016'!T66="",0,$P$19+$Q$19*(WLEF!T65))</f>
        <v>259.79413615605625</v>
      </c>
      <c r="U86" s="38">
        <f>IF('2018 Hourly Load - RC2016'!U66="",0,$P$19+$Q$19*(WLEF!U65))</f>
        <v>259.86197660983515</v>
      </c>
      <c r="V86" s="38">
        <f>IF('2018 Hourly Load - RC2016'!V66="",0,$P$19+$Q$19*(WLEF!V65))</f>
        <v>241.20114987882971</v>
      </c>
      <c r="W86" s="38">
        <f>IF('2018 Hourly Load - RC2016'!W66="",0,$P$19+$Q$19*(WLEF!W65))</f>
        <v>216.34574821072806</v>
      </c>
      <c r="X86" s="38">
        <f>IF('2018 Hourly Load - RC2016'!X66="",0,$P$19+$Q$19*(WLEF!X65))</f>
        <v>192.0293831369458</v>
      </c>
      <c r="Y86" s="38">
        <f>IF('2018 Hourly Load - RC2016'!Y66="",0,$P$19+$Q$19*(WLEF!Y65))</f>
        <v>167.29882856155604</v>
      </c>
      <c r="Z86" s="25">
        <f t="shared" si="0"/>
        <v>4882.0531165237662</v>
      </c>
    </row>
    <row r="87" spans="1:26" x14ac:dyDescent="0.25">
      <c r="A87" s="37">
        <f>IF('2018 Hourly Load - RC2016'!A67="","",'2018 Hourly Load - RC2016'!A67)</f>
        <v>43157</v>
      </c>
      <c r="B87" s="38">
        <f>IF('2018 Hourly Load - RC2016'!B67="",0,$P$19+$Q$19*(WLEF!B66))</f>
        <v>148.76793280344646</v>
      </c>
      <c r="C87" s="38">
        <f>IF('2018 Hourly Load - RC2016'!C67="",0,$P$19+$Q$19*(WLEF!C66))</f>
        <v>138.2368210165094</v>
      </c>
      <c r="D87" s="38">
        <f>IF('2018 Hourly Load - RC2016'!D67="",0,$P$19+$Q$19*(WLEF!D66))</f>
        <v>132.19377275387131</v>
      </c>
      <c r="E87" s="38">
        <f>IF('2018 Hourly Load - RC2016'!E67="",0,$P$19+$Q$19*(WLEF!E66))</f>
        <v>129.49374038779226</v>
      </c>
      <c r="F87" s="38">
        <f>IF('2018 Hourly Load - RC2016'!F67="",0,$P$19+$Q$19*(WLEF!F66))</f>
        <v>129.6924785285257</v>
      </c>
      <c r="G87" s="38">
        <f>IF('2018 Hourly Load - RC2016'!G67="",0,$P$19+$Q$19*(WLEF!G66))</f>
        <v>136.13436107571312</v>
      </c>
      <c r="H87" s="38">
        <f>IF('2018 Hourly Load - RC2016'!H67="",0,$P$19+$Q$19*(WLEF!H66))</f>
        <v>153.74678137503886</v>
      </c>
      <c r="I87" s="38">
        <f>IF('2018 Hourly Load - RC2016'!I67="",0,$P$19+$Q$19*(WLEF!I66))</f>
        <v>166.22189831089298</v>
      </c>
      <c r="J87" s="38">
        <f>IF('2018 Hourly Load - RC2016'!J67="",0,$P$19+$Q$19*(WLEF!J66))</f>
        <v>177.29940565906537</v>
      </c>
      <c r="K87" s="38">
        <f>IF('2018 Hourly Load - RC2016'!K67="",0,$P$19+$Q$19*(WLEF!K66))</f>
        <v>190.41690912192564</v>
      </c>
      <c r="L87" s="38">
        <f>IF('2018 Hourly Load - RC2016'!L67="",0,$P$19+$Q$19*(WLEF!L66))</f>
        <v>209.01944529688876</v>
      </c>
      <c r="M87" s="38">
        <f>IF('2018 Hourly Load - RC2016'!M67="",0,$P$19+$Q$19*(WLEF!M66))</f>
        <v>222.18609077701666</v>
      </c>
      <c r="N87" s="38">
        <f>IF('2018 Hourly Load - RC2016'!N67="",0,$P$19+$Q$19*(WLEF!N66))</f>
        <v>234.47004072703493</v>
      </c>
      <c r="O87" s="38">
        <f>IF('2018 Hourly Load - RC2016'!O67="",0,$P$19+$Q$19*(WLEF!O66))</f>
        <v>243.13259277995212</v>
      </c>
      <c r="P87" s="38">
        <f>IF('2018 Hourly Load - RC2016'!P67="",0,$P$19+$Q$19*(WLEF!P66))</f>
        <v>248.77777131425569</v>
      </c>
      <c r="Q87" s="38">
        <f>IF('2018 Hourly Load - RC2016'!Q67="",0,$P$19+$Q$19*(WLEF!Q66))</f>
        <v>249.94045140362965</v>
      </c>
      <c r="R87" s="38">
        <f>IF('2018 Hourly Load - RC2016'!R67="",0,$P$19+$Q$19*(WLEF!R66))</f>
        <v>244.90249661100796</v>
      </c>
      <c r="S87" s="38">
        <f>IF('2018 Hourly Load - RC2016'!S67="",0,$P$19+$Q$19*(WLEF!S66))</f>
        <v>241.45800235168844</v>
      </c>
      <c r="T87" s="38">
        <f>IF('2018 Hourly Load - RC2016'!T67="",0,$P$19+$Q$19*(WLEF!T66))</f>
        <v>250.51230017200555</v>
      </c>
      <c r="U87" s="38">
        <f>IF('2018 Hourly Load - RC2016'!U67="",0,$P$19+$Q$19*(WLEF!U66))</f>
        <v>250.22625422927899</v>
      </c>
      <c r="V87" s="38">
        <f>IF('2018 Hourly Load - RC2016'!V67="",0,$P$19+$Q$19*(WLEF!V66))</f>
        <v>234.86812767832009</v>
      </c>
      <c r="W87" s="38">
        <f>IF('2018 Hourly Load - RC2016'!W67="",0,$P$19+$Q$19*(WLEF!W66))</f>
        <v>214.50466142572151</v>
      </c>
      <c r="X87" s="38">
        <f>IF('2018 Hourly Load - RC2016'!X67="",0,$P$19+$Q$19*(WLEF!X66))</f>
        <v>191.3014093288011</v>
      </c>
      <c r="Y87" s="38">
        <f>IF('2018 Hourly Load - RC2016'!Y67="",0,$P$19+$Q$19*(WLEF!Y66))</f>
        <v>169.09311027421828</v>
      </c>
      <c r="Z87" s="25">
        <f t="shared" si="0"/>
        <v>4706.5968554026003</v>
      </c>
    </row>
    <row r="88" spans="1:26" x14ac:dyDescent="0.25">
      <c r="A88" s="37">
        <f>IF('2018 Hourly Load - RC2016'!A68="","",'2018 Hourly Load - RC2016'!A68)</f>
        <v>43158</v>
      </c>
      <c r="B88" s="38">
        <f>IF('2018 Hourly Load - RC2016'!B68="",0,$P$19+$Q$19*(WLEF!B67))</f>
        <v>151.82152069663587</v>
      </c>
      <c r="C88" s="38">
        <f>IF('2018 Hourly Load - RC2016'!C68="",0,$P$19+$Q$19*(WLEF!C67))</f>
        <v>142.68087099916497</v>
      </c>
      <c r="D88" s="38">
        <f>IF('2018 Hourly Load - RC2016'!D68="",0,$P$19+$Q$19*(WLEF!D67))</f>
        <v>138.04633734790261</v>
      </c>
      <c r="E88" s="38">
        <f>IF('2018 Hourly Load - RC2016'!E68="",0,$P$19+$Q$19*(WLEF!E67))</f>
        <v>135.93503384360014</v>
      </c>
      <c r="F88" s="38">
        <f>IF('2018 Hourly Load - RC2016'!F68="",0,$P$19+$Q$19*(WLEF!F67))</f>
        <v>136.59671581059138</v>
      </c>
      <c r="G88" s="38">
        <f>IF('2018 Hourly Load - RC2016'!G68="",0,$P$19+$Q$19*(WLEF!G67))</f>
        <v>144.15528040842005</v>
      </c>
      <c r="H88" s="38">
        <f>IF('2018 Hourly Load - RC2016'!H68="",0,$P$19+$Q$19*(WLEF!H67))</f>
        <v>163.72037031912689</v>
      </c>
      <c r="I88" s="38">
        <f>IF('2018 Hourly Load - RC2016'!I68="",0,$P$19+$Q$19*(WLEF!I67))</f>
        <v>175.55311727144465</v>
      </c>
      <c r="J88" s="38">
        <f>IF('2018 Hourly Load - RC2016'!J68="",0,$P$19+$Q$19*(WLEF!J67))</f>
        <v>182.95866700181847</v>
      </c>
      <c r="K88" s="38">
        <f>IF('2018 Hourly Load - RC2016'!K68="",0,$P$19+$Q$19*(WLEF!K67))</f>
        <v>192.5279256329919</v>
      </c>
      <c r="L88" s="38">
        <f>IF('2018 Hourly Load - RC2016'!L68="",0,$P$19+$Q$19*(WLEF!L67))</f>
        <v>203.44463045514243</v>
      </c>
      <c r="M88" s="38">
        <f>IF('2018 Hourly Load - RC2016'!M68="",0,$P$19+$Q$19*(WLEF!M67))</f>
        <v>201.10167809451286</v>
      </c>
      <c r="N88" s="38">
        <f>IF('2018 Hourly Load - RC2016'!N68="",0,$P$19+$Q$19*(WLEF!N67))</f>
        <v>212.32762136542431</v>
      </c>
      <c r="O88" s="38">
        <f>IF('2018 Hourly Load - RC2016'!O68="",0,$P$19+$Q$19*(WLEF!O67))</f>
        <v>213.90028172227505</v>
      </c>
      <c r="P88" s="38">
        <f>IF('2018 Hourly Load - RC2016'!P68="",0,$P$19+$Q$19*(WLEF!P67))</f>
        <v>213.31671442306208</v>
      </c>
      <c r="Q88" s="38">
        <f>IF('2018 Hourly Load - RC2016'!Q68="",0,$P$19+$Q$19*(WLEF!Q67))</f>
        <v>211.88278400717314</v>
      </c>
      <c r="R88" s="38">
        <f>IF('2018 Hourly Load - RC2016'!R68="",0,$P$19+$Q$19*(WLEF!R67))</f>
        <v>208.79023048845957</v>
      </c>
      <c r="S88" s="38">
        <f>IF('2018 Hourly Load - RC2016'!S68="",0,$P$19+$Q$19*(WLEF!S67))</f>
        <v>213.86133695590837</v>
      </c>
      <c r="T88" s="38">
        <f>IF('2018 Hourly Load - RC2016'!T68="",0,$P$19+$Q$19*(WLEF!T67))</f>
        <v>223.47393803927821</v>
      </c>
      <c r="U88" s="38">
        <f>IF('2018 Hourly Load - RC2016'!U68="",0,$P$19+$Q$19*(WLEF!U67))</f>
        <v>225.21376152663106</v>
      </c>
      <c r="V88" s="38">
        <f>IF('2018 Hourly Load - RC2016'!V68="",0,$P$19+$Q$19*(WLEF!V67))</f>
        <v>213.43332430639833</v>
      </c>
      <c r="W88" s="38">
        <f>IF('2018 Hourly Load - RC2016'!W68="",0,$P$19+$Q$19*(WLEF!W67))</f>
        <v>194.26374056569489</v>
      </c>
      <c r="X88" s="38">
        <f>IF('2018 Hourly Load - RC2016'!X68="",0,$P$19+$Q$19*(WLEF!X67))</f>
        <v>173.64437704579558</v>
      </c>
      <c r="Y88" s="38">
        <f>IF('2018 Hourly Load - RC2016'!Y68="",0,$P$19+$Q$19*(WLEF!Y67))</f>
        <v>155.04485394017183</v>
      </c>
      <c r="Z88" s="25">
        <f t="shared" si="0"/>
        <v>4427.6951122676237</v>
      </c>
    </row>
    <row r="89" spans="1:26" x14ac:dyDescent="0.25">
      <c r="A89" s="37">
        <f>IF('2018 Hourly Load - RC2016'!A69="","",'2018 Hourly Load - RC2016'!A69)</f>
        <v>43159</v>
      </c>
      <c r="B89" s="38">
        <f>IF('2018 Hourly Load - RC2016'!B69="",0,$P$19+$Q$19*(WLEF!B68))</f>
        <v>140.88554273222036</v>
      </c>
      <c r="C89" s="38">
        <f>IF('2018 Hourly Load - RC2016'!C69="",0,$P$19+$Q$19*(WLEF!C68))</f>
        <v>133.45020180922367</v>
      </c>
      <c r="D89" s="38">
        <f>IF('2018 Hourly Load - RC2016'!D69="",0,$P$19+$Q$19*(WLEF!D68))</f>
        <v>130.17349861297569</v>
      </c>
      <c r="E89" s="38">
        <f>IF('2018 Hourly Load - RC2016'!E69="",0,$P$19+$Q$19*(WLEF!E68))</f>
        <v>129.16731327395553</v>
      </c>
      <c r="F89" s="38">
        <f>IF('2018 Hourly Load - RC2016'!F69="",0,$P$19+$Q$19*(WLEF!F68))</f>
        <v>130.65693692113516</v>
      </c>
      <c r="G89" s="38">
        <f>IF('2018 Hourly Load - RC2016'!G69="",0,$P$19+$Q$19*(WLEF!G68))</f>
        <v>139.51498387543245</v>
      </c>
      <c r="H89" s="38">
        <f>IF('2018 Hourly Load - RC2016'!H69="",0,$P$19+$Q$19*(WLEF!H68))</f>
        <v>160.71421758869508</v>
      </c>
      <c r="I89" s="38">
        <f>IF('2018 Hourly Load - RC2016'!I69="",0,$P$19+$Q$19*(WLEF!I68))</f>
        <v>174.29472242031662</v>
      </c>
      <c r="J89" s="38">
        <f>IF('2018 Hourly Load - RC2016'!J69="",0,$P$19+$Q$19*(WLEF!J68))</f>
        <v>178.76143407941183</v>
      </c>
      <c r="K89" s="38">
        <f>IF('2018 Hourly Load - RC2016'!K69="",0,$P$19+$Q$19*(WLEF!K68))</f>
        <v>181.54967910335151</v>
      </c>
      <c r="L89" s="38">
        <f>IF('2018 Hourly Load - RC2016'!L69="",0,$P$19+$Q$19*(WLEF!L68))</f>
        <v>183.77802621761037</v>
      </c>
      <c r="M89" s="38">
        <f>IF('2018 Hourly Load - RC2016'!M69="",0,$P$19+$Q$19*(WLEF!M68))</f>
        <v>184.46335743425749</v>
      </c>
      <c r="N89" s="38">
        <f>IF('2018 Hourly Load - RC2016'!N69="",0,$P$19+$Q$19*(WLEF!N68))</f>
        <v>184.60069988160367</v>
      </c>
      <c r="O89" s="38">
        <f>IF('2018 Hourly Load - RC2016'!O69="",0,$P$19+$Q$19*(WLEF!O68))</f>
        <v>185.72002025603024</v>
      </c>
      <c r="P89" s="38">
        <f>IF('2018 Hourly Load - RC2016'!P69="",0,$P$19+$Q$19*(WLEF!P68))</f>
        <v>186.94960789134515</v>
      </c>
      <c r="Q89" s="38">
        <f>IF('2018 Hourly Load - RC2016'!Q69="",0,$P$19+$Q$19*(WLEF!Q68))</f>
        <v>188.67620883067576</v>
      </c>
      <c r="R89" s="38">
        <f>IF('2018 Hourly Load - RC2016'!R69="",0,$P$19+$Q$19*(WLEF!R68))</f>
        <v>189.76469433532228</v>
      </c>
      <c r="S89" s="38">
        <f>IF('2018 Hourly Load - RC2016'!S69="",0,$P$19+$Q$19*(WLEF!S68))</f>
        <v>188.34374766606606</v>
      </c>
      <c r="T89" s="38">
        <f>IF('2018 Hourly Load - RC2016'!T69="",0,$P$19+$Q$19*(WLEF!T68))</f>
        <v>193.34940816716284</v>
      </c>
      <c r="U89" s="38">
        <f>IF('2018 Hourly Load - RC2016'!U69="",0,$P$19+$Q$19*(WLEF!U68))</f>
        <v>196.37546484955413</v>
      </c>
      <c r="V89" s="38">
        <f>IF('2018 Hourly Load - RC2016'!V69="",0,$P$19+$Q$19*(WLEF!V68))</f>
        <v>186.7759877726694</v>
      </c>
      <c r="W89" s="38">
        <f>IF('2018 Hourly Load - RC2016'!W69="",0,$P$19+$Q$19*(WLEF!W68))</f>
        <v>174.78399194192423</v>
      </c>
      <c r="X89" s="38">
        <f>IF('2018 Hourly Load - RC2016'!X69="",0,$P$19+$Q$19*(WLEF!X68))</f>
        <v>161.46802438450339</v>
      </c>
      <c r="Y89" s="38">
        <f>IF('2018 Hourly Load - RC2016'!Y69="",0,$P$19+$Q$19*(WLEF!Y68))</f>
        <v>147.55466062571676</v>
      </c>
      <c r="Z89" s="25">
        <f t="shared" si="0"/>
        <v>4051.7724306711602</v>
      </c>
    </row>
    <row r="90" spans="1:26" x14ac:dyDescent="0.25">
      <c r="A90" s="37">
        <f>IF('2018 Hourly Load - RC2016'!A70="","",'2018 Hourly Load - RC2016'!A70)</f>
        <v>43160</v>
      </c>
      <c r="B90" s="38">
        <f>IF('2018 Hourly Load - RC2016'!B70="",0,$P$19+$Q$19*(WLEF!B69))</f>
        <v>136.23416279377801</v>
      </c>
      <c r="C90" s="38">
        <f>IF('2018 Hourly Load - RC2016'!C70="",0,$P$19+$Q$19*(WLEF!C69))</f>
        <v>129.64567921043175</v>
      </c>
      <c r="D90" s="38">
        <f>IF('2018 Hourly Load - RC2016'!D70="",0,$P$19+$Q$19*(WLEF!D69))</f>
        <v>126.22386245174032</v>
      </c>
      <c r="E90" s="38">
        <f>IF('2018 Hourly Load - RC2016'!E70="",0,$P$19+$Q$19*(WLEF!E69))</f>
        <v>124.77114440845965</v>
      </c>
      <c r="F90" s="38">
        <f>IF('2018 Hourly Load - RC2016'!F70="",0,$P$19+$Q$19*(WLEF!F69))</f>
        <v>125.33815888726048</v>
      </c>
      <c r="G90" s="38">
        <f>IF('2018 Hourly Load - RC2016'!G70="",0,$P$19+$Q$19*(WLEF!G69))</f>
        <v>128.90002043311858</v>
      </c>
      <c r="H90" s="38">
        <f>IF('2018 Hourly Load - RC2016'!H70="",0,$P$19+$Q$19*(WLEF!H69))</f>
        <v>136.15930287385382</v>
      </c>
      <c r="I90" s="38">
        <f>IF('2018 Hourly Load - RC2016'!I70="",0,$P$19+$Q$19*(WLEF!I69))</f>
        <v>146.77473600685255</v>
      </c>
      <c r="J90" s="38">
        <f>IF('2018 Hourly Load - RC2016'!J70="",0,$P$19+$Q$19*(WLEF!J69))</f>
        <v>161.43780306166684</v>
      </c>
      <c r="K90" s="38">
        <f>IF('2018 Hourly Load - RC2016'!K70="",0,$P$19+$Q$19*(WLEF!K69))</f>
        <v>171.88386774771692</v>
      </c>
      <c r="L90" s="38">
        <f>IF('2018 Hourly Load - RC2016'!L70="",0,$P$19+$Q$19*(WLEF!L69))</f>
        <v>178.79479146868891</v>
      </c>
      <c r="M90" s="38">
        <f>IF('2018 Hourly Load - RC2016'!M70="",0,$P$19+$Q$19*(WLEF!M69))</f>
        <v>182.46524363073974</v>
      </c>
      <c r="N90" s="38">
        <f>IF('2018 Hourly Load - RC2016'!N70="",0,$P$19+$Q$19*(WLEF!N69))</f>
        <v>186.03106050443193</v>
      </c>
      <c r="O90" s="38">
        <f>IF('2018 Hourly Load - RC2016'!O70="",0,$P$19+$Q$19*(WLEF!O69))</f>
        <v>189.60634527779325</v>
      </c>
      <c r="P90" s="38">
        <f>IF('2018 Hourly Load - RC2016'!P70="",0,$P$19+$Q$19*(WLEF!P69))</f>
        <v>192.29631921426108</v>
      </c>
      <c r="Q90" s="38">
        <f>IF('2018 Hourly Load - RC2016'!Q70="",0,$P$19+$Q$19*(WLEF!Q69))</f>
        <v>195.79594278833699</v>
      </c>
      <c r="R90" s="38">
        <f>IF('2018 Hourly Load - RC2016'!R70="",0,$P$19+$Q$19*(WLEF!R69))</f>
        <v>196.23044623224149</v>
      </c>
      <c r="S90" s="38">
        <f>IF('2018 Hourly Load - RC2016'!S70="",0,$P$19+$Q$19*(WLEF!S69))</f>
        <v>193.27785406406454</v>
      </c>
      <c r="T90" s="38">
        <f>IF('2018 Hourly Load - RC2016'!T70="",0,$P$19+$Q$19*(WLEF!T69))</f>
        <v>193.52839412428966</v>
      </c>
      <c r="U90" s="38">
        <f>IF('2018 Hourly Load - RC2016'!U70="",0,$P$19+$Q$19*(WLEF!U69))</f>
        <v>197.66653952698059</v>
      </c>
      <c r="V90" s="38">
        <f>IF('2018 Hourly Load - RC2016'!V70="",0,$P$19+$Q$19*(WLEF!V69))</f>
        <v>186.61985266296244</v>
      </c>
      <c r="W90" s="38">
        <f>IF('2018 Hourly Load - RC2016'!W70="",0,$P$19+$Q$19*(WLEF!W69))</f>
        <v>174.88200121100516</v>
      </c>
      <c r="X90" s="38">
        <f>IF('2018 Hourly Load - RC2016'!X70="",0,$P$19+$Q$19*(WLEF!X69))</f>
        <v>162.25579852012586</v>
      </c>
      <c r="Y90" s="38">
        <f>IF('2018 Hourly Load - RC2016'!Y70="",0,$P$19+$Q$19*(WLEF!Y69))</f>
        <v>148.18748143079785</v>
      </c>
      <c r="Z90" s="25">
        <f t="shared" si="0"/>
        <v>3965.0068085315979</v>
      </c>
    </row>
    <row r="91" spans="1:26" x14ac:dyDescent="0.25">
      <c r="A91" s="37">
        <f>IF('2018 Hourly Load - RC2016'!A71="","",'2018 Hourly Load - RC2016'!A71)</f>
        <v>43161</v>
      </c>
      <c r="B91" s="38">
        <f>IF('2018 Hourly Load - RC2016'!B71="",0,$P$19+$Q$19*(WLEF!B70))</f>
        <v>136.88511811883612</v>
      </c>
      <c r="C91" s="38">
        <f>IF('2018 Hourly Load - RC2016'!C71="",0,$P$19+$Q$19*(WLEF!C70))</f>
        <v>130.27941206419322</v>
      </c>
      <c r="D91" s="38">
        <f>IF('2018 Hourly Load - RC2016'!D71="",0,$P$19+$Q$19*(WLEF!D70))</f>
        <v>126.72105845320456</v>
      </c>
      <c r="E91" s="38">
        <f>IF('2018 Hourly Load - RC2016'!E71="",0,$P$19+$Q$19*(WLEF!E70))</f>
        <v>123.64834055472764</v>
      </c>
      <c r="F91" s="38">
        <f>IF('2018 Hourly Load - RC2016'!F71="",0,$P$19+$Q$19*(WLEF!F70))</f>
        <v>123.20123458327608</v>
      </c>
      <c r="G91" s="38">
        <f>IF('2018 Hourly Load - RC2016'!G71="",0,$P$19+$Q$19*(WLEF!G70))</f>
        <v>124.90422295629675</v>
      </c>
      <c r="H91" s="38">
        <f>IF('2018 Hourly Load - RC2016'!H71="",0,$P$19+$Q$19*(WLEF!H70))</f>
        <v>129.21387666778514</v>
      </c>
      <c r="I91" s="38">
        <f>IF('2018 Hourly Load - RC2016'!I71="",0,$P$19+$Q$19*(WLEF!I70))</f>
        <v>137.18687100717341</v>
      </c>
      <c r="J91" s="38">
        <f>IF('2018 Hourly Load - RC2016'!J71="",0,$P$19+$Q$19*(WLEF!J70))</f>
        <v>154.45206473549217</v>
      </c>
      <c r="K91" s="38">
        <f>IF('2018 Hourly Load - RC2016'!K71="",0,$P$19+$Q$19*(WLEF!K70))</f>
        <v>170.57071329241745</v>
      </c>
      <c r="L91" s="38">
        <f>IF('2018 Hourly Load - RC2016'!L71="",0,$P$19+$Q$19*(WLEF!L70))</f>
        <v>181.51584986554573</v>
      </c>
      <c r="M91" s="38">
        <f>IF('2018 Hourly Load - RC2016'!M71="",0,$P$19+$Q$19*(WLEF!M70))</f>
        <v>189.81750324862514</v>
      </c>
      <c r="N91" s="38">
        <f>IF('2018 Hourly Load - RC2016'!N71="",0,$P$19+$Q$19*(WLEF!N70))</f>
        <v>196.39359865024988</v>
      </c>
      <c r="O91" s="38">
        <f>IF('2018 Hourly Load - RC2016'!O71="",0,$P$19+$Q$19*(WLEF!O70))</f>
        <v>203.01524469764271</v>
      </c>
      <c r="P91" s="38">
        <f>IF('2018 Hourly Load - RC2016'!P71="",0,$P$19+$Q$19*(WLEF!P70))</f>
        <v>207.74231316805955</v>
      </c>
      <c r="Q91" s="38">
        <f>IF('2018 Hourly Load - RC2016'!Q71="",0,$P$19+$Q$19*(WLEF!Q70))</f>
        <v>211.9600923606211</v>
      </c>
      <c r="R91" s="38">
        <f>IF('2018 Hourly Load - RC2016'!R71="",0,$P$19+$Q$19*(WLEF!R70))</f>
        <v>213.33614580721161</v>
      </c>
      <c r="S91" s="38">
        <f>IF('2018 Hourly Load - RC2016'!S71="",0,$P$19+$Q$19*(WLEF!S70))</f>
        <v>210.09185342605826</v>
      </c>
      <c r="T91" s="38">
        <f>IF('2018 Hourly Load - RC2016'!T71="",0,$P$19+$Q$19*(WLEF!T70))</f>
        <v>211.40012827706119</v>
      </c>
      <c r="U91" s="38">
        <f>IF('2018 Hourly Load - RC2016'!U71="",0,$P$19+$Q$19*(WLEF!U70))</f>
        <v>216.14928371816404</v>
      </c>
      <c r="V91" s="38">
        <f>IF('2018 Hourly Load - RC2016'!V71="",0,$P$19+$Q$19*(WLEF!V70))</f>
        <v>202.82879260068717</v>
      </c>
      <c r="W91" s="38">
        <f>IF('2018 Hourly Load - RC2016'!W71="",0,$P$19+$Q$19*(WLEF!W70))</f>
        <v>185.91004502317165</v>
      </c>
      <c r="X91" s="38">
        <f>IF('2018 Hourly Load - RC2016'!X71="",0,$P$19+$Q$19*(WLEF!X70))</f>
        <v>168.08349252486454</v>
      </c>
      <c r="Y91" s="38">
        <f>IF('2018 Hourly Load - RC2016'!Y71="",0,$P$19+$Q$19*(WLEF!Y70))</f>
        <v>150.35623537059149</v>
      </c>
      <c r="Z91" s="25">
        <f t="shared" si="0"/>
        <v>4105.6634911719566</v>
      </c>
    </row>
    <row r="92" spans="1:26" x14ac:dyDescent="0.25">
      <c r="A92" s="37">
        <f>IF('2018 Hourly Load - RC2016'!A72="","",'2018 Hourly Load - RC2016'!A72)</f>
        <v>43162</v>
      </c>
      <c r="B92" s="38">
        <f>IF('2018 Hourly Load - RC2016'!B72="",0,$P$19+$Q$19*(WLEF!B71))</f>
        <v>138.47856498579378</v>
      </c>
      <c r="C92" s="38">
        <f>IF('2018 Hourly Load - RC2016'!C72="",0,$P$19+$Q$19*(WLEF!C71))</f>
        <v>129.50541935815824</v>
      </c>
      <c r="D92" s="38">
        <f>IF('2018 Hourly Load - RC2016'!D72="",0,$P$19+$Q$19*(WLEF!D71))</f>
        <v>124.93752496091423</v>
      </c>
      <c r="E92" s="38">
        <f>IF('2018 Hourly Load - RC2016'!E72="",0,$P$19+$Q$19*(WLEF!E71))</f>
        <v>123.28828488256607</v>
      </c>
      <c r="F92" s="38">
        <f>IF('2018 Hourly Load - RC2016'!F72="",0,$P$19+$Q$19*(WLEF!F71))</f>
        <v>124.22989026991176</v>
      </c>
      <c r="G92" s="38">
        <f>IF('2018 Hourly Load - RC2016'!G72="",0,$P$19+$Q$19*(WLEF!G71))</f>
        <v>131.72662328988923</v>
      </c>
      <c r="H92" s="38">
        <f>IF('2018 Hourly Load - RC2016'!H72="",0,$P$19+$Q$19*(WLEF!H71))</f>
        <v>148.80949071875318</v>
      </c>
      <c r="I92" s="38">
        <f>IF('2018 Hourly Load - RC2016'!I72="",0,$P$19+$Q$19*(WLEF!I71))</f>
        <v>160.8496373971432</v>
      </c>
      <c r="J92" s="38">
        <f>IF('2018 Hourly Load - RC2016'!J72="",0,$P$19+$Q$19*(WLEF!J71))</f>
        <v>172.49568266189647</v>
      </c>
      <c r="K92" s="38">
        <f>IF('2018 Hourly Load - RC2016'!K72="",0,$P$19+$Q$19*(WLEF!K71))</f>
        <v>186.35988642138318</v>
      </c>
      <c r="L92" s="38">
        <f>IF('2018 Hourly Load - RC2016'!L72="",0,$P$19+$Q$19*(WLEF!L71))</f>
        <v>200.0861212395169</v>
      </c>
      <c r="M92" s="38">
        <f>IF('2018 Hourly Load - RC2016'!M72="",0,$P$19+$Q$19*(WLEF!M71))</f>
        <v>210.64898066419573</v>
      </c>
      <c r="N92" s="38">
        <f>IF('2018 Hourly Load - RC2016'!N72="",0,$P$19+$Q$19*(WLEF!N71))</f>
        <v>221.4242193993432</v>
      </c>
      <c r="O92" s="38">
        <f>IF('2018 Hourly Load - RC2016'!O72="",0,$P$19+$Q$19*(WLEF!O71))</f>
        <v>232.25866505490114</v>
      </c>
      <c r="P92" s="38">
        <f>IF('2018 Hourly Load - RC2016'!P72="",0,$P$19+$Q$19*(WLEF!P71))</f>
        <v>239.34516462038658</v>
      </c>
      <c r="Q92" s="38">
        <f>IF('2018 Hourly Load - RC2016'!Q72="",0,$P$19+$Q$19*(WLEF!Q71))</f>
        <v>245.83448304961286</v>
      </c>
      <c r="R92" s="38">
        <f>IF('2018 Hourly Load - RC2016'!R72="",0,$P$19+$Q$19*(WLEF!R71))</f>
        <v>247.79376213680183</v>
      </c>
      <c r="S92" s="38">
        <f>IF('2018 Hourly Load - RC2016'!S72="",0,$P$19+$Q$19*(WLEF!S71))</f>
        <v>242.91741258812579</v>
      </c>
      <c r="T92" s="38">
        <f>IF('2018 Hourly Load - RC2016'!T72="",0,$P$19+$Q$19*(WLEF!T71))</f>
        <v>242.85288658254836</v>
      </c>
      <c r="U92" s="38">
        <f>IF('2018 Hourly Load - RC2016'!U72="",0,$P$19+$Q$19*(WLEF!U71))</f>
        <v>245.89960462010151</v>
      </c>
      <c r="V92" s="38">
        <f>IF('2018 Hourly Load - RC2016'!V72="",0,$P$19+$Q$19*(WLEF!V71))</f>
        <v>227.51598314544168</v>
      </c>
      <c r="W92" s="38">
        <f>IF('2018 Hourly Load - RC2016'!W72="",0,$P$19+$Q$19*(WLEF!W71))</f>
        <v>204.11824026382723</v>
      </c>
      <c r="X92" s="38">
        <f>IF('2018 Hourly Load - RC2016'!X72="",0,$P$19+$Q$19*(WLEF!X71))</f>
        <v>180.75621329485193</v>
      </c>
      <c r="Y92" s="38">
        <f>IF('2018 Hourly Load - RC2016'!Y72="",0,$P$19+$Q$19*(WLEF!Y71))</f>
        <v>157.64646560826992</v>
      </c>
      <c r="Z92" s="25">
        <f t="shared" si="0"/>
        <v>4539.7792072143329</v>
      </c>
    </row>
    <row r="93" spans="1:26" x14ac:dyDescent="0.25">
      <c r="A93" s="37">
        <f>IF('2018 Hourly Load - RC2016'!A73="","",'2018 Hourly Load - RC2016'!A73)</f>
        <v>43163</v>
      </c>
      <c r="B93" s="38">
        <f>IF('2018 Hourly Load - RC2016'!B73="",0,$P$19+$Q$19*(WLEF!B72))</f>
        <v>141.15898686668115</v>
      </c>
      <c r="C93" s="38">
        <f>IF('2018 Hourly Load - RC2016'!C73="",0,$P$19+$Q$19*(WLEF!C72))</f>
        <v>131.67883424073514</v>
      </c>
      <c r="D93" s="38">
        <f>IF('2018 Hourly Load - RC2016'!D73="",0,$P$19+$Q$19*(WLEF!D72))</f>
        <v>126.84579261875334</v>
      </c>
      <c r="E93" s="38">
        <f>IF('2018 Hourly Load - RC2016'!E73="",0,$P$19+$Q$19*(WLEF!E72))</f>
        <v>124.49456276899573</v>
      </c>
      <c r="F93" s="38">
        <f>IF('2018 Hourly Load - RC2016'!F73="",0,$P$19+$Q$19*(WLEF!F72))</f>
        <v>125.00416781133907</v>
      </c>
      <c r="G93" s="38">
        <f>IF('2018 Hourly Load - RC2016'!G73="",0,$P$19+$Q$19*(WLEF!G72))</f>
        <v>131.94195884647502</v>
      </c>
      <c r="H93" s="38">
        <f>IF('2018 Hourly Load - RC2016'!H73="",0,$P$19+$Q$19*(WLEF!H72))</f>
        <v>149.11464436904714</v>
      </c>
      <c r="I93" s="38">
        <f>IF('2018 Hourly Load - RC2016'!I73="",0,$P$19+$Q$19*(WLEF!I72))</f>
        <v>161.63434451732931</v>
      </c>
      <c r="J93" s="38">
        <f>IF('2018 Hourly Load - RC2016'!J73="",0,$P$19+$Q$19*(WLEF!J72))</f>
        <v>172.67317467177631</v>
      </c>
      <c r="K93" s="38">
        <f>IF('2018 Hourly Load - RC2016'!K73="",0,$P$19+$Q$19*(WLEF!K72))</f>
        <v>186.37720743421707</v>
      </c>
      <c r="L93" s="38">
        <f>IF('2018 Hourly Load - RC2016'!L73="",0,$P$19+$Q$19*(WLEF!L72))</f>
        <v>199.49725427573185</v>
      </c>
      <c r="M93" s="38">
        <f>IF('2018 Hourly Load - RC2016'!M73="",0,$P$19+$Q$19*(WLEF!M72))</f>
        <v>210.76439941770968</v>
      </c>
      <c r="N93" s="38">
        <f>IF('2018 Hourly Load - RC2016'!N73="",0,$P$19+$Q$19*(WLEF!N72))</f>
        <v>221.36416013059971</v>
      </c>
      <c r="O93" s="38">
        <f>IF('2018 Hourly Load - RC2016'!O73="",0,$P$19+$Q$19*(WLEF!O72))</f>
        <v>231.5320434955886</v>
      </c>
      <c r="P93" s="38">
        <f>IF('2018 Hourly Load - RC2016'!P73="",0,$P$19+$Q$19*(WLEF!P72))</f>
        <v>240.45318005071988</v>
      </c>
      <c r="Q93" s="38">
        <f>IF('2018 Hourly Load - RC2016'!Q73="",0,$P$19+$Q$19*(WLEF!Q72))</f>
        <v>247.22655129420792</v>
      </c>
      <c r="R93" s="38">
        <f>IF('2018 Hourly Load - RC2016'!R73="",0,$P$19+$Q$19*(WLEF!R72))</f>
        <v>248.88728548762958</v>
      </c>
      <c r="S93" s="38">
        <f>IF('2018 Hourly Load - RC2016'!S73="",0,$P$19+$Q$19*(WLEF!S72))</f>
        <v>243.75742884339178</v>
      </c>
      <c r="T93" s="38">
        <f>IF('2018 Hourly Load - RC2016'!T73="",0,$P$19+$Q$19*(WLEF!T72))</f>
        <v>244.27544947687147</v>
      </c>
      <c r="U93" s="38">
        <f>IF('2018 Hourly Load - RC2016'!U73="",0,$P$19+$Q$19*(WLEF!U72))</f>
        <v>246.24713832422088</v>
      </c>
      <c r="V93" s="38">
        <f>IF('2018 Hourly Load - RC2016'!V73="",0,$P$19+$Q$19*(WLEF!V72))</f>
        <v>230.12535945510541</v>
      </c>
      <c r="W93" s="38">
        <f>IF('2018 Hourly Load - RC2016'!W73="",0,$P$19+$Q$19*(WLEF!W72))</f>
        <v>209.26799510577422</v>
      </c>
      <c r="X93" s="38">
        <f>IF('2018 Hourly Load - RC2016'!X73="",0,$P$19+$Q$19*(WLEF!X72))</f>
        <v>185.68548899968175</v>
      </c>
      <c r="Y93" s="38">
        <f>IF('2018 Hourly Load - RC2016'!Y73="",0,$P$19+$Q$19*(WLEF!Y72))</f>
        <v>163.0779888270898</v>
      </c>
      <c r="Z93" s="25">
        <f t="shared" si="0"/>
        <v>4573.0853973296717</v>
      </c>
    </row>
    <row r="94" spans="1:26" x14ac:dyDescent="0.25">
      <c r="A94" s="37">
        <f>IF('2018 Hourly Load - RC2016'!A74="","",'2018 Hourly Load - RC2016'!A74)</f>
        <v>43164</v>
      </c>
      <c r="B94" s="38">
        <f>IF('2018 Hourly Load - RC2016'!B74="",0,$P$19+$Q$19*(WLEF!B73))</f>
        <v>145.71504477095584</v>
      </c>
      <c r="C94" s="38">
        <f>IF('2018 Hourly Load - RC2016'!C74="",0,$P$19+$Q$19*(WLEF!C73))</f>
        <v>136.67187782865889</v>
      </c>
      <c r="D94" s="38">
        <f>IF('2018 Hourly Load - RC2016'!D74="",0,$P$19+$Q$19*(WLEF!D73))</f>
        <v>131.73857414858423</v>
      </c>
      <c r="E94" s="38">
        <f>IF('2018 Hourly Load - RC2016'!E74="",0,$P$19+$Q$19*(WLEF!E73))</f>
        <v>129.76272066254427</v>
      </c>
      <c r="F94" s="38">
        <f>IF('2018 Hourly Load - RC2016'!F74="",0,$P$19+$Q$19*(WLEF!F73))</f>
        <v>130.56241760489127</v>
      </c>
      <c r="G94" s="38">
        <f>IF('2018 Hourly Load - RC2016'!G74="",0,$P$19+$Q$19*(WLEF!G73))</f>
        <v>137.97023450990287</v>
      </c>
      <c r="H94" s="38">
        <f>IF('2018 Hourly Load - RC2016'!H74="",0,$P$19+$Q$19*(WLEF!H73))</f>
        <v>157.33716242419257</v>
      </c>
      <c r="I94" s="38">
        <f>IF('2018 Hourly Load - RC2016'!I74="",0,$P$19+$Q$19*(WLEF!I73))</f>
        <v>170.4590628536013</v>
      </c>
      <c r="J94" s="38">
        <f>IF('2018 Hourly Load - RC2016'!J74="",0,$P$19+$Q$19*(WLEF!J73))</f>
        <v>181.3467899902721</v>
      </c>
      <c r="K94" s="38">
        <f>IF('2018 Hourly Load - RC2016'!K74="",0,$P$19+$Q$19*(WLEF!K73))</f>
        <v>197.59361015804876</v>
      </c>
      <c r="L94" s="38">
        <f>IF('2018 Hourly Load - RC2016'!L74="",0,$P$19+$Q$19*(WLEF!L73))</f>
        <v>212.5600125200466</v>
      </c>
      <c r="M94" s="38">
        <f>IF('2018 Hourly Load - RC2016'!M74="",0,$P$19+$Q$19*(WLEF!M73))</f>
        <v>226.08766312364367</v>
      </c>
      <c r="N94" s="38">
        <f>IF('2018 Hourly Load - RC2016'!N74="",0,$P$19+$Q$19*(WLEF!N73))</f>
        <v>237.83857888173861</v>
      </c>
      <c r="O94" s="38">
        <f>IF('2018 Hourly Load - RC2016'!O74="",0,$P$19+$Q$19*(WLEF!O73))</f>
        <v>245.6391960205267</v>
      </c>
      <c r="P94" s="38">
        <f>IF('2018 Hourly Load - RC2016'!P74="",0,$P$19+$Q$19*(WLEF!P73))</f>
        <v>248.79967127180532</v>
      </c>
      <c r="Q94" s="38">
        <f>IF('2018 Hourly Load - RC2016'!Q74="",0,$P$19+$Q$19*(WLEF!Q73))</f>
        <v>249.83059197523488</v>
      </c>
      <c r="R94" s="38">
        <f>IF('2018 Hourly Load - RC2016'!R74="",0,$P$19+$Q$19*(WLEF!R73))</f>
        <v>245.76937442618754</v>
      </c>
      <c r="S94" s="38">
        <f>IF('2018 Hourly Load - RC2016'!S74="",0,$P$19+$Q$19*(WLEF!S73))</f>
        <v>240.53857312590912</v>
      </c>
      <c r="T94" s="38">
        <f>IF('2018 Hourly Load - RC2016'!T74="",0,$P$19+$Q$19*(WLEF!T73))</f>
        <v>244.14586663612187</v>
      </c>
      <c r="U94" s="38">
        <f>IF('2018 Hourly Load - RC2016'!U74="",0,$P$19+$Q$19*(WLEF!U73))</f>
        <v>245.96473913765345</v>
      </c>
      <c r="V94" s="38">
        <f>IF('2018 Hourly Load - RC2016'!V74="",0,$P$19+$Q$19*(WLEF!V73))</f>
        <v>231.96780496247578</v>
      </c>
      <c r="W94" s="38">
        <f>IF('2018 Hourly Load - RC2016'!W74="",0,$P$19+$Q$19*(WLEF!W73))</f>
        <v>211.57378076339518</v>
      </c>
      <c r="X94" s="38">
        <f>IF('2018 Hourly Load - RC2016'!X74="",0,$P$19+$Q$19*(WLEF!X73))</f>
        <v>188.76378492459145</v>
      </c>
      <c r="Y94" s="38">
        <f>IF('2018 Hourly Load - RC2016'!Y74="",0,$P$19+$Q$19*(WLEF!Y73))</f>
        <v>165.84891931172729</v>
      </c>
      <c r="Z94" s="25">
        <f t="shared" si="0"/>
        <v>4714.4860520327093</v>
      </c>
    </row>
    <row r="95" spans="1:26" x14ac:dyDescent="0.25">
      <c r="A95" s="37">
        <f>IF('2018 Hourly Load - RC2016'!A75="","",'2018 Hourly Load - RC2016'!A75)</f>
        <v>43165</v>
      </c>
      <c r="B95" s="38">
        <f>IF('2018 Hourly Load - RC2016'!B75="",0,$P$19+$Q$19*(WLEF!B74))</f>
        <v>148.78178400331944</v>
      </c>
      <c r="C95" s="38">
        <f>IF('2018 Hourly Load - RC2016'!C75="",0,$P$19+$Q$19*(WLEF!C74))</f>
        <v>139.6822016713129</v>
      </c>
      <c r="D95" s="38">
        <f>IF('2018 Hourly Load - RC2016'!D75="",0,$P$19+$Q$19*(WLEF!D74))</f>
        <v>134.31689333054814</v>
      </c>
      <c r="E95" s="38">
        <f>IF('2018 Hourly Load - RC2016'!E75="",0,$P$19+$Q$19*(WLEF!E74))</f>
        <v>132.13375951913062</v>
      </c>
      <c r="F95" s="38">
        <f>IF('2018 Hourly Load - RC2016'!F75="",0,$P$19+$Q$19*(WLEF!F74))</f>
        <v>132.48233690040718</v>
      </c>
      <c r="G95" s="38">
        <f>IF('2018 Hourly Load - RC2016'!G75="",0,$P$19+$Q$19*(WLEF!G74))</f>
        <v>139.72082491894128</v>
      </c>
      <c r="H95" s="38">
        <f>IF('2018 Hourly Load - RC2016'!H75="",0,$P$19+$Q$19*(WLEF!H74))</f>
        <v>158.11900464698584</v>
      </c>
      <c r="I95" s="38">
        <f>IF('2018 Hourly Load - RC2016'!I75="",0,$P$19+$Q$19*(WLEF!I74))</f>
        <v>171.19405612789132</v>
      </c>
      <c r="J95" s="38">
        <f>IF('2018 Hourly Load - RC2016'!J75="",0,$P$19+$Q$19*(WLEF!J74))</f>
        <v>186.53316128503798</v>
      </c>
      <c r="K95" s="38">
        <f>IF('2018 Hourly Load - RC2016'!K75="",0,$P$19+$Q$19*(WLEF!K74))</f>
        <v>203.38858046033005</v>
      </c>
      <c r="L95" s="38">
        <f>IF('2018 Hourly Load - RC2016'!L75="",0,$P$19+$Q$19*(WLEF!L74))</f>
        <v>216.60136711616809</v>
      </c>
      <c r="M95" s="38">
        <f>IF('2018 Hourly Load - RC2016'!M75="",0,$P$19+$Q$19*(WLEF!M74))</f>
        <v>228.00731556579967</v>
      </c>
      <c r="N95" s="38">
        <f>IF('2018 Hourly Load - RC2016'!N75="",0,$P$19+$Q$19*(WLEF!N74))</f>
        <v>235.83406779039461</v>
      </c>
      <c r="O95" s="38">
        <f>IF('2018 Hourly Load - RC2016'!O75="",0,$P$19+$Q$19*(WLEF!O74))</f>
        <v>234.21888496202234</v>
      </c>
      <c r="P95" s="38">
        <f>IF('2018 Hourly Load - RC2016'!P75="",0,$P$19+$Q$19*(WLEF!P74))</f>
        <v>230.57973520259253</v>
      </c>
      <c r="Q95" s="38">
        <f>IF('2018 Hourly Load - RC2016'!Q75="",0,$P$19+$Q$19*(WLEF!Q74))</f>
        <v>209.63169753409494</v>
      </c>
      <c r="R95" s="38">
        <f>IF('2018 Hourly Load - RC2016'!R75="",0,$P$19+$Q$19*(WLEF!R74))</f>
        <v>199.97559647592539</v>
      </c>
      <c r="S95" s="38">
        <f>IF('2018 Hourly Load - RC2016'!S75="",0,$P$19+$Q$19*(WLEF!S74))</f>
        <v>201.54619393402578</v>
      </c>
      <c r="T95" s="38">
        <f>IF('2018 Hourly Load - RC2016'!T75="",0,$P$19+$Q$19*(WLEF!T74))</f>
        <v>212.57938780025518</v>
      </c>
      <c r="U95" s="38">
        <f>IF('2018 Hourly Load - RC2016'!U75="",0,$P$19+$Q$19*(WLEF!U74))</f>
        <v>214.87577101280482</v>
      </c>
      <c r="V95" s="38">
        <f>IF('2018 Hourly Load - RC2016'!V75="",0,$P$19+$Q$19*(WLEF!V74))</f>
        <v>204.39946126763556</v>
      </c>
      <c r="W95" s="38">
        <f>IF('2018 Hourly Load - RC2016'!W75="",0,$P$19+$Q$19*(WLEF!W74))</f>
        <v>188.51866249107053</v>
      </c>
      <c r="X95" s="38">
        <f>IF('2018 Hourly Load - RC2016'!X75="",0,$P$19+$Q$19*(WLEF!X74))</f>
        <v>171.37026637850573</v>
      </c>
      <c r="Y95" s="38">
        <f>IF('2018 Hourly Load - RC2016'!Y75="",0,$P$19+$Q$19*(WLEF!Y74))</f>
        <v>153.66065751005516</v>
      </c>
      <c r="Z95" s="25">
        <f t="shared" si="0"/>
        <v>4448.1516679052556</v>
      </c>
    </row>
    <row r="96" spans="1:26" x14ac:dyDescent="0.25">
      <c r="A96" s="37">
        <f>IF('2018 Hourly Load - RC2016'!A76="","",'2018 Hourly Load - RC2016'!A76)</f>
        <v>43166</v>
      </c>
      <c r="B96" s="38">
        <f>IF('2018 Hourly Load - RC2016'!B76="",0,$P$19+$Q$19*(WLEF!B75))</f>
        <v>139.86255426289785</v>
      </c>
      <c r="C96" s="38">
        <f>IF('2018 Hourly Load - RC2016'!C76="",0,$P$19+$Q$19*(WLEF!C75))</f>
        <v>132.04980141012231</v>
      </c>
      <c r="D96" s="38">
        <f>IF('2018 Hourly Load - RC2016'!D76="",0,$P$19+$Q$19*(WLEF!D75))</f>
        <v>128.95806283711454</v>
      </c>
      <c r="E96" s="38">
        <f>IF('2018 Hourly Load - RC2016'!E76="",0,$P$19+$Q$19*(WLEF!E75))</f>
        <v>127.56353249265112</v>
      </c>
      <c r="F96" s="38">
        <f>IF('2018 Hourly Load - RC2016'!F76="",0,$P$19+$Q$19*(WLEF!F75))</f>
        <v>128.85361240404839</v>
      </c>
      <c r="G96" s="38">
        <f>IF('2018 Hourly Load - RC2016'!G76="",0,$P$19+$Q$19*(WLEF!G75))</f>
        <v>136.70947825828762</v>
      </c>
      <c r="H96" s="38">
        <f>IF('2018 Hourly Load - RC2016'!H76="",0,$P$19+$Q$19*(WLEF!H75))</f>
        <v>155.50919892638973</v>
      </c>
      <c r="I96" s="38">
        <f>IF('2018 Hourly Load - RC2016'!I76="",0,$P$19+$Q$19*(WLEF!I75))</f>
        <v>168.36685195195909</v>
      </c>
      <c r="J96" s="38">
        <f>IF('2018 Hourly Load - RC2016'!J76="",0,$P$19+$Q$19*(WLEF!J75))</f>
        <v>180.82361858344808</v>
      </c>
      <c r="K96" s="38">
        <f>IF('2018 Hourly Load - RC2016'!K76="",0,$P$19+$Q$19*(WLEF!K75))</f>
        <v>191.69172876139555</v>
      </c>
      <c r="L96" s="38">
        <f>IF('2018 Hourly Load - RC2016'!L76="",0,$P$19+$Q$19*(WLEF!L75))</f>
        <v>200.99067860526748</v>
      </c>
      <c r="M96" s="38">
        <f>IF('2018 Hourly Load - RC2016'!M76="",0,$P$19+$Q$19*(WLEF!M75))</f>
        <v>205.3015435864545</v>
      </c>
      <c r="N96" s="38">
        <f>IF('2018 Hourly Load - RC2016'!N76="",0,$P$19+$Q$19*(WLEF!N75))</f>
        <v>207.571250094383</v>
      </c>
      <c r="O96" s="38">
        <f>IF('2018 Hourly Load - RC2016'!O76="",0,$P$19+$Q$19*(WLEF!O75))</f>
        <v>207.7803430086206</v>
      </c>
      <c r="P96" s="38">
        <f>IF('2018 Hourly Load - RC2016'!P76="",0,$P$19+$Q$19*(WLEF!P75))</f>
        <v>207.59025134831887</v>
      </c>
      <c r="Q96" s="38">
        <f>IF('2018 Hourly Load - RC2016'!Q76="",0,$P$19+$Q$19*(WLEF!Q75))</f>
        <v>207.76132736905885</v>
      </c>
      <c r="R96" s="38">
        <f>IF('2018 Hourly Load - RC2016'!R76="",0,$P$19+$Q$19*(WLEF!R75))</f>
        <v>206.11247354476541</v>
      </c>
      <c r="S96" s="38">
        <f>IF('2018 Hourly Load - RC2016'!S76="",0,$P$19+$Q$19*(WLEF!S75))</f>
        <v>201.731653422796</v>
      </c>
      <c r="T96" s="38">
        <f>IF('2018 Hourly Load - RC2016'!T76="",0,$P$19+$Q$19*(WLEF!T75))</f>
        <v>203.94966302630161</v>
      </c>
      <c r="U96" s="38">
        <f>IF('2018 Hourly Load - RC2016'!U76="",0,$P$19+$Q$19*(WLEF!U75))</f>
        <v>205.54642793786718</v>
      </c>
      <c r="V96" s="38">
        <f>IF('2018 Hourly Load - RC2016'!V76="",0,$P$19+$Q$19*(WLEF!V75))</f>
        <v>196.42987056732909</v>
      </c>
      <c r="W96" s="38">
        <f>IF('2018 Hourly Load - RC2016'!W76="",0,$P$19+$Q$19*(WLEF!W75))</f>
        <v>181.48202638199029</v>
      </c>
      <c r="X96" s="38">
        <f>IF('2018 Hourly Load - RC2016'!X76="",0,$P$19+$Q$19*(WLEF!X75))</f>
        <v>166.72049259519224</v>
      </c>
      <c r="Y96" s="38">
        <f>IF('2018 Hourly Load - RC2016'!Y76="",0,$P$19+$Q$19*(WLEF!Y75))</f>
        <v>149.46225503626493</v>
      </c>
      <c r="Z96" s="25">
        <f t="shared" ref="Z96:Z159" si="1">SUM(B96:Y96)</f>
        <v>4238.8186964129236</v>
      </c>
    </row>
    <row r="97" spans="1:26" x14ac:dyDescent="0.25">
      <c r="A97" s="37">
        <f>IF('2018 Hourly Load - RC2016'!A77="","",'2018 Hourly Load - RC2016'!A77)</f>
        <v>43167</v>
      </c>
      <c r="B97" s="38">
        <f>IF('2018 Hourly Load - RC2016'!B77="",0,$P$19+$Q$19*(WLEF!B76))</f>
        <v>138.88688659060719</v>
      </c>
      <c r="C97" s="38">
        <f>IF('2018 Hourly Load - RC2016'!C77="",0,$P$19+$Q$19*(WLEF!C76))</f>
        <v>131.60719382388157</v>
      </c>
      <c r="D97" s="38">
        <f>IF('2018 Hourly Load - RC2016'!D77="",0,$P$19+$Q$19*(WLEF!D76))</f>
        <v>128.41388410082641</v>
      </c>
      <c r="E97" s="38">
        <f>IF('2018 Hourly Load - RC2016'!E77="",0,$P$19+$Q$19*(WLEF!E76))</f>
        <v>127.2666304373586</v>
      </c>
      <c r="F97" s="38">
        <f>IF('2018 Hourly Load - RC2016'!F77="",0,$P$19+$Q$19*(WLEF!F76))</f>
        <v>128.1372312525144</v>
      </c>
      <c r="G97" s="38">
        <f>IF('2018 Hourly Load - RC2016'!G77="",0,$P$19+$Q$19*(WLEF!G76))</f>
        <v>131.14279345300406</v>
      </c>
      <c r="H97" s="38">
        <f>IF('2018 Hourly Load - RC2016'!H77="",0,$P$19+$Q$19*(WLEF!H76))</f>
        <v>139.15564820384589</v>
      </c>
      <c r="I97" s="38">
        <f>IF('2018 Hourly Load - RC2016'!I77="",0,$P$19+$Q$19*(WLEF!I76))</f>
        <v>151.32665876296971</v>
      </c>
      <c r="J97" s="38">
        <f>IF('2018 Hourly Load - RC2016'!J77="",0,$P$19+$Q$19*(WLEF!J76))</f>
        <v>165.19819991093357</v>
      </c>
      <c r="K97" s="38">
        <f>IF('2018 Hourly Load - RC2016'!K77="",0,$P$19+$Q$19*(WLEF!K76))</f>
        <v>173.67683964914332</v>
      </c>
      <c r="L97" s="38">
        <f>IF('2018 Hourly Load - RC2016'!L77="",0,$P$19+$Q$19*(WLEF!L76))</f>
        <v>176.17728656112499</v>
      </c>
      <c r="M97" s="38">
        <f>IF('2018 Hourly Load - RC2016'!M77="",0,$P$19+$Q$19*(WLEF!M76))</f>
        <v>175.97995605388334</v>
      </c>
      <c r="N97" s="38">
        <f>IF('2018 Hourly Load - RC2016'!N77="",0,$P$19+$Q$19*(WLEF!N76))</f>
        <v>175.56951616565993</v>
      </c>
      <c r="O97" s="38">
        <f>IF('2018 Hourly Load - RC2016'!O77="",0,$P$19+$Q$19*(WLEF!O76))</f>
        <v>175.40559195882338</v>
      </c>
      <c r="P97" s="38">
        <f>IF('2018 Hourly Load - RC2016'!P77="",0,$P$19+$Q$19*(WLEF!P76))</f>
        <v>176.67151912365915</v>
      </c>
      <c r="Q97" s="38">
        <f>IF('2018 Hourly Load - RC2016'!Q77="",0,$P$19+$Q$19*(WLEF!Q76))</f>
        <v>178.56141058300653</v>
      </c>
      <c r="R97" s="38">
        <f>IF('2018 Hourly Load - RC2016'!R77="",0,$P$19+$Q$19*(WLEF!R76))</f>
        <v>179.58034662152033</v>
      </c>
      <c r="S97" s="38">
        <f>IF('2018 Hourly Load - RC2016'!S77="",0,$P$19+$Q$19*(WLEF!S76))</f>
        <v>178.64472853166347</v>
      </c>
      <c r="T97" s="38">
        <f>IF('2018 Hourly Load - RC2016'!T77="",0,$P$19+$Q$19*(WLEF!T76))</f>
        <v>181.51584986554573</v>
      </c>
      <c r="U97" s="38">
        <f>IF('2018 Hourly Load - RC2016'!U77="",0,$P$19+$Q$19*(WLEF!U76))</f>
        <v>186.68923165942857</v>
      </c>
      <c r="V97" s="38">
        <f>IF('2018 Hourly Load - RC2016'!V77="",0,$P$19+$Q$19*(WLEF!V76))</f>
        <v>177.86295967556217</v>
      </c>
      <c r="W97" s="38">
        <f>IF('2018 Hourly Load - RC2016'!W77="",0,$P$19+$Q$19*(WLEF!W76))</f>
        <v>167.72210042805924</v>
      </c>
      <c r="X97" s="38">
        <f>IF('2018 Hourly Load - RC2016'!X77="",0,$P$19+$Q$19*(WLEF!X76))</f>
        <v>156.01876296969934</v>
      </c>
      <c r="Y97" s="38">
        <f>IF('2018 Hourly Load - RC2016'!Y77="",0,$P$19+$Q$19*(WLEF!Y76))</f>
        <v>145.06727730059146</v>
      </c>
      <c r="Z97" s="25">
        <f t="shared" si="1"/>
        <v>3846.2785036833111</v>
      </c>
    </row>
    <row r="98" spans="1:26" x14ac:dyDescent="0.25">
      <c r="A98" s="37">
        <f>IF('2018 Hourly Load - RC2016'!A78="","",'2018 Hourly Load - RC2016'!A78)</f>
        <v>43168</v>
      </c>
      <c r="B98" s="38">
        <f>IF('2018 Hourly Load - RC2016'!B78="",0,$P$19+$Q$19*(WLEF!B77))</f>
        <v>133.71797872637126</v>
      </c>
      <c r="C98" s="38">
        <f>IF('2018 Hourly Load - RC2016'!C78="",0,$P$19+$Q$19*(WLEF!C77))</f>
        <v>82.091719235079566</v>
      </c>
      <c r="D98" s="38">
        <f>IF('2018 Hourly Load - RC2016'!D78="",0,$P$19+$Q$19*(WLEF!D77))</f>
        <v>127.80404792948582</v>
      </c>
      <c r="E98" s="38">
        <f>IF('2018 Hourly Load - RC2016'!E78="",0,$P$19+$Q$19*(WLEF!E77))</f>
        <v>124.74898479036302</v>
      </c>
      <c r="F98" s="38">
        <f>IF('2018 Hourly Load - RC2016'!F78="",0,$P$19+$Q$19*(WLEF!F77))</f>
        <v>123.69209012013627</v>
      </c>
      <c r="G98" s="38">
        <f>IF('2018 Hourly Load - RC2016'!G78="",0,$P$19+$Q$19*(WLEF!G77))</f>
        <v>125.07086245001705</v>
      </c>
      <c r="H98" s="38">
        <f>IF('2018 Hourly Load - RC2016'!H78="",0,$P$19+$Q$19*(WLEF!H77))</f>
        <v>129.07425553730047</v>
      </c>
      <c r="I98" s="38">
        <f>IF('2018 Hourly Load - RC2016'!I78="",0,$P$19+$Q$19*(WLEF!I77))</f>
        <v>135.17847723540598</v>
      </c>
      <c r="J98" s="38">
        <f>IF('2018 Hourly Load - RC2016'!J78="",0,$P$19+$Q$19*(WLEF!J77))</f>
        <v>144.73121109813769</v>
      </c>
      <c r="K98" s="38">
        <f>IF('2018 Hourly Load - RC2016'!K78="",0,$P$19+$Q$19*(WLEF!K77))</f>
        <v>157.54329405734404</v>
      </c>
      <c r="L98" s="38">
        <f>IF('2018 Hourly Load - RC2016'!L78="",0,$P$19+$Q$19*(WLEF!L77))</f>
        <v>168.82435585379253</v>
      </c>
      <c r="M98" s="38">
        <f>IF('2018 Hourly Load - RC2016'!M78="",0,$P$19+$Q$19*(WLEF!M77))</f>
        <v>174.01804439715934</v>
      </c>
      <c r="N98" s="38">
        <f>IF('2018 Hourly Load - RC2016'!N78="",0,$P$19+$Q$19*(WLEF!N77))</f>
        <v>181.27920631991509</v>
      </c>
      <c r="O98" s="38">
        <f>IF('2018 Hourly Load - RC2016'!O78="",0,$P$19+$Q$19*(WLEF!O77))</f>
        <v>185.40944610190689</v>
      </c>
      <c r="P98" s="38">
        <f>IF('2018 Hourly Load - RC2016'!P78="",0,$P$19+$Q$19*(WLEF!P77))</f>
        <v>188.48366801756893</v>
      </c>
      <c r="Q98" s="38">
        <f>IF('2018 Hourly Load - RC2016'!Q78="",0,$P$19+$Q$19*(WLEF!Q77))</f>
        <v>193.02759596210649</v>
      </c>
      <c r="R98" s="38">
        <f>IF('2018 Hourly Load - RC2016'!R78="",0,$P$19+$Q$19*(WLEF!R77))</f>
        <v>197.81246731584855</v>
      </c>
      <c r="S98" s="38">
        <f>IF('2018 Hourly Load - RC2016'!S78="",0,$P$19+$Q$19*(WLEF!S77))</f>
        <v>200.14140304190758</v>
      </c>
      <c r="T98" s="38">
        <f>IF('2018 Hourly Load - RC2016'!T78="",0,$P$19+$Q$19*(WLEF!T77))</f>
        <v>196.66577828819635</v>
      </c>
      <c r="U98" s="38">
        <f>IF('2018 Hourly Load - RC2016'!U78="",0,$P$19+$Q$19*(WLEF!U77))</f>
        <v>197.66653952698059</v>
      </c>
      <c r="V98" s="38">
        <f>IF('2018 Hourly Load - RC2016'!V78="",0,$P$19+$Q$19*(WLEF!V77))</f>
        <v>203.20184065085704</v>
      </c>
      <c r="W98" s="38">
        <f>IF('2018 Hourly Load - RC2016'!W78="",0,$P$19+$Q$19*(WLEF!W77))</f>
        <v>189.67670825106919</v>
      </c>
      <c r="X98" s="38">
        <f>IF('2018 Hourly Load - RC2016'!X78="",0,$P$19+$Q$19*(WLEF!X77))</f>
        <v>173.22288683905691</v>
      </c>
      <c r="Y98" s="38">
        <f>IF('2018 Hourly Load - RC2016'!Y78="",0,$P$19+$Q$19*(WLEF!Y77))</f>
        <v>152.07670731401839</v>
      </c>
      <c r="Z98" s="25">
        <f t="shared" si="1"/>
        <v>3885.1595690600248</v>
      </c>
    </row>
    <row r="99" spans="1:26" x14ac:dyDescent="0.25">
      <c r="A99" s="37">
        <f>IF('2018 Hourly Load - RC2016'!A79="","",'2018 Hourly Load - RC2016'!A79)</f>
        <v>43169</v>
      </c>
      <c r="B99" s="38">
        <f>IF('2018 Hourly Load - RC2016'!B79="",0,$P$19+$Q$19*(WLEF!B78))</f>
        <v>136.64681806838604</v>
      </c>
      <c r="C99" s="38">
        <f>IF('2018 Hourly Load - RC2016'!C79="",0,$P$19+$Q$19*(WLEF!C78))</f>
        <v>127.4606486542427</v>
      </c>
      <c r="D99" s="38">
        <f>IF('2018 Hourly Load - RC2016'!D79="",0,$P$19+$Q$19*(WLEF!D78))</f>
        <v>123.31006184301444</v>
      </c>
      <c r="E99" s="38">
        <f>IF('2018 Hourly Load - RC2016'!E79="",0,$P$19+$Q$19*(WLEF!E78))</f>
        <v>122.05650991283696</v>
      </c>
      <c r="F99" s="38">
        <f>IF('2018 Hourly Load - RC2016'!F79="",0,$P$19+$Q$19*(WLEF!F78))</f>
        <v>123.52814793126738</v>
      </c>
      <c r="G99" s="38">
        <f>IF('2018 Hourly Load - RC2016'!G79="",0,$P$19+$Q$19*(WLEF!G78))</f>
        <v>130.47978872771372</v>
      </c>
      <c r="H99" s="38">
        <f>IF('2018 Hourly Load - RC2016'!H79="",0,$P$19+$Q$19*(WLEF!H78))</f>
        <v>147.43120390374565</v>
      </c>
      <c r="I99" s="38">
        <f>IF('2018 Hourly Load - RC2016'!I79="",0,$P$19+$Q$19*(WLEF!I78))</f>
        <v>161.54360286644001</v>
      </c>
      <c r="J99" s="38">
        <f>IF('2018 Hourly Load - RC2016'!J79="",0,$P$19+$Q$19*(WLEF!J78))</f>
        <v>166.01976516245327</v>
      </c>
      <c r="K99" s="38">
        <f>IF('2018 Hourly Load - RC2016'!K79="",0,$P$19+$Q$19*(WLEF!K78))</f>
        <v>175.14361244890307</v>
      </c>
      <c r="L99" s="38">
        <f>IF('2018 Hourly Load - RC2016'!L79="",0,$P$19+$Q$19*(WLEF!L78))</f>
        <v>186.72392978903713</v>
      </c>
      <c r="M99" s="38">
        <f>IF('2018 Hourly Load - RC2016'!M79="",0,$P$19+$Q$19*(WLEF!M78))</f>
        <v>193.99443086011036</v>
      </c>
      <c r="N99" s="38">
        <f>IF('2018 Hourly Load - RC2016'!N79="",0,$P$19+$Q$19*(WLEF!N78))</f>
        <v>202.47492994046439</v>
      </c>
      <c r="O99" s="38">
        <f>IF('2018 Hourly Load - RC2016'!O79="",0,$P$19+$Q$19*(WLEF!O78))</f>
        <v>208.27525457269604</v>
      </c>
      <c r="P99" s="38">
        <f>IF('2018 Hourly Load - RC2016'!P79="",0,$P$19+$Q$19*(WLEF!P78))</f>
        <v>217.17246998984234</v>
      </c>
      <c r="Q99" s="38">
        <f>IF('2018 Hourly Load - RC2016'!Q79="",0,$P$19+$Q$19*(WLEF!Q78))</f>
        <v>226.06730962087562</v>
      </c>
      <c r="R99" s="38">
        <f>IF('2018 Hourly Load - RC2016'!R79="",0,$P$19+$Q$19*(WLEF!R78))</f>
        <v>233.61278042203355</v>
      </c>
      <c r="S99" s="38">
        <f>IF('2018 Hourly Load - RC2016'!S79="",0,$P$19+$Q$19*(WLEF!S78))</f>
        <v>234.13521240768767</v>
      </c>
      <c r="T99" s="38">
        <f>IF('2018 Hourly Load - RC2016'!T79="",0,$P$19+$Q$19*(WLEF!T78))</f>
        <v>227.86392468205457</v>
      </c>
      <c r="U99" s="38">
        <f>IF('2018 Hourly Load - RC2016'!U79="",0,$P$19+$Q$19*(WLEF!U78))</f>
        <v>226.20981435006678</v>
      </c>
      <c r="V99" s="38">
        <f>IF('2018 Hourly Load - RC2016'!V79="",0,$P$19+$Q$19*(WLEF!V78))</f>
        <v>228.70478825068454</v>
      </c>
      <c r="W99" s="38">
        <f>IF('2018 Hourly Load - RC2016'!W79="",0,$P$19+$Q$19*(WLEF!W78))</f>
        <v>208.04671301155776</v>
      </c>
      <c r="X99" s="38">
        <f>IF('2018 Hourly Load - RC2016'!X79="",0,$P$19+$Q$19*(WLEF!X78))</f>
        <v>186.88014258112378</v>
      </c>
      <c r="Y99" s="38">
        <f>IF('2018 Hourly Load - RC2016'!Y79="",0,$P$19+$Q$19*(WLEF!Y78))</f>
        <v>163.01694198513005</v>
      </c>
      <c r="Z99" s="25">
        <f t="shared" si="1"/>
        <v>4356.798801982367</v>
      </c>
    </row>
    <row r="100" spans="1:26" x14ac:dyDescent="0.25">
      <c r="A100" s="37">
        <f>IF('2018 Hourly Load - RC2016'!A80="","",'2018 Hourly Load - RC2016'!A80)</f>
        <v>43170</v>
      </c>
      <c r="B100" s="38">
        <f>IF('2018 Hourly Load - RC2016'!B80="",0,$P$19+$Q$19*(WLEF!B79))</f>
        <v>143.62191894350804</v>
      </c>
      <c r="C100" s="38">
        <f>IF('2018 Hourly Load - RC2016'!C80="",0,$P$19+$Q$19*(WLEF!C79))</f>
        <v>132.91673676780536</v>
      </c>
      <c r="D100" s="38">
        <f>IF('2018 Hourly Load - RC2016'!D80="",0,$P$19+$Q$19*(WLEF!D79))</f>
        <v>127.42637993556646</v>
      </c>
      <c r="E100" s="38">
        <f>IF('2018 Hourly Load - RC2016'!E80="",0,$P$19+$Q$19*(WLEF!E79))</f>
        <v>124.81548090740395</v>
      </c>
      <c r="F100" s="38">
        <f>IF('2018 Hourly Load - RC2016'!F80="",0,$P$19+$Q$19*(WLEF!F79))</f>
        <v>124.804394624824</v>
      </c>
      <c r="G100" s="38">
        <f>IF('2018 Hourly Load - RC2016'!G80="",0,$P$19+$Q$19*(WLEF!G79))</f>
        <v>131.58332519343111</v>
      </c>
      <c r="H100" s="38">
        <f>IF('2018 Hourly Load - RC2016'!H80="",0,$P$19+$Q$19*(WLEF!H79))</f>
        <v>148.53268250568172</v>
      </c>
      <c r="I100" s="38">
        <f>IF('2018 Hourly Load - RC2016'!I80="",0,$P$19+$Q$19*(WLEF!I79))</f>
        <v>162.16470298284008</v>
      </c>
      <c r="J100" s="38">
        <f>IF('2018 Hourly Load - RC2016'!J80="",0,$P$19+$Q$19*(WLEF!J79))</f>
        <v>166.05084674571705</v>
      </c>
      <c r="K100" s="38">
        <f>IF('2018 Hourly Load - RC2016'!K80="",0,$P$19+$Q$19*(WLEF!K79))</f>
        <v>176.80353313518157</v>
      </c>
      <c r="L100" s="38">
        <f>IF('2018 Hourly Load - RC2016'!L80="",0,$P$19+$Q$19*(WLEF!L79))</f>
        <v>186.89750675083525</v>
      </c>
      <c r="M100" s="38">
        <f>IF('2018 Hourly Load - RC2016'!M80="",0,$P$19+$Q$19*(WLEF!M79))</f>
        <v>196.72025305697542</v>
      </c>
      <c r="N100" s="38">
        <f>IF('2018 Hourly Load - RC2016'!N80="",0,$P$19+$Q$19*(WLEF!N79))</f>
        <v>205.60297423677218</v>
      </c>
      <c r="O100" s="38">
        <f>IF('2018 Hourly Load - RC2016'!O80="",0,$P$19+$Q$19*(WLEF!O79))</f>
        <v>214.03663371927979</v>
      </c>
      <c r="P100" s="38">
        <f>IF('2018 Hourly Load - RC2016'!P80="",0,$P$19+$Q$19*(WLEF!P79))</f>
        <v>222.20616807576795</v>
      </c>
      <c r="Q100" s="38">
        <f>IF('2018 Hourly Load - RC2016'!Q80="",0,$P$19+$Q$19*(WLEF!Q79))</f>
        <v>231.63573868329638</v>
      </c>
      <c r="R100" s="38">
        <f>IF('2018 Hourly Load - RC2016'!R80="",0,$P$19+$Q$19*(WLEF!R79))</f>
        <v>239.81346565371985</v>
      </c>
      <c r="S100" s="38">
        <f>IF('2018 Hourly Load - RC2016'!S80="",0,$P$19+$Q$19*(WLEF!S79))</f>
        <v>242.25126819998843</v>
      </c>
      <c r="T100" s="38">
        <f>IF('2018 Hourly Load - RC2016'!T80="",0,$P$19+$Q$19*(WLEF!T79))</f>
        <v>236.61322853252494</v>
      </c>
      <c r="U100" s="38">
        <f>IF('2018 Hourly Load - RC2016'!U80="",0,$P$19+$Q$19*(WLEF!U79))</f>
        <v>233.84253972640209</v>
      </c>
      <c r="V100" s="38">
        <f>IF('2018 Hourly Load - RC2016'!V80="",0,$P$19+$Q$19*(WLEF!V79))</f>
        <v>236.65540143333777</v>
      </c>
      <c r="W100" s="38">
        <f>IF('2018 Hourly Load - RC2016'!W80="",0,$P$19+$Q$19*(WLEF!W79))</f>
        <v>218.23912674578736</v>
      </c>
      <c r="X100" s="38">
        <f>IF('2018 Hourly Load - RC2016'!X80="",0,$P$19+$Q$19*(WLEF!X79))</f>
        <v>195.10967362888294</v>
      </c>
      <c r="Y100" s="38">
        <f>IF('2018 Hourly Load - RC2016'!Y80="",0,$P$19+$Q$19*(WLEF!Y79))</f>
        <v>168.27234702134109</v>
      </c>
      <c r="Z100" s="25">
        <f t="shared" si="1"/>
        <v>4466.6163272068707</v>
      </c>
    </row>
    <row r="101" spans="1:26" x14ac:dyDescent="0.25">
      <c r="A101" s="37">
        <f>IF('2018 Hourly Load - RC2016'!A81="","",'2018 Hourly Load - RC2016'!A81)</f>
        <v>43171</v>
      </c>
      <c r="B101" s="38">
        <f>IF('2018 Hourly Load - RC2016'!B81="",0,$P$19+$Q$19*(WLEF!B80))</f>
        <v>149.78285093665357</v>
      </c>
      <c r="C101" s="38">
        <f>IF('2018 Hourly Load - RC2016'!C81="",0,$P$19+$Q$19*(WLEF!C80))</f>
        <v>138.38944099853401</v>
      </c>
      <c r="D101" s="38">
        <f>IF('2018 Hourly Load - RC2016'!D81="",0,$P$19+$Q$19*(WLEF!D80))</f>
        <v>132.89255453071081</v>
      </c>
      <c r="E101" s="38">
        <f>IF('2018 Hourly Load - RC2016'!E81="",0,$P$19+$Q$19*(WLEF!E80))</f>
        <v>130.55060916389243</v>
      </c>
      <c r="F101" s="38">
        <f>IF('2018 Hourly Load - RC2016'!F81="",0,$P$19+$Q$19*(WLEF!F80))</f>
        <v>131.07154144804915</v>
      </c>
      <c r="G101" s="38">
        <f>IF('2018 Hourly Load - RC2016'!G81="",0,$P$19+$Q$19*(WLEF!G80))</f>
        <v>138.37671475460439</v>
      </c>
      <c r="H101" s="38">
        <f>IF('2018 Hourly Load - RC2016'!H81="",0,$P$19+$Q$19*(WLEF!H80))</f>
        <v>157.19009817088056</v>
      </c>
      <c r="I101" s="38">
        <f>IF('2018 Hourly Load - RC2016'!I81="",0,$P$19+$Q$19*(WLEF!I80))</f>
        <v>156.36919681599497</v>
      </c>
      <c r="J101" s="38">
        <f>IF('2018 Hourly Load - RC2016'!J81="",0,$P$19+$Q$19*(WLEF!J80))</f>
        <v>174.96371516237707</v>
      </c>
      <c r="K101" s="38">
        <f>IF('2018 Hourly Load - RC2016'!K81="",0,$P$19+$Q$19*(WLEF!K80))</f>
        <v>188.58866870082477</v>
      </c>
      <c r="L101" s="38">
        <f>IF('2018 Hourly Load - RC2016'!L81="",0,$P$19+$Q$19*(WLEF!L80))</f>
        <v>206.43380742776134</v>
      </c>
      <c r="M101" s="38">
        <f>IF('2018 Hourly Load - RC2016'!M81="",0,$P$19+$Q$19*(WLEF!M80))</f>
        <v>221.68462584107419</v>
      </c>
      <c r="N101" s="38">
        <f>IF('2018 Hourly Load - RC2016'!N81="",0,$P$19+$Q$19*(WLEF!N80))</f>
        <v>234.09338476189578</v>
      </c>
      <c r="O101" s="38">
        <f>IF('2018 Hourly Load - RC2016'!O81="",0,$P$19+$Q$19*(WLEF!O80))</f>
        <v>242.80987643830963</v>
      </c>
      <c r="P101" s="38">
        <f>IF('2018 Hourly Load - RC2016'!P81="",0,$P$19+$Q$19*(WLEF!P80))</f>
        <v>247.59730987201988</v>
      </c>
      <c r="Q101" s="38">
        <f>IF('2018 Hourly Load - RC2016'!Q81="",0,$P$19+$Q$19*(WLEF!Q80))</f>
        <v>257.0238249726126</v>
      </c>
      <c r="R101" s="38">
        <f>IF('2018 Hourly Load - RC2016'!R81="",0,$P$19+$Q$19*(WLEF!R80))</f>
        <v>262.81416598048759</v>
      </c>
      <c r="S101" s="38">
        <f>IF('2018 Hourly Load - RC2016'!S81="",0,$P$19+$Q$19*(WLEF!S80))</f>
        <v>260.11083570967685</v>
      </c>
      <c r="T101" s="38">
        <f>IF('2018 Hourly Load - RC2016'!T81="",0,$P$19+$Q$19*(WLEF!T80))</f>
        <v>250.6223825776014</v>
      </c>
      <c r="U101" s="38">
        <f>IF('2018 Hourly Load - RC2016'!U81="",0,$P$19+$Q$19*(WLEF!U80))</f>
        <v>246.74736321921296</v>
      </c>
      <c r="V101" s="38">
        <f>IF('2018 Hourly Load - RC2016'!V81="",0,$P$19+$Q$19*(WLEF!V80))</f>
        <v>248.40569213598843</v>
      </c>
      <c r="W101" s="38">
        <f>IF('2018 Hourly Load - RC2016'!W81="",0,$P$19+$Q$19*(WLEF!W80))</f>
        <v>228.68425061190521</v>
      </c>
      <c r="X101" s="38">
        <f>IF('2018 Hourly Load - RC2016'!X81="",0,$P$19+$Q$19*(WLEF!X80))</f>
        <v>205.54642793786718</v>
      </c>
      <c r="Y101" s="38">
        <f>IF('2018 Hourly Load - RC2016'!Y81="",0,$P$19+$Q$19*(WLEF!Y80))</f>
        <v>179.86526616974089</v>
      </c>
      <c r="Z101" s="25">
        <f t="shared" si="1"/>
        <v>4790.6146043386761</v>
      </c>
    </row>
    <row r="102" spans="1:26" x14ac:dyDescent="0.25">
      <c r="A102" s="37">
        <f>IF('2018 Hourly Load - RC2016'!A82="","",'2018 Hourly Load - RC2016'!A82)</f>
        <v>43172</v>
      </c>
      <c r="B102" s="38">
        <f>IF('2018 Hourly Load - RC2016'!B82="",0,$P$19+$Q$19*(WLEF!B81))</f>
        <v>158.74144766156124</v>
      </c>
      <c r="C102" s="38">
        <f>IF('2018 Hourly Load - RC2016'!C82="",0,$P$19+$Q$19*(WLEF!C81))</f>
        <v>146.04017142421355</v>
      </c>
      <c r="D102" s="38">
        <f>IF('2018 Hourly Load - RC2016'!D82="",0,$P$19+$Q$19*(WLEF!D81))</f>
        <v>139.01478919025476</v>
      </c>
      <c r="E102" s="38">
        <f>IF('2018 Hourly Load - RC2016'!E82="",0,$P$19+$Q$19*(WLEF!E81))</f>
        <v>135.43832695341561</v>
      </c>
      <c r="F102" s="38">
        <f>IF('2018 Hourly Load - RC2016'!F82="",0,$P$19+$Q$19*(WLEF!F81))</f>
        <v>134.52548706356799</v>
      </c>
      <c r="G102" s="38">
        <f>IF('2018 Hourly Load - RC2016'!G82="",0,$P$19+$Q$19*(WLEF!G81))</f>
        <v>140.14653514903014</v>
      </c>
      <c r="H102" s="38">
        <f>IF('2018 Hourly Load - RC2016'!H82="",0,$P$19+$Q$19*(WLEF!H81))</f>
        <v>156.31073363244218</v>
      </c>
      <c r="I102" s="38">
        <f>IF('2018 Hourly Load - RC2016'!I82="",0,$P$19+$Q$19*(WLEF!I81))</f>
        <v>167.47114606180889</v>
      </c>
      <c r="J102" s="38">
        <f>IF('2018 Hourly Load - RC2016'!J82="",0,$P$19+$Q$19*(WLEF!J81))</f>
        <v>170.874119808449</v>
      </c>
      <c r="K102" s="38">
        <f>IF('2018 Hourly Load - RC2016'!K82="",0,$P$19+$Q$19*(WLEF!K81))</f>
        <v>181.29610007966045</v>
      </c>
      <c r="L102" s="38">
        <f>IF('2018 Hourly Load - RC2016'!L82="",0,$P$19+$Q$19*(WLEF!L81))</f>
        <v>189.4305385439846</v>
      </c>
      <c r="M102" s="38">
        <f>IF('2018 Hourly Load - RC2016'!M82="",0,$P$19+$Q$19*(WLEF!M81))</f>
        <v>194.33561115256242</v>
      </c>
      <c r="N102" s="38">
        <f>IF('2018 Hourly Load - RC2016'!N82="",0,$P$19+$Q$19*(WLEF!N81))</f>
        <v>197.10193895620148</v>
      </c>
      <c r="O102" s="38">
        <f>IF('2018 Hourly Load - RC2016'!O82="",0,$P$19+$Q$19*(WLEF!O81))</f>
        <v>198.85486774872575</v>
      </c>
      <c r="P102" s="38">
        <f>IF('2018 Hourly Load - RC2016'!P82="",0,$P$19+$Q$19*(WLEF!P81))</f>
        <v>200.0676968491785</v>
      </c>
      <c r="Q102" s="38">
        <f>IF('2018 Hourly Load - RC2016'!Q82="",0,$P$19+$Q$19*(WLEF!Q81))</f>
        <v>201.34235465035735</v>
      </c>
      <c r="R102" s="38">
        <f>IF('2018 Hourly Load - RC2016'!R82="",0,$P$19+$Q$19*(WLEF!R81))</f>
        <v>203.83734293660106</v>
      </c>
      <c r="S102" s="38">
        <f>IF('2018 Hourly Load - RC2016'!S82="",0,$P$19+$Q$19*(WLEF!S81))</f>
        <v>203.23917710425093</v>
      </c>
      <c r="T102" s="38">
        <f>IF('2018 Hourly Load - RC2016'!T82="",0,$P$19+$Q$19*(WLEF!T81))</f>
        <v>196.46614823865866</v>
      </c>
      <c r="U102" s="38">
        <f>IF('2018 Hourly Load - RC2016'!U82="",0,$P$19+$Q$19*(WLEF!U81))</f>
        <v>195.65129244304671</v>
      </c>
      <c r="V102" s="38">
        <f>IF('2018 Hourly Load - RC2016'!V82="",0,$P$19+$Q$19*(WLEF!V81))</f>
        <v>200.1966977913616</v>
      </c>
      <c r="W102" s="38">
        <f>IF('2018 Hourly Load - RC2016'!W82="",0,$P$19+$Q$19*(WLEF!W81))</f>
        <v>186.30793201425718</v>
      </c>
      <c r="X102" s="38">
        <f>IF('2018 Hourly Load - RC2016'!X82="",0,$P$19+$Q$19*(WLEF!X81))</f>
        <v>169.0298365373732</v>
      </c>
      <c r="Y102" s="38">
        <f>IF('2018 Hourly Load - RC2016'!Y82="",0,$P$19+$Q$19*(WLEF!Y81))</f>
        <v>150.25816927828834</v>
      </c>
      <c r="Z102" s="25">
        <f t="shared" si="1"/>
        <v>4215.9784612692511</v>
      </c>
    </row>
    <row r="103" spans="1:26" x14ac:dyDescent="0.25">
      <c r="A103" s="37">
        <f>IF('2018 Hourly Load - RC2016'!A83="","",'2018 Hourly Load - RC2016'!A83)</f>
        <v>43173</v>
      </c>
      <c r="B103" s="38">
        <f>IF('2018 Hourly Load - RC2016'!B83="",0,$P$19+$Q$19*(WLEF!B82))</f>
        <v>136.24664448206778</v>
      </c>
      <c r="C103" s="38">
        <f>IF('2018 Hourly Load - RC2016'!C83="",0,$P$19+$Q$19*(WLEF!C82))</f>
        <v>129.03938262233751</v>
      </c>
      <c r="D103" s="38">
        <f>IF('2018 Hourly Load - RC2016'!D83="",0,$P$19+$Q$19*(WLEF!D82))</f>
        <v>125.24896800684041</v>
      </c>
      <c r="E103" s="38">
        <f>IF('2018 Hourly Load - RC2016'!E83="",0,$P$19+$Q$19*(WLEF!E82))</f>
        <v>124.32904535409361</v>
      </c>
      <c r="F103" s="38">
        <f>IF('2018 Hourly Load - RC2016'!F83="",0,$P$19+$Q$19*(WLEF!F82))</f>
        <v>126.19006414303016</v>
      </c>
      <c r="G103" s="38">
        <f>IF('2018 Hourly Load - RC2016'!G83="",0,$P$19+$Q$19*(WLEF!G82))</f>
        <v>134.62379267654194</v>
      </c>
      <c r="H103" s="38">
        <f>IF('2018 Hourly Load - RC2016'!H83="",0,$P$19+$Q$19*(WLEF!H82))</f>
        <v>156.13548218379231</v>
      </c>
      <c r="I103" s="38">
        <f>IF('2018 Hourly Load - RC2016'!I83="",0,$P$19+$Q$19*(WLEF!I82))</f>
        <v>173.80674760503774</v>
      </c>
      <c r="J103" s="38">
        <f>IF('2018 Hourly Load - RC2016'!J83="",0,$P$19+$Q$19*(WLEF!J82))</f>
        <v>178.01241410061311</v>
      </c>
      <c r="K103" s="38">
        <f>IF('2018 Hourly Load - RC2016'!K83="",0,$P$19+$Q$19*(WLEF!K82))</f>
        <v>181.82052015881033</v>
      </c>
      <c r="L103" s="38">
        <f>IF('2018 Hourly Load - RC2016'!L83="",0,$P$19+$Q$19*(WLEF!L82))</f>
        <v>184.7725074114193</v>
      </c>
      <c r="M103" s="38">
        <f>IF('2018 Hourly Load - RC2016'!M83="",0,$P$19+$Q$19*(WLEF!M82))</f>
        <v>185.4956699469904</v>
      </c>
      <c r="N103" s="38">
        <f>IF('2018 Hourly Load - RC2016'!N83="",0,$P$19+$Q$19*(WLEF!N82))</f>
        <v>185.18543241651247</v>
      </c>
      <c r="O103" s="38">
        <f>IF('2018 Hourly Load - RC2016'!O83="",0,$P$19+$Q$19*(WLEF!O82))</f>
        <v>185.96190016947912</v>
      </c>
      <c r="P103" s="38">
        <f>IF('2018 Hourly Load - RC2016'!P83="",0,$P$19+$Q$19*(WLEF!P82))</f>
        <v>186.96697781530696</v>
      </c>
      <c r="Q103" s="38">
        <f>IF('2018 Hourly Load - RC2016'!Q83="",0,$P$19+$Q$19*(WLEF!Q82))</f>
        <v>188.81634784369191</v>
      </c>
      <c r="R103" s="38">
        <f>IF('2018 Hourly Load - RC2016'!R83="",0,$P$19+$Q$19*(WLEF!R82))</f>
        <v>191.49648201206179</v>
      </c>
      <c r="S103" s="38">
        <f>IF('2018 Hourly Load - RC2016'!S83="",0,$P$19+$Q$19*(WLEF!S82))</f>
        <v>191.33686414233063</v>
      </c>
      <c r="T103" s="38">
        <f>IF('2018 Hourly Load - RC2016'!T83="",0,$P$19+$Q$19*(WLEF!T82))</f>
        <v>187.21030779984397</v>
      </c>
      <c r="U103" s="38">
        <f>IF('2018 Hourly Load - RC2016'!U83="",0,$P$19+$Q$19*(WLEF!U82))</f>
        <v>186.86277984997494</v>
      </c>
      <c r="V103" s="38">
        <f>IF('2018 Hourly Load - RC2016'!V83="",0,$P$19+$Q$19*(WLEF!V82))</f>
        <v>190.68188156130907</v>
      </c>
      <c r="W103" s="38">
        <f>IF('2018 Hourly Load - RC2016'!W83="",0,$P$19+$Q$19*(WLEF!W82))</f>
        <v>180.15060146254933</v>
      </c>
      <c r="X103" s="38">
        <f>IF('2018 Hourly Load - RC2016'!X83="",0,$P$19+$Q$19*(WLEF!X82))</f>
        <v>166.39312394214201</v>
      </c>
      <c r="Y103" s="38">
        <f>IF('2018 Hourly Load - RC2016'!Y83="",0,$P$19+$Q$19*(WLEF!Y82))</f>
        <v>151.83568550315289</v>
      </c>
      <c r="Z103" s="25">
        <f t="shared" si="1"/>
        <v>4028.6196232099301</v>
      </c>
    </row>
    <row r="104" spans="1:26" x14ac:dyDescent="0.25">
      <c r="A104" s="37">
        <f>IF('2018 Hourly Load - RC2016'!A84="","",'2018 Hourly Load - RC2016'!A84)</f>
        <v>43174</v>
      </c>
      <c r="B104" s="38">
        <f>IF('2018 Hourly Load - RC2016'!B84="",0,$P$19+$Q$19*(WLEF!B83))</f>
        <v>137.35066646265841</v>
      </c>
      <c r="C104" s="38">
        <f>IF('2018 Hourly Load - RC2016'!C84="",0,$P$19+$Q$19*(WLEF!C83))</f>
        <v>129.49374038779226</v>
      </c>
      <c r="D104" s="38">
        <f>IF('2018 Hourly Load - RC2016'!D84="",0,$P$19+$Q$19*(WLEF!D83))</f>
        <v>124.99305707319513</v>
      </c>
      <c r="E104" s="38">
        <f>IF('2018 Hourly Load - RC2016'!E84="",0,$P$19+$Q$19*(WLEF!E83))</f>
        <v>123.03826342415368</v>
      </c>
      <c r="F104" s="38">
        <f>IF('2018 Hourly Load - RC2016'!F84="",0,$P$19+$Q$19*(WLEF!F83))</f>
        <v>123.40812937388017</v>
      </c>
      <c r="G104" s="38">
        <f>IF('2018 Hourly Load - RC2016'!G84="",0,$P$19+$Q$19*(WLEF!G83))</f>
        <v>126.09999861655695</v>
      </c>
      <c r="H104" s="38">
        <f>IF('2018 Hourly Load - RC2016'!H84="",0,$P$19+$Q$19*(WLEF!H83))</f>
        <v>132.00185699620874</v>
      </c>
      <c r="I104" s="38">
        <f>IF('2018 Hourly Load - RC2016'!I84="",0,$P$19+$Q$19*(WLEF!I83))</f>
        <v>142.72048685497867</v>
      </c>
      <c r="J104" s="38">
        <f>IF('2018 Hourly Load - RC2016'!J84="",0,$P$19+$Q$19*(WLEF!J83))</f>
        <v>156.0041795414694</v>
      </c>
      <c r="K104" s="38">
        <f>IF('2018 Hourly Load - RC2016'!K84="",0,$P$19+$Q$19*(WLEF!K83))</f>
        <v>169.29890888013077</v>
      </c>
      <c r="L104" s="38">
        <f>IF('2018 Hourly Load - RC2016'!L84="",0,$P$19+$Q$19*(WLEF!L83))</f>
        <v>180.15060146254933</v>
      </c>
      <c r="M104" s="38">
        <f>IF('2018 Hourly Load - RC2016'!M84="",0,$P$19+$Q$19*(WLEF!M83))</f>
        <v>186.63719525423508</v>
      </c>
      <c r="N104" s="38">
        <f>IF('2018 Hourly Load - RC2016'!N84="",0,$P$19+$Q$19*(WLEF!N83))</f>
        <v>191.42552635099983</v>
      </c>
      <c r="O104" s="38">
        <f>IF('2018 Hourly Load - RC2016'!O84="",0,$P$19+$Q$19*(WLEF!O83))</f>
        <v>195.506734165762</v>
      </c>
      <c r="P104" s="38">
        <f>IF('2018 Hourly Load - RC2016'!P84="",0,$P$19+$Q$19*(WLEF!P83))</f>
        <v>200.38110712944302</v>
      </c>
      <c r="Q104" s="38">
        <f>IF('2018 Hourly Load - RC2016'!Q84="",0,$P$19+$Q$19*(WLEF!Q83))</f>
        <v>205.48989458602543</v>
      </c>
      <c r="R104" s="38">
        <f>IF('2018 Hourly Load - RC2016'!R84="",0,$P$19+$Q$19*(WLEF!R83))</f>
        <v>211.13023379578487</v>
      </c>
      <c r="S104" s="38">
        <f>IF('2018 Hourly Load - RC2016'!S84="",0,$P$19+$Q$19*(WLEF!S83))</f>
        <v>212.1147781185212</v>
      </c>
      <c r="T104" s="38">
        <f>IF('2018 Hourly Load - RC2016'!T84="",0,$P$19+$Q$19*(WLEF!T83))</f>
        <v>205.82928890302517</v>
      </c>
      <c r="U104" s="38">
        <f>IF('2018 Hourly Load - RC2016'!U84="",0,$P$19+$Q$19*(WLEF!U83))</f>
        <v>199.88353206673696</v>
      </c>
      <c r="V104" s="38">
        <f>IF('2018 Hourly Load - RC2016'!V84="",0,$P$19+$Q$19*(WLEF!V83))</f>
        <v>201.23124295323015</v>
      </c>
      <c r="W104" s="38">
        <f>IF('2018 Hourly Load - RC2016'!W84="",0,$P$19+$Q$19*(WLEF!W83))</f>
        <v>188.64118846304757</v>
      </c>
      <c r="X104" s="38">
        <f>IF('2018 Hourly Load - RC2016'!X84="",0,$P$19+$Q$19*(WLEF!X83))</f>
        <v>175.09453228982676</v>
      </c>
      <c r="Y104" s="38">
        <f>IF('2018 Hourly Load - RC2016'!Y84="",0,$P$19+$Q$19*(WLEF!Y83))</f>
        <v>157.55802853464567</v>
      </c>
      <c r="Z104" s="25">
        <f t="shared" si="1"/>
        <v>4075.4831716848576</v>
      </c>
    </row>
    <row r="105" spans="1:26" x14ac:dyDescent="0.25">
      <c r="A105" s="37">
        <f>IF('2018 Hourly Load - RC2016'!A85="","",'2018 Hourly Load - RC2016'!A85)</f>
        <v>43175</v>
      </c>
      <c r="B105" s="38">
        <f>IF('2018 Hourly Load - RC2016'!B85="",0,$P$19+$Q$19*(WLEF!B84))</f>
        <v>143.5288173306941</v>
      </c>
      <c r="C105" s="38">
        <f>IF('2018 Hourly Load - RC2016'!C85="",0,$P$19+$Q$19*(WLEF!C84))</f>
        <v>134.62379267654194</v>
      </c>
      <c r="D105" s="38">
        <f>IF('2018 Hourly Load - RC2016'!D85="",0,$P$19+$Q$19*(WLEF!D84))</f>
        <v>129.2837649154072</v>
      </c>
      <c r="E105" s="38">
        <f>IF('2018 Hourly Load - RC2016'!E85="",0,$P$19+$Q$19*(WLEF!E84))</f>
        <v>126.4156307567377</v>
      </c>
      <c r="F105" s="38">
        <f>IF('2018 Hourly Load - RC2016'!F85="",0,$P$19+$Q$19*(WLEF!F84))</f>
        <v>125.28240379777853</v>
      </c>
      <c r="G105" s="38">
        <f>IF('2018 Hourly Load - RC2016'!G85="",0,$P$19+$Q$19*(WLEF!G84))</f>
        <v>126.01002515808932</v>
      </c>
      <c r="H105" s="38">
        <f>IF('2018 Hourly Load - RC2016'!H85="",0,$P$19+$Q$19*(WLEF!H84))</f>
        <v>129.79786115014849</v>
      </c>
      <c r="I105" s="38">
        <f>IF('2018 Hourly Load - RC2016'!I85="",0,$P$19+$Q$19*(WLEF!I84))</f>
        <v>136.02219419292811</v>
      </c>
      <c r="J105" s="38">
        <f>IF('2018 Hourly Load - RC2016'!J85="",0,$P$19+$Q$19*(WLEF!J84))</f>
        <v>149.65730973749328</v>
      </c>
      <c r="K105" s="38">
        <f>IF('2018 Hourly Load - RC2016'!K85="",0,$P$19+$Q$19*(WLEF!K84))</f>
        <v>169.55253321854337</v>
      </c>
      <c r="L105" s="38">
        <f>IF('2018 Hourly Load - RC2016'!L85="",0,$P$19+$Q$19*(WLEF!L84))</f>
        <v>185.06491036221965</v>
      </c>
      <c r="M105" s="38">
        <f>IF('2018 Hourly Load - RC2016'!M85="",0,$P$19+$Q$19*(WLEF!M84))</f>
        <v>197.1929100578235</v>
      </c>
      <c r="N105" s="38">
        <f>IF('2018 Hourly Load - RC2016'!N85="",0,$P$19+$Q$19*(WLEF!N84))</f>
        <v>207.26742567591975</v>
      </c>
      <c r="O105" s="38">
        <f>IF('2018 Hourly Load - RC2016'!O85="",0,$P$19+$Q$19*(WLEF!O84))</f>
        <v>215.24739992098222</v>
      </c>
      <c r="P105" s="38">
        <f>IF('2018 Hourly Load - RC2016'!P85="",0,$P$19+$Q$19*(WLEF!P84))</f>
        <v>223.21186718063353</v>
      </c>
      <c r="Q105" s="38">
        <f>IF('2018 Hourly Load - RC2016'!Q85="",0,$P$19+$Q$19*(WLEF!Q84))</f>
        <v>228.78695319142764</v>
      </c>
      <c r="R105" s="38">
        <f>IF('2018 Hourly Load - RC2016'!R85="",0,$P$19+$Q$19*(WLEF!R84))</f>
        <v>231.40765674290475</v>
      </c>
      <c r="S105" s="38">
        <f>IF('2018 Hourly Load - RC2016'!S85="",0,$P$19+$Q$19*(WLEF!S84))</f>
        <v>230.49706964206899</v>
      </c>
      <c r="T105" s="38">
        <f>IF('2018 Hourly Load - RC2016'!T85="",0,$P$19+$Q$19*(WLEF!T84))</f>
        <v>223.25216995008276</v>
      </c>
      <c r="U105" s="38">
        <f>IF('2018 Hourly Load - RC2016'!U85="",0,$P$19+$Q$19*(WLEF!U84))</f>
        <v>220.5446477078923</v>
      </c>
      <c r="V105" s="38">
        <f>IF('2018 Hourly Load - RC2016'!V85="",0,$P$19+$Q$19*(WLEF!V84))</f>
        <v>225.37614647149906</v>
      </c>
      <c r="W105" s="38">
        <f>IF('2018 Hourly Load - RC2016'!W85="",0,$P$19+$Q$19*(WLEF!W84))</f>
        <v>210.53361369893491</v>
      </c>
      <c r="X105" s="38">
        <f>IF('2018 Hourly Load - RC2016'!X85="",0,$P$19+$Q$19*(WLEF!X84))</f>
        <v>192.95614543551449</v>
      </c>
      <c r="Y105" s="38">
        <f>IF('2018 Hourly Load - RC2016'!Y85="",0,$P$19+$Q$19*(WLEF!Y84))</f>
        <v>170.36341858141404</v>
      </c>
      <c r="Z105" s="25">
        <f t="shared" si="1"/>
        <v>4331.8766675536799</v>
      </c>
    </row>
    <row r="106" spans="1:26" x14ac:dyDescent="0.25">
      <c r="A106" s="37">
        <f>IF('2018 Hourly Load - RC2016'!A86="","",'2018 Hourly Load - RC2016'!A86)</f>
        <v>43176</v>
      </c>
      <c r="B106" s="38">
        <f>IF('2018 Hourly Load - RC2016'!B86="",0,$P$19+$Q$19*(WLEF!B85))</f>
        <v>152.63121061399639</v>
      </c>
      <c r="C106" s="38">
        <f>IF('2018 Hourly Load - RC2016'!C86="",0,$P$19+$Q$19*(WLEF!C85))</f>
        <v>141.99625330956121</v>
      </c>
      <c r="D106" s="38">
        <f>IF('2018 Hourly Load - RC2016'!D86="",0,$P$19+$Q$19*(WLEF!D85))</f>
        <v>136.40903733903002</v>
      </c>
      <c r="E106" s="38">
        <f>IF('2018 Hourly Load - RC2016'!E86="",0,$P$19+$Q$19*(WLEF!E85))</f>
        <v>134.45181827346619</v>
      </c>
      <c r="F106" s="38">
        <f>IF('2018 Hourly Load - RC2016'!F86="",0,$P$19+$Q$19*(WLEF!F85))</f>
        <v>135.51268625355942</v>
      </c>
      <c r="G106" s="38">
        <f>IF('2018 Hourly Load - RC2016'!G86="",0,$P$19+$Q$19*(WLEF!G85))</f>
        <v>143.47564805746302</v>
      </c>
      <c r="H106" s="38">
        <f>IF('2018 Hourly Load - RC2016'!H86="",0,$P$19+$Q$19*(WLEF!H85))</f>
        <v>161.60409154611585</v>
      </c>
      <c r="I106" s="38">
        <f>IF('2018 Hourly Load - RC2016'!I86="",0,$P$19+$Q$19*(WLEF!I85))</f>
        <v>176.67151912365915</v>
      </c>
      <c r="J106" s="38">
        <f>IF('2018 Hourly Load - RC2016'!J86="",0,$P$19+$Q$19*(WLEF!J85))</f>
        <v>185.30602496037201</v>
      </c>
      <c r="K106" s="38">
        <f>IF('2018 Hourly Load - RC2016'!K86="",0,$P$19+$Q$19*(WLEF!K85))</f>
        <v>203.40726235337161</v>
      </c>
      <c r="L106" s="38">
        <f>IF('2018 Hourly Load - RC2016'!L86="",0,$P$19+$Q$19*(WLEF!L85))</f>
        <v>224.66639205852402</v>
      </c>
      <c r="M106" s="38">
        <f>IF('2018 Hourly Load - RC2016'!M86="",0,$P$19+$Q$19*(WLEF!M85))</f>
        <v>240.15448554644337</v>
      </c>
      <c r="N106" s="38">
        <f>IF('2018 Hourly Load - RC2016'!N86="",0,$P$19+$Q$19*(WLEF!N85))</f>
        <v>251.79146714761464</v>
      </c>
      <c r="O106" s="38">
        <f>IF('2018 Hourly Load - RC2016'!O86="",0,$P$19+$Q$19*(WLEF!O85))</f>
        <v>257.85488186008411</v>
      </c>
      <c r="P106" s="38">
        <f>IF('2018 Hourly Load - RC2016'!P86="",0,$P$19+$Q$19*(WLEF!P85))</f>
        <v>261.06262612014149</v>
      </c>
      <c r="Q106" s="38">
        <f>IF('2018 Hourly Load - RC2016'!Q86="",0,$P$19+$Q$19*(WLEF!Q85))</f>
        <v>263.3390075584756</v>
      </c>
      <c r="R106" s="38">
        <f>IF('2018 Hourly Load - RC2016'!R86="",0,$P$19+$Q$19*(WLEF!R85))</f>
        <v>264.02472718702126</v>
      </c>
      <c r="S106" s="38">
        <f>IF('2018 Hourly Load - RC2016'!S86="",0,$P$19+$Q$19*(WLEF!S85))</f>
        <v>259.00362083942343</v>
      </c>
      <c r="T106" s="38">
        <f>IF('2018 Hourly Load - RC2016'!T86="",0,$P$19+$Q$19*(WLEF!T85))</f>
        <v>253.36393185995348</v>
      </c>
      <c r="U106" s="38">
        <f>IF('2018 Hourly Load - RC2016'!U86="",0,$P$19+$Q$19*(WLEF!U85))</f>
        <v>256.7098845820347</v>
      </c>
      <c r="V106" s="38">
        <f>IF('2018 Hourly Load - RC2016'!V86="",0,$P$19+$Q$19*(WLEF!V85))</f>
        <v>256.46341493465059</v>
      </c>
      <c r="W106" s="38">
        <f>IF('2018 Hourly Load - RC2016'!W86="",0,$P$19+$Q$19*(WLEF!W85))</f>
        <v>238.17745819333203</v>
      </c>
      <c r="X106" s="38">
        <f>IF('2018 Hourly Load - RC2016'!X86="",0,$P$19+$Q$19*(WLEF!X85))</f>
        <v>217.80405650822343</v>
      </c>
      <c r="Y106" s="38">
        <f>IF('2018 Hourly Load - RC2016'!Y86="",0,$P$19+$Q$19*(WLEF!Y85))</f>
        <v>192.10053444251963</v>
      </c>
      <c r="Z106" s="25">
        <f t="shared" si="1"/>
        <v>5007.9820406690369</v>
      </c>
    </row>
    <row r="107" spans="1:26" x14ac:dyDescent="0.25">
      <c r="A107" s="37">
        <f>IF('2018 Hourly Load - RC2016'!A87="","",'2018 Hourly Load - RC2016'!A87)</f>
        <v>43177</v>
      </c>
      <c r="B107" s="38">
        <f>IF('2018 Hourly Load - RC2016'!B87="",0,$P$19+$Q$19*(WLEF!B86))</f>
        <v>171.5306085644996</v>
      </c>
      <c r="C107" s="38">
        <f>IF('2018 Hourly Load - RC2016'!C87="",0,$P$19+$Q$19*(WLEF!C86))</f>
        <v>159.20249762017266</v>
      </c>
      <c r="D107" s="38">
        <f>IF('2018 Hourly Load - RC2016'!D87="",0,$P$19+$Q$19*(WLEF!D86))</f>
        <v>153.27374099726129</v>
      </c>
      <c r="E107" s="38">
        <f>IF('2018 Hourly Load - RC2016'!E87="",0,$P$19+$Q$19*(WLEF!E86))</f>
        <v>150.49645206598737</v>
      </c>
      <c r="F107" s="38">
        <f>IF('2018 Hourly Load - RC2016'!F87="",0,$P$19+$Q$19*(WLEF!F86))</f>
        <v>150.06224856238236</v>
      </c>
      <c r="G107" s="38">
        <f>IF('2018 Hourly Load - RC2016'!G87="",0,$P$19+$Q$19*(WLEF!G86))</f>
        <v>156.35457886226288</v>
      </c>
      <c r="H107" s="38">
        <f>IF('2018 Hourly Load - RC2016'!H87="",0,$P$19+$Q$19*(WLEF!H86))</f>
        <v>173.59569392999339</v>
      </c>
      <c r="I107" s="38">
        <f>IF('2018 Hourly Load - RC2016'!I87="",0,$P$19+$Q$19*(WLEF!I86))</f>
        <v>184.60069988160367</v>
      </c>
      <c r="J107" s="38">
        <f>IF('2018 Hourly Load - RC2016'!J87="",0,$P$19+$Q$19*(WLEF!J86))</f>
        <v>182.68628380726594</v>
      </c>
      <c r="K107" s="38">
        <f>IF('2018 Hourly Load - RC2016'!K87="",0,$P$19+$Q$19*(WLEF!K86))</f>
        <v>188.9390450046169</v>
      </c>
      <c r="L107" s="38">
        <f>IF('2018 Hourly Load - RC2016'!L87="",0,$P$19+$Q$19*(WLEF!L86))</f>
        <v>195.21789381520938</v>
      </c>
      <c r="M107" s="38">
        <f>IF('2018 Hourly Load - RC2016'!M87="",0,$P$19+$Q$19*(WLEF!M86))</f>
        <v>198.70828397531795</v>
      </c>
      <c r="N107" s="38">
        <f>IF('2018 Hourly Load - RC2016'!N87="",0,$P$19+$Q$19*(WLEF!N86))</f>
        <v>201.731653422796</v>
      </c>
      <c r="O107" s="38">
        <f>IF('2018 Hourly Load - RC2016'!O87="",0,$P$19+$Q$19*(WLEF!O86))</f>
        <v>205.9802804322008</v>
      </c>
      <c r="P107" s="38">
        <f>IF('2018 Hourly Load - RC2016'!P87="",0,$P$19+$Q$19*(WLEF!P86))</f>
        <v>211.63169081963309</v>
      </c>
      <c r="Q107" s="38">
        <f>IF('2018 Hourly Load - RC2016'!Q87="",0,$P$19+$Q$19*(WLEF!Q86))</f>
        <v>217.76453919394697</v>
      </c>
      <c r="R107" s="38">
        <f>IF('2018 Hourly Load - RC2016'!R87="",0,$P$19+$Q$19*(WLEF!R86))</f>
        <v>224.36275105679073</v>
      </c>
      <c r="S107" s="38">
        <f>IF('2018 Hourly Load - RC2016'!S87="",0,$P$19+$Q$19*(WLEF!S86))</f>
        <v>226.43389277077756</v>
      </c>
      <c r="T107" s="38">
        <f>IF('2018 Hourly Load - RC2016'!T87="",0,$P$19+$Q$19*(WLEF!T86))</f>
        <v>220.74430580940032</v>
      </c>
      <c r="U107" s="38">
        <f>IF('2018 Hourly Load - RC2016'!U87="",0,$P$19+$Q$19*(WLEF!U86))</f>
        <v>217.96218330783267</v>
      </c>
      <c r="V107" s="38">
        <f>IF('2018 Hourly Load - RC2016'!V87="",0,$P$19+$Q$19*(WLEF!V86))</f>
        <v>221.32412781091699</v>
      </c>
      <c r="W107" s="38">
        <f>IF('2018 Hourly Load - RC2016'!W87="",0,$P$19+$Q$19*(WLEF!W86))</f>
        <v>204.60589571821168</v>
      </c>
      <c r="X107" s="38">
        <f>IF('2018 Hourly Load - RC2016'!X87="",0,$P$19+$Q$19*(WLEF!X86))</f>
        <v>183.40207514813909</v>
      </c>
      <c r="Y107" s="38">
        <f>IF('2018 Hourly Load - RC2016'!Y87="",0,$P$19+$Q$19*(WLEF!Y86))</f>
        <v>159.93407358903627</v>
      </c>
      <c r="Z107" s="25">
        <f t="shared" si="1"/>
        <v>4560.5454961662563</v>
      </c>
    </row>
    <row r="108" spans="1:26" x14ac:dyDescent="0.25">
      <c r="A108" s="37">
        <f>IF('2018 Hourly Load - RC2016'!A88="","",'2018 Hourly Load - RC2016'!A88)</f>
        <v>43178</v>
      </c>
      <c r="B108" s="38">
        <f>IF('2018 Hourly Load - RC2016'!B88="",0,$P$19+$Q$19*(WLEF!B87))</f>
        <v>141.83881701999394</v>
      </c>
      <c r="C108" s="38">
        <f>IF('2018 Hourly Load - RC2016'!C88="",0,$P$19+$Q$19*(WLEF!C87))</f>
        <v>132.15776049733915</v>
      </c>
      <c r="D108" s="38">
        <f>IF('2018 Hourly Load - RC2016'!D88="",0,$P$19+$Q$19*(WLEF!D87))</f>
        <v>127.32365146191748</v>
      </c>
      <c r="E108" s="38">
        <f>IF('2018 Hourly Load - RC2016'!E88="",0,$P$19+$Q$19*(WLEF!E87))</f>
        <v>125.24896800684041</v>
      </c>
      <c r="F108" s="38">
        <f>IF('2018 Hourly Load - RC2016'!F88="",0,$P$19+$Q$19*(WLEF!F87))</f>
        <v>125.79670718553238</v>
      </c>
      <c r="G108" s="38">
        <f>IF('2018 Hourly Load - RC2016'!G88="",0,$P$19+$Q$19*(WLEF!G87))</f>
        <v>132.78380567263346</v>
      </c>
      <c r="H108" s="38">
        <f>IF('2018 Hourly Load - RC2016'!H88="",0,$P$19+$Q$19*(WLEF!H87))</f>
        <v>149.96439393877955</v>
      </c>
      <c r="I108" s="38">
        <f>IF('2018 Hourly Load - RC2016'!I88="",0,$P$19+$Q$19*(WLEF!I87))</f>
        <v>162.97117195856737</v>
      </c>
      <c r="J108" s="38">
        <f>IF('2018 Hourly Load - RC2016'!J88="",0,$P$19+$Q$19*(WLEF!J87))</f>
        <v>168.65067747333194</v>
      </c>
      <c r="K108" s="38">
        <f>IF('2018 Hourly Load - RC2016'!K88="",0,$P$19+$Q$19*(WLEF!K87))</f>
        <v>180.28502075071788</v>
      </c>
      <c r="L108" s="38">
        <f>IF('2018 Hourly Load - RC2016'!L88="",0,$P$19+$Q$19*(WLEF!L87))</f>
        <v>192.45663622540968</v>
      </c>
      <c r="M108" s="38">
        <f>IF('2018 Hourly Load - RC2016'!M88="",0,$P$19+$Q$19*(WLEF!M87))</f>
        <v>201.86156065940912</v>
      </c>
      <c r="N108" s="38">
        <f>IF('2018 Hourly Load - RC2016'!N88="",0,$P$19+$Q$19*(WLEF!N87))</f>
        <v>208.27525457269604</v>
      </c>
      <c r="O108" s="38">
        <f>IF('2018 Hourly Load - RC2016'!O88="",0,$P$19+$Q$19*(WLEF!O87))</f>
        <v>216.30644380371461</v>
      </c>
      <c r="P108" s="38">
        <f>IF('2018 Hourly Load - RC2016'!P88="",0,$P$19+$Q$19*(WLEF!P87))</f>
        <v>224.44369034220938</v>
      </c>
      <c r="Q108" s="38">
        <f>IF('2018 Hourly Load - RC2016'!Q88="",0,$P$19+$Q$19*(WLEF!Q87))</f>
        <v>232.48739578701969</v>
      </c>
      <c r="R108" s="38">
        <f>IF('2018 Hourly Load - RC2016'!R88="",0,$P$19+$Q$19*(WLEF!R87))</f>
        <v>237.6269663251291</v>
      </c>
      <c r="S108" s="38">
        <f>IF('2018 Hourly Load - RC2016'!S88="",0,$P$19+$Q$19*(WLEF!S87))</f>
        <v>237.94443910614041</v>
      </c>
      <c r="T108" s="38">
        <f>IF('2018 Hourly Load - RC2016'!T88="",0,$P$19+$Q$19*(WLEF!T87))</f>
        <v>229.67167997191063</v>
      </c>
      <c r="U108" s="38">
        <f>IF('2018 Hourly Load - RC2016'!U88="",0,$P$19+$Q$19*(WLEF!U87))</f>
        <v>224.1807218205102</v>
      </c>
      <c r="V108" s="38">
        <f>IF('2018 Hourly Load - RC2016'!V88="",0,$P$19+$Q$19*(WLEF!V87))</f>
        <v>227.98682683814826</v>
      </c>
      <c r="W108" s="38">
        <f>IF('2018 Hourly Load - RC2016'!W88="",0,$P$19+$Q$19*(WLEF!W87))</f>
        <v>211.32298679687341</v>
      </c>
      <c r="X108" s="38">
        <f>IF('2018 Hourly Load - RC2016'!X88="",0,$P$19+$Q$19*(WLEF!X87))</f>
        <v>190.50519730432211</v>
      </c>
      <c r="Y108" s="38">
        <f>IF('2018 Hourly Load - RC2016'!Y88="",0,$P$19+$Q$19*(WLEF!Y87))</f>
        <v>166.70488922608774</v>
      </c>
      <c r="Z108" s="25">
        <f t="shared" si="1"/>
        <v>4448.7956627452331</v>
      </c>
    </row>
    <row r="109" spans="1:26" x14ac:dyDescent="0.25">
      <c r="A109" s="37">
        <f>IF('2018 Hourly Load - RC2016'!A89="","",'2018 Hourly Load - RC2016'!A89)</f>
        <v>43179</v>
      </c>
      <c r="B109" s="38">
        <f>IF('2018 Hourly Load - RC2016'!B89="",0,$P$19+$Q$19*(WLEF!B88))</f>
        <v>148.69869838252038</v>
      </c>
      <c r="C109" s="38">
        <f>IF('2018 Hourly Load - RC2016'!C89="",0,$P$19+$Q$19*(WLEF!C88))</f>
        <v>137.95755573853867</v>
      </c>
      <c r="D109" s="38">
        <f>IF('2018 Hourly Load - RC2016'!D89="",0,$P$19+$Q$19*(WLEF!D88))</f>
        <v>132.65104864353466</v>
      </c>
      <c r="E109" s="38">
        <f>IF('2018 Hourly Load - RC2016'!E89="",0,$P$19+$Q$19*(WLEF!E88))</f>
        <v>129.76272066254427</v>
      </c>
      <c r="F109" s="38">
        <f>IF('2018 Hourly Load - RC2016'!F89="",0,$P$19+$Q$19*(WLEF!F88))</f>
        <v>129.93855257119819</v>
      </c>
      <c r="G109" s="38">
        <f>IF('2018 Hourly Load - RC2016'!G89="",0,$P$19+$Q$19*(WLEF!G88))</f>
        <v>136.57167331306957</v>
      </c>
      <c r="H109" s="38">
        <f>IF('2018 Hourly Load - RC2016'!H89="",0,$P$19+$Q$19*(WLEF!H88))</f>
        <v>153.67500789114598</v>
      </c>
      <c r="I109" s="38">
        <f>IF('2018 Hourly Load - RC2016'!I89="",0,$P$19+$Q$19*(WLEF!I88))</f>
        <v>167.23621080925079</v>
      </c>
      <c r="J109" s="38">
        <f>IF('2018 Hourly Load - RC2016'!J89="",0,$P$19+$Q$19*(WLEF!J88))</f>
        <v>173.46593558460808</v>
      </c>
      <c r="K109" s="38">
        <f>IF('2018 Hourly Load - RC2016'!K89="",0,$P$19+$Q$19*(WLEF!K88))</f>
        <v>184.92725718535459</v>
      </c>
      <c r="L109" s="38">
        <f>IF('2018 Hourly Load - RC2016'!L89="",0,$P$19+$Q$19*(WLEF!L88))</f>
        <v>197.6118403424378</v>
      </c>
      <c r="M109" s="38">
        <f>IF('2018 Hourly Load - RC2016'!M89="",0,$P$19+$Q$19*(WLEF!M88))</f>
        <v>207.5522502790096</v>
      </c>
      <c r="N109" s="38">
        <f>IF('2018 Hourly Load - RC2016'!N89="",0,$P$19+$Q$19*(WLEF!N88))</f>
        <v>215.59994845428133</v>
      </c>
      <c r="O109" s="38">
        <f>IF('2018 Hourly Load - RC2016'!O89="",0,$P$19+$Q$19*(WLEF!O88))</f>
        <v>224.24138528554039</v>
      </c>
      <c r="P109" s="38">
        <f>IF('2018 Hourly Load - RC2016'!P89="",0,$P$19+$Q$19*(WLEF!P88))</f>
        <v>232.30023951367764</v>
      </c>
      <c r="Q109" s="38">
        <f>IF('2018 Hourly Load - RC2016'!Q89="",0,$P$19+$Q$19*(WLEF!Q88))</f>
        <v>238.85632163258612</v>
      </c>
      <c r="R109" s="38">
        <f>IF('2018 Hourly Load - RC2016'!R89="",0,$P$19+$Q$19*(WLEF!R88))</f>
        <v>243.21870513643512</v>
      </c>
      <c r="S109" s="38">
        <f>IF('2018 Hourly Load - RC2016'!S89="",0,$P$19+$Q$19*(WLEF!S88))</f>
        <v>241.67220432095536</v>
      </c>
      <c r="T109" s="38">
        <f>IF('2018 Hourly Load - RC2016'!T89="",0,$P$19+$Q$19*(WLEF!T88))</f>
        <v>234.19796466559472</v>
      </c>
      <c r="U109" s="38">
        <f>IF('2018 Hourly Load - RC2016'!U89="",0,$P$19+$Q$19*(WLEF!U88))</f>
        <v>228.19177884997811</v>
      </c>
      <c r="V109" s="38">
        <f>IF('2018 Hourly Load - RC2016'!V89="",0,$P$19+$Q$19*(WLEF!V88))</f>
        <v>231.34548278715772</v>
      </c>
      <c r="W109" s="38">
        <f>IF('2018 Hourly Load - RC2016'!W89="",0,$P$19+$Q$19*(WLEF!W88))</f>
        <v>211.94076311441523</v>
      </c>
      <c r="X109" s="38">
        <f>IF('2018 Hourly Load - RC2016'!X89="",0,$P$19+$Q$19*(WLEF!X88))</f>
        <v>189.83510909685134</v>
      </c>
      <c r="Y109" s="38">
        <f>IF('2018 Hourly Load - RC2016'!Y89="",0,$P$19+$Q$19*(WLEF!Y88))</f>
        <v>166.78292045723589</v>
      </c>
      <c r="Z109" s="25">
        <f t="shared" si="1"/>
        <v>4558.2315747179227</v>
      </c>
    </row>
    <row r="110" spans="1:26" x14ac:dyDescent="0.25">
      <c r="A110" s="37">
        <f>IF('2018 Hourly Load - RC2016'!A90="","",'2018 Hourly Load - RC2016'!A90)</f>
        <v>43180</v>
      </c>
      <c r="B110" s="38">
        <f>IF('2018 Hourly Load - RC2016'!B90="",0,$P$19+$Q$19*(WLEF!B89))</f>
        <v>147.21201299942555</v>
      </c>
      <c r="C110" s="38">
        <f>IF('2018 Hourly Load - RC2016'!C90="",0,$P$19+$Q$19*(WLEF!C89))</f>
        <v>135.93503384360014</v>
      </c>
      <c r="D110" s="38">
        <f>IF('2018 Hourly Load - RC2016'!D90="",0,$P$19+$Q$19*(WLEF!D89))</f>
        <v>129.50541935815824</v>
      </c>
      <c r="E110" s="38">
        <f>IF('2018 Hourly Load - RC2016'!E90="",0,$P$19+$Q$19*(WLEF!E89))</f>
        <v>126.13376239976499</v>
      </c>
      <c r="F110" s="38">
        <f>IF('2018 Hourly Load - RC2016'!F90="",0,$P$19+$Q$19*(WLEF!F89))</f>
        <v>126.05500037882243</v>
      </c>
      <c r="G110" s="38">
        <f>IF('2018 Hourly Load - RC2016'!G90="",0,$P$19+$Q$19*(WLEF!G89))</f>
        <v>131.27355663435668</v>
      </c>
      <c r="H110" s="38">
        <f>IF('2018 Hourly Load - RC2016'!H90="",0,$P$19+$Q$19*(WLEF!H89))</f>
        <v>144.75806330739448</v>
      </c>
      <c r="I110" s="38">
        <f>IF('2018 Hourly Load - RC2016'!I90="",0,$P$19+$Q$19*(WLEF!I89))</f>
        <v>157.9120875586616</v>
      </c>
      <c r="J110" s="38">
        <f>IF('2018 Hourly Load - RC2016'!J90="",0,$P$19+$Q$19*(WLEF!J89))</f>
        <v>166.78292045723589</v>
      </c>
      <c r="K110" s="38">
        <f>IF('2018 Hourly Load - RC2016'!K90="",0,$P$19+$Q$19*(WLEF!K89))</f>
        <v>180.941633223151</v>
      </c>
      <c r="L110" s="38">
        <f>IF('2018 Hourly Load - RC2016'!L90="",0,$P$19+$Q$19*(WLEF!L89))</f>
        <v>196.30294403239714</v>
      </c>
      <c r="M110" s="38">
        <f>IF('2018 Hourly Load - RC2016'!M90="",0,$P$19+$Q$19*(WLEF!M89))</f>
        <v>209.1150126059776</v>
      </c>
      <c r="N110" s="38">
        <f>IF('2018 Hourly Load - RC2016'!N90="",0,$P$19+$Q$19*(WLEF!N89))</f>
        <v>219.76735565856302</v>
      </c>
      <c r="O110" s="38">
        <f>IF('2018 Hourly Load - RC2016'!O90="",0,$P$19+$Q$19*(WLEF!O89))</f>
        <v>230.78649980328242</v>
      </c>
      <c r="P110" s="38">
        <f>IF('2018 Hourly Load - RC2016'!P90="",0,$P$19+$Q$19*(WLEF!P89))</f>
        <v>241.62935241860129</v>
      </c>
      <c r="Q110" s="38">
        <f>IF('2018 Hourly Load - RC2016'!Q90="",0,$P$19+$Q$19*(WLEF!Q89))</f>
        <v>250.71047439620469</v>
      </c>
      <c r="R110" s="38">
        <f>IF('2018 Hourly Load - RC2016'!R90="",0,$P$19+$Q$19*(WLEF!R89))</f>
        <v>254.31979556038436</v>
      </c>
      <c r="S110" s="38">
        <f>IF('2018 Hourly Load - RC2016'!S90="",0,$P$19+$Q$19*(WLEF!S89))</f>
        <v>250.77655836506437</v>
      </c>
      <c r="T110" s="38">
        <f>IF('2018 Hourly Load - RC2016'!T90="",0,$P$19+$Q$19*(WLEF!T89))</f>
        <v>238.43185935554186</v>
      </c>
      <c r="U110" s="38">
        <f>IF('2018 Hourly Load - RC2016'!U90="",0,$P$19+$Q$19*(WLEF!U89))</f>
        <v>229.5892675984025</v>
      </c>
      <c r="V110" s="38">
        <f>IF('2018 Hourly Load - RC2016'!V90="",0,$P$19+$Q$19*(WLEF!V89))</f>
        <v>230.31115628680243</v>
      </c>
      <c r="W110" s="38">
        <f>IF('2018 Hourly Load - RC2016'!W90="",0,$P$19+$Q$19*(WLEF!W89))</f>
        <v>213.51109299987434</v>
      </c>
      <c r="X110" s="38">
        <f>IF('2018 Hourly Load - RC2016'!X90="",0,$P$19+$Q$19*(WLEF!X89))</f>
        <v>196.35733248742099</v>
      </c>
      <c r="Y110" s="38">
        <f>IF('2018 Hourly Load - RC2016'!Y90="",0,$P$19+$Q$19*(WLEF!Y89))</f>
        <v>176.65502384575046</v>
      </c>
      <c r="Z110" s="25">
        <f t="shared" si="1"/>
        <v>4584.7732155748372</v>
      </c>
    </row>
    <row r="111" spans="1:26" x14ac:dyDescent="0.25">
      <c r="A111" s="37">
        <f>IF('2018 Hourly Load - RC2016'!A91="","",'2018 Hourly Load - RC2016'!A91)</f>
        <v>43181</v>
      </c>
      <c r="B111" s="38">
        <f>IF('2018 Hourly Load - RC2016'!B91="",0,$P$19+$Q$19*(WLEF!B90))</f>
        <v>158.51885527600319</v>
      </c>
      <c r="C111" s="38">
        <f>IF('2018 Hourly Load - RC2016'!C91="",0,$P$19+$Q$19*(WLEF!C90))</f>
        <v>147.4174936830062</v>
      </c>
      <c r="D111" s="38">
        <f>IF('2018 Hourly Load - RC2016'!D91="",0,$P$19+$Q$19*(WLEF!D90))</f>
        <v>140.30172728096107</v>
      </c>
      <c r="E111" s="38">
        <f>IF('2018 Hourly Load - RC2016'!E91="",0,$P$19+$Q$19*(WLEF!E90))</f>
        <v>136.23416279377801</v>
      </c>
      <c r="F111" s="38">
        <f>IF('2018 Hourly Load - RC2016'!F91="",0,$P$19+$Q$19*(WLEF!F90))</f>
        <v>134.63608735169532</v>
      </c>
      <c r="G111" s="38">
        <f>IF('2018 Hourly Load - RC2016'!G91="",0,$P$19+$Q$19*(WLEF!G90))</f>
        <v>136.33405657984849</v>
      </c>
      <c r="H111" s="38">
        <f>IF('2018 Hourly Load - RC2016'!H91="",0,$P$19+$Q$19*(WLEF!H90))</f>
        <v>141.72087574698298</v>
      </c>
      <c r="I111" s="38">
        <f>IF('2018 Hourly Load - RC2016'!I91="",0,$P$19+$Q$19*(WLEF!I90))</f>
        <v>149.10075864367207</v>
      </c>
      <c r="J111" s="38">
        <f>IF('2018 Hourly Load - RC2016'!J91="",0,$P$19+$Q$19*(WLEF!J90))</f>
        <v>162.51418378142154</v>
      </c>
      <c r="K111" s="38">
        <f>IF('2018 Hourly Load - RC2016'!K91="",0,$P$19+$Q$19*(WLEF!K90))</f>
        <v>185.59918603365594</v>
      </c>
      <c r="L111" s="38">
        <f>IF('2018 Hourly Load - RC2016'!L91="",0,$P$19+$Q$19*(WLEF!L90))</f>
        <v>204.64344795599368</v>
      </c>
      <c r="M111" s="38">
        <f>IF('2018 Hourly Load - RC2016'!M91="",0,$P$19+$Q$19*(WLEF!M90))</f>
        <v>215.32570375974063</v>
      </c>
      <c r="N111" s="38">
        <f>IF('2018 Hourly Load - RC2016'!N91="",0,$P$19+$Q$19*(WLEF!N90))</f>
        <v>225.01090981617892</v>
      </c>
      <c r="O111" s="38">
        <f>IF('2018 Hourly Load - RC2016'!O91="",0,$P$19+$Q$19*(WLEF!O90))</f>
        <v>232.5706137555768</v>
      </c>
      <c r="P111" s="38">
        <f>IF('2018 Hourly Load - RC2016'!P91="",0,$P$19+$Q$19*(WLEF!P90))</f>
        <v>237.85974804949382</v>
      </c>
      <c r="Q111" s="38">
        <f>IF('2018 Hourly Load - RC2016'!Q91="",0,$P$19+$Q$19*(WLEF!Q90))</f>
        <v>243.69273452599157</v>
      </c>
      <c r="R111" s="38">
        <f>IF('2018 Hourly Load - RC2016'!R91="",0,$P$19+$Q$19*(WLEF!R90))</f>
        <v>251.32776160246686</v>
      </c>
      <c r="S111" s="38">
        <f>IF('2018 Hourly Load - RC2016'!S91="",0,$P$19+$Q$19*(WLEF!S90))</f>
        <v>251.17333406655115</v>
      </c>
      <c r="T111" s="38">
        <f>IF('2018 Hourly Load - RC2016'!T91="",0,$P$19+$Q$19*(WLEF!T90))</f>
        <v>241.47941607508352</v>
      </c>
      <c r="U111" s="38">
        <f>IF('2018 Hourly Load - RC2016'!U91="",0,$P$19+$Q$19*(WLEF!U90))</f>
        <v>230.10472255550758</v>
      </c>
      <c r="V111" s="38">
        <f>IF('2018 Hourly Load - RC2016'!V91="",0,$P$19+$Q$19*(WLEF!V90))</f>
        <v>228.80749802301989</v>
      </c>
      <c r="W111" s="38">
        <f>IF('2018 Hourly Load - RC2016'!W91="",0,$P$19+$Q$19*(WLEF!W90))</f>
        <v>211.70892436782651</v>
      </c>
      <c r="X111" s="38">
        <f>IF('2018 Hourly Load - RC2016'!X91="",0,$P$19+$Q$19*(WLEF!X90))</f>
        <v>192.5279256329919</v>
      </c>
      <c r="Y111" s="38">
        <f>IF('2018 Hourly Load - RC2016'!Y91="",0,$P$19+$Q$19*(WLEF!Y90))</f>
        <v>171.41835392939672</v>
      </c>
      <c r="Z111" s="25">
        <f t="shared" si="1"/>
        <v>4630.028481286844</v>
      </c>
    </row>
    <row r="112" spans="1:26" x14ac:dyDescent="0.25">
      <c r="A112" s="37">
        <f>IF('2018 Hourly Load - RC2016'!A92="","",'2018 Hourly Load - RC2016'!A92)</f>
        <v>43182</v>
      </c>
      <c r="B112" s="38">
        <f>IF('2018 Hourly Load - RC2016'!B92="",0,$P$19+$Q$19*(WLEF!B91))</f>
        <v>153.61761499815827</v>
      </c>
      <c r="C112" s="38">
        <f>IF('2018 Hourly Load - RC2016'!C92="",0,$P$19+$Q$19*(WLEF!C91))</f>
        <v>141.43306540724296</v>
      </c>
      <c r="D112" s="38">
        <f>IF('2018 Hourly Load - RC2016'!D92="",0,$P$19+$Q$19*(WLEF!D91))</f>
        <v>134.63608735169532</v>
      </c>
      <c r="E112" s="38">
        <f>IF('2018 Hourly Load - RC2016'!E92="",0,$P$19+$Q$19*(WLEF!E91))</f>
        <v>130.84625175763969</v>
      </c>
      <c r="F112" s="38">
        <f>IF('2018 Hourly Load - RC2016'!F92="",0,$P$19+$Q$19*(WLEF!F91))</f>
        <v>129.08588271941326</v>
      </c>
      <c r="G112" s="38">
        <f>IF('2018 Hourly Load - RC2016'!G92="",0,$P$19+$Q$19*(WLEF!G91))</f>
        <v>129.83301458481597</v>
      </c>
      <c r="H112" s="38">
        <f>IF('2018 Hourly Load - RC2016'!H92="",0,$P$19+$Q$19*(WLEF!H91))</f>
        <v>133.29229726753417</v>
      </c>
      <c r="I112" s="38">
        <f>IF('2018 Hourly Load - RC2016'!I92="",0,$P$19+$Q$19*(WLEF!I91))</f>
        <v>138.84854386268339</v>
      </c>
      <c r="J112" s="38">
        <f>IF('2018 Hourly Load - RC2016'!J92="",0,$P$19+$Q$19*(WLEF!J91))</f>
        <v>152.090898014662</v>
      </c>
      <c r="K112" s="38">
        <f>IF('2018 Hourly Load - RC2016'!K92="",0,$P$19+$Q$19*(WLEF!K91))</f>
        <v>174.18074582579661</v>
      </c>
      <c r="L112" s="38">
        <f>IF('2018 Hourly Load - RC2016'!L92="",0,$P$19+$Q$19*(WLEF!L91))</f>
        <v>195.70552553331115</v>
      </c>
      <c r="M112" s="38">
        <f>IF('2018 Hourly Load - RC2016'!M92="",0,$P$19+$Q$19*(WLEF!M91))</f>
        <v>213.35557862992385</v>
      </c>
      <c r="N112" s="38">
        <f>IF('2018 Hourly Load - RC2016'!N92="",0,$P$19+$Q$19*(WLEF!N91))</f>
        <v>231.26260431937129</v>
      </c>
      <c r="O112" s="38">
        <f>IF('2018 Hourly Load - RC2016'!O92="",0,$P$19+$Q$19*(WLEF!O91))</f>
        <v>247.66278101321728</v>
      </c>
      <c r="P112" s="38">
        <f>IF('2018 Hourly Load - RC2016'!P92="",0,$P$19+$Q$19*(WLEF!P91))</f>
        <v>259.25187862010364</v>
      </c>
      <c r="Q112" s="38">
        <f>IF('2018 Hourly Load - RC2016'!Q92="",0,$P$19+$Q$19*(WLEF!Q91))</f>
        <v>269.20889316534073</v>
      </c>
      <c r="R112" s="38">
        <f>IF('2018 Hourly Load - RC2016'!R92="",0,$P$19+$Q$19*(WLEF!R91))</f>
        <v>273.59639972621642</v>
      </c>
      <c r="S112" s="38">
        <f>IF('2018 Hourly Load - RC2016'!S92="",0,$P$19+$Q$19*(WLEF!S91))</f>
        <v>273.10378338874915</v>
      </c>
      <c r="T112" s="38">
        <f>IF('2018 Hourly Load - RC2016'!T92="",0,$P$19+$Q$19*(WLEF!T91))</f>
        <v>264.43678042318646</v>
      </c>
      <c r="U112" s="38">
        <f>IF('2018 Hourly Load - RC2016'!U92="",0,$P$19+$Q$19*(WLEF!U91))</f>
        <v>254.14175905456528</v>
      </c>
      <c r="V112" s="38">
        <f>IF('2018 Hourly Load - RC2016'!V92="",0,$P$19+$Q$19*(WLEF!V91))</f>
        <v>255.79210970323089</v>
      </c>
      <c r="W112" s="38">
        <f>IF('2018 Hourly Load - RC2016'!W92="",0,$P$19+$Q$19*(WLEF!W91))</f>
        <v>234.21888496202234</v>
      </c>
      <c r="X112" s="38">
        <f>IF('2018 Hourly Load - RC2016'!X92="",0,$P$19+$Q$19*(WLEF!X91))</f>
        <v>210.89912008474028</v>
      </c>
      <c r="Y112" s="38">
        <f>IF('2018 Hourly Load - RC2016'!Y92="",0,$P$19+$Q$19*(WLEF!Y91))</f>
        <v>184.39472073608647</v>
      </c>
      <c r="Z112" s="25">
        <f t="shared" si="1"/>
        <v>4784.8952211497062</v>
      </c>
    </row>
    <row r="113" spans="1:26" x14ac:dyDescent="0.25">
      <c r="A113" s="37">
        <f>IF('2018 Hourly Load - RC2016'!A93="","",'2018 Hourly Load - RC2016'!A93)</f>
        <v>43183</v>
      </c>
      <c r="B113" s="38">
        <f>IF('2018 Hourly Load - RC2016'!B93="",0,$P$19+$Q$19*(WLEF!B92))</f>
        <v>163.38356829190968</v>
      </c>
      <c r="C113" s="38">
        <f>IF('2018 Hourly Load - RC2016'!C93="",0,$P$19+$Q$19*(WLEF!C92))</f>
        <v>149.79680715159543</v>
      </c>
      <c r="D113" s="38">
        <f>IF('2018 Hourly Load - RC2016'!D93="",0,$P$19+$Q$19*(WLEF!D92))</f>
        <v>141.39387248882997</v>
      </c>
      <c r="E113" s="38">
        <f>IF('2018 Hourly Load - RC2016'!E93="",0,$P$19+$Q$19*(WLEF!E92))</f>
        <v>138.04633734790261</v>
      </c>
      <c r="F113" s="38">
        <f>IF('2018 Hourly Load - RC2016'!F93="",0,$P$19+$Q$19*(WLEF!F92))</f>
        <v>137.61577268836248</v>
      </c>
      <c r="G113" s="38">
        <f>IF('2018 Hourly Load - RC2016'!G93="",0,$P$19+$Q$19*(WLEF!G92))</f>
        <v>143.303006880628</v>
      </c>
      <c r="H113" s="38">
        <f>IF('2018 Hourly Load - RC2016'!H93="",0,$P$19+$Q$19*(WLEF!H92))</f>
        <v>156.4715627718719</v>
      </c>
      <c r="I113" s="38">
        <f>IF('2018 Hourly Load - RC2016'!I93="",0,$P$19+$Q$19*(WLEF!I92))</f>
        <v>168.93496908898317</v>
      </c>
      <c r="J113" s="38">
        <f>IF('2018 Hourly Load - RC2016'!J93="",0,$P$19+$Q$19*(WLEF!J92))</f>
        <v>178.26176375029721</v>
      </c>
      <c r="K113" s="38">
        <f>IF('2018 Hourly Load - RC2016'!K93="",0,$P$19+$Q$19*(WLEF!K92))</f>
        <v>192.20730455775794</v>
      </c>
      <c r="L113" s="38">
        <f>IF('2018 Hourly Load - RC2016'!L93="",0,$P$19+$Q$19*(WLEF!L92))</f>
        <v>203.7999144152015</v>
      </c>
      <c r="M113" s="38">
        <f>IF('2018 Hourly Load - RC2016'!M93="",0,$P$19+$Q$19*(WLEF!M92))</f>
        <v>212.13412031179041</v>
      </c>
      <c r="N113" s="38">
        <f>IF('2018 Hourly Load - RC2016'!N93="",0,$P$19+$Q$19*(WLEF!N92))</f>
        <v>215.40403061550057</v>
      </c>
      <c r="O113" s="38">
        <f>IF('2018 Hourly Load - RC2016'!O93="",0,$P$19+$Q$19*(WLEF!O92))</f>
        <v>215.03218304580986</v>
      </c>
      <c r="P113" s="38">
        <f>IF('2018 Hourly Load - RC2016'!P93="",0,$P$19+$Q$19*(WLEF!P92))</f>
        <v>211.57378076339518</v>
      </c>
      <c r="Q113" s="38">
        <f>IF('2018 Hourly Load - RC2016'!Q93="",0,$P$19+$Q$19*(WLEF!Q92))</f>
        <v>209.32538727948065</v>
      </c>
      <c r="R113" s="38">
        <f>IF('2018 Hourly Load - RC2016'!R93="",0,$P$19+$Q$19*(WLEF!R92))</f>
        <v>209.55508544493921</v>
      </c>
      <c r="S113" s="38">
        <f>IF('2018 Hourly Load - RC2016'!S93="",0,$P$19+$Q$19*(WLEF!S92))</f>
        <v>210.93762465095517</v>
      </c>
      <c r="T113" s="38">
        <f>IF('2018 Hourly Load - RC2016'!T93="",0,$P$19+$Q$19*(WLEF!T92))</f>
        <v>210.70668356742107</v>
      </c>
      <c r="U113" s="38">
        <f>IF('2018 Hourly Load - RC2016'!U93="",0,$P$19+$Q$19*(WLEF!U92))</f>
        <v>212.09543736381465</v>
      </c>
      <c r="V113" s="38">
        <f>IF('2018 Hourly Load - RC2016'!V93="",0,$P$19+$Q$19*(WLEF!V92))</f>
        <v>210.05347545335104</v>
      </c>
      <c r="W113" s="38">
        <f>IF('2018 Hourly Load - RC2016'!W93="",0,$P$19+$Q$19*(WLEF!W92))</f>
        <v>194.53337394786158</v>
      </c>
      <c r="X113" s="38">
        <f>IF('2018 Hourly Load - RC2016'!X93="",0,$P$19+$Q$19*(WLEF!X92))</f>
        <v>177.84636082114719</v>
      </c>
      <c r="Y113" s="38">
        <f>IF('2018 Hourly Load - RC2016'!Y93="",0,$P$19+$Q$19*(WLEF!Y92))</f>
        <v>158.08942780018845</v>
      </c>
      <c r="Z113" s="25">
        <f t="shared" si="1"/>
        <v>4420.5018504989948</v>
      </c>
    </row>
    <row r="114" spans="1:26" x14ac:dyDescent="0.25">
      <c r="A114" s="37">
        <f>IF('2018 Hourly Load - RC2016'!A94="","",'2018 Hourly Load - RC2016'!A94)</f>
        <v>43184</v>
      </c>
      <c r="B114" s="38">
        <f>IF('2018 Hourly Load - RC2016'!B94="",0,$P$19+$Q$19*(WLEF!B93))</f>
        <v>143.14386157870683</v>
      </c>
      <c r="C114" s="38">
        <f>IF('2018 Hourly Load - RC2016'!C94="",0,$P$19+$Q$19*(WLEF!C93))</f>
        <v>133.13463584292194</v>
      </c>
      <c r="D114" s="38">
        <f>IF('2018 Hourly Load - RC2016'!D94="",0,$P$19+$Q$19*(WLEF!D93))</f>
        <v>127.2666304373586</v>
      </c>
      <c r="E114" s="38">
        <f>IF('2018 Hourly Load - RC2016'!E94="",0,$P$19+$Q$19*(WLEF!E93))</f>
        <v>125.20440709213247</v>
      </c>
      <c r="F114" s="38">
        <f>IF('2018 Hourly Load - RC2016'!F94="",0,$P$19+$Q$19*(WLEF!F93))</f>
        <v>125.79670718553238</v>
      </c>
      <c r="G114" s="38">
        <f>IF('2018 Hourly Load - RC2016'!G94="",0,$P$19+$Q$19*(WLEF!G93))</f>
        <v>131.35686019738773</v>
      </c>
      <c r="H114" s="38">
        <f>IF('2018 Hourly Load - RC2016'!H94="",0,$P$19+$Q$19*(WLEF!H93))</f>
        <v>145.498754008812</v>
      </c>
      <c r="I114" s="38">
        <f>IF('2018 Hourly Load - RC2016'!I94="",0,$P$19+$Q$19*(WLEF!I93))</f>
        <v>157.95640319844841</v>
      </c>
      <c r="J114" s="38">
        <f>IF('2018 Hourly Load - RC2016'!J94="",0,$P$19+$Q$19*(WLEF!J93))</f>
        <v>165.97315357677695</v>
      </c>
      <c r="K114" s="38">
        <f>IF('2018 Hourly Load - RC2016'!K94="",0,$P$19+$Q$19*(WLEF!K93))</f>
        <v>178.49478211820758</v>
      </c>
      <c r="L114" s="38">
        <f>IF('2018 Hourly Load - RC2016'!L94="",0,$P$19+$Q$19*(WLEF!L93))</f>
        <v>187.76754940370714</v>
      </c>
      <c r="M114" s="38">
        <f>IF('2018 Hourly Load - RC2016'!M94="",0,$P$19+$Q$19*(WLEF!M93))</f>
        <v>197.42960323386342</v>
      </c>
      <c r="N114" s="38">
        <f>IF('2018 Hourly Load - RC2016'!N94="",0,$P$19+$Q$19*(WLEF!N93))</f>
        <v>205.26389064929134</v>
      </c>
      <c r="O114" s="38">
        <f>IF('2018 Hourly Load - RC2016'!O94="",0,$P$19+$Q$19*(WLEF!O93))</f>
        <v>210.84137402463733</v>
      </c>
      <c r="P114" s="38">
        <f>IF('2018 Hourly Load - RC2016'!P94="",0,$P$19+$Q$19*(WLEF!P93))</f>
        <v>216.11000808240226</v>
      </c>
      <c r="Q114" s="38">
        <f>IF('2018 Hourly Load - RC2016'!Q94="",0,$P$19+$Q$19*(WLEF!Q93))</f>
        <v>220.36507841363618</v>
      </c>
      <c r="R114" s="38">
        <f>IF('2018 Hourly Load - RC2016'!R94="",0,$P$19+$Q$19*(WLEF!R93))</f>
        <v>224.07964481671161</v>
      </c>
      <c r="S114" s="38">
        <f>IF('2018 Hourly Load - RC2016'!S94="",0,$P$19+$Q$19*(WLEF!S93))</f>
        <v>224.38298372030152</v>
      </c>
      <c r="T114" s="38">
        <f>IF('2018 Hourly Load - RC2016'!T94="",0,$P$19+$Q$19*(WLEF!T93))</f>
        <v>218.73436989853917</v>
      </c>
      <c r="U114" s="38">
        <f>IF('2018 Hourly Load - RC2016'!U94="",0,$P$19+$Q$19*(WLEF!U93))</f>
        <v>212.09543736381465</v>
      </c>
      <c r="V114" s="38">
        <f>IF('2018 Hourly Load - RC2016'!V94="",0,$P$19+$Q$19*(WLEF!V93))</f>
        <v>214.52418056218886</v>
      </c>
      <c r="W114" s="38">
        <f>IF('2018 Hourly Load - RC2016'!W94="",0,$P$19+$Q$19*(WLEF!W93))</f>
        <v>197.26571283324768</v>
      </c>
      <c r="X114" s="38">
        <f>IF('2018 Hourly Load - RC2016'!X94="",0,$P$19+$Q$19*(WLEF!X93))</f>
        <v>175.83209411761663</v>
      </c>
      <c r="Y114" s="38">
        <f>IF('2018 Hourly Load - RC2016'!Y94="",0,$P$19+$Q$19*(WLEF!Y93))</f>
        <v>153.74678137503886</v>
      </c>
      <c r="Z114" s="25">
        <f t="shared" si="1"/>
        <v>4292.2649037312822</v>
      </c>
    </row>
    <row r="115" spans="1:26" x14ac:dyDescent="0.25">
      <c r="A115" s="37">
        <f>IF('2018 Hourly Load - RC2016'!A95="","",'2018 Hourly Load - RC2016'!A95)</f>
        <v>43185</v>
      </c>
      <c r="B115" s="38">
        <f>IF('2018 Hourly Load - RC2016'!B95="",0,$P$19+$Q$19*(WLEF!B94))</f>
        <v>136.65934722924118</v>
      </c>
      <c r="C115" s="38">
        <f>IF('2018 Hourly Load - RC2016'!C95="",0,$P$19+$Q$19*(WLEF!C94))</f>
        <v>127.80404792948582</v>
      </c>
      <c r="D115" s="38">
        <f>IF('2018 Hourly Load - RC2016'!D95="",0,$P$19+$Q$19*(WLEF!D94))</f>
        <v>123.15774395913319</v>
      </c>
      <c r="E115" s="38">
        <f>IF('2018 Hourly Load - RC2016'!E95="",0,$P$19+$Q$19*(WLEF!E94))</f>
        <v>121.60741081292052</v>
      </c>
      <c r="F115" s="38">
        <f>IF('2018 Hourly Load - RC2016'!F95="",0,$P$19+$Q$19*(WLEF!F94))</f>
        <v>122.82147204222943</v>
      </c>
      <c r="G115" s="38">
        <f>IF('2018 Hourly Load - RC2016'!G95="",0,$P$19+$Q$19*(WLEF!G94))</f>
        <v>129.49374038779226</v>
      </c>
      <c r="H115" s="38">
        <f>IF('2018 Hourly Load - RC2016'!H95="",0,$P$19+$Q$19*(WLEF!H94))</f>
        <v>145.85041351043211</v>
      </c>
      <c r="I115" s="38">
        <f>IF('2018 Hourly Load - RC2016'!I95="",0,$P$19+$Q$19*(WLEF!I94))</f>
        <v>161.58896721835299</v>
      </c>
      <c r="J115" s="38">
        <f>IF('2018 Hourly Load - RC2016'!J95="",0,$P$19+$Q$19*(WLEF!J94))</f>
        <v>171.41835392939672</v>
      </c>
      <c r="K115" s="38">
        <f>IF('2018 Hourly Load - RC2016'!K95="",0,$P$19+$Q$19*(WLEF!K94))</f>
        <v>176.63853000640444</v>
      </c>
      <c r="L115" s="38">
        <f>IF('2018 Hourly Load - RC2016'!L95="",0,$P$19+$Q$19*(WLEF!L94))</f>
        <v>180.87418765480237</v>
      </c>
      <c r="M115" s="38">
        <f>IF('2018 Hourly Load - RC2016'!M95="",0,$P$19+$Q$19*(WLEF!M94))</f>
        <v>180.90790756185152</v>
      </c>
      <c r="N115" s="38">
        <f>IF('2018 Hourly Load - RC2016'!N95="",0,$P$19+$Q$19*(WLEF!N94))</f>
        <v>178.87821011672696</v>
      </c>
      <c r="O115" s="38">
        <f>IF('2018 Hourly Load - RC2016'!O95="",0,$P$19+$Q$19*(WLEF!O94))</f>
        <v>176.42424100410096</v>
      </c>
      <c r="P115" s="38">
        <f>IF('2018 Hourly Load - RC2016'!P95="",0,$P$19+$Q$19*(WLEF!P94))</f>
        <v>174.84932570039447</v>
      </c>
      <c r="Q115" s="38">
        <f>IF('2018 Hourly Load - RC2016'!Q95="",0,$P$19+$Q$19*(WLEF!Q94))</f>
        <v>173.96926202053862</v>
      </c>
      <c r="R115" s="38">
        <f>IF('2018 Hourly Load - RC2016'!R95="",0,$P$19+$Q$19*(WLEF!R94))</f>
        <v>175.55311727144465</v>
      </c>
      <c r="S115" s="38">
        <f>IF('2018 Hourly Load - RC2016'!S95="",0,$P$19+$Q$19*(WLEF!S94))</f>
        <v>176.65502384575046</v>
      </c>
      <c r="T115" s="38">
        <f>IF('2018 Hourly Load - RC2016'!T95="",0,$P$19+$Q$19*(WLEF!T94))</f>
        <v>176.09504034159568</v>
      </c>
      <c r="U115" s="38">
        <f>IF('2018 Hourly Load - RC2016'!U95="",0,$P$19+$Q$19*(WLEF!U94))</f>
        <v>181.48202638199029</v>
      </c>
      <c r="V115" s="38">
        <f>IF('2018 Hourly Load - RC2016'!V95="",0,$P$19+$Q$19*(WLEF!V94))</f>
        <v>189.69430259079456</v>
      </c>
      <c r="W115" s="38">
        <f>IF('2018 Hourly Load - RC2016'!W95="",0,$P$19+$Q$19*(WLEF!W94))</f>
        <v>179.32929227517019</v>
      </c>
      <c r="X115" s="38">
        <f>IF('2018 Hourly Load - RC2016'!X95="",0,$P$19+$Q$19*(WLEF!X94))</f>
        <v>164.042512674297</v>
      </c>
      <c r="Y115" s="38">
        <f>IF('2018 Hourly Load - RC2016'!Y95="",0,$P$19+$Q$19*(WLEF!Y94))</f>
        <v>148.76793280344646</v>
      </c>
      <c r="Z115" s="25">
        <f t="shared" si="1"/>
        <v>3874.5624092682924</v>
      </c>
    </row>
    <row r="116" spans="1:26" x14ac:dyDescent="0.25">
      <c r="A116" s="37">
        <f>IF('2018 Hourly Load - RC2016'!A96="","",'2018 Hourly Load - RC2016'!A96)</f>
        <v>43186</v>
      </c>
      <c r="B116" s="38">
        <f>IF('2018 Hourly Load - RC2016'!B96="",0,$P$19+$Q$19*(WLEF!B95))</f>
        <v>136.2591276089201</v>
      </c>
      <c r="C116" s="38">
        <f>IF('2018 Hourly Load - RC2016'!C96="",0,$P$19+$Q$19*(WLEF!C95))</f>
        <v>129.45871210806988</v>
      </c>
      <c r="D116" s="38">
        <f>IF('2018 Hourly Load - RC2016'!D96="",0,$P$19+$Q$19*(WLEF!D95))</f>
        <v>126.12250636679973</v>
      </c>
      <c r="E116" s="38">
        <f>IF('2018 Hourly Load - RC2016'!E96="",0,$P$19+$Q$19*(WLEF!E95))</f>
        <v>125.36047099299138</v>
      </c>
      <c r="F116" s="38">
        <f>IF('2018 Hourly Load - RC2016'!F96="",0,$P$19+$Q$19*(WLEF!F95))</f>
        <v>126.85714071972419</v>
      </c>
      <c r="G116" s="38">
        <f>IF('2018 Hourly Load - RC2016'!G96="",0,$P$19+$Q$19*(WLEF!G95))</f>
        <v>133.71797872637126</v>
      </c>
      <c r="H116" s="38">
        <f>IF('2018 Hourly Load - RC2016'!H96="",0,$P$19+$Q$19*(WLEF!H95))</f>
        <v>149.79680715159543</v>
      </c>
      <c r="I116" s="38">
        <f>IF('2018 Hourly Load - RC2016'!I96="",0,$P$19+$Q$19*(WLEF!I95))</f>
        <v>162.43814495945696</v>
      </c>
      <c r="J116" s="38">
        <f>IF('2018 Hourly Load - RC2016'!J96="",0,$P$19+$Q$19*(WLEF!J95))</f>
        <v>169.09311027421828</v>
      </c>
      <c r="K116" s="38">
        <f>IF('2018 Hourly Load - RC2016'!K96="",0,$P$19+$Q$19*(WLEF!K95))</f>
        <v>178.87821011672696</v>
      </c>
      <c r="L116" s="38">
        <f>IF('2018 Hourly Load - RC2016'!L96="",0,$P$19+$Q$19*(WLEF!L95))</f>
        <v>183.86356674546488</v>
      </c>
      <c r="M116" s="38">
        <f>IF('2018 Hourly Load - RC2016'!M96="",0,$P$19+$Q$19*(WLEF!M95))</f>
        <v>186.35988642138318</v>
      </c>
      <c r="N116" s="38">
        <f>IF('2018 Hourly Load - RC2016'!N96="",0,$P$19+$Q$19*(WLEF!N95))</f>
        <v>187.523574943131</v>
      </c>
      <c r="O116" s="38">
        <f>IF('2018 Hourly Load - RC2016'!O96="",0,$P$19+$Q$19*(WLEF!O95))</f>
        <v>188.48366801756893</v>
      </c>
      <c r="P116" s="38">
        <f>IF('2018 Hourly Load - RC2016'!P96="",0,$P$19+$Q$19*(WLEF!P95))</f>
        <v>188.36123267503487</v>
      </c>
      <c r="Q116" s="38">
        <f>IF('2018 Hourly Load - RC2016'!Q96="",0,$P$19+$Q$19*(WLEF!Q95))</f>
        <v>188.1340397663223</v>
      </c>
      <c r="R116" s="38">
        <f>IF('2018 Hourly Load - RC2016'!R96="",0,$P$19+$Q$19*(WLEF!R95))</f>
        <v>188.51866249107053</v>
      </c>
      <c r="S116" s="38">
        <f>IF('2018 Hourly Load - RC2016'!S96="",0,$P$19+$Q$19*(WLEF!S95))</f>
        <v>188.25634419966087</v>
      </c>
      <c r="T116" s="38">
        <f>IF('2018 Hourly Load - RC2016'!T96="",0,$P$19+$Q$19*(WLEF!T95))</f>
        <v>186.93223940594601</v>
      </c>
      <c r="U116" s="38">
        <f>IF('2018 Hourly Load - RC2016'!U96="",0,$P$19+$Q$19*(WLEF!U95))</f>
        <v>191.70948709725599</v>
      </c>
      <c r="V116" s="38">
        <f>IF('2018 Hourly Load - RC2016'!V96="",0,$P$19+$Q$19*(WLEF!V95))</f>
        <v>196.21232537860905</v>
      </c>
      <c r="W116" s="38">
        <f>IF('2018 Hourly Load - RC2016'!W96="",0,$P$19+$Q$19*(WLEF!W95))</f>
        <v>185.16821066449717</v>
      </c>
      <c r="X116" s="38">
        <f>IF('2018 Hourly Load - RC2016'!X96="",0,$P$19+$Q$19*(WLEF!X95))</f>
        <v>170.06088671143564</v>
      </c>
      <c r="Y116" s="38">
        <f>IF('2018 Hourly Load - RC2016'!Y96="",0,$P$19+$Q$19*(WLEF!Y95))</f>
        <v>153.28805253716223</v>
      </c>
      <c r="Z116" s="25">
        <f t="shared" si="1"/>
        <v>4020.8543860794171</v>
      </c>
    </row>
    <row r="117" spans="1:26" x14ac:dyDescent="0.25">
      <c r="A117" s="37">
        <f>IF('2018 Hourly Load - RC2016'!A97="","",'2018 Hourly Load - RC2016'!A97)</f>
        <v>43187</v>
      </c>
      <c r="B117" s="38">
        <f>IF('2018 Hourly Load - RC2016'!B97="",0,$P$19+$Q$19*(WLEF!B96))</f>
        <v>139.57926964105781</v>
      </c>
      <c r="C117" s="38">
        <f>IF('2018 Hourly Load - RC2016'!C97="",0,$P$19+$Q$19*(WLEF!C96))</f>
        <v>131.11903703043541</v>
      </c>
      <c r="D117" s="38">
        <f>IF('2018 Hourly Load - RC2016'!D97="",0,$P$19+$Q$19*(WLEF!D96))</f>
        <v>126.95933836377841</v>
      </c>
      <c r="E117" s="38">
        <f>IF('2018 Hourly Load - RC2016'!E97="",0,$P$19+$Q$19*(WLEF!E96))</f>
        <v>124.81548090740395</v>
      </c>
      <c r="F117" s="38">
        <f>IF('2018 Hourly Load - RC2016'!F97="",0,$P$19+$Q$19*(WLEF!F96))</f>
        <v>125.66224761761138</v>
      </c>
      <c r="G117" s="38">
        <f>IF('2018 Hourly Load - RC2016'!G97="",0,$P$19+$Q$19*(WLEF!G96))</f>
        <v>131.48790821413269</v>
      </c>
      <c r="H117" s="38">
        <f>IF('2018 Hourly Load - RC2016'!H97="",0,$P$19+$Q$19*(WLEF!H96))</f>
        <v>145.12113132961414</v>
      </c>
      <c r="I117" s="38">
        <f>IF('2018 Hourly Load - RC2016'!I97="",0,$P$19+$Q$19*(WLEF!I96))</f>
        <v>157.63172249959274</v>
      </c>
      <c r="J117" s="38">
        <f>IF('2018 Hourly Load - RC2016'!J97="",0,$P$19+$Q$19*(WLEF!J96))</f>
        <v>167.25186308948324</v>
      </c>
      <c r="K117" s="38">
        <f>IF('2018 Hourly Load - RC2016'!K97="",0,$P$19+$Q$19*(WLEF!K96))</f>
        <v>181.19475909962705</v>
      </c>
      <c r="L117" s="38">
        <f>IF('2018 Hourly Load - RC2016'!L97="",0,$P$19+$Q$19*(WLEF!L96))</f>
        <v>196.13985634970516</v>
      </c>
      <c r="M117" s="38">
        <f>IF('2018 Hourly Load - RC2016'!M97="",0,$P$19+$Q$19*(WLEF!M96))</f>
        <v>205.43337418124699</v>
      </c>
      <c r="N117" s="38">
        <f>IF('2018 Hourly Load - RC2016'!N97="",0,$P$19+$Q$19*(WLEF!N96))</f>
        <v>212.03742373107042</v>
      </c>
      <c r="O117" s="38">
        <f>IF('2018 Hourly Load - RC2016'!O97="",0,$P$19+$Q$19*(WLEF!O96))</f>
        <v>215.97258867195768</v>
      </c>
      <c r="P117" s="38">
        <f>IF('2018 Hourly Load - RC2016'!P97="",0,$P$19+$Q$19*(WLEF!P96))</f>
        <v>219.21064919998236</v>
      </c>
      <c r="Q117" s="38">
        <f>IF('2018 Hourly Load - RC2016'!Q97="",0,$P$19+$Q$19*(WLEF!Q96))</f>
        <v>221.24408043430253</v>
      </c>
      <c r="R117" s="38">
        <f>IF('2018 Hourly Load - RC2016'!R97="",0,$P$19+$Q$19*(WLEF!R96))</f>
        <v>220.88415207492994</v>
      </c>
      <c r="S117" s="38">
        <f>IF('2018 Hourly Load - RC2016'!S97="",0,$P$19+$Q$19*(WLEF!S96))</f>
        <v>216.60136711616809</v>
      </c>
      <c r="T117" s="38">
        <f>IF('2018 Hourly Load - RC2016'!T97="",0,$P$19+$Q$19*(WLEF!T96))</f>
        <v>210.4182985219274</v>
      </c>
      <c r="U117" s="38">
        <f>IF('2018 Hourly Load - RC2016'!U97="",0,$P$19+$Q$19*(WLEF!U96))</f>
        <v>210.47594963689954</v>
      </c>
      <c r="V117" s="38">
        <f>IF('2018 Hourly Load - RC2016'!V97="",0,$P$19+$Q$19*(WLEF!V96))</f>
        <v>213.02541628832881</v>
      </c>
      <c r="W117" s="38">
        <f>IF('2018 Hourly Load - RC2016'!W97="",0,$P$19+$Q$19*(WLEF!W96))</f>
        <v>201.731653422796</v>
      </c>
      <c r="X117" s="38">
        <f>IF('2018 Hourly Load - RC2016'!X97="",0,$P$19+$Q$19*(WLEF!X96))</f>
        <v>187.94198950305773</v>
      </c>
      <c r="Y117" s="38">
        <f>IF('2018 Hourly Load - RC2016'!Y97="",0,$P$19+$Q$19*(WLEF!Y96))</f>
        <v>170.82617899094191</v>
      </c>
      <c r="Z117" s="25">
        <f t="shared" si="1"/>
        <v>4332.7657359160521</v>
      </c>
    </row>
    <row r="118" spans="1:26" x14ac:dyDescent="0.25">
      <c r="A118" s="37">
        <f>IF('2018 Hourly Load - RC2016'!A98="","",'2018 Hourly Load - RC2016'!A98)</f>
        <v>43188</v>
      </c>
      <c r="B118" s="38">
        <f>IF('2018 Hourly Load - RC2016'!B98="",0,$P$19+$Q$19*(WLEF!B97))</f>
        <v>155.68370807674452</v>
      </c>
      <c r="C118" s="38">
        <f>IF('2018 Hourly Load - RC2016'!C98="",0,$P$19+$Q$19*(WLEF!C97))</f>
        <v>145.99948527783485</v>
      </c>
      <c r="D118" s="38">
        <f>IF('2018 Hourly Load - RC2016'!D98="",0,$P$19+$Q$19*(WLEF!D97))</f>
        <v>140.05610206981584</v>
      </c>
      <c r="E118" s="38">
        <f>IF('2018 Hourly Load - RC2016'!E98="",0,$P$19+$Q$19*(WLEF!E97))</f>
        <v>137.08619464305539</v>
      </c>
      <c r="F118" s="38">
        <f>IF('2018 Hourly Load - RC2016'!F98="",0,$P$19+$Q$19*(WLEF!F97))</f>
        <v>136.4715608654858</v>
      </c>
      <c r="G118" s="38">
        <f>IF('2018 Hourly Load - RC2016'!G98="",0,$P$19+$Q$19*(WLEF!G97))</f>
        <v>138.54226813357121</v>
      </c>
      <c r="H118" s="38">
        <f>IF('2018 Hourly Load - RC2016'!H98="",0,$P$19+$Q$19*(WLEF!H97))</f>
        <v>144.19537530557534</v>
      </c>
      <c r="I118" s="38">
        <f>IF('2018 Hourly Load - RC2016'!I98="",0,$P$19+$Q$19*(WLEF!I97))</f>
        <v>152.8878731965936</v>
      </c>
      <c r="J118" s="38">
        <f>IF('2018 Hourly Load - RC2016'!J98="",0,$P$19+$Q$19*(WLEF!J97))</f>
        <v>166.87660540717911</v>
      </c>
      <c r="K118" s="38">
        <f>IF('2018 Hourly Load - RC2016'!K98="",0,$P$19+$Q$19*(WLEF!K97))</f>
        <v>187.90708997468695</v>
      </c>
      <c r="L118" s="38">
        <f>IF('2018 Hourly Load - RC2016'!L98="",0,$P$19+$Q$19*(WLEF!L97))</f>
        <v>207.70428908174893</v>
      </c>
      <c r="M118" s="38">
        <f>IF('2018 Hourly Load - RC2016'!M98="",0,$P$19+$Q$19*(WLEF!M97))</f>
        <v>222.2463269889584</v>
      </c>
      <c r="N118" s="38">
        <f>IF('2018 Hourly Load - RC2016'!N98="",0,$P$19+$Q$19*(WLEF!N97))</f>
        <v>228.84859200189214</v>
      </c>
      <c r="O118" s="38">
        <f>IF('2018 Hourly Load - RC2016'!O98="",0,$P$19+$Q$19*(WLEF!O97))</f>
        <v>232.42499741550904</v>
      </c>
      <c r="P118" s="38">
        <f>IF('2018 Hourly Load - RC2016'!P98="",0,$P$19+$Q$19*(WLEF!P97))</f>
        <v>231.67722682831754</v>
      </c>
      <c r="Q118" s="38">
        <f>IF('2018 Hourly Load - RC2016'!Q98="",0,$P$19+$Q$19*(WLEF!Q97))</f>
        <v>228.06879038012914</v>
      </c>
      <c r="R118" s="38">
        <f>IF('2018 Hourly Load - RC2016'!R98="",0,$P$19+$Q$19*(WLEF!R97))</f>
        <v>223.39327495787637</v>
      </c>
      <c r="S118" s="38">
        <f>IF('2018 Hourly Load - RC2016'!S98="",0,$P$19+$Q$19*(WLEF!S97))</f>
        <v>218.57579426740267</v>
      </c>
      <c r="T118" s="38">
        <f>IF('2018 Hourly Load - RC2016'!T98="",0,$P$19+$Q$19*(WLEF!T97))</f>
        <v>211.18804459120429</v>
      </c>
      <c r="U118" s="38">
        <f>IF('2018 Hourly Load - RC2016'!U98="",0,$P$19+$Q$19*(WLEF!U97))</f>
        <v>209.1150126059776</v>
      </c>
      <c r="V118" s="38">
        <f>IF('2018 Hourly Load - RC2016'!V98="",0,$P$19+$Q$19*(WLEF!V97))</f>
        <v>204.02457185735383</v>
      </c>
      <c r="W118" s="38">
        <f>IF('2018 Hourly Load - RC2016'!W98="",0,$P$19+$Q$19*(WLEF!W97))</f>
        <v>189.04427010363634</v>
      </c>
      <c r="X118" s="38">
        <f>IF('2018 Hourly Load - RC2016'!X98="",0,$P$19+$Q$19*(WLEF!X97))</f>
        <v>175.84851746739591</v>
      </c>
      <c r="Y118" s="38">
        <f>IF('2018 Hourly Load - RC2016'!Y98="",0,$P$19+$Q$19*(WLEF!Y97))</f>
        <v>160.06882015019352</v>
      </c>
      <c r="Z118" s="25">
        <f t="shared" si="1"/>
        <v>4447.9347916481383</v>
      </c>
    </row>
    <row r="119" spans="1:26" x14ac:dyDescent="0.25">
      <c r="A119" s="37">
        <f>IF('2018 Hourly Load - RC2016'!A99="","",'2018 Hourly Load - RC2016'!A99)</f>
        <v>43189</v>
      </c>
      <c r="B119" s="38">
        <f>IF('2018 Hourly Load - RC2016'!B99="",0,$P$19+$Q$19*(WLEF!B98))</f>
        <v>145.62037224779641</v>
      </c>
      <c r="C119" s="38">
        <f>IF('2018 Hourly Load - RC2016'!C99="",0,$P$19+$Q$19*(WLEF!C98))</f>
        <v>136.2591276089201</v>
      </c>
      <c r="D119" s="38">
        <f>IF('2018 Hourly Load - RC2016'!D99="",0,$P$19+$Q$19*(WLEF!D98))</f>
        <v>130.12646337061742</v>
      </c>
      <c r="E119" s="38">
        <f>IF('2018 Hourly Load - RC2016'!E99="",0,$P$19+$Q$19*(WLEF!E98))</f>
        <v>127.22103951183806</v>
      </c>
      <c r="F119" s="38">
        <f>IF('2018 Hourly Load - RC2016'!F99="",0,$P$19+$Q$19*(WLEF!F98))</f>
        <v>126.17880091725195</v>
      </c>
      <c r="G119" s="38">
        <f>IF('2018 Hourly Load - RC2016'!G99="",0,$P$19+$Q$19*(WLEF!G98))</f>
        <v>127.2666304373586</v>
      </c>
      <c r="H119" s="38">
        <f>IF('2018 Hourly Load - RC2016'!H99="",0,$P$19+$Q$19*(WLEF!H98))</f>
        <v>131.73857414858423</v>
      </c>
      <c r="I119" s="38">
        <f>IF('2018 Hourly Load - RC2016'!I99="",0,$P$19+$Q$19*(WLEF!I98))</f>
        <v>137.5904971437015</v>
      </c>
      <c r="J119" s="38">
        <f>IF('2018 Hourly Load - RC2016'!J99="",0,$P$19+$Q$19*(WLEF!J98))</f>
        <v>149.14242013548505</v>
      </c>
      <c r="K119" s="38">
        <f>IF('2018 Hourly Load - RC2016'!K99="",0,$P$19+$Q$19*(WLEF!K98))</f>
        <v>165.72477711468329</v>
      </c>
      <c r="L119" s="38">
        <f>IF('2018 Hourly Load - RC2016'!L99="",0,$P$19+$Q$19*(WLEF!L98))</f>
        <v>178.22849842902568</v>
      </c>
      <c r="M119" s="38">
        <f>IF('2018 Hourly Load - RC2016'!M99="",0,$P$19+$Q$19*(WLEF!M98))</f>
        <v>184.82407772233444</v>
      </c>
      <c r="N119" s="38">
        <f>IF('2018 Hourly Load - RC2016'!N99="",0,$P$19+$Q$19*(WLEF!N98))</f>
        <v>187.88964236834539</v>
      </c>
      <c r="O119" s="38">
        <f>IF('2018 Hourly Load - RC2016'!O99="",0,$P$19+$Q$19*(WLEF!O98))</f>
        <v>190.22280171416111</v>
      </c>
      <c r="P119" s="38">
        <f>IF('2018 Hourly Load - RC2016'!P99="",0,$P$19+$Q$19*(WLEF!P98))</f>
        <v>192.45663622540968</v>
      </c>
      <c r="Q119" s="38">
        <f>IF('2018 Hourly Load - RC2016'!Q99="",0,$P$19+$Q$19*(WLEF!Q98))</f>
        <v>194.35358239568581</v>
      </c>
      <c r="R119" s="38">
        <f>IF('2018 Hourly Load - RC2016'!R99="",0,$P$19+$Q$19*(WLEF!R98))</f>
        <v>196.28481742451436</v>
      </c>
      <c r="S119" s="38">
        <f>IF('2018 Hourly Load - RC2016'!S99="",0,$P$19+$Q$19*(WLEF!S98))</f>
        <v>195.85021040410356</v>
      </c>
      <c r="T119" s="38">
        <f>IF('2018 Hourly Load - RC2016'!T99="",0,$P$19+$Q$19*(WLEF!T98))</f>
        <v>191.28368407988017</v>
      </c>
      <c r="U119" s="38">
        <f>IF('2018 Hourly Load - RC2016'!U99="",0,$P$19+$Q$19*(WLEF!U98))</f>
        <v>188.11657345866712</v>
      </c>
      <c r="V119" s="38">
        <f>IF('2018 Hourly Load - RC2016'!V99="",0,$P$19+$Q$19*(WLEF!V98))</f>
        <v>194.0662151332227</v>
      </c>
      <c r="W119" s="38">
        <f>IF('2018 Hourly Load - RC2016'!W99="",0,$P$19+$Q$19*(WLEF!W98))</f>
        <v>180.62147176866378</v>
      </c>
      <c r="X119" s="38">
        <f>IF('2018 Hourly Load - RC2016'!X99="",0,$P$19+$Q$19*(WLEF!X98))</f>
        <v>163.93506139967354</v>
      </c>
      <c r="Y119" s="38">
        <f>IF('2018 Hourly Load - RC2016'!Y99="",0,$P$19+$Q$19*(WLEF!Y98))</f>
        <v>145.48524806396</v>
      </c>
      <c r="Z119" s="25">
        <f t="shared" si="1"/>
        <v>3960.4872232238836</v>
      </c>
    </row>
    <row r="120" spans="1:26" x14ac:dyDescent="0.25">
      <c r="A120" s="37">
        <f>IF('2018 Hourly Load - RC2016'!A100="","",'2018 Hourly Load - RC2016'!A100)</f>
        <v>43190</v>
      </c>
      <c r="B120" s="38">
        <f>IF('2018 Hourly Load - RC2016'!B100="",0,$P$19+$Q$19*(WLEF!B99))</f>
        <v>131.71467386975684</v>
      </c>
      <c r="C120" s="38">
        <f>IF('2018 Hourly Load - RC2016'!C100="",0,$P$19+$Q$19*(WLEF!C99))</f>
        <v>125.02639360331472</v>
      </c>
      <c r="D120" s="38">
        <f>IF('2018 Hourly Load - RC2016'!D100="",0,$P$19+$Q$19*(WLEF!D99))</f>
        <v>120.97024267170026</v>
      </c>
      <c r="E120" s="38">
        <f>IF('2018 Hourly Load - RC2016'!E100="",0,$P$19+$Q$19*(WLEF!E99))</f>
        <v>119.70103989985296</v>
      </c>
      <c r="F120" s="38">
        <f>IF('2018 Hourly Load - RC2016'!F100="",0,$P$19+$Q$19*(WLEF!F99))</f>
        <v>121.17145226295889</v>
      </c>
      <c r="G120" s="38">
        <f>IF('2018 Hourly Load - RC2016'!G100="",0,$P$19+$Q$19*(WLEF!G99))</f>
        <v>129.97375779411885</v>
      </c>
      <c r="H120" s="38">
        <f>IF('2018 Hourly Load - RC2016'!H100="",0,$P$19+$Q$19*(WLEF!H99))</f>
        <v>147.96702459140084</v>
      </c>
      <c r="I120" s="38">
        <f>IF('2018 Hourly Load - RC2016'!I100="",0,$P$19+$Q$19*(WLEF!I99))</f>
        <v>160.83458499750975</v>
      </c>
      <c r="J120" s="38">
        <f>IF('2018 Hourly Load - RC2016'!J100="",0,$P$19+$Q$19*(WLEF!J99))</f>
        <v>165.43030838800738</v>
      </c>
      <c r="K120" s="38">
        <f>IF('2018 Hourly Load - RC2016'!K100="",0,$P$19+$Q$19*(WLEF!K99))</f>
        <v>172.01249826003371</v>
      </c>
      <c r="L120" s="38">
        <f>IF('2018 Hourly Load - RC2016'!L100="",0,$P$19+$Q$19*(WLEF!L99))</f>
        <v>179.06185773591835</v>
      </c>
      <c r="M120" s="38">
        <f>IF('2018 Hourly Load - RC2016'!M100="",0,$P$19+$Q$19*(WLEF!M99))</f>
        <v>184.87566098031289</v>
      </c>
      <c r="N120" s="38">
        <f>IF('2018 Hourly Load - RC2016'!N100="",0,$P$19+$Q$19*(WLEF!N99))</f>
        <v>189.13199724662371</v>
      </c>
      <c r="O120" s="38">
        <f>IF('2018 Hourly Load - RC2016'!O100="",0,$P$19+$Q$19*(WLEF!O99))</f>
        <v>194.29967298200347</v>
      </c>
      <c r="P120" s="38">
        <f>IF('2018 Hourly Load - RC2016'!P100="",0,$P$19+$Q$19*(WLEF!P99))</f>
        <v>198.94652936038972</v>
      </c>
      <c r="Q120" s="38">
        <f>IF('2018 Hourly Load - RC2016'!Q100="",0,$P$19+$Q$19*(WLEF!Q99))</f>
        <v>202.88471312486661</v>
      </c>
      <c r="R120" s="38">
        <f>IF('2018 Hourly Load - RC2016'!R100="",0,$P$19+$Q$19*(WLEF!R99))</f>
        <v>204.75613919484192</v>
      </c>
      <c r="S120" s="38">
        <f>IF('2018 Hourly Load - RC2016'!S100="",0,$P$19+$Q$19*(WLEF!S99))</f>
        <v>202.73562049830636</v>
      </c>
      <c r="T120" s="38">
        <f>IF('2018 Hourly Load - RC2016'!T100="",0,$P$19+$Q$19*(WLEF!T99))</f>
        <v>200.41800625981034</v>
      </c>
      <c r="U120" s="38">
        <f>IF('2018 Hourly Load - RC2016'!U100="",0,$P$19+$Q$19*(WLEF!U99))</f>
        <v>203.27651931189519</v>
      </c>
      <c r="V120" s="38">
        <f>IF('2018 Hourly Load - RC2016'!V100="",0,$P$19+$Q$19*(WLEF!V99))</f>
        <v>208.58029889223337</v>
      </c>
      <c r="W120" s="38">
        <f>IF('2018 Hourly Load - RC2016'!W100="",0,$P$19+$Q$19*(WLEF!W99))</f>
        <v>192.6705734991605</v>
      </c>
      <c r="X120" s="38">
        <f>IF('2018 Hourly Load - RC2016'!X100="",0,$P$19+$Q$19*(WLEF!X99))</f>
        <v>173.41729994137125</v>
      </c>
      <c r="Y120" s="38">
        <f>IF('2018 Hourly Load - RC2016'!Y100="",0,$P$19+$Q$19*(WLEF!Y99))</f>
        <v>152.33236002567924</v>
      </c>
      <c r="Z120" s="25">
        <f t="shared" si="1"/>
        <v>4082.1892253920678</v>
      </c>
    </row>
    <row r="121" spans="1:26" x14ac:dyDescent="0.25">
      <c r="A121" s="37">
        <f>IF('2018 Hourly Load - RC2016'!A101="","",'2018 Hourly Load - RC2016'!A101)</f>
        <v>43191</v>
      </c>
      <c r="B121" s="38">
        <f>IF('2018 Hourly Load - RC2016'!B101="",0,$P$19+$Q$19*(WLEF!B100))</f>
        <v>136.57167331306957</v>
      </c>
      <c r="C121" s="38">
        <f>IF('2018 Hourly Load - RC2016'!C101="",0,$P$19+$Q$19*(WLEF!C100))</f>
        <v>128.16025400816346</v>
      </c>
      <c r="D121" s="38">
        <f>IF('2018 Hourly Load - RC2016'!D101="",0,$P$19+$Q$19*(WLEF!D100))</f>
        <v>124.14185023956165</v>
      </c>
      <c r="E121" s="38">
        <f>IF('2018 Hourly Load - RC2016'!E101="",0,$P$19+$Q$19*(WLEF!E100))</f>
        <v>122.55129200627952</v>
      </c>
      <c r="F121" s="38">
        <f>IF('2018 Hourly Load - RC2016'!F101="",0,$P$19+$Q$19*(WLEF!F100))</f>
        <v>123.63740675978195</v>
      </c>
      <c r="G121" s="38">
        <f>IF('2018 Hourly Load - RC2016'!G101="",0,$P$19+$Q$19*(WLEF!G100))</f>
        <v>131.09528636211709</v>
      </c>
      <c r="H121" s="38">
        <f>IF('2018 Hourly Load - RC2016'!H101="",0,$P$19+$Q$19*(WLEF!H100))</f>
        <v>151.01650466912187</v>
      </c>
      <c r="I121" s="38">
        <f>IF('2018 Hourly Load - RC2016'!I101="",0,$P$19+$Q$19*(WLEF!I100))</f>
        <v>164.76579676840674</v>
      </c>
      <c r="J121" s="38">
        <f>IF('2018 Hourly Load - RC2016'!J101="",0,$P$19+$Q$19*(WLEF!J100))</f>
        <v>169.98135937519655</v>
      </c>
      <c r="K121" s="38">
        <f>IF('2018 Hourly Load - RC2016'!K101="",0,$P$19+$Q$19*(WLEF!K100))</f>
        <v>177.31595704091495</v>
      </c>
      <c r="L121" s="38">
        <f>IF('2018 Hourly Load - RC2016'!L101="",0,$P$19+$Q$19*(WLEF!L100))</f>
        <v>184.70376713674202</v>
      </c>
      <c r="M121" s="38">
        <f>IF('2018 Hourly Load - RC2016'!M101="",0,$P$19+$Q$19*(WLEF!M100))</f>
        <v>191.28368407988017</v>
      </c>
      <c r="N121" s="38">
        <f>IF('2018 Hourly Load - RC2016'!N101="",0,$P$19+$Q$19*(WLEF!N100))</f>
        <v>196.70209336215316</v>
      </c>
      <c r="O121" s="38">
        <f>IF('2018 Hourly Load - RC2016'!O101="",0,$P$19+$Q$19*(WLEF!O100))</f>
        <v>203.89349650791968</v>
      </c>
      <c r="P121" s="38">
        <f>IF('2018 Hourly Load - RC2016'!P101="",0,$P$19+$Q$19*(WLEF!P100))</f>
        <v>212.83139735216344</v>
      </c>
      <c r="Q121" s="38">
        <f>IF('2018 Hourly Load - RC2016'!Q101="",0,$P$19+$Q$19*(WLEF!Q100))</f>
        <v>223.23201784607687</v>
      </c>
      <c r="R121" s="38">
        <f>IF('2018 Hourly Load - RC2016'!R101="",0,$P$19+$Q$19*(WLEF!R100))</f>
        <v>233.02872401154082</v>
      </c>
      <c r="S121" s="38">
        <f>IF('2018 Hourly Load - RC2016'!S101="",0,$P$19+$Q$19*(WLEF!S100))</f>
        <v>236.61322853252494</v>
      </c>
      <c r="T121" s="38">
        <f>IF('2018 Hourly Load - RC2016'!T101="",0,$P$19+$Q$19*(WLEF!T100))</f>
        <v>231.17974886858622</v>
      </c>
      <c r="U121" s="38">
        <f>IF('2018 Hourly Load - RC2016'!U101="",0,$P$19+$Q$19*(WLEF!U100))</f>
        <v>221.74475416082186</v>
      </c>
      <c r="V121" s="38">
        <f>IF('2018 Hourly Load - RC2016'!V101="",0,$P$19+$Q$19*(WLEF!V100))</f>
        <v>223.9381974310221</v>
      </c>
      <c r="W121" s="38">
        <f>IF('2018 Hourly Load - RC2016'!W101="",0,$P$19+$Q$19*(WLEF!W100))</f>
        <v>205.92364781954055</v>
      </c>
      <c r="X121" s="38">
        <f>IF('2018 Hourly Load - RC2016'!X101="",0,$P$19+$Q$19*(WLEF!X100))</f>
        <v>181.48202638199029</v>
      </c>
      <c r="Y121" s="38">
        <f>IF('2018 Hourly Load - RC2016'!Y101="",0,$P$19+$Q$19*(WLEF!Y100))</f>
        <v>157.8087347488497</v>
      </c>
      <c r="Z121" s="25">
        <f t="shared" si="1"/>
        <v>4333.6028987824257</v>
      </c>
    </row>
    <row r="122" spans="1:26" x14ac:dyDescent="0.25">
      <c r="A122" s="37">
        <f>IF('2018 Hourly Load - RC2016'!A102="","",'2018 Hourly Load - RC2016'!A102)</f>
        <v>43192</v>
      </c>
      <c r="B122" s="38">
        <f>IF('2018 Hourly Load - RC2016'!B102="",0,$P$19+$Q$19*(WLEF!B101))</f>
        <v>140.30172728096107</v>
      </c>
      <c r="C122" s="38">
        <f>IF('2018 Hourly Load - RC2016'!C102="",0,$P$19+$Q$19*(WLEF!C101))</f>
        <v>130.63329846069865</v>
      </c>
      <c r="D122" s="38">
        <f>IF('2018 Hourly Load - RC2016'!D102="",0,$P$19+$Q$19*(WLEF!D101))</f>
        <v>125.74065719072001</v>
      </c>
      <c r="E122" s="38">
        <f>IF('2018 Hourly Load - RC2016'!E102="",0,$P$19+$Q$19*(WLEF!E101))</f>
        <v>123.32095248108251</v>
      </c>
      <c r="F122" s="38">
        <f>IF('2018 Hourly Load - RC2016'!F102="",0,$P$19+$Q$19*(WLEF!F101))</f>
        <v>123.94409679491929</v>
      </c>
      <c r="G122" s="38">
        <f>IF('2018 Hourly Load - RC2016'!G102="",0,$P$19+$Q$19*(WLEF!G101))</f>
        <v>131.45215058317848</v>
      </c>
      <c r="H122" s="38">
        <f>IF('2018 Hourly Load - RC2016'!H102="",0,$P$19+$Q$19*(WLEF!H101))</f>
        <v>149.65730973749328</v>
      </c>
      <c r="I122" s="38">
        <f>IF('2018 Hourly Load - RC2016'!I102="",0,$P$19+$Q$19*(WLEF!I101))</f>
        <v>161.06052204108352</v>
      </c>
      <c r="J122" s="38">
        <f>IF('2018 Hourly Load - RC2016'!J102="",0,$P$19+$Q$19*(WLEF!J101))</f>
        <v>166.62689395900429</v>
      </c>
      <c r="K122" s="38">
        <f>IF('2018 Hourly Load - RC2016'!K102="",0,$P$19+$Q$19*(WLEF!K101))</f>
        <v>177.51468583099154</v>
      </c>
      <c r="L122" s="38">
        <f>IF('2018 Hourly Load - RC2016'!L102="",0,$P$19+$Q$19*(WLEF!L101))</f>
        <v>187.1581419240176</v>
      </c>
      <c r="M122" s="38">
        <f>IF('2018 Hourly Load - RC2016'!M102="",0,$P$19+$Q$19*(WLEF!M101))</f>
        <v>196.26669225519413</v>
      </c>
      <c r="N122" s="38">
        <f>IF('2018 Hourly Load - RC2016'!N102="",0,$P$19+$Q$19*(WLEF!N101))</f>
        <v>202.67973449962898</v>
      </c>
      <c r="O122" s="38">
        <f>IF('2018 Hourly Load - RC2016'!O102="",0,$P$19+$Q$19*(WLEF!O101))</f>
        <v>210.80288384404832</v>
      </c>
      <c r="P122" s="38">
        <f>IF('2018 Hourly Load - RC2016'!P102="",0,$P$19+$Q$19*(WLEF!P101))</f>
        <v>223.615153816391</v>
      </c>
      <c r="Q122" s="38">
        <f>IF('2018 Hourly Load - RC2016'!Q102="",0,$P$19+$Q$19*(WLEF!Q101))</f>
        <v>235.5817899465639</v>
      </c>
      <c r="R122" s="38">
        <f>IF('2018 Hourly Load - RC2016'!R102="",0,$P$19+$Q$19*(WLEF!R101))</f>
        <v>244.88085415616143</v>
      </c>
      <c r="S122" s="38">
        <f>IF('2018 Hourly Load - RC2016'!S102="",0,$P$19+$Q$19*(WLEF!S101))</f>
        <v>248.8434755025923</v>
      </c>
      <c r="T122" s="38">
        <f>IF('2018 Hourly Load - RC2016'!T102="",0,$P$19+$Q$19*(WLEF!T101))</f>
        <v>241.41517922058608</v>
      </c>
      <c r="U122" s="38">
        <f>IF('2018 Hourly Load - RC2016'!U102="",0,$P$19+$Q$19*(WLEF!U101))</f>
        <v>231.55277965600499</v>
      </c>
      <c r="V122" s="38">
        <f>IF('2018 Hourly Load - RC2016'!V102="",0,$P$19+$Q$19*(WLEF!V101))</f>
        <v>233.55014900338375</v>
      </c>
      <c r="W122" s="38">
        <f>IF('2018 Hourly Load - RC2016'!W102="",0,$P$19+$Q$19*(WLEF!W101))</f>
        <v>214.83668239017942</v>
      </c>
      <c r="X122" s="38">
        <f>IF('2018 Hourly Load - RC2016'!X102="",0,$P$19+$Q$19*(WLEF!X101))</f>
        <v>189.20220485514017</v>
      </c>
      <c r="Y122" s="38">
        <f>IF('2018 Hourly Load - RC2016'!Y102="",0,$P$19+$Q$19*(WLEF!Y101))</f>
        <v>164.3652894355682</v>
      </c>
      <c r="Z122" s="25">
        <f t="shared" si="1"/>
        <v>4455.0033048655932</v>
      </c>
    </row>
    <row r="123" spans="1:26" x14ac:dyDescent="0.25">
      <c r="A123" s="37">
        <f>IF('2018 Hourly Load - RC2016'!A103="","",'2018 Hourly Load - RC2016'!A103)</f>
        <v>43193</v>
      </c>
      <c r="B123" s="38">
        <f>IF('2018 Hourly Load - RC2016'!B103="",0,$P$19+$Q$19*(WLEF!B102))</f>
        <v>145.3098016900795</v>
      </c>
      <c r="C123" s="38">
        <f>IF('2018 Hourly Load - RC2016'!C103="",0,$P$19+$Q$19*(WLEF!C102))</f>
        <v>134.53777023022067</v>
      </c>
      <c r="D123" s="38">
        <f>IF('2018 Hourly Load - RC2016'!D103="",0,$P$19+$Q$19*(WLEF!D102))</f>
        <v>128.87681354145829</v>
      </c>
      <c r="E123" s="38">
        <f>IF('2018 Hourly Load - RC2016'!E103="",0,$P$19+$Q$19*(WLEF!E102))</f>
        <v>126.63045202719849</v>
      </c>
      <c r="F123" s="38">
        <f>IF('2018 Hourly Load - RC2016'!F103="",0,$P$19+$Q$19*(WLEF!F102))</f>
        <v>127.11854408532824</v>
      </c>
      <c r="G123" s="38">
        <f>IF('2018 Hourly Load - RC2016'!G103="",0,$P$19+$Q$19*(WLEF!G102))</f>
        <v>134.95625384115164</v>
      </c>
      <c r="H123" s="38">
        <f>IF('2018 Hourly Load - RC2016'!H103="",0,$P$19+$Q$19*(WLEF!H102))</f>
        <v>152.04833022841891</v>
      </c>
      <c r="I123" s="38">
        <f>IF('2018 Hourly Load - RC2016'!I103="",0,$P$19+$Q$19*(WLEF!I102))</f>
        <v>163.33769468884071</v>
      </c>
      <c r="J123" s="38">
        <f>IF('2018 Hourly Load - RC2016'!J103="",0,$P$19+$Q$19*(WLEF!J102))</f>
        <v>171.35424007200055</v>
      </c>
      <c r="K123" s="38">
        <f>IF('2018 Hourly Load - RC2016'!K103="",0,$P$19+$Q$19*(WLEF!K102))</f>
        <v>184.10327155228154</v>
      </c>
      <c r="L123" s="38">
        <f>IF('2018 Hourly Load - RC2016'!L103="",0,$P$19+$Q$19*(WLEF!L102))</f>
        <v>196.86558240380697</v>
      </c>
      <c r="M123" s="38">
        <f>IF('2018 Hourly Load - RC2016'!M103="",0,$P$19+$Q$19*(WLEF!M102))</f>
        <v>207.97057852518108</v>
      </c>
      <c r="N123" s="38">
        <f>IF('2018 Hourly Load - RC2016'!N103="",0,$P$19+$Q$19*(WLEF!N102))</f>
        <v>218.33810344820836</v>
      </c>
      <c r="O123" s="38">
        <f>IF('2018 Hourly Load - RC2016'!O103="",0,$P$19+$Q$19*(WLEF!O102))</f>
        <v>228.60211444241389</v>
      </c>
      <c r="P123" s="38">
        <f>IF('2018 Hourly Load - RC2016'!P103="",0,$P$19+$Q$19*(WLEF!P102))</f>
        <v>243.2402368219623</v>
      </c>
      <c r="Q123" s="38">
        <f>IF('2018 Hourly Load - RC2016'!Q103="",0,$P$19+$Q$19*(WLEF!Q102))</f>
        <v>253.23076699836116</v>
      </c>
      <c r="R123" s="38">
        <f>IF('2018 Hourly Load - RC2016'!R103="",0,$P$19+$Q$19*(WLEF!R102))</f>
        <v>260.42781722156457</v>
      </c>
      <c r="S123" s="38">
        <f>IF('2018 Hourly Load - RC2016'!S103="",0,$P$19+$Q$19*(WLEF!S102))</f>
        <v>257.54019629408594</v>
      </c>
      <c r="T123" s="38">
        <f>IF('2018 Hourly Load - RC2016'!T103="",0,$P$19+$Q$19*(WLEF!T102))</f>
        <v>249.58902782627393</v>
      </c>
      <c r="U123" s="38">
        <f>IF('2018 Hourly Load - RC2016'!U103="",0,$P$19+$Q$19*(WLEF!U102))</f>
        <v>238.28343350274082</v>
      </c>
      <c r="V123" s="38">
        <f>IF('2018 Hourly Load - RC2016'!V103="",0,$P$19+$Q$19*(WLEF!V102))</f>
        <v>244.14586663612187</v>
      </c>
      <c r="W123" s="38">
        <f>IF('2018 Hourly Load - RC2016'!W103="",0,$P$19+$Q$19*(WLEF!W102))</f>
        <v>224.09985734034609</v>
      </c>
      <c r="X123" s="38">
        <f>IF('2018 Hourly Load - RC2016'!X103="",0,$P$19+$Q$19*(WLEF!X102))</f>
        <v>197.08374905156484</v>
      </c>
      <c r="Y123" s="38">
        <f>IF('2018 Hourly Load - RC2016'!Y103="",0,$P$19+$Q$19*(WLEF!Y102))</f>
        <v>170.8421578248817</v>
      </c>
      <c r="Z123" s="25">
        <f t="shared" si="1"/>
        <v>4658.5326602944924</v>
      </c>
    </row>
    <row r="124" spans="1:26" x14ac:dyDescent="0.25">
      <c r="A124" s="37">
        <f>IF('2018 Hourly Load - RC2016'!A104="","",'2018 Hourly Load - RC2016'!A104)</f>
        <v>43194</v>
      </c>
      <c r="B124" s="38">
        <f>IF('2018 Hourly Load - RC2016'!B104="",0,$P$19+$Q$19*(WLEF!B103))</f>
        <v>150.56661435978233</v>
      </c>
      <c r="C124" s="38">
        <f>IF('2018 Hourly Load - RC2016'!C104="",0,$P$19+$Q$19*(WLEF!C103))</f>
        <v>139.27102595832608</v>
      </c>
      <c r="D124" s="38">
        <f>IF('2018 Hourly Load - RC2016'!D104="",0,$P$19+$Q$19*(WLEF!D103))</f>
        <v>132.78380567263346</v>
      </c>
      <c r="E124" s="38">
        <f>IF('2018 Hourly Load - RC2016'!E104="",0,$P$19+$Q$19*(WLEF!E103))</f>
        <v>129.73930086362105</v>
      </c>
      <c r="F124" s="38">
        <f>IF('2018 Hourly Load - RC2016'!F104="",0,$P$19+$Q$19*(WLEF!F103))</f>
        <v>129.40036041311762</v>
      </c>
      <c r="G124" s="38">
        <f>IF('2018 Hourly Load - RC2016'!G104="",0,$P$19+$Q$19*(WLEF!G103))</f>
        <v>136.30907450195537</v>
      </c>
      <c r="H124" s="38">
        <f>IF('2018 Hourly Load - RC2016'!H104="",0,$P$19+$Q$19*(WLEF!H103))</f>
        <v>154.97243310311461</v>
      </c>
      <c r="I124" s="38">
        <f>IF('2018 Hourly Load - RC2016'!I104="",0,$P$19+$Q$19*(WLEF!I103))</f>
        <v>165.91102493575144</v>
      </c>
      <c r="J124" s="38">
        <f>IF('2018 Hourly Load - RC2016'!J104="",0,$P$19+$Q$19*(WLEF!J103))</f>
        <v>174.84932570039447</v>
      </c>
      <c r="K124" s="38">
        <f>IF('2018 Hourly Load - RC2016'!K104="",0,$P$19+$Q$19*(WLEF!K103))</f>
        <v>189.87032510899132</v>
      </c>
      <c r="L124" s="38">
        <f>IF('2018 Hourly Load - RC2016'!L104="",0,$P$19+$Q$19*(WLEF!L103))</f>
        <v>205.28271639859162</v>
      </c>
      <c r="M124" s="38">
        <f>IF('2018 Hourly Load - RC2016'!M104="",0,$P$19+$Q$19*(WLEF!M103))</f>
        <v>218.65507057447024</v>
      </c>
      <c r="N124" s="38">
        <f>IF('2018 Hourly Load - RC2016'!N104="",0,$P$19+$Q$19*(WLEF!N103))</f>
        <v>229.36275225266854</v>
      </c>
      <c r="O124" s="38">
        <f>IF('2018 Hourly Load - RC2016'!O104="",0,$P$19+$Q$19*(WLEF!O103))</f>
        <v>240.73079170099641</v>
      </c>
      <c r="P124" s="38">
        <f>IF('2018 Hourly Load - RC2016'!P104="",0,$P$19+$Q$19*(WLEF!P103))</f>
        <v>252.0346137154217</v>
      </c>
      <c r="Q124" s="38">
        <f>IF('2018 Hourly Load - RC2016'!Q104="",0,$P$19+$Q$19*(WLEF!Q103))</f>
        <v>262.17625554097225</v>
      </c>
      <c r="R124" s="38">
        <f>IF('2018 Hourly Load - RC2016'!R104="",0,$P$19+$Q$19*(WLEF!R103))</f>
        <v>270.55706223401796</v>
      </c>
      <c r="S124" s="38">
        <f>IF('2018 Hourly Load - RC2016'!S104="",0,$P$19+$Q$19*(WLEF!S103))</f>
        <v>269.76616929470595</v>
      </c>
      <c r="T124" s="38">
        <f>IF('2018 Hourly Load - RC2016'!T104="",0,$P$19+$Q$19*(WLEF!T103))</f>
        <v>259.5680948166949</v>
      </c>
      <c r="U124" s="38">
        <f>IF('2018 Hourly Load - RC2016'!U104="",0,$P$19+$Q$19*(WLEF!U103))</f>
        <v>242.48748377324932</v>
      </c>
      <c r="V124" s="38">
        <f>IF('2018 Hourly Load - RC2016'!V104="",0,$P$19+$Q$19*(WLEF!V103))</f>
        <v>238.9625271120089</v>
      </c>
      <c r="W124" s="38">
        <f>IF('2018 Hourly Load - RC2016'!W104="",0,$P$19+$Q$19*(WLEF!W103))</f>
        <v>221.74475416082186</v>
      </c>
      <c r="X124" s="38">
        <f>IF('2018 Hourly Load - RC2016'!X104="",0,$P$19+$Q$19*(WLEF!X103))</f>
        <v>200.58412355531141</v>
      </c>
      <c r="Y124" s="38">
        <f>IF('2018 Hourly Load - RC2016'!Y104="",0,$P$19+$Q$19*(WLEF!Y103))</f>
        <v>177.94597552607573</v>
      </c>
      <c r="Z124" s="25">
        <f t="shared" si="1"/>
        <v>4793.5316812736937</v>
      </c>
    </row>
    <row r="125" spans="1:26" x14ac:dyDescent="0.25">
      <c r="A125" s="37">
        <f>IF('2018 Hourly Load - RC2016'!A105="","",'2018 Hourly Load - RC2016'!A105)</f>
        <v>43195</v>
      </c>
      <c r="B125" s="38">
        <f>IF('2018 Hourly Load - RC2016'!B105="",0,$P$19+$Q$19*(WLEF!B104))</f>
        <v>158.29658656702733</v>
      </c>
      <c r="C125" s="38">
        <f>IF('2018 Hourly Load - RC2016'!C105="",0,$P$19+$Q$19*(WLEF!C104))</f>
        <v>145.59333590252842</v>
      </c>
      <c r="D125" s="38">
        <f>IF('2018 Hourly Load - RC2016'!D105="",0,$P$19+$Q$19*(WLEF!D104))</f>
        <v>137.944878405737</v>
      </c>
      <c r="E125" s="38">
        <f>IF('2018 Hourly Load - RC2016'!E105="",0,$P$19+$Q$19*(WLEF!E104))</f>
        <v>133.43804667464124</v>
      </c>
      <c r="F125" s="38">
        <f>IF('2018 Hourly Load - RC2016'!F105="",0,$P$19+$Q$19*(WLEF!F104))</f>
        <v>131.66689057485308</v>
      </c>
      <c r="G125" s="38">
        <f>IF('2018 Hourly Load - RC2016'!G105="",0,$P$19+$Q$19*(WLEF!G104))</f>
        <v>132.28986873471104</v>
      </c>
      <c r="H125" s="38">
        <f>IF('2018 Hourly Load - RC2016'!H105="",0,$P$19+$Q$19*(WLEF!H104))</f>
        <v>137.55259461592945</v>
      </c>
      <c r="I125" s="38">
        <f>IF('2018 Hourly Load - RC2016'!I105="",0,$P$19+$Q$19*(WLEF!I104))</f>
        <v>144.54340675234999</v>
      </c>
      <c r="J125" s="38">
        <f>IF('2018 Hourly Load - RC2016'!J105="",0,$P$19+$Q$19*(WLEF!J104))</f>
        <v>162.7882213229496</v>
      </c>
      <c r="K125" s="38">
        <f>IF('2018 Hourly Load - RC2016'!K105="",0,$P$19+$Q$19*(WLEF!K104))</f>
        <v>186.37720743421707</v>
      </c>
      <c r="L125" s="38">
        <f>IF('2018 Hourly Load - RC2016'!L105="",0,$P$19+$Q$19*(WLEF!L104))</f>
        <v>206.43380742776134</v>
      </c>
      <c r="M125" s="38">
        <f>IF('2018 Hourly Load - RC2016'!M105="",0,$P$19+$Q$19*(WLEF!M104))</f>
        <v>223.67569644216388</v>
      </c>
      <c r="N125" s="38">
        <f>IF('2018 Hourly Load - RC2016'!N105="",0,$P$19+$Q$19*(WLEF!N104))</f>
        <v>238.49549201375254</v>
      </c>
      <c r="O125" s="38">
        <f>IF('2018 Hourly Load - RC2016'!O105="",0,$P$19+$Q$19*(WLEF!O104))</f>
        <v>254.25302108148281</v>
      </c>
      <c r="P125" s="38">
        <f>IF('2018 Hourly Load - RC2016'!P105="",0,$P$19+$Q$19*(WLEF!P104))</f>
        <v>265.49192292418178</v>
      </c>
      <c r="Q125" s="38">
        <f>IF('2018 Hourly Load - RC2016'!Q105="",0,$P$19+$Q$19*(WLEF!Q104))</f>
        <v>273.99564903607228</v>
      </c>
      <c r="R125" s="38">
        <f>IF('2018 Hourly Load - RC2016'!R105="",0,$P$19+$Q$19*(WLEF!R104))</f>
        <v>277.25199944883337</v>
      </c>
      <c r="S125" s="38">
        <f>IF('2018 Hourly Load - RC2016'!S105="",0,$P$19+$Q$19*(WLEF!S104))</f>
        <v>275.12518536271335</v>
      </c>
      <c r="T125" s="38">
        <f>IF('2018 Hourly Load - RC2016'!T105="",0,$P$19+$Q$19*(WLEF!T104))</f>
        <v>261.08531872567676</v>
      </c>
      <c r="U125" s="38">
        <f>IF('2018 Hourly Load - RC2016'!U105="",0,$P$19+$Q$19*(WLEF!U104))</f>
        <v>243.30484050991953</v>
      </c>
      <c r="V125" s="38">
        <f>IF('2018 Hourly Load - RC2016'!V105="",0,$P$19+$Q$19*(WLEF!V104))</f>
        <v>241.39376981287882</v>
      </c>
      <c r="W125" s="38">
        <f>IF('2018 Hourly Load - RC2016'!W105="",0,$P$19+$Q$19*(WLEF!W104))</f>
        <v>223.27232349265125</v>
      </c>
      <c r="X125" s="38">
        <f>IF('2018 Hourly Load - RC2016'!X105="",0,$P$19+$Q$19*(WLEF!X104))</f>
        <v>202.90335617671832</v>
      </c>
      <c r="Y125" s="38">
        <f>IF('2018 Hourly Load - RC2016'!Y105="",0,$P$19+$Q$19*(WLEF!Y104))</f>
        <v>181.29610007966045</v>
      </c>
      <c r="Z125" s="25">
        <f t="shared" si="1"/>
        <v>4838.4695195194108</v>
      </c>
    </row>
    <row r="126" spans="1:26" x14ac:dyDescent="0.25">
      <c r="A126" s="37">
        <f>IF('2018 Hourly Load - RC2016'!A106="","",'2018 Hourly Load - RC2016'!A106)</f>
        <v>43196</v>
      </c>
      <c r="B126" s="38">
        <f>IF('2018 Hourly Load - RC2016'!B106="",0,$P$19+$Q$19*(WLEF!B105))</f>
        <v>161.10574829098815</v>
      </c>
      <c r="C126" s="38">
        <f>IF('2018 Hourly Load - RC2016'!C106="",0,$P$19+$Q$19*(WLEF!C105))</f>
        <v>147.69197142468605</v>
      </c>
      <c r="D126" s="38">
        <f>IF('2018 Hourly Load - RC2016'!D106="",0,$P$19+$Q$19*(WLEF!D105))</f>
        <v>138.78466808739546</v>
      </c>
      <c r="E126" s="38">
        <f>IF('2018 Hourly Load - RC2016'!E106="",0,$P$19+$Q$19*(WLEF!E105))</f>
        <v>133.75454770662481</v>
      </c>
      <c r="F126" s="38">
        <f>IF('2018 Hourly Load - RC2016'!F106="",0,$P$19+$Q$19*(WLEF!F105))</f>
        <v>131.72662328988923</v>
      </c>
      <c r="G126" s="38">
        <f>IF('2018 Hourly Load - RC2016'!G106="",0,$P$19+$Q$19*(WLEF!G105))</f>
        <v>132.02582632604035</v>
      </c>
      <c r="H126" s="38">
        <f>IF('2018 Hourly Load - RC2016'!H106="",0,$P$19+$Q$19*(WLEF!H105))</f>
        <v>135.53748419544135</v>
      </c>
      <c r="I126" s="38">
        <f>IF('2018 Hourly Load - RC2016'!I106="",0,$P$19+$Q$19*(WLEF!I105))</f>
        <v>140.66464785051551</v>
      </c>
      <c r="J126" s="38">
        <f>IF('2018 Hourly Load - RC2016'!J106="",0,$P$19+$Q$19*(WLEF!J105))</f>
        <v>159.29189277648015</v>
      </c>
      <c r="K126" s="38">
        <f>IF('2018 Hourly Load - RC2016'!K106="",0,$P$19+$Q$19*(WLEF!K105))</f>
        <v>184.15467355137397</v>
      </c>
      <c r="L126" s="38">
        <f>IF('2018 Hourly Load - RC2016'!L106="",0,$P$19+$Q$19*(WLEF!L105))</f>
        <v>206.32034799649153</v>
      </c>
      <c r="M126" s="38">
        <f>IF('2018 Hourly Load - RC2016'!M106="",0,$P$19+$Q$19*(WLEF!M105))</f>
        <v>223.53445045523677</v>
      </c>
      <c r="N126" s="38">
        <f>IF('2018 Hourly Load - RC2016'!N106="",0,$P$19+$Q$19*(WLEF!N105))</f>
        <v>240.06919604776044</v>
      </c>
      <c r="O126" s="38">
        <f>IF('2018 Hourly Load - RC2016'!O106="",0,$P$19+$Q$19*(WLEF!O105))</f>
        <v>255.23367768882667</v>
      </c>
      <c r="P126" s="38">
        <f>IF('2018 Hourly Load - RC2016'!P106="",0,$P$19+$Q$19*(WLEF!P105))</f>
        <v>269.74293291251263</v>
      </c>
      <c r="Q126" s="38">
        <f>IF('2018 Hourly Load - RC2016'!Q106="",0,$P$19+$Q$19*(WLEF!Q105))</f>
        <v>279.29517550612076</v>
      </c>
      <c r="R126" s="38">
        <f>IF('2018 Hourly Load - RC2016'!R106="",0,$P$19+$Q$19*(WLEF!R105))</f>
        <v>284.01557480038235</v>
      </c>
      <c r="S126" s="38">
        <f>IF('2018 Hourly Load - RC2016'!S106="",0,$P$19+$Q$19*(WLEF!S105))</f>
        <v>283.67827215338468</v>
      </c>
      <c r="T126" s="38">
        <f>IF('2018 Hourly Load - RC2016'!T106="",0,$P$19+$Q$19*(WLEF!T105))</f>
        <v>272.33095376056616</v>
      </c>
      <c r="U126" s="38">
        <f>IF('2018 Hourly Load - RC2016'!U106="",0,$P$19+$Q$19*(WLEF!U105))</f>
        <v>257.47280035614654</v>
      </c>
      <c r="V126" s="38">
        <f>IF('2018 Hourly Load - RC2016'!V106="",0,$P$19+$Q$19*(WLEF!V105))</f>
        <v>257.98983341641002</v>
      </c>
      <c r="W126" s="38">
        <f>IF('2018 Hourly Load - RC2016'!W106="",0,$P$19+$Q$19*(WLEF!W105))</f>
        <v>235.91820643900769</v>
      </c>
      <c r="X126" s="38">
        <f>IF('2018 Hourly Load - RC2016'!X106="",0,$P$19+$Q$19*(WLEF!X105))</f>
        <v>210.4182985219274</v>
      </c>
      <c r="Y126" s="38">
        <f>IF('2018 Hourly Load - RC2016'!Y106="",0,$P$19+$Q$19*(WLEF!Y105))</f>
        <v>181.75277536944353</v>
      </c>
      <c r="Z126" s="25">
        <f t="shared" si="1"/>
        <v>4922.5105789236522</v>
      </c>
    </row>
    <row r="127" spans="1:26" x14ac:dyDescent="0.25">
      <c r="A127" s="37">
        <f>IF('2018 Hourly Load - RC2016'!A107="","",'2018 Hourly Load - RC2016'!A107)</f>
        <v>43197</v>
      </c>
      <c r="B127" s="38">
        <f>IF('2018 Hourly Load - RC2016'!B107="",0,$P$19+$Q$19*(WLEF!B106))</f>
        <v>161.99782900341802</v>
      </c>
      <c r="C127" s="38">
        <f>IF('2018 Hourly Load - RC2016'!C107="",0,$P$19+$Q$19*(WLEF!C106))</f>
        <v>149.54581538271782</v>
      </c>
      <c r="D127" s="38">
        <f>IF('2018 Hourly Load - RC2016'!D107="",0,$P$19+$Q$19*(WLEF!D106))</f>
        <v>143.14386157870683</v>
      </c>
      <c r="E127" s="38">
        <f>IF('2018 Hourly Load - RC2016'!E107="",0,$P$19+$Q$19*(WLEF!E106))</f>
        <v>140.14653514903014</v>
      </c>
      <c r="F127" s="38">
        <f>IF('2018 Hourly Load - RC2016'!F107="",0,$P$19+$Q$19*(WLEF!F106))</f>
        <v>140.96360489246416</v>
      </c>
      <c r="G127" s="38">
        <f>IF('2018 Hourly Load - RC2016'!G107="",0,$P$19+$Q$19*(WLEF!G106))</f>
        <v>149.49010273083223</v>
      </c>
      <c r="H127" s="38">
        <f>IF('2018 Hourly Load - RC2016'!H107="",0,$P$19+$Q$19*(WLEF!H106))</f>
        <v>169.01402169956839</v>
      </c>
      <c r="I127" s="38">
        <f>IF('2018 Hourly Load - RC2016'!I107="",0,$P$19+$Q$19*(WLEF!I106))</f>
        <v>181.17787397125721</v>
      </c>
      <c r="J127" s="38">
        <f>IF('2018 Hourly Load - RC2016'!J107="",0,$P$19+$Q$19*(WLEF!J106))</f>
        <v>192.63490290124284</v>
      </c>
      <c r="K127" s="38">
        <f>IF('2018 Hourly Load - RC2016'!K107="",0,$P$19+$Q$19*(WLEF!K106))</f>
        <v>215.38444674371664</v>
      </c>
      <c r="L127" s="38">
        <f>IF('2018 Hourly Load - RC2016'!L107="",0,$P$19+$Q$19*(WLEF!L106))</f>
        <v>239.87737883163504</v>
      </c>
      <c r="M127" s="38">
        <f>IF('2018 Hourly Load - RC2016'!M107="",0,$P$19+$Q$19*(WLEF!M106))</f>
        <v>262.72296686669546</v>
      </c>
      <c r="N127" s="38">
        <f>IF('2018 Hourly Load - RC2016'!N107="",0,$P$19+$Q$19*(WLEF!N106))</f>
        <v>282.66805596199458</v>
      </c>
      <c r="O127" s="38">
        <f>IF('2018 Hourly Load - RC2016'!O107="",0,$P$19+$Q$19*(WLEF!O106))</f>
        <v>301.18998659805936</v>
      </c>
      <c r="P127" s="38">
        <f>IF('2018 Hourly Load - RC2016'!P107="",0,$P$19+$Q$19*(WLEF!P106))</f>
        <v>316.30555063762165</v>
      </c>
      <c r="Q127" s="38">
        <f>IF('2018 Hourly Load - RC2016'!Q107="",0,$P$19+$Q$19*(WLEF!Q106))</f>
        <v>328.02627959838219</v>
      </c>
      <c r="R127" s="38">
        <f>IF('2018 Hourly Load - RC2016'!R107="",0,$P$19+$Q$19*(WLEF!R106))</f>
        <v>335.34181271341077</v>
      </c>
      <c r="S127" s="38">
        <f>IF('2018 Hourly Load - RC2016'!S107="",0,$P$19+$Q$19*(WLEF!S106))</f>
        <v>332.40810095991236</v>
      </c>
      <c r="T127" s="38">
        <f>IF('2018 Hourly Load - RC2016'!T107="",0,$P$19+$Q$19*(WLEF!T106))</f>
        <v>318.15225572881343</v>
      </c>
      <c r="U127" s="38">
        <f>IF('2018 Hourly Load - RC2016'!U107="",0,$P$19+$Q$19*(WLEF!U106))</f>
        <v>305.98632689202964</v>
      </c>
      <c r="V127" s="38">
        <f>IF('2018 Hourly Load - RC2016'!V107="",0,$P$19+$Q$19*(WLEF!V106))</f>
        <v>302.39679099839606</v>
      </c>
      <c r="W127" s="38">
        <f>IF('2018 Hourly Load - RC2016'!W107="",0,$P$19+$Q$19*(WLEF!W106))</f>
        <v>274.16016664997613</v>
      </c>
      <c r="X127" s="38">
        <f>IF('2018 Hourly Load - RC2016'!X107="",0,$P$19+$Q$19*(WLEF!X106))</f>
        <v>241.80079455351972</v>
      </c>
      <c r="Y127" s="38">
        <f>IF('2018 Hourly Load - RC2016'!Y107="",0,$P$19+$Q$19*(WLEF!Y106))</f>
        <v>211.26514579163972</v>
      </c>
      <c r="Z127" s="25">
        <f t="shared" si="1"/>
        <v>5695.8006068350414</v>
      </c>
    </row>
    <row r="128" spans="1:26" x14ac:dyDescent="0.25">
      <c r="A128" s="37">
        <f>IF('2018 Hourly Load - RC2016'!A108="","",'2018 Hourly Load - RC2016'!A108)</f>
        <v>43198</v>
      </c>
      <c r="B128" s="38">
        <f>IF('2018 Hourly Load - RC2016'!B108="",0,$P$19+$Q$19*(WLEF!B107))</f>
        <v>187.87219620056649</v>
      </c>
      <c r="C128" s="38">
        <f>IF('2018 Hourly Load - RC2016'!C108="",0,$P$19+$Q$19*(WLEF!C107))</f>
        <v>171.78745528310799</v>
      </c>
      <c r="D128" s="38">
        <f>IF('2018 Hourly Load - RC2016'!D108="",0,$P$19+$Q$19*(WLEF!D107))</f>
        <v>160.78943642998485</v>
      </c>
      <c r="E128" s="38">
        <f>IF('2018 Hourly Load - RC2016'!E108="",0,$P$19+$Q$19*(WLEF!E107))</f>
        <v>155.30586673603338</v>
      </c>
      <c r="F128" s="38">
        <f>IF('2018 Hourly Load - RC2016'!F108="",0,$P$19+$Q$19*(WLEF!F107))</f>
        <v>155.39297457782686</v>
      </c>
      <c r="G128" s="38">
        <f>IF('2018 Hourly Load - RC2016'!G108="",0,$P$19+$Q$19*(WLEF!G107))</f>
        <v>163.33769468884071</v>
      </c>
      <c r="H128" s="38">
        <f>IF('2018 Hourly Load - RC2016'!H108="",0,$P$19+$Q$19*(WLEF!H107))</f>
        <v>185.30602496037201</v>
      </c>
      <c r="I128" s="38">
        <f>IF('2018 Hourly Load - RC2016'!I108="",0,$P$19+$Q$19*(WLEF!I107))</f>
        <v>197.99500652256631</v>
      </c>
      <c r="J128" s="38">
        <f>IF('2018 Hourly Load - RC2016'!J108="",0,$P$19+$Q$19*(WLEF!J107))</f>
        <v>208.92391395186465</v>
      </c>
      <c r="K128" s="38">
        <f>IF('2018 Hourly Load - RC2016'!K108="",0,$P$19+$Q$19*(WLEF!K107))</f>
        <v>225.13260357969909</v>
      </c>
      <c r="L128" s="38">
        <f>IF('2018 Hourly Load - RC2016'!L108="",0,$P$19+$Q$19*(WLEF!L107))</f>
        <v>245.11900028041475</v>
      </c>
      <c r="M128" s="38">
        <f>IF('2018 Hourly Load - RC2016'!M108="",0,$P$19+$Q$19*(WLEF!M107))</f>
        <v>262.6317907699048</v>
      </c>
      <c r="N128" s="38">
        <f>IF('2018 Hourly Load - RC2016'!N108="",0,$P$19+$Q$19*(WLEF!N107))</f>
        <v>273.29137195014886</v>
      </c>
      <c r="O128" s="38">
        <f>IF('2018 Hourly Load - RC2016'!O108="",0,$P$19+$Q$19*(WLEF!O107))</f>
        <v>278.96184041473924</v>
      </c>
      <c r="P128" s="38">
        <f>IF('2018 Hourly Load - RC2016'!P108="",0,$P$19+$Q$19*(WLEF!P107))</f>
        <v>277.8211178254183</v>
      </c>
      <c r="Q128" s="38">
        <f>IF('2018 Hourly Load - RC2016'!Q108="",0,$P$19+$Q$19*(WLEF!Q107))</f>
        <v>271.83996875307309</v>
      </c>
      <c r="R128" s="38">
        <f>IF('2018 Hourly Load - RC2016'!R108="",0,$P$19+$Q$19*(WLEF!R107))</f>
        <v>275.05449223932362</v>
      </c>
      <c r="S128" s="38">
        <f>IF('2018 Hourly Load - RC2016'!S108="",0,$P$19+$Q$19*(WLEF!S107))</f>
        <v>262.33562741650093</v>
      </c>
      <c r="T128" s="38">
        <f>IF('2018 Hourly Load - RC2016'!T108="",0,$P$19+$Q$19*(WLEF!T107))</f>
        <v>239.11127520282946</v>
      </c>
      <c r="U128" s="38">
        <f>IF('2018 Hourly Load - RC2016'!U108="",0,$P$19+$Q$19*(WLEF!U107))</f>
        <v>228.41739221696969</v>
      </c>
      <c r="V128" s="38">
        <f>IF('2018 Hourly Load - RC2016'!V108="",0,$P$19+$Q$19*(WLEF!V107))</f>
        <v>229.83657376993108</v>
      </c>
      <c r="W128" s="38">
        <f>IF('2018 Hourly Load - RC2016'!W108="",0,$P$19+$Q$19*(WLEF!W107))</f>
        <v>210.6105192548585</v>
      </c>
      <c r="X128" s="38">
        <f>IF('2018 Hourly Load - RC2016'!X108="",0,$P$19+$Q$19*(WLEF!X107))</f>
        <v>185.94461368214735</v>
      </c>
      <c r="Y128" s="38">
        <f>IF('2018 Hourly Load - RC2016'!Y108="",0,$P$19+$Q$19*(WLEF!Y107))</f>
        <v>162.43814495945696</v>
      </c>
      <c r="Z128" s="25">
        <f t="shared" si="1"/>
        <v>5215.2569016665784</v>
      </c>
    </row>
    <row r="129" spans="1:26" x14ac:dyDescent="0.25">
      <c r="A129" s="37">
        <f>IF('2018 Hourly Load - RC2016'!A109="","",'2018 Hourly Load - RC2016'!A109)</f>
        <v>43199</v>
      </c>
      <c r="B129" s="38">
        <f>IF('2018 Hourly Load - RC2016'!B109="",0,$P$19+$Q$19*(WLEF!B108))</f>
        <v>146.29815101085956</v>
      </c>
      <c r="C129" s="38">
        <f>IF('2018 Hourly Load - RC2016'!C109="",0,$P$19+$Q$19*(WLEF!C108))</f>
        <v>136.4965803460062</v>
      </c>
      <c r="D129" s="38">
        <f>IF('2018 Hourly Load - RC2016'!D109="",0,$P$19+$Q$19*(WLEF!D108))</f>
        <v>131.17843887607646</v>
      </c>
      <c r="E129" s="38">
        <f>IF('2018 Hourly Load - RC2016'!E109="",0,$P$19+$Q$19*(WLEF!E108))</f>
        <v>128.59877967306238</v>
      </c>
      <c r="F129" s="38">
        <f>IF('2018 Hourly Load - RC2016'!F109="",0,$P$19+$Q$19*(WLEF!F108))</f>
        <v>128.42542928487174</v>
      </c>
      <c r="G129" s="38">
        <f>IF('2018 Hourly Load - RC2016'!G109="",0,$P$19+$Q$19*(WLEF!G108))</f>
        <v>135.01793580849375</v>
      </c>
      <c r="H129" s="38">
        <f>IF('2018 Hourly Load - RC2016'!H109="",0,$P$19+$Q$19*(WLEF!H108))</f>
        <v>152.47459070869746</v>
      </c>
      <c r="I129" s="38">
        <f>IF('2018 Hourly Load - RC2016'!I109="",0,$P$19+$Q$19*(WLEF!I108))</f>
        <v>161.54360286644001</v>
      </c>
      <c r="J129" s="38">
        <f>IF('2018 Hourly Load - RC2016'!J109="",0,$P$19+$Q$19*(WLEF!J108))</f>
        <v>166.37755078285187</v>
      </c>
      <c r="K129" s="38">
        <f>IF('2018 Hourly Load - RC2016'!K109="",0,$P$19+$Q$19*(WLEF!K108))</f>
        <v>176.52311341073437</v>
      </c>
      <c r="L129" s="38">
        <f>IF('2018 Hourly Load - RC2016'!L109="",0,$P$19+$Q$19*(WLEF!L108))</f>
        <v>184.78969607649509</v>
      </c>
      <c r="M129" s="38">
        <f>IF('2018 Hourly Load - RC2016'!M109="",0,$P$19+$Q$19*(WLEF!M108))</f>
        <v>189.32512355470357</v>
      </c>
      <c r="N129" s="38">
        <f>IF('2018 Hourly Load - RC2016'!N109="",0,$P$19+$Q$19*(WLEF!N108))</f>
        <v>192.06495591260753</v>
      </c>
      <c r="O129" s="38">
        <f>IF('2018 Hourly Load - RC2016'!O109="",0,$P$19+$Q$19*(WLEF!O108))</f>
        <v>194.37155507737174</v>
      </c>
      <c r="P129" s="38">
        <f>IF('2018 Hourly Load - RC2016'!P109="",0,$P$19+$Q$19*(WLEF!P108))</f>
        <v>198.15941480571354</v>
      </c>
      <c r="Q129" s="38">
        <f>IF('2018 Hourly Load - RC2016'!Q109="",0,$P$19+$Q$19*(WLEF!Q108))</f>
        <v>202.86607151157753</v>
      </c>
      <c r="R129" s="38">
        <f>IF('2018 Hourly Load - RC2016'!R109="",0,$P$19+$Q$19*(WLEF!R108))</f>
        <v>207.43828159658381</v>
      </c>
      <c r="S129" s="38">
        <f>IF('2018 Hourly Load - RC2016'!S109="",0,$P$19+$Q$19*(WLEF!S108))</f>
        <v>210.39908436072847</v>
      </c>
      <c r="T129" s="38">
        <f>IF('2018 Hourly Load - RC2016'!T109="",0,$P$19+$Q$19*(WLEF!T108))</f>
        <v>207.21049959649167</v>
      </c>
      <c r="U129" s="38">
        <f>IF('2018 Hourly Load - RC2016'!U109="",0,$P$19+$Q$19*(WLEF!U108))</f>
        <v>202.77288502357089</v>
      </c>
      <c r="V129" s="38">
        <f>IF('2018 Hourly Load - RC2016'!V109="",0,$P$19+$Q$19*(WLEF!V108))</f>
        <v>209.5742363093843</v>
      </c>
      <c r="W129" s="38">
        <f>IF('2018 Hourly Load - RC2016'!W109="",0,$P$19+$Q$19*(WLEF!W108))</f>
        <v>194.74931370073409</v>
      </c>
      <c r="X129" s="38">
        <f>IF('2018 Hourly Load - RC2016'!X109="",0,$P$19+$Q$19*(WLEF!X108))</f>
        <v>172.75391040058881</v>
      </c>
      <c r="Y129" s="38">
        <f>IF('2018 Hourly Load - RC2016'!Y109="",0,$P$19+$Q$19*(WLEF!Y108))</f>
        <v>152.06251805193733</v>
      </c>
      <c r="Z129" s="25">
        <f t="shared" si="1"/>
        <v>4181.4717187465812</v>
      </c>
    </row>
    <row r="130" spans="1:26" x14ac:dyDescent="0.25">
      <c r="A130" s="37">
        <f>IF('2018 Hourly Load - RC2016'!A110="","",'2018 Hourly Load - RC2016'!A110)</f>
        <v>43200</v>
      </c>
      <c r="B130" s="38">
        <f>IF('2018 Hourly Load - RC2016'!B110="",0,$P$19+$Q$19*(WLEF!B109))</f>
        <v>136.8349065302848</v>
      </c>
      <c r="C130" s="38">
        <f>IF('2018 Hourly Load - RC2016'!C110="",0,$P$19+$Q$19*(WLEF!C109))</f>
        <v>128.72610900551882</v>
      </c>
      <c r="D130" s="38">
        <f>IF('2018 Hourly Load - RC2016'!D110="",0,$P$19+$Q$19*(WLEF!D109))</f>
        <v>124.30700082100398</v>
      </c>
      <c r="E130" s="38">
        <f>IF('2018 Hourly Load - RC2016'!E110="",0,$P$19+$Q$19*(WLEF!E109))</f>
        <v>122.72410365278117</v>
      </c>
      <c r="F130" s="38">
        <f>IF('2018 Hourly Load - RC2016'!F110="",0,$P$19+$Q$19*(WLEF!F109))</f>
        <v>123.484484679614</v>
      </c>
      <c r="G130" s="38">
        <f>IF('2018 Hourly Load - RC2016'!G110="",0,$P$19+$Q$19*(WLEF!G109))</f>
        <v>130.58603880257672</v>
      </c>
      <c r="H130" s="38">
        <f>IF('2018 Hourly Load - RC2016'!H110="",0,$P$19+$Q$19*(WLEF!H109))</f>
        <v>148.53268250568172</v>
      </c>
      <c r="I130" s="38">
        <f>IF('2018 Hourly Load - RC2016'!I110="",0,$P$19+$Q$19*(WLEF!I109))</f>
        <v>159.12804121705426</v>
      </c>
      <c r="J130" s="38">
        <f>IF('2018 Hourly Load - RC2016'!J110="",0,$P$19+$Q$19*(WLEF!J109))</f>
        <v>164.41145218971721</v>
      </c>
      <c r="K130" s="38">
        <f>IF('2018 Hourly Load - RC2016'!K110="",0,$P$19+$Q$19*(WLEF!K109))</f>
        <v>173.51458417490818</v>
      </c>
      <c r="L130" s="38">
        <f>IF('2018 Hourly Load - RC2016'!L110="",0,$P$19+$Q$19*(WLEF!L109))</f>
        <v>182.31235823391773</v>
      </c>
      <c r="M130" s="38">
        <f>IF('2018 Hourly Load - RC2016'!M110="",0,$P$19+$Q$19*(WLEF!M109))</f>
        <v>188.92151252308267</v>
      </c>
      <c r="N130" s="38">
        <f>IF('2018 Hourly Load - RC2016'!N110="",0,$P$19+$Q$19*(WLEF!N109))</f>
        <v>193.51048905504535</v>
      </c>
      <c r="O130" s="38">
        <f>IF('2018 Hourly Load - RC2016'!O110="",0,$P$19+$Q$19*(WLEF!O109))</f>
        <v>198.89152807770358</v>
      </c>
      <c r="P130" s="38">
        <f>IF('2018 Hourly Load - RC2016'!P110="",0,$P$19+$Q$19*(WLEF!P109))</f>
        <v>204.85008812101987</v>
      </c>
      <c r="Q130" s="38">
        <f>IF('2018 Hourly Load - RC2016'!Q110="",0,$P$19+$Q$19*(WLEF!Q109))</f>
        <v>211.47729277425043</v>
      </c>
      <c r="R130" s="38">
        <f>IF('2018 Hourly Load - RC2016'!R110="",0,$P$19+$Q$19*(WLEF!R109))</f>
        <v>216.14928371816404</v>
      </c>
      <c r="S130" s="38">
        <f>IF('2018 Hourly Load - RC2016'!S110="",0,$P$19+$Q$19*(WLEF!S109))</f>
        <v>216.03147407362991</v>
      </c>
      <c r="T130" s="38">
        <f>IF('2018 Hourly Load - RC2016'!T110="",0,$P$19+$Q$19*(WLEF!T109))</f>
        <v>211.43870764853062</v>
      </c>
      <c r="U130" s="38">
        <f>IF('2018 Hourly Load - RC2016'!U110="",0,$P$19+$Q$19*(WLEF!U109))</f>
        <v>208.25620153050698</v>
      </c>
      <c r="V130" s="38">
        <f>IF('2018 Hourly Load - RC2016'!V110="",0,$P$19+$Q$19*(WLEF!V109))</f>
        <v>214.97351774421361</v>
      </c>
      <c r="W130" s="38">
        <f>IF('2018 Hourly Load - RC2016'!W110="",0,$P$19+$Q$19*(WLEF!W109))</f>
        <v>198.81821317399829</v>
      </c>
      <c r="X130" s="38">
        <f>IF('2018 Hourly Load - RC2016'!X110="",0,$P$19+$Q$19*(WLEF!X109))</f>
        <v>177.91276487018254</v>
      </c>
      <c r="Y130" s="38">
        <f>IF('2018 Hourly Load - RC2016'!Y110="",0,$P$19+$Q$19*(WLEF!Y109))</f>
        <v>156.17927562535982</v>
      </c>
      <c r="Z130" s="25">
        <f t="shared" si="1"/>
        <v>4191.9721107487458</v>
      </c>
    </row>
    <row r="131" spans="1:26" x14ac:dyDescent="0.25">
      <c r="A131" s="37">
        <f>IF('2018 Hourly Load - RC2016'!A111="","",'2018 Hourly Load - RC2016'!A111)</f>
        <v>43201</v>
      </c>
      <c r="B131" s="38">
        <f>IF('2018 Hourly Load - RC2016'!B111="",0,$P$19+$Q$19*(WLEF!B110))</f>
        <v>140.41825732407375</v>
      </c>
      <c r="C131" s="38">
        <f>IF('2018 Hourly Load - RC2016'!C111="",0,$P$19+$Q$19*(WLEF!C110))</f>
        <v>130.8225672632004</v>
      </c>
      <c r="D131" s="38">
        <f>IF('2018 Hourly Load - RC2016'!D111="",0,$P$19+$Q$19*(WLEF!D110))</f>
        <v>126.15627878138332</v>
      </c>
      <c r="E131" s="38">
        <f>IF('2018 Hourly Load - RC2016'!E111="",0,$P$19+$Q$19*(WLEF!E110))</f>
        <v>124.24090174723717</v>
      </c>
      <c r="F131" s="38">
        <f>IF('2018 Hourly Load - RC2016'!F111="",0,$P$19+$Q$19*(WLEF!F110))</f>
        <v>124.87093389874255</v>
      </c>
      <c r="G131" s="38">
        <f>IF('2018 Hourly Load - RC2016'!G111="",0,$P$19+$Q$19*(WLEF!G110))</f>
        <v>131.38067416245991</v>
      </c>
      <c r="H131" s="38">
        <f>IF('2018 Hourly Load - RC2016'!H111="",0,$P$19+$Q$19*(WLEF!H110))</f>
        <v>148.8233462343139</v>
      </c>
      <c r="I131" s="38">
        <f>IF('2018 Hourly Load - RC2016'!I111="",0,$P$19+$Q$19*(WLEF!I110))</f>
        <v>159.75459276637937</v>
      </c>
      <c r="J131" s="38">
        <f>IF('2018 Hourly Load - RC2016'!J111="",0,$P$19+$Q$19*(WLEF!J110))</f>
        <v>167.76919537076492</v>
      </c>
      <c r="K131" s="38">
        <f>IF('2018 Hourly Load - RC2016'!K111="",0,$P$19+$Q$19*(WLEF!K110))</f>
        <v>181.5665958800983</v>
      </c>
      <c r="L131" s="38">
        <f>IF('2018 Hourly Load - RC2016'!L111="",0,$P$19+$Q$19*(WLEF!L110))</f>
        <v>194.82133965236102</v>
      </c>
      <c r="M131" s="38">
        <f>IF('2018 Hourly Load - RC2016'!M111="",0,$P$19+$Q$19*(WLEF!M110))</f>
        <v>204.30568496896808</v>
      </c>
      <c r="N131" s="38">
        <f>IF('2018 Hourly Load - RC2016'!N111="",0,$P$19+$Q$19*(WLEF!N110))</f>
        <v>211.0724359474288</v>
      </c>
      <c r="O131" s="38">
        <f>IF('2018 Hourly Load - RC2016'!O111="",0,$P$19+$Q$19*(WLEF!O110))</f>
        <v>217.98195563131549</v>
      </c>
      <c r="P131" s="38">
        <f>IF('2018 Hourly Load - RC2016'!P111="",0,$P$19+$Q$19*(WLEF!P110))</f>
        <v>224.42345336301082</v>
      </c>
      <c r="Q131" s="38">
        <f>IF('2018 Hourly Load - RC2016'!Q111="",0,$P$19+$Q$19*(WLEF!Q110))</f>
        <v>226.82134730597915</v>
      </c>
      <c r="R131" s="38">
        <f>IF('2018 Hourly Load - RC2016'!R111="",0,$P$19+$Q$19*(WLEF!R110))</f>
        <v>227.57735438326495</v>
      </c>
      <c r="S131" s="38">
        <f>IF('2018 Hourly Load - RC2016'!S111="",0,$P$19+$Q$19*(WLEF!S110))</f>
        <v>223.89779683931704</v>
      </c>
      <c r="T131" s="38">
        <f>IF('2018 Hourly Load - RC2016'!T111="",0,$P$19+$Q$19*(WLEF!T110))</f>
        <v>217.21190099036357</v>
      </c>
      <c r="U131" s="38">
        <f>IF('2018 Hourly Load - RC2016'!U111="",0,$P$19+$Q$19*(WLEF!U110))</f>
        <v>212.17280901401648</v>
      </c>
      <c r="V131" s="38">
        <f>IF('2018 Hourly Load - RC2016'!V111="",0,$P$19+$Q$19*(WLEF!V110))</f>
        <v>215.65875185788605</v>
      </c>
      <c r="W131" s="38">
        <f>IF('2018 Hourly Load - RC2016'!W111="",0,$P$19+$Q$19*(WLEF!W110))</f>
        <v>203.61285812195922</v>
      </c>
      <c r="X131" s="38">
        <f>IF('2018 Hourly Load - RC2016'!X111="",0,$P$19+$Q$19*(WLEF!X110))</f>
        <v>187.78498694011057</v>
      </c>
      <c r="Y131" s="38">
        <f>IF('2018 Hourly Load - RC2016'!Y111="",0,$P$19+$Q$19*(WLEF!Y110))</f>
        <v>169.20389469835681</v>
      </c>
      <c r="Z131" s="25">
        <f t="shared" si="1"/>
        <v>4372.3499131429917</v>
      </c>
    </row>
    <row r="132" spans="1:26" x14ac:dyDescent="0.25">
      <c r="A132" s="37">
        <f>IF('2018 Hourly Load - RC2016'!A112="","",'2018 Hourly Load - RC2016'!A112)</f>
        <v>43202</v>
      </c>
      <c r="B132" s="38">
        <f>IF('2018 Hourly Load - RC2016'!B112="",0,$P$19+$Q$19*(WLEF!B111))</f>
        <v>152.64545741858092</v>
      </c>
      <c r="C132" s="38">
        <f>IF('2018 Hourly Load - RC2016'!C112="",0,$P$19+$Q$19*(WLEF!C111))</f>
        <v>141.98312570666974</v>
      </c>
      <c r="D132" s="38">
        <f>IF('2018 Hourly Load - RC2016'!D112="",0,$P$19+$Q$19*(WLEF!D111))</f>
        <v>134.9315911241529</v>
      </c>
      <c r="E132" s="38">
        <f>IF('2018 Hourly Load - RC2016'!E112="",0,$P$19+$Q$19*(WLEF!E111))</f>
        <v>131.08341318580182</v>
      </c>
      <c r="F132" s="38">
        <f>IF('2018 Hourly Load - RC2016'!F112="",0,$P$19+$Q$19*(WLEF!F111))</f>
        <v>129.50541935815824</v>
      </c>
      <c r="G132" s="38">
        <f>IF('2018 Hourly Load - RC2016'!G112="",0,$P$19+$Q$19*(WLEF!G111))</f>
        <v>130.71605824707166</v>
      </c>
      <c r="H132" s="38">
        <f>IF('2018 Hourly Load - RC2016'!H112="",0,$P$19+$Q$19*(WLEF!H111))</f>
        <v>136.39653694942663</v>
      </c>
      <c r="I132" s="38">
        <f>IF('2018 Hourly Load - RC2016'!I112="",0,$P$19+$Q$19*(WLEF!I111))</f>
        <v>143.88831196344654</v>
      </c>
      <c r="J132" s="38">
        <f>IF('2018 Hourly Load - RC2016'!J112="",0,$P$19+$Q$19*(WLEF!J111))</f>
        <v>162.13434931224549</v>
      </c>
      <c r="K132" s="38">
        <f>IF('2018 Hourly Load - RC2016'!K112="",0,$P$19+$Q$19*(WLEF!K111))</f>
        <v>184.70376713674202</v>
      </c>
      <c r="L132" s="38">
        <f>IF('2018 Hourly Load - RC2016'!L112="",0,$P$19+$Q$19*(WLEF!L111))</f>
        <v>203.72507463515353</v>
      </c>
      <c r="M132" s="38">
        <f>IF('2018 Hourly Load - RC2016'!M112="",0,$P$19+$Q$19*(WLEF!M111))</f>
        <v>219.40934346455685</v>
      </c>
      <c r="N132" s="38">
        <f>IF('2018 Hourly Load - RC2016'!N112="",0,$P$19+$Q$19*(WLEF!N111))</f>
        <v>230.4764068483446</v>
      </c>
      <c r="O132" s="38">
        <f>IF('2018 Hourly Load - RC2016'!O112="",0,$P$19+$Q$19*(WLEF!O111))</f>
        <v>240.66670589557071</v>
      </c>
      <c r="P132" s="38">
        <f>IF('2018 Hourly Load - RC2016'!P112="",0,$P$19+$Q$19*(WLEF!P111))</f>
        <v>246.92153286879716</v>
      </c>
      <c r="Q132" s="38">
        <f>IF('2018 Hourly Load - RC2016'!Q112="",0,$P$19+$Q$19*(WLEF!Q111))</f>
        <v>252.72078145621339</v>
      </c>
      <c r="R132" s="38">
        <f>IF('2018 Hourly Load - RC2016'!R112="",0,$P$19+$Q$19*(WLEF!R111))</f>
        <v>254.89905004896031</v>
      </c>
      <c r="S132" s="38">
        <f>IF('2018 Hourly Load - RC2016'!S112="",0,$P$19+$Q$19*(WLEF!S111))</f>
        <v>252.47714433856402</v>
      </c>
      <c r="T132" s="38">
        <f>IF('2018 Hourly Load - RC2016'!T112="",0,$P$19+$Q$19*(WLEF!T111))</f>
        <v>239.85607300043409</v>
      </c>
      <c r="U132" s="38">
        <f>IF('2018 Hourly Load - RC2016'!U112="",0,$P$19+$Q$19*(WLEF!U111))</f>
        <v>225.82317979553994</v>
      </c>
      <c r="V132" s="38">
        <f>IF('2018 Hourly Load - RC2016'!V112="",0,$P$19+$Q$19*(WLEF!V111))</f>
        <v>225.7215201738934</v>
      </c>
      <c r="W132" s="38">
        <f>IF('2018 Hourly Load - RC2016'!W112="",0,$P$19+$Q$19*(WLEF!W111))</f>
        <v>212.42442583833827</v>
      </c>
      <c r="X132" s="38">
        <f>IF('2018 Hourly Load - RC2016'!X112="",0,$P$19+$Q$19*(WLEF!X111))</f>
        <v>192.90257264547768</v>
      </c>
      <c r="Y132" s="38">
        <f>IF('2018 Hourly Load - RC2016'!Y112="",0,$P$19+$Q$19*(WLEF!Y111))</f>
        <v>174.42506769923762</v>
      </c>
      <c r="Z132" s="25">
        <f t="shared" si="1"/>
        <v>4620.4369091113776</v>
      </c>
    </row>
    <row r="133" spans="1:26" x14ac:dyDescent="0.25">
      <c r="A133" s="37">
        <f>IF('2018 Hourly Load - RC2016'!A113="","",'2018 Hourly Load - RC2016'!A113)</f>
        <v>43203</v>
      </c>
      <c r="B133" s="38">
        <f>IF('2018 Hourly Load - RC2016'!B113="",0,$P$19+$Q$19*(WLEF!B112))</f>
        <v>157.8087347488497</v>
      </c>
      <c r="C133" s="38">
        <f>IF('2018 Hourly Load - RC2016'!C113="",0,$P$19+$Q$19*(WLEF!C112))</f>
        <v>145.95881207851943</v>
      </c>
      <c r="D133" s="38">
        <f>IF('2018 Hourly Load - RC2016'!D113="",0,$P$19+$Q$19*(WLEF!D112))</f>
        <v>139.02758736231374</v>
      </c>
      <c r="E133" s="38">
        <f>IF('2018 Hourly Load - RC2016'!E113="",0,$P$19+$Q$19*(WLEF!E112))</f>
        <v>134.57462836155426</v>
      </c>
      <c r="F133" s="38">
        <f>IF('2018 Hourly Load - RC2016'!F113="",0,$P$19+$Q$19*(WLEF!F112))</f>
        <v>132.75965508391585</v>
      </c>
      <c r="G133" s="38">
        <f>IF('2018 Hourly Load - RC2016'!G113="",0,$P$19+$Q$19*(WLEF!G112))</f>
        <v>133.42589297862142</v>
      </c>
      <c r="H133" s="38">
        <f>IF('2018 Hourly Load - RC2016'!H113="",0,$P$19+$Q$19*(WLEF!H112))</f>
        <v>137.26243869989062</v>
      </c>
      <c r="I133" s="38">
        <f>IF('2018 Hourly Load - RC2016'!I113="",0,$P$19+$Q$19*(WLEF!I112))</f>
        <v>142.93199008083155</v>
      </c>
      <c r="J133" s="38">
        <f>IF('2018 Hourly Load - RC2016'!J113="",0,$P$19+$Q$19*(WLEF!J112))</f>
        <v>159.06850198868611</v>
      </c>
      <c r="K133" s="38">
        <f>IF('2018 Hourly Load - RC2016'!K113="",0,$P$19+$Q$19*(WLEF!K112))</f>
        <v>181.04284473255154</v>
      </c>
      <c r="L133" s="38">
        <f>IF('2018 Hourly Load - RC2016'!L113="",0,$P$19+$Q$19*(WLEF!L112))</f>
        <v>199.35026770479965</v>
      </c>
      <c r="M133" s="38">
        <f>IF('2018 Hourly Load - RC2016'!M113="",0,$P$19+$Q$19*(WLEF!M112))</f>
        <v>213.31671442306208</v>
      </c>
      <c r="N133" s="38">
        <f>IF('2018 Hourly Load - RC2016'!N113="",0,$P$19+$Q$19*(WLEF!N112))</f>
        <v>226.10801806497443</v>
      </c>
      <c r="O133" s="38">
        <f>IF('2018 Hourly Load - RC2016'!O113="",0,$P$19+$Q$19*(WLEF!O112))</f>
        <v>234.86812767832009</v>
      </c>
      <c r="P133" s="38">
        <f>IF('2018 Hourly Load - RC2016'!P113="",0,$P$19+$Q$19*(WLEF!P112))</f>
        <v>238.60157521535541</v>
      </c>
      <c r="Q133" s="38">
        <f>IF('2018 Hourly Load - RC2016'!Q113="",0,$P$19+$Q$19*(WLEF!Q112))</f>
        <v>241.62935241860129</v>
      </c>
      <c r="R133" s="38">
        <f>IF('2018 Hourly Load - RC2016'!R113="",0,$P$19+$Q$19*(WLEF!R112))</f>
        <v>242.42304408142712</v>
      </c>
      <c r="S133" s="38">
        <f>IF('2018 Hourly Load - RC2016'!S113="",0,$P$19+$Q$19*(WLEF!S112))</f>
        <v>240.92312679965318</v>
      </c>
      <c r="T133" s="38">
        <f>IF('2018 Hourly Load - RC2016'!T113="",0,$P$19+$Q$19*(WLEF!T112))</f>
        <v>233.8216453241011</v>
      </c>
      <c r="U133" s="38">
        <f>IF('2018 Hourly Load - RC2016'!U113="",0,$P$19+$Q$19*(WLEF!U112))</f>
        <v>231.71872072758913</v>
      </c>
      <c r="V133" s="38">
        <f>IF('2018 Hourly Load - RC2016'!V113="",0,$P$19+$Q$19*(WLEF!V112))</f>
        <v>238.13507813950667</v>
      </c>
      <c r="W133" s="38">
        <f>IF('2018 Hourly Load - RC2016'!W113="",0,$P$19+$Q$19*(WLEF!W112))</f>
        <v>222.44720786866577</v>
      </c>
      <c r="X133" s="38">
        <f>IF('2018 Hourly Load - RC2016'!X113="",0,$P$19+$Q$19*(WLEF!X112))</f>
        <v>201.41645788636055</v>
      </c>
      <c r="Y133" s="38">
        <f>IF('2018 Hourly Load - RC2016'!Y113="",0,$P$19+$Q$19*(WLEF!Y112))</f>
        <v>177.36561981783916</v>
      </c>
      <c r="Z133" s="25">
        <f t="shared" si="1"/>
        <v>4605.9860422659895</v>
      </c>
    </row>
    <row r="134" spans="1:26" x14ac:dyDescent="0.25">
      <c r="A134" s="37">
        <f>IF('2018 Hourly Load - RC2016'!A114="","",'2018 Hourly Load - RC2016'!A114)</f>
        <v>43204</v>
      </c>
      <c r="B134" s="38">
        <f>IF('2018 Hourly Load - RC2016'!B114="",0,$P$19+$Q$19*(WLEF!B113))</f>
        <v>158.4595519718994</v>
      </c>
      <c r="C134" s="38">
        <f>IF('2018 Hourly Load - RC2016'!C114="",0,$P$19+$Q$19*(WLEF!C113))</f>
        <v>147.23939172258935</v>
      </c>
      <c r="D134" s="38">
        <f>IF('2018 Hourly Load - RC2016'!D114="",0,$P$19+$Q$19*(WLEF!D113))</f>
        <v>141.38081105981749</v>
      </c>
      <c r="E134" s="38">
        <f>IF('2018 Hourly Load - RC2016'!E114="",0,$P$19+$Q$19*(WLEF!E113))</f>
        <v>138.14788835807377</v>
      </c>
      <c r="F134" s="38">
        <f>IF('2018 Hourly Load - RC2016'!F114="",0,$P$19+$Q$19*(WLEF!F113))</f>
        <v>138.44036035987835</v>
      </c>
      <c r="G134" s="38">
        <f>IF('2018 Hourly Load - RC2016'!G114="",0,$P$19+$Q$19*(WLEF!G113))</f>
        <v>145.71504477095584</v>
      </c>
      <c r="H134" s="38">
        <f>IF('2018 Hourly Load - RC2016'!H114="",0,$P$19+$Q$19*(WLEF!H113))</f>
        <v>164.78122031718775</v>
      </c>
      <c r="I134" s="38">
        <f>IF('2018 Hourly Load - RC2016'!I114="",0,$P$19+$Q$19*(WLEF!I113))</f>
        <v>176.68801584013039</v>
      </c>
      <c r="J134" s="38">
        <f>IF('2018 Hourly Load - RC2016'!J114="",0,$P$19+$Q$19*(WLEF!J113))</f>
        <v>190.38160391890517</v>
      </c>
      <c r="K134" s="38">
        <f>IF('2018 Hourly Load - RC2016'!K114="",0,$P$19+$Q$19*(WLEF!K113))</f>
        <v>212.87018963089582</v>
      </c>
      <c r="L134" s="38">
        <f>IF('2018 Hourly Load - RC2016'!L114="",0,$P$19+$Q$19*(WLEF!L113))</f>
        <v>235.3717166519229</v>
      </c>
      <c r="M134" s="38">
        <f>IF('2018 Hourly Load - RC2016'!M114="",0,$P$19+$Q$19*(WLEF!M113))</f>
        <v>256.19473747732326</v>
      </c>
      <c r="N134" s="38">
        <f>IF('2018 Hourly Load - RC2016'!N114="",0,$P$19+$Q$19*(WLEF!N113))</f>
        <v>273.83120191173521</v>
      </c>
      <c r="O134" s="38">
        <f>IF('2018 Hourly Load - RC2016'!O114="",0,$P$19+$Q$19*(WLEF!O113))</f>
        <v>291.87592321564398</v>
      </c>
      <c r="P134" s="38">
        <f>IF('2018 Hourly Load - RC2016'!P114="",0,$P$19+$Q$19*(WLEF!P113))</f>
        <v>306.7229680397636</v>
      </c>
      <c r="Q134" s="38">
        <f>IF('2018 Hourly Load - RC2016'!Q114="",0,$P$19+$Q$19*(WLEF!Q113))</f>
        <v>319.66621338144051</v>
      </c>
      <c r="R134" s="38">
        <f>IF('2018 Hourly Load - RC2016'!R114="",0,$P$19+$Q$19*(WLEF!R113))</f>
        <v>326.56543008007606</v>
      </c>
      <c r="S134" s="38">
        <f>IF('2018 Hourly Load - RC2016'!S114="",0,$P$19+$Q$19*(WLEF!S113))</f>
        <v>324.28991465641963</v>
      </c>
      <c r="T134" s="38">
        <f>IF('2018 Hourly Load - RC2016'!T114="",0,$P$19+$Q$19*(WLEF!T113))</f>
        <v>309.93759438323906</v>
      </c>
      <c r="U134" s="38">
        <f>IF('2018 Hourly Load - RC2016'!U114="",0,$P$19+$Q$19*(WLEF!U113))</f>
        <v>292.44136246841157</v>
      </c>
      <c r="V134" s="38">
        <f>IF('2018 Hourly Load - RC2016'!V114="",0,$P$19+$Q$19*(WLEF!V113))</f>
        <v>290.06184688177888</v>
      </c>
      <c r="W134" s="38">
        <f>IF('2018 Hourly Load - RC2016'!W114="",0,$P$19+$Q$19*(WLEF!W113))</f>
        <v>265.00984981191772</v>
      </c>
      <c r="X134" s="38">
        <f>IF('2018 Hourly Load - RC2016'!X114="",0,$P$19+$Q$19*(WLEF!X113))</f>
        <v>232.88288613283459</v>
      </c>
      <c r="Y134" s="38">
        <f>IF('2018 Hourly Load - RC2016'!Y114="",0,$P$19+$Q$19*(WLEF!Y113))</f>
        <v>200.17826476964763</v>
      </c>
      <c r="Z134" s="25">
        <f t="shared" si="1"/>
        <v>5539.1339878124882</v>
      </c>
    </row>
    <row r="135" spans="1:26" x14ac:dyDescent="0.25">
      <c r="A135" s="37">
        <f>IF('2018 Hourly Load - RC2016'!A115="","",'2018 Hourly Load - RC2016'!A115)</f>
        <v>43205</v>
      </c>
      <c r="B135" s="38">
        <f>IF('2018 Hourly Load - RC2016'!B115="",0,$P$19+$Q$19*(WLEF!B114))</f>
        <v>175.32368380150217</v>
      </c>
      <c r="C135" s="38">
        <f>IF('2018 Hourly Load - RC2016'!C115="",0,$P$19+$Q$19*(WLEF!C114))</f>
        <v>160.86469123533925</v>
      </c>
      <c r="D135" s="38">
        <f>IF('2018 Hourly Load - RC2016'!D115="",0,$P$19+$Q$19*(WLEF!D114))</f>
        <v>152.47459070869746</v>
      </c>
      <c r="E135" s="38">
        <f>IF('2018 Hourly Load - RC2016'!E115="",0,$P$19+$Q$19*(WLEF!E114))</f>
        <v>146.95220212260577</v>
      </c>
      <c r="F135" s="38">
        <f>IF('2018 Hourly Load - RC2016'!F115="",0,$P$19+$Q$19*(WLEF!F114))</f>
        <v>145.91815182626726</v>
      </c>
      <c r="G135" s="38">
        <f>IF('2018 Hourly Load - RC2016'!G115="",0,$P$19+$Q$19*(WLEF!G114))</f>
        <v>152.745225330425</v>
      </c>
      <c r="H135" s="38">
        <f>IF('2018 Hourly Load - RC2016'!H115="",0,$P$19+$Q$19*(WLEF!H114))</f>
        <v>172.46343008868649</v>
      </c>
      <c r="I135" s="38">
        <f>IF('2018 Hourly Load - RC2016'!I115="",0,$P$19+$Q$19*(WLEF!I114))</f>
        <v>183.82934621863529</v>
      </c>
      <c r="J135" s="38">
        <f>IF('2018 Hourly Load - RC2016'!J115="",0,$P$19+$Q$19*(WLEF!J114))</f>
        <v>200.99067860526748</v>
      </c>
      <c r="K135" s="38">
        <f>IF('2018 Hourly Load - RC2016'!K115="",0,$P$19+$Q$19*(WLEF!K114))</f>
        <v>227.18888853856441</v>
      </c>
      <c r="L135" s="38">
        <f>IF('2018 Hourly Load - RC2016'!L115="",0,$P$19+$Q$19*(WLEF!L114))</f>
        <v>250.90876514397343</v>
      </c>
      <c r="M135" s="38">
        <f>IF('2018 Hourly Load - RC2016'!M115="",0,$P$19+$Q$19*(WLEF!M114))</f>
        <v>273.97215227405064</v>
      </c>
      <c r="N135" s="38">
        <f>IF('2018 Hourly Load - RC2016'!N115="",0,$P$19+$Q$19*(WLEF!N114))</f>
        <v>291.55666373989908</v>
      </c>
      <c r="O135" s="38">
        <f>IF('2018 Hourly Load - RC2016'!O115="",0,$P$19+$Q$19*(WLEF!O114))</f>
        <v>304.54197193235098</v>
      </c>
      <c r="P135" s="38">
        <f>IF('2018 Hourly Load - RC2016'!P115="",0,$P$19+$Q$19*(WLEF!P114))</f>
        <v>309.75840486950614</v>
      </c>
      <c r="Q135" s="38">
        <f>IF('2018 Hourly Load - RC2016'!Q115="",0,$P$19+$Q$19*(WLEF!Q114))</f>
        <v>313.82012879258434</v>
      </c>
      <c r="R135" s="38">
        <f>IF('2018 Hourly Load - RC2016'!R115="",0,$P$19+$Q$19*(WLEF!R114))</f>
        <v>310.86025390130845</v>
      </c>
      <c r="S135" s="38">
        <f>IF('2018 Hourly Load - RC2016'!S115="",0,$P$19+$Q$19*(WLEF!S114))</f>
        <v>293.30327364625816</v>
      </c>
      <c r="T135" s="38">
        <f>IF('2018 Hourly Load - RC2016'!T115="",0,$P$19+$Q$19*(WLEF!T114))</f>
        <v>284.57032697168802</v>
      </c>
      <c r="U135" s="38">
        <f>IF('2018 Hourly Load - RC2016'!U115="",0,$P$19+$Q$19*(WLEF!U114))</f>
        <v>272.72888246996672</v>
      </c>
      <c r="V135" s="38">
        <f>IF('2018 Hourly Load - RC2016'!V115="",0,$P$19+$Q$19*(WLEF!V114))</f>
        <v>273.59639972621642</v>
      </c>
      <c r="W135" s="38">
        <f>IF('2018 Hourly Load - RC2016'!W115="",0,$P$19+$Q$19*(WLEF!W114))</f>
        <v>251.74727738205428</v>
      </c>
      <c r="X135" s="38">
        <f>IF('2018 Hourly Load - RC2016'!X115="",0,$P$19+$Q$19*(WLEF!X114))</f>
        <v>221.02406883002635</v>
      </c>
      <c r="Y135" s="38">
        <f>IF('2018 Hourly Load - RC2016'!Y115="",0,$P$19+$Q$19*(WLEF!Y114))</f>
        <v>190.96487559350643</v>
      </c>
      <c r="Z135" s="25">
        <f t="shared" si="1"/>
        <v>5562.1043337493802</v>
      </c>
    </row>
    <row r="136" spans="1:26" x14ac:dyDescent="0.25">
      <c r="A136" s="37">
        <f>IF('2018 Hourly Load - RC2016'!A116="","",'2018 Hourly Load - RC2016'!A116)</f>
        <v>43206</v>
      </c>
      <c r="B136" s="38">
        <f>IF('2018 Hourly Load - RC2016'!B116="",0,$P$19+$Q$19*(WLEF!B115))</f>
        <v>168.77697176000677</v>
      </c>
      <c r="C136" s="38">
        <f>IF('2018 Hourly Load - RC2016'!C116="",0,$P$19+$Q$19*(WLEF!C115))</f>
        <v>155.05934242327103</v>
      </c>
      <c r="D136" s="38">
        <f>IF('2018 Hourly Load - RC2016'!D116="",0,$P$19+$Q$19*(WLEF!D115))</f>
        <v>147.03419155871319</v>
      </c>
      <c r="E136" s="38">
        <f>IF('2018 Hourly Load - RC2016'!E116="",0,$P$19+$Q$19*(WLEF!E115))</f>
        <v>143.064366610126</v>
      </c>
      <c r="F136" s="38">
        <f>IF('2018 Hourly Load - RC2016'!F116="",0,$P$19+$Q$19*(WLEF!F115))</f>
        <v>142.24595109139145</v>
      </c>
      <c r="G136" s="38">
        <f>IF('2018 Hourly Load - RC2016'!G116="",0,$P$19+$Q$19*(WLEF!G115))</f>
        <v>148.5603374328623</v>
      </c>
      <c r="H136" s="38">
        <f>IF('2018 Hourly Load - RC2016'!H116="",0,$P$19+$Q$19*(WLEF!H115))</f>
        <v>166.19078507925227</v>
      </c>
      <c r="I136" s="38">
        <f>IF('2018 Hourly Load - RC2016'!I116="",0,$P$19+$Q$19*(WLEF!I115))</f>
        <v>175.61872147968137</v>
      </c>
      <c r="J136" s="38">
        <f>IF('2018 Hourly Load - RC2016'!J116="",0,$P$19+$Q$19*(WLEF!J115))</f>
        <v>182.66927208538843</v>
      </c>
      <c r="K136" s="38">
        <f>IF('2018 Hourly Load - RC2016'!K116="",0,$P$19+$Q$19*(WLEF!K115))</f>
        <v>194.0123747705446</v>
      </c>
      <c r="L136" s="38">
        <f>IF('2018 Hourly Load - RC2016'!L116="",0,$P$19+$Q$19*(WLEF!L115))</f>
        <v>203.94966302630161</v>
      </c>
      <c r="M136" s="38">
        <f>IF('2018 Hourly Load - RC2016'!M116="",0,$P$19+$Q$19*(WLEF!M115))</f>
        <v>210.99539228949692</v>
      </c>
      <c r="N136" s="38">
        <f>IF('2018 Hourly Load - RC2016'!N116="",0,$P$19+$Q$19*(WLEF!N115))</f>
        <v>218.51635214200917</v>
      </c>
      <c r="O136" s="38">
        <f>IF('2018 Hourly Load - RC2016'!O116="",0,$P$19+$Q$19*(WLEF!O115))</f>
        <v>227.4341749682203</v>
      </c>
      <c r="P136" s="38">
        <f>IF('2018 Hourly Load - RC2016'!P116="",0,$P$19+$Q$19*(WLEF!P115))</f>
        <v>234.0515628703543</v>
      </c>
      <c r="Q136" s="38">
        <f>IF('2018 Hourly Load - RC2016'!Q116="",0,$P$19+$Q$19*(WLEF!Q115))</f>
        <v>239.09002115988164</v>
      </c>
      <c r="R136" s="38">
        <f>IF('2018 Hourly Load - RC2016'!R116="",0,$P$19+$Q$19*(WLEF!R115))</f>
        <v>242.1868759807316</v>
      </c>
      <c r="S136" s="38">
        <f>IF('2018 Hourly Load - RC2016'!S116="",0,$P$19+$Q$19*(WLEF!S115))</f>
        <v>241.05141493407416</v>
      </c>
      <c r="T136" s="38">
        <f>IF('2018 Hourly Load - RC2016'!T116="",0,$P$19+$Q$19*(WLEF!T115))</f>
        <v>235.77097890884204</v>
      </c>
      <c r="U136" s="38">
        <f>IF('2018 Hourly Load - RC2016'!U116="",0,$P$19+$Q$19*(WLEF!U115))</f>
        <v>234.53286203594627</v>
      </c>
      <c r="V136" s="38">
        <f>IF('2018 Hourly Load - RC2016'!V116="",0,$P$19+$Q$19*(WLEF!V115))</f>
        <v>240.32513359481356</v>
      </c>
      <c r="W136" s="38">
        <f>IF('2018 Hourly Load - RC2016'!W116="",0,$P$19+$Q$19*(WLEF!W115))</f>
        <v>227.27062766478161</v>
      </c>
      <c r="X136" s="38">
        <f>IF('2018 Hourly Load - RC2016'!X116="",0,$P$19+$Q$19*(WLEF!X115))</f>
        <v>203.94966302630161</v>
      </c>
      <c r="Y136" s="38">
        <f>IF('2018 Hourly Load - RC2016'!Y116="",0,$P$19+$Q$19*(WLEF!Y115))</f>
        <v>178.36159423961382</v>
      </c>
      <c r="Z136" s="25">
        <f t="shared" si="1"/>
        <v>4760.7186311326068</v>
      </c>
    </row>
    <row r="137" spans="1:26" x14ac:dyDescent="0.25">
      <c r="A137" s="37">
        <f>IF('2018 Hourly Load - RC2016'!A117="","",'2018 Hourly Load - RC2016'!A117)</f>
        <v>43207</v>
      </c>
      <c r="B137" s="38">
        <f>IF('2018 Hourly Load - RC2016'!B117="",0,$P$19+$Q$19*(WLEF!B116))</f>
        <v>159.94903967491453</v>
      </c>
      <c r="C137" s="38">
        <f>IF('2018 Hourly Load - RC2016'!C117="",0,$P$19+$Q$19*(WLEF!C116))</f>
        <v>148.93424214705297</v>
      </c>
      <c r="D137" s="38">
        <f>IF('2018 Hourly Load - RC2016'!D117="",0,$P$19+$Q$19*(WLEF!D116))</f>
        <v>142.87907974886622</v>
      </c>
      <c r="E137" s="38">
        <f>IF('2018 Hourly Load - RC2016'!E117="",0,$P$19+$Q$19*(WLEF!E116))</f>
        <v>139.8238835427041</v>
      </c>
      <c r="F137" s="38">
        <f>IF('2018 Hourly Load - RC2016'!F117="",0,$P$19+$Q$19*(WLEF!F116))</f>
        <v>140.24997355331601</v>
      </c>
      <c r="G137" s="38">
        <f>IF('2018 Hourly Load - RC2016'!G117="",0,$P$19+$Q$19*(WLEF!G116))</f>
        <v>147.78817457843849</v>
      </c>
      <c r="H137" s="38">
        <f>IF('2018 Hourly Load - RC2016'!H117="",0,$P$19+$Q$19*(WLEF!H116))</f>
        <v>166.64249013529582</v>
      </c>
      <c r="I137" s="38">
        <f>IF('2018 Hourly Load - RC2016'!I117="",0,$P$19+$Q$19*(WLEF!I116))</f>
        <v>178.42817667040998</v>
      </c>
      <c r="J137" s="38">
        <f>IF('2018 Hourly Load - RC2016'!J117="",0,$P$19+$Q$19*(WLEF!J116))</f>
        <v>189.39539445997389</v>
      </c>
      <c r="K137" s="38">
        <f>IF('2018 Hourly Load - RC2016'!K117="",0,$P$19+$Q$19*(WLEF!K116))</f>
        <v>206.8313232696994</v>
      </c>
      <c r="L137" s="38">
        <f>IF('2018 Hourly Load - RC2016'!L117="",0,$P$19+$Q$19*(WLEF!L116))</f>
        <v>223.19171795375291</v>
      </c>
      <c r="M137" s="38">
        <f>IF('2018 Hourly Load - RC2016'!M117="",0,$P$19+$Q$19*(WLEF!M116))</f>
        <v>234.23980669701251</v>
      </c>
      <c r="N137" s="38">
        <f>IF('2018 Hourly Load - RC2016'!N117="",0,$P$19+$Q$19*(WLEF!N116))</f>
        <v>238.00797250353253</v>
      </c>
      <c r="O137" s="38">
        <f>IF('2018 Hourly Load - RC2016'!O117="",0,$P$19+$Q$19*(WLEF!O116))</f>
        <v>240.94450455898357</v>
      </c>
      <c r="P137" s="38">
        <f>IF('2018 Hourly Load - RC2016'!P117="",0,$P$19+$Q$19*(WLEF!P116))</f>
        <v>242.05813038340779</v>
      </c>
      <c r="Q137" s="38">
        <f>IF('2018 Hourly Load - RC2016'!Q117="",0,$P$19+$Q$19*(WLEF!Q116))</f>
        <v>240.36780999253193</v>
      </c>
      <c r="R137" s="38">
        <f>IF('2018 Hourly Load - RC2016'!R117="",0,$P$19+$Q$19*(WLEF!R116))</f>
        <v>237.81741115254601</v>
      </c>
      <c r="S137" s="38">
        <f>IF('2018 Hourly Load - RC2016'!S117="",0,$P$19+$Q$19*(WLEF!S116))</f>
        <v>232.54980710559363</v>
      </c>
      <c r="T137" s="38">
        <f>IF('2018 Hourly Load - RC2016'!T117="",0,$P$19+$Q$19*(WLEF!T116))</f>
        <v>227.72060428787637</v>
      </c>
      <c r="U137" s="38">
        <f>IF('2018 Hourly Load - RC2016'!U117="",0,$P$19+$Q$19*(WLEF!U116))</f>
        <v>224.82846627387318</v>
      </c>
      <c r="V137" s="38">
        <f>IF('2018 Hourly Load - RC2016'!V117="",0,$P$19+$Q$19*(WLEF!V116))</f>
        <v>228.45843153046366</v>
      </c>
      <c r="W137" s="38">
        <f>IF('2018 Hourly Load - RC2016'!W117="",0,$P$19+$Q$19*(WLEF!W116))</f>
        <v>217.68552182814517</v>
      </c>
      <c r="X137" s="38">
        <f>IF('2018 Hourly Load - RC2016'!X117="",0,$P$19+$Q$19*(WLEF!X116))</f>
        <v>199.36863599119704</v>
      </c>
      <c r="Y137" s="38">
        <f>IF('2018 Hourly Load - RC2016'!Y117="",0,$P$19+$Q$19*(WLEF!Y116))</f>
        <v>177.71362177408074</v>
      </c>
      <c r="Z137" s="25">
        <f t="shared" si="1"/>
        <v>4785.8742198136688</v>
      </c>
    </row>
    <row r="138" spans="1:26" x14ac:dyDescent="0.25">
      <c r="A138" s="37">
        <f>IF('2018 Hourly Load - RC2016'!A118="","",'2018 Hourly Load - RC2016'!A118)</f>
        <v>43208</v>
      </c>
      <c r="B138" s="38">
        <f>IF('2018 Hourly Load - RC2016'!B118="",0,$P$19+$Q$19*(WLEF!B117))</f>
        <v>160.0388663999982</v>
      </c>
      <c r="C138" s="38">
        <f>IF('2018 Hourly Load - RC2016'!C118="",0,$P$19+$Q$19*(WLEF!C117))</f>
        <v>148.69869838252038</v>
      </c>
      <c r="D138" s="38">
        <f>IF('2018 Hourly Load - RC2016'!D118="",0,$P$19+$Q$19*(WLEF!D117))</f>
        <v>141.81259777827563</v>
      </c>
      <c r="E138" s="38">
        <f>IF('2018 Hourly Load - RC2016'!E118="",0,$P$19+$Q$19*(WLEF!E117))</f>
        <v>138.18599372317067</v>
      </c>
      <c r="F138" s="38">
        <f>IF('2018 Hourly Load - RC2016'!F118="",0,$P$19+$Q$19*(WLEF!F117))</f>
        <v>137.62841261853686</v>
      </c>
      <c r="G138" s="38">
        <f>IF('2018 Hourly Load - RC2016'!G118="",0,$P$19+$Q$19*(WLEF!G117))</f>
        <v>143.39593730449403</v>
      </c>
      <c r="H138" s="38">
        <f>IF('2018 Hourly Load - RC2016'!H118="",0,$P$19+$Q$19*(WLEF!H117))</f>
        <v>156.09170168928802</v>
      </c>
      <c r="I138" s="38">
        <f>IF('2018 Hourly Load - RC2016'!I118="",0,$P$19+$Q$19*(WLEF!I117))</f>
        <v>167.65932731099451</v>
      </c>
      <c r="J138" s="38">
        <f>IF('2018 Hourly Load - RC2016'!J118="",0,$P$19+$Q$19*(WLEF!J117))</f>
        <v>184.22322969004006</v>
      </c>
      <c r="K138" s="38">
        <f>IF('2018 Hourly Load - RC2016'!K118="",0,$P$19+$Q$19*(WLEF!K117))</f>
        <v>206.86921500825204</v>
      </c>
      <c r="L138" s="38">
        <f>IF('2018 Hourly Load - RC2016'!L118="",0,$P$19+$Q$19*(WLEF!L117))</f>
        <v>226.90298285569014</v>
      </c>
      <c r="M138" s="38">
        <f>IF('2018 Hourly Load - RC2016'!M118="",0,$P$19+$Q$19*(WLEF!M117))</f>
        <v>241.00864646835015</v>
      </c>
      <c r="N138" s="38">
        <f>IF('2018 Hourly Load - RC2016'!N118="",0,$P$19+$Q$19*(WLEF!N117))</f>
        <v>250.02836484047214</v>
      </c>
      <c r="O138" s="38">
        <f>IF('2018 Hourly Load - RC2016'!O118="",0,$P$19+$Q$19*(WLEF!O117))</f>
        <v>260.08820496233284</v>
      </c>
      <c r="P138" s="38">
        <f>IF('2018 Hourly Load - RC2016'!P118="",0,$P$19+$Q$19*(WLEF!P117))</f>
        <v>265.07867855819416</v>
      </c>
      <c r="Q138" s="38">
        <f>IF('2018 Hourly Load - RC2016'!Q118="",0,$P$19+$Q$19*(WLEF!Q117))</f>
        <v>264.18491472753709</v>
      </c>
      <c r="R138" s="38">
        <f>IF('2018 Hourly Load - RC2016'!R118="",0,$P$19+$Q$19*(WLEF!R117))</f>
        <v>262.1990186360743</v>
      </c>
      <c r="S138" s="38">
        <f>IF('2018 Hourly Load - RC2016'!S118="",0,$P$19+$Q$19*(WLEF!S117))</f>
        <v>259.86197660983515</v>
      </c>
      <c r="T138" s="38">
        <f>IF('2018 Hourly Load - RC2016'!T118="",0,$P$19+$Q$19*(WLEF!T117))</f>
        <v>250.16027815261339</v>
      </c>
      <c r="U138" s="38">
        <f>IF('2018 Hourly Load - RC2016'!U118="",0,$P$19+$Q$19*(WLEF!U117))</f>
        <v>239.02626766241366</v>
      </c>
      <c r="V138" s="38">
        <f>IF('2018 Hourly Load - RC2016'!V118="",0,$P$19+$Q$19*(WLEF!V117))</f>
        <v>239.62180380235395</v>
      </c>
      <c r="W138" s="38">
        <f>IF('2018 Hourly Load - RC2016'!W118="",0,$P$19+$Q$19*(WLEF!W117))</f>
        <v>226.78053816249923</v>
      </c>
      <c r="X138" s="38">
        <f>IF('2018 Hourly Load - RC2016'!X118="",0,$P$19+$Q$19*(WLEF!X117))</f>
        <v>209.34452088117467</v>
      </c>
      <c r="Y138" s="38">
        <f>IF('2018 Hourly Load - RC2016'!Y118="",0,$P$19+$Q$19*(WLEF!Y117))</f>
        <v>190.22280171416111</v>
      </c>
      <c r="Z138" s="25">
        <f t="shared" si="1"/>
        <v>4969.1129779392732</v>
      </c>
    </row>
    <row r="139" spans="1:26" x14ac:dyDescent="0.25">
      <c r="A139" s="37">
        <f>IF('2018 Hourly Load - RC2016'!A119="","",'2018 Hourly Load - RC2016'!A119)</f>
        <v>43209</v>
      </c>
      <c r="B139" s="38">
        <f>IF('2018 Hourly Load - RC2016'!B119="",0,$P$19+$Q$19*(WLEF!B118))</f>
        <v>171.14602899662898</v>
      </c>
      <c r="C139" s="38">
        <f>IF('2018 Hourly Load - RC2016'!C119="",0,$P$19+$Q$19*(WLEF!C118))</f>
        <v>159.48575994429257</v>
      </c>
      <c r="D139" s="38">
        <f>IF('2018 Hourly Load - RC2016'!D119="",0,$P$19+$Q$19*(WLEF!D118))</f>
        <v>151.82152069663587</v>
      </c>
      <c r="E139" s="38">
        <f>IF('2018 Hourly Load - RC2016'!E119="",0,$P$19+$Q$19*(WLEF!E118))</f>
        <v>147.03419155871319</v>
      </c>
      <c r="F139" s="38">
        <f>IF('2018 Hourly Load - RC2016'!F119="",0,$P$19+$Q$19*(WLEF!F118))</f>
        <v>145.44473886077955</v>
      </c>
      <c r="G139" s="38">
        <f>IF('2018 Hourly Load - RC2016'!G119="",0,$P$19+$Q$19*(WLEF!G118))</f>
        <v>146.92488381907066</v>
      </c>
      <c r="H139" s="38">
        <f>IF('2018 Hourly Load - RC2016'!H119="",0,$P$19+$Q$19*(WLEF!H118))</f>
        <v>149.81076480509989</v>
      </c>
      <c r="I139" s="38">
        <f>IF('2018 Hourly Load - RC2016'!I119="",0,$P$19+$Q$19*(WLEF!I118))</f>
        <v>154.2934351582586</v>
      </c>
      <c r="J139" s="38">
        <f>IF('2018 Hourly Load - RC2016'!J119="",0,$P$19+$Q$19*(WLEF!J118))</f>
        <v>167.95770461222048</v>
      </c>
      <c r="K139" s="38">
        <f>IF('2018 Hourly Load - RC2016'!K119="",0,$P$19+$Q$19*(WLEF!K118))</f>
        <v>193.13481490887216</v>
      </c>
      <c r="L139" s="38">
        <f>IF('2018 Hourly Load - RC2016'!L119="",0,$P$19+$Q$19*(WLEF!L118))</f>
        <v>215.99221570061911</v>
      </c>
      <c r="M139" s="38">
        <f>IF('2018 Hourly Load - RC2016'!M119="",0,$P$19+$Q$19*(WLEF!M118))</f>
        <v>232.88288613283459</v>
      </c>
      <c r="N139" s="38">
        <f>IF('2018 Hourly Load - RC2016'!N119="",0,$P$19+$Q$19*(WLEF!N118))</f>
        <v>247.20475491316461</v>
      </c>
      <c r="O139" s="38">
        <f>IF('2018 Hourly Load - RC2016'!O119="",0,$P$19+$Q$19*(WLEF!O118))</f>
        <v>258.07982989187906</v>
      </c>
      <c r="P139" s="38">
        <f>IF('2018 Hourly Load - RC2016'!P119="",0,$P$19+$Q$19*(WLEF!P118))</f>
        <v>264.16202647748986</v>
      </c>
      <c r="Q139" s="38">
        <f>IF('2018 Hourly Load - RC2016'!Q119="",0,$P$19+$Q$19*(WLEF!Q118))</f>
        <v>268.32823392057367</v>
      </c>
      <c r="R139" s="38">
        <f>IF('2018 Hourly Load - RC2016'!R119="",0,$P$19+$Q$19*(WLEF!R118))</f>
        <v>267.65754942891039</v>
      </c>
      <c r="S139" s="38">
        <f>IF('2018 Hourly Load - RC2016'!S119="",0,$P$19+$Q$19*(WLEF!S118))</f>
        <v>259.31961549737616</v>
      </c>
      <c r="T139" s="38">
        <f>IF('2018 Hourly Load - RC2016'!T119="",0,$P$19+$Q$19*(WLEF!T118))</f>
        <v>243.6280531556547</v>
      </c>
      <c r="U139" s="38">
        <f>IF('2018 Hourly Load - RC2016'!U119="",0,$P$19+$Q$19*(WLEF!U118))</f>
        <v>225.37614647149906</v>
      </c>
      <c r="V139" s="38">
        <f>IF('2018 Hourly Load - RC2016'!V119="",0,$P$19+$Q$19*(WLEF!V118))</f>
        <v>222.2463269889584</v>
      </c>
      <c r="W139" s="38">
        <f>IF('2018 Hourly Load - RC2016'!W119="",0,$P$19+$Q$19*(WLEF!W118))</f>
        <v>206.79343728539709</v>
      </c>
      <c r="X139" s="38">
        <f>IF('2018 Hourly Load - RC2016'!X119="",0,$P$19+$Q$19*(WLEF!X118))</f>
        <v>189.67670825106919</v>
      </c>
      <c r="Y139" s="38">
        <f>IF('2018 Hourly Load - RC2016'!Y119="",0,$P$19+$Q$19*(WLEF!Y118))</f>
        <v>167.8477157131928</v>
      </c>
      <c r="Z139" s="25">
        <f t="shared" si="1"/>
        <v>4856.2493431891908</v>
      </c>
    </row>
    <row r="140" spans="1:26" x14ac:dyDescent="0.25">
      <c r="A140" s="37">
        <f>IF('2018 Hourly Load - RC2016'!A120="","",'2018 Hourly Load - RC2016'!A120)</f>
        <v>43210</v>
      </c>
      <c r="B140" s="38">
        <f>IF('2018 Hourly Load - RC2016'!B120="",0,$P$19+$Q$19*(WLEF!B119))</f>
        <v>150.18816522637798</v>
      </c>
      <c r="C140" s="38">
        <f>IF('2018 Hourly Load - RC2016'!C120="",0,$P$19+$Q$19*(WLEF!C119))</f>
        <v>138.31310511339515</v>
      </c>
      <c r="D140" s="38">
        <f>IF('2018 Hourly Load - RC2016'!D120="",0,$P$19+$Q$19*(WLEF!D119))</f>
        <v>130.86994200632932</v>
      </c>
      <c r="E140" s="38">
        <f>IF('2018 Hourly Load - RC2016'!E120="",0,$P$19+$Q$19*(WLEF!E119))</f>
        <v>127.19825268045332</v>
      </c>
      <c r="F140" s="38">
        <f>IF('2018 Hourly Load - RC2016'!F120="",0,$P$19+$Q$19*(WLEF!F119))</f>
        <v>125.6958430889967</v>
      </c>
      <c r="G140" s="38">
        <f>IF('2018 Hourly Load - RC2016'!G120="",0,$P$19+$Q$19*(WLEF!G119))</f>
        <v>126.48341294873177</v>
      </c>
      <c r="H140" s="38">
        <f>IF('2018 Hourly Load - RC2016'!H120="",0,$P$19+$Q$19*(WLEF!H119))</f>
        <v>130.17349861297569</v>
      </c>
      <c r="I140" s="38">
        <f>IF('2018 Hourly Load - RC2016'!I120="",0,$P$19+$Q$19*(WLEF!I119))</f>
        <v>134.7221903575215</v>
      </c>
      <c r="J140" s="38">
        <f>IF('2018 Hourly Load - RC2016'!J120="",0,$P$19+$Q$19*(WLEF!J119))</f>
        <v>148.67101468408805</v>
      </c>
      <c r="K140" s="38">
        <f>IF('2018 Hourly Load - RC2016'!K120="",0,$P$19+$Q$19*(WLEF!K119))</f>
        <v>164.85835963953167</v>
      </c>
      <c r="L140" s="38">
        <f>IF('2018 Hourly Load - RC2016'!L120="",0,$P$19+$Q$19*(WLEF!L119))</f>
        <v>174.57181618806169</v>
      </c>
      <c r="M140" s="38">
        <f>IF('2018 Hourly Load - RC2016'!M120="",0,$P$19+$Q$19*(WLEF!M119))</f>
        <v>182.90756710086941</v>
      </c>
      <c r="N140" s="38">
        <f>IF('2018 Hourly Load - RC2016'!N120="",0,$P$19+$Q$19*(WLEF!N119))</f>
        <v>188.69372117233371</v>
      </c>
      <c r="O140" s="38">
        <f>IF('2018 Hourly Load - RC2016'!O120="",0,$P$19+$Q$19*(WLEF!O119))</f>
        <v>192.95614543551449</v>
      </c>
      <c r="P140" s="38">
        <f>IF('2018 Hourly Load - RC2016'!P120="",0,$P$19+$Q$19*(WLEF!P119))</f>
        <v>195.86830248648428</v>
      </c>
      <c r="Q140" s="38">
        <f>IF('2018 Hourly Load - RC2016'!Q120="",0,$P$19+$Q$19*(WLEF!Q119))</f>
        <v>198.17768958554285</v>
      </c>
      <c r="R140" s="38">
        <f>IF('2018 Hourly Load - RC2016'!R120="",0,$P$19+$Q$19*(WLEF!R119))</f>
        <v>199.6811169600301</v>
      </c>
      <c r="S140" s="38">
        <f>IF('2018 Hourly Load - RC2016'!S120="",0,$P$19+$Q$19*(WLEF!S119))</f>
        <v>198.10459909760118</v>
      </c>
      <c r="T140" s="38">
        <f>IF('2018 Hourly Load - RC2016'!T120="",0,$P$19+$Q$19*(WLEF!T119))</f>
        <v>194.17393469976867</v>
      </c>
      <c r="U140" s="38">
        <f>IF('2018 Hourly Load - RC2016'!U120="",0,$P$19+$Q$19*(WLEF!U119))</f>
        <v>191.9582548483734</v>
      </c>
      <c r="V140" s="38">
        <f>IF('2018 Hourly Load - RC2016'!V120="",0,$P$19+$Q$19*(WLEF!V119))</f>
        <v>199.80990643351277</v>
      </c>
      <c r="W140" s="38">
        <f>IF('2018 Hourly Load - RC2016'!W120="",0,$P$19+$Q$19*(WLEF!W119))</f>
        <v>191.05338675310395</v>
      </c>
      <c r="X140" s="38">
        <f>IF('2018 Hourly Load - RC2016'!X120="",0,$P$19+$Q$19*(WLEF!X119))</f>
        <v>174.49027486420022</v>
      </c>
      <c r="Y140" s="38">
        <f>IF('2018 Hourly Load - RC2016'!Y120="",0,$P$19+$Q$19*(WLEF!Y119))</f>
        <v>154.71201587216422</v>
      </c>
      <c r="Z140" s="25">
        <f t="shared" si="1"/>
        <v>4014.3325158559628</v>
      </c>
    </row>
    <row r="141" spans="1:26" x14ac:dyDescent="0.25">
      <c r="A141" s="37">
        <f>IF('2018 Hourly Load - RC2016'!A121="","",'2018 Hourly Load - RC2016'!A121)</f>
        <v>43211</v>
      </c>
      <c r="B141" s="38">
        <f>IF('2018 Hourly Load - RC2016'!B121="",0,$P$19+$Q$19*(WLEF!B120))</f>
        <v>139.27102595832608</v>
      </c>
      <c r="C141" s="38">
        <f>IF('2018 Hourly Load - RC2016'!C121="",0,$P$19+$Q$19*(WLEF!C120))</f>
        <v>130.14997811467137</v>
      </c>
      <c r="D141" s="38">
        <f>IF('2018 Hourly Load - RC2016'!D121="",0,$P$19+$Q$19*(WLEF!D120))</f>
        <v>125.60628393655425</v>
      </c>
      <c r="E141" s="38">
        <f>IF('2018 Hourly Load - RC2016'!E121="",0,$P$19+$Q$19*(WLEF!E120))</f>
        <v>123.47357246310713</v>
      </c>
      <c r="F141" s="38">
        <f>IF('2018 Hourly Load - RC2016'!F121="",0,$P$19+$Q$19*(WLEF!F120))</f>
        <v>124.13085170929952</v>
      </c>
      <c r="G141" s="38">
        <f>IF('2018 Hourly Load - RC2016'!G121="",0,$P$19+$Q$19*(WLEF!G120))</f>
        <v>130.91733976645963</v>
      </c>
      <c r="H141" s="38">
        <f>IF('2018 Hourly Load - RC2016'!H121="",0,$P$19+$Q$19*(WLEF!H120))</f>
        <v>146.88391715298741</v>
      </c>
      <c r="I141" s="38">
        <f>IF('2018 Hourly Load - RC2016'!I121="",0,$P$19+$Q$19*(WLEF!I120))</f>
        <v>156.36919681599497</v>
      </c>
      <c r="J141" s="38">
        <f>IF('2018 Hourly Load - RC2016'!J121="",0,$P$19+$Q$19*(WLEF!J120))</f>
        <v>164.64246016641164</v>
      </c>
      <c r="K141" s="38">
        <f>IF('2018 Hourly Load - RC2016'!K121="",0,$P$19+$Q$19*(WLEF!K120))</f>
        <v>175.84851746739591</v>
      </c>
      <c r="L141" s="38">
        <f>IF('2018 Hourly Load - RC2016'!L121="",0,$P$19+$Q$19*(WLEF!L120))</f>
        <v>186.94960789134515</v>
      </c>
      <c r="M141" s="38">
        <f>IF('2018 Hourly Load - RC2016'!M121="",0,$P$19+$Q$19*(WLEF!M120))</f>
        <v>195.79594278833699</v>
      </c>
      <c r="N141" s="38">
        <f>IF('2018 Hourly Load - RC2016'!N121="",0,$P$19+$Q$19*(WLEF!N120))</f>
        <v>205.09452364090527</v>
      </c>
      <c r="O141" s="38">
        <f>IF('2018 Hourly Load - RC2016'!O121="",0,$P$19+$Q$19*(WLEF!O120))</f>
        <v>212.85079277224833</v>
      </c>
      <c r="P141" s="38">
        <f>IF('2018 Hourly Load - RC2016'!P121="",0,$P$19+$Q$19*(WLEF!P120))</f>
        <v>221.90515964356968</v>
      </c>
      <c r="Q141" s="38">
        <f>IF('2018 Hourly Load - RC2016'!Q121="",0,$P$19+$Q$19*(WLEF!Q120))</f>
        <v>229.28042619291568</v>
      </c>
      <c r="R141" s="38">
        <f>IF('2018 Hourly Load - RC2016'!R121="",0,$P$19+$Q$19*(WLEF!R120))</f>
        <v>235.35071723455303</v>
      </c>
      <c r="S141" s="38">
        <f>IF('2018 Hourly Load - RC2016'!S121="",0,$P$19+$Q$19*(WLEF!S120))</f>
        <v>234.80523731840458</v>
      </c>
      <c r="T141" s="38">
        <f>IF('2018 Hourly Load - RC2016'!T121="",0,$P$19+$Q$19*(WLEF!T120))</f>
        <v>230.14599779326579</v>
      </c>
      <c r="U141" s="38">
        <f>IF('2018 Hourly Load - RC2016'!U121="",0,$P$19+$Q$19*(WLEF!U120))</f>
        <v>223.79682053489955</v>
      </c>
      <c r="V141" s="38">
        <f>IF('2018 Hourly Load - RC2016'!V121="",0,$P$19+$Q$19*(WLEF!V120))</f>
        <v>228.66371441168855</v>
      </c>
      <c r="W141" s="38">
        <f>IF('2018 Hourly Load - RC2016'!W121="",0,$P$19+$Q$19*(WLEF!W120))</f>
        <v>211.78618093302134</v>
      </c>
      <c r="X141" s="38">
        <f>IF('2018 Hourly Load - RC2016'!X121="",0,$P$19+$Q$19*(WLEF!X120))</f>
        <v>188.34374766606606</v>
      </c>
      <c r="Y141" s="38">
        <f>IF('2018 Hourly Load - RC2016'!Y121="",0,$P$19+$Q$19*(WLEF!Y120))</f>
        <v>165.44579379497969</v>
      </c>
      <c r="Z141" s="25">
        <f t="shared" si="1"/>
        <v>4387.5078061674076</v>
      </c>
    </row>
    <row r="142" spans="1:26" x14ac:dyDescent="0.25">
      <c r="A142" s="37">
        <f>IF('2018 Hourly Load - RC2016'!A122="","",'2018 Hourly Load - RC2016'!A122)</f>
        <v>43212</v>
      </c>
      <c r="B142" s="38">
        <f>IF('2018 Hourly Load - RC2016'!B122="",0,$P$19+$Q$19*(WLEF!B121))</f>
        <v>146.51579977608591</v>
      </c>
      <c r="C142" s="38">
        <f>IF('2018 Hourly Load - RC2016'!C122="",0,$P$19+$Q$19*(WLEF!C121))</f>
        <v>135.21555978250325</v>
      </c>
      <c r="D142" s="38">
        <f>IF('2018 Hourly Load - RC2016'!D122="",0,$P$19+$Q$19*(WLEF!D121))</f>
        <v>130.12646337061742</v>
      </c>
      <c r="E142" s="38">
        <f>IF('2018 Hourly Load - RC2016'!E122="",0,$P$19+$Q$19*(WLEF!E121))</f>
        <v>127.1299267118012</v>
      </c>
      <c r="F142" s="38">
        <f>IF('2018 Hourly Load - RC2016'!F122="",0,$P$19+$Q$19*(WLEF!F121))</f>
        <v>127.18686142260484</v>
      </c>
      <c r="G142" s="38">
        <f>IF('2018 Hourly Load - RC2016'!G122="",0,$P$19+$Q$19*(WLEF!G121))</f>
        <v>134.82068010650664</v>
      </c>
      <c r="H142" s="38">
        <f>IF('2018 Hourly Load - RC2016'!H122="",0,$P$19+$Q$19*(WLEF!H121))</f>
        <v>152.19027319891967</v>
      </c>
      <c r="I142" s="38">
        <f>IF('2018 Hourly Load - RC2016'!I122="",0,$P$19+$Q$19*(WLEF!I121))</f>
        <v>160.51881691316447</v>
      </c>
      <c r="J142" s="38">
        <f>IF('2018 Hourly Load - RC2016'!J122="",0,$P$19+$Q$19*(WLEF!J121))</f>
        <v>169.48909260843811</v>
      </c>
      <c r="K142" s="38">
        <f>IF('2018 Hourly Load - RC2016'!K122="",0,$P$19+$Q$19*(WLEF!K121))</f>
        <v>181.14410803020525</v>
      </c>
      <c r="L142" s="38">
        <f>IF('2018 Hourly Load - RC2016'!L122="",0,$P$19+$Q$19*(WLEF!L121))</f>
        <v>194.0123747705446</v>
      </c>
      <c r="M142" s="38">
        <f>IF('2018 Hourly Load - RC2016'!M122="",0,$P$19+$Q$19*(WLEF!M121))</f>
        <v>207.49525946426505</v>
      </c>
      <c r="N142" s="38">
        <f>IF('2018 Hourly Load - RC2016'!N122="",0,$P$19+$Q$19*(WLEF!N121))</f>
        <v>218.12040217544757</v>
      </c>
      <c r="O142" s="38">
        <f>IF('2018 Hourly Load - RC2016'!O122="",0,$P$19+$Q$19*(WLEF!O121))</f>
        <v>227.06632300611614</v>
      </c>
      <c r="P142" s="38">
        <f>IF('2018 Hourly Load - RC2016'!P122="",0,$P$19+$Q$19*(WLEF!P121))</f>
        <v>236.59214423996241</v>
      </c>
      <c r="Q142" s="38">
        <f>IF('2018 Hourly Load - RC2016'!Q122="",0,$P$19+$Q$19*(WLEF!Q121))</f>
        <v>248.51508403154236</v>
      </c>
      <c r="R142" s="38">
        <f>IF('2018 Hourly Load - RC2016'!R122="",0,$P$19+$Q$19*(WLEF!R121))</f>
        <v>257.0013913083431</v>
      </c>
      <c r="S142" s="38">
        <f>IF('2018 Hourly Load - RC2016'!S122="",0,$P$19+$Q$19*(WLEF!S121))</f>
        <v>258.62029210172255</v>
      </c>
      <c r="T142" s="38">
        <f>IF('2018 Hourly Load - RC2016'!T122="",0,$P$19+$Q$19*(WLEF!T121))</f>
        <v>252.07884088360942</v>
      </c>
      <c r="U142" s="38">
        <f>IF('2018 Hourly Load - RC2016'!U122="",0,$P$19+$Q$19*(WLEF!U121))</f>
        <v>242.35861733666815</v>
      </c>
      <c r="V142" s="38">
        <f>IF('2018 Hourly Load - RC2016'!V122="",0,$P$19+$Q$19*(WLEF!V121))</f>
        <v>246.70383519244285</v>
      </c>
      <c r="W142" s="38">
        <f>IF('2018 Hourly Load - RC2016'!W122="",0,$P$19+$Q$19*(WLEF!W121))</f>
        <v>227.8434460243414</v>
      </c>
      <c r="X142" s="38">
        <f>IF('2018 Hourly Load - RC2016'!X122="",0,$P$19+$Q$19*(WLEF!X121))</f>
        <v>200.01243230953889</v>
      </c>
      <c r="Y142" s="38">
        <f>IF('2018 Hourly Load - RC2016'!Y122="",0,$P$19+$Q$19*(WLEF!Y121))</f>
        <v>172.59247490702847</v>
      </c>
      <c r="Z142" s="25">
        <f t="shared" si="1"/>
        <v>4653.3504996724187</v>
      </c>
    </row>
    <row r="143" spans="1:26" x14ac:dyDescent="0.25">
      <c r="A143" s="37">
        <f>IF('2018 Hourly Load - RC2016'!A123="","",'2018 Hourly Load - RC2016'!A123)</f>
        <v>43213</v>
      </c>
      <c r="B143" s="38">
        <f>IF('2018 Hourly Load - RC2016'!B123="",0,$P$19+$Q$19*(WLEF!B122))</f>
        <v>152.67395534343774</v>
      </c>
      <c r="C143" s="38">
        <f>IF('2018 Hourly Load - RC2016'!C123="",0,$P$19+$Q$19*(WLEF!C122))</f>
        <v>141.30247269555693</v>
      </c>
      <c r="D143" s="38">
        <f>IF('2018 Hourly Load - RC2016'!D123="",0,$P$19+$Q$19*(WLEF!D122))</f>
        <v>134.64838346541131</v>
      </c>
      <c r="E143" s="38">
        <f>IF('2018 Hourly Load - RC2016'!E123="",0,$P$19+$Q$19*(WLEF!E122))</f>
        <v>130.8107271738246</v>
      </c>
      <c r="F143" s="38">
        <f>IF('2018 Hourly Load - RC2016'!F123="",0,$P$19+$Q$19*(WLEF!F122))</f>
        <v>130.20879014965158</v>
      </c>
      <c r="G143" s="38">
        <f>IF('2018 Hourly Load - RC2016'!G123="",0,$P$19+$Q$19*(WLEF!G122))</f>
        <v>136.63429034609351</v>
      </c>
      <c r="H143" s="38">
        <f>IF('2018 Hourly Load - RC2016'!H123="",0,$P$19+$Q$19*(WLEF!H122))</f>
        <v>152.81653128147695</v>
      </c>
      <c r="I143" s="38">
        <f>IF('2018 Hourly Load - RC2016'!I123="",0,$P$19+$Q$19*(WLEF!I122))</f>
        <v>143.47564805746302</v>
      </c>
      <c r="J143" s="38">
        <f>IF('2018 Hourly Load - RC2016'!J123="",0,$P$19+$Q$19*(WLEF!J122))</f>
        <v>172.98016177008796</v>
      </c>
      <c r="K143" s="38">
        <f>IF('2018 Hourly Load - RC2016'!K123="",0,$P$19+$Q$19*(WLEF!K122))</f>
        <v>186.61985266296244</v>
      </c>
      <c r="L143" s="38">
        <f>IF('2018 Hourly Load - RC2016'!L123="",0,$P$19+$Q$19*(WLEF!L122))</f>
        <v>200.51027926057395</v>
      </c>
      <c r="M143" s="38">
        <f>IF('2018 Hourly Load - RC2016'!M123="",0,$P$19+$Q$19*(WLEF!M122))</f>
        <v>211.36155465984211</v>
      </c>
      <c r="N143" s="38">
        <f>IF('2018 Hourly Load - RC2016'!N123="",0,$P$19+$Q$19*(WLEF!N122))</f>
        <v>224.88926784091177</v>
      </c>
      <c r="O143" s="38">
        <f>IF('2018 Hourly Load - RC2016'!O123="",0,$P$19+$Q$19*(WLEF!O122))</f>
        <v>242.01522669280058</v>
      </c>
      <c r="P143" s="38">
        <f>IF('2018 Hourly Load - RC2016'!P123="",0,$P$19+$Q$19*(WLEF!P122))</f>
        <v>261.2215045687027</v>
      </c>
      <c r="Q143" s="38">
        <f>IF('2018 Hourly Load - RC2016'!Q123="",0,$P$19+$Q$19*(WLEF!Q122))</f>
        <v>276.30531018130381</v>
      </c>
      <c r="R143" s="38">
        <f>IF('2018 Hourly Load - RC2016'!R123="",0,$P$19+$Q$19*(WLEF!R122))</f>
        <v>287.54996195866465</v>
      </c>
      <c r="S143" s="38">
        <f>IF('2018 Hourly Load - RC2016'!S123="",0,$P$19+$Q$19*(WLEF!S122))</f>
        <v>290.42892849361743</v>
      </c>
      <c r="T143" s="38">
        <f>IF('2018 Hourly Load - RC2016'!T123="",0,$P$19+$Q$19*(WLEF!T122))</f>
        <v>281.61245599809655</v>
      </c>
      <c r="U143" s="38">
        <f>IF('2018 Hourly Load - RC2016'!U123="",0,$P$19+$Q$19*(WLEF!U122))</f>
        <v>265.26228517835187</v>
      </c>
      <c r="V143" s="38">
        <f>IF('2018 Hourly Load - RC2016'!V123="",0,$P$19+$Q$19*(WLEF!V122))</f>
        <v>263.59028775915198</v>
      </c>
      <c r="W143" s="38">
        <f>IF('2018 Hourly Load - RC2016'!W123="",0,$P$19+$Q$19*(WLEF!W122))</f>
        <v>246.52978062786559</v>
      </c>
      <c r="X143" s="38">
        <f>IF('2018 Hourly Load - RC2016'!X123="",0,$P$19+$Q$19*(WLEF!X122))</f>
        <v>217.38941170155704</v>
      </c>
      <c r="Y143" s="38">
        <f>IF('2018 Hourly Load - RC2016'!Y123="",0,$P$19+$Q$19*(WLEF!Y122))</f>
        <v>182.60123958350411</v>
      </c>
      <c r="Z143" s="25">
        <f t="shared" si="1"/>
        <v>4933.4383074509105</v>
      </c>
    </row>
    <row r="144" spans="1:26" x14ac:dyDescent="0.25">
      <c r="A144" s="37">
        <f>IF('2018 Hourly Load - RC2016'!A124="","",'2018 Hourly Load - RC2016'!A124)</f>
        <v>43214</v>
      </c>
      <c r="B144" s="38">
        <f>IF('2018 Hourly Load - RC2016'!B124="",0,$P$19+$Q$19*(WLEF!B123))</f>
        <v>161.66460324279313</v>
      </c>
      <c r="C144" s="38">
        <f>IF('2018 Hourly Load - RC2016'!C124="",0,$P$19+$Q$19*(WLEF!C123))</f>
        <v>148.9758518506128</v>
      </c>
      <c r="D144" s="38">
        <f>IF('2018 Hourly Load - RC2016'!D124="",0,$P$19+$Q$19*(WLEF!D123))</f>
        <v>138.16058870787685</v>
      </c>
      <c r="E144" s="38">
        <f>IF('2018 Hourly Load - RC2016'!E124="",0,$P$19+$Q$19*(WLEF!E123))</f>
        <v>133.81552477829908</v>
      </c>
      <c r="F144" s="38">
        <f>IF('2018 Hourly Load - RC2016'!F124="",0,$P$19+$Q$19*(WLEF!F123))</f>
        <v>133.94980092949021</v>
      </c>
      <c r="G144" s="38">
        <f>IF('2018 Hourly Load - RC2016'!G124="",0,$P$19+$Q$19*(WLEF!G123))</f>
        <v>137.97023450990287</v>
      </c>
      <c r="H144" s="38">
        <f>IF('2018 Hourly Load - RC2016'!H124="",0,$P$19+$Q$19*(WLEF!H123))</f>
        <v>153.87606427548906</v>
      </c>
      <c r="I144" s="38">
        <f>IF('2018 Hourly Load - RC2016'!I124="",0,$P$19+$Q$19*(WLEF!I123))</f>
        <v>164.18076788960491</v>
      </c>
      <c r="J144" s="38">
        <f>IF('2018 Hourly Load - RC2016'!J124="",0,$P$19+$Q$19*(WLEF!J123))</f>
        <v>176.29249168809469</v>
      </c>
      <c r="K144" s="38">
        <f>IF('2018 Hourly Load - RC2016'!K124="",0,$P$19+$Q$19*(WLEF!K123))</f>
        <v>194.91140445955295</v>
      </c>
      <c r="L144" s="38">
        <f>IF('2018 Hourly Load - RC2016'!L124="",0,$P$19+$Q$19*(WLEF!L123))</f>
        <v>215.14955249019232</v>
      </c>
      <c r="M144" s="38">
        <f>IF('2018 Hourly Load - RC2016'!M124="",0,$P$19+$Q$19*(WLEF!M123))</f>
        <v>233.36233242981405</v>
      </c>
      <c r="N144" s="38">
        <f>IF('2018 Hourly Load - RC2016'!N124="",0,$P$19+$Q$19*(WLEF!N123))</f>
        <v>250.9748879540229</v>
      </c>
      <c r="O144" s="38">
        <f>IF('2018 Hourly Load - RC2016'!O124="",0,$P$19+$Q$19*(WLEF!O123))</f>
        <v>267.40346834687625</v>
      </c>
      <c r="P144" s="38">
        <f>IF('2018 Hourly Load - RC2016'!P124="",0,$P$19+$Q$19*(WLEF!P123))</f>
        <v>281.75623745158407</v>
      </c>
      <c r="Q144" s="38">
        <f>IF('2018 Hourly Load - RC2016'!Q124="",0,$P$19+$Q$19*(WLEF!Q123))</f>
        <v>296.27177631665194</v>
      </c>
      <c r="R144" s="38">
        <f>IF('2018 Hourly Load - RC2016'!R124="",0,$P$19+$Q$19*(WLEF!R123))</f>
        <v>304.8962927747578</v>
      </c>
      <c r="S144" s="38">
        <f>IF('2018 Hourly Load - RC2016'!S124="",0,$P$19+$Q$19*(WLEF!S123))</f>
        <v>303.75840775014058</v>
      </c>
      <c r="T144" s="38">
        <f>IF('2018 Hourly Load - RC2016'!T124="",0,$P$19+$Q$19*(WLEF!T123))</f>
        <v>291.16406274704099</v>
      </c>
      <c r="U144" s="38">
        <f>IF('2018 Hourly Load - RC2016'!U124="",0,$P$19+$Q$19*(WLEF!U123))</f>
        <v>272.16722160183502</v>
      </c>
      <c r="V144" s="38">
        <f>IF('2018 Hourly Load - RC2016'!V124="",0,$P$19+$Q$19*(WLEF!V123))</f>
        <v>270.62692674535742</v>
      </c>
      <c r="W144" s="38">
        <f>IF('2018 Hourly Load - RC2016'!W124="",0,$P$19+$Q$19*(WLEF!W123))</f>
        <v>249.74273032664553</v>
      </c>
      <c r="X144" s="38">
        <f>IF('2018 Hourly Load - RC2016'!X124="",0,$P$19+$Q$19*(WLEF!X123))</f>
        <v>218.93271890809268</v>
      </c>
      <c r="Y144" s="38">
        <f>IF('2018 Hourly Load - RC2016'!Y124="",0,$P$19+$Q$19*(WLEF!Y123))</f>
        <v>189.36025613021357</v>
      </c>
      <c r="Z144" s="25">
        <f t="shared" si="1"/>
        <v>5189.3642043049413</v>
      </c>
    </row>
    <row r="145" spans="1:26" x14ac:dyDescent="0.25">
      <c r="A145" s="37">
        <f>IF('2018 Hourly Load - RC2016'!A125="","",'2018 Hourly Load - RC2016'!A125)</f>
        <v>43215</v>
      </c>
      <c r="B145" s="38">
        <f>IF('2018 Hourly Load - RC2016'!B125="",0,$P$19+$Q$19*(WLEF!B124))</f>
        <v>165.95761925867669</v>
      </c>
      <c r="C145" s="38">
        <f>IF('2018 Hourly Load - RC2016'!C125="",0,$P$19+$Q$19*(WLEF!C124))</f>
        <v>150.8194963998998</v>
      </c>
      <c r="D145" s="38">
        <f>IF('2018 Hourly Load - RC2016'!D125="",0,$P$19+$Q$19*(WLEF!D124))</f>
        <v>142.0750491367246</v>
      </c>
      <c r="E145" s="38">
        <f>IF('2018 Hourly Load - RC2016'!E125="",0,$P$19+$Q$19*(WLEF!E124))</f>
        <v>137.27503835031257</v>
      </c>
      <c r="F145" s="38">
        <f>IF('2018 Hourly Load - RC2016'!F125="",0,$P$19+$Q$19*(WLEF!F124))</f>
        <v>136.18425042624489</v>
      </c>
      <c r="G145" s="38">
        <f>IF('2018 Hourly Load - RC2016'!G125="",0,$P$19+$Q$19*(WLEF!G124))</f>
        <v>142.32491091468978</v>
      </c>
      <c r="H145" s="38">
        <f>IF('2018 Hourly Load - RC2016'!H125="",0,$P$19+$Q$19*(WLEF!H124))</f>
        <v>158.63753093521507</v>
      </c>
      <c r="I145" s="38">
        <f>IF('2018 Hourly Load - RC2016'!I125="",0,$P$19+$Q$19*(WLEF!I124))</f>
        <v>168.6980270416156</v>
      </c>
      <c r="J145" s="38">
        <f>IF('2018 Hourly Load - RC2016'!J125="",0,$P$19+$Q$19*(WLEF!J124))</f>
        <v>182.07476811410453</v>
      </c>
      <c r="K145" s="38">
        <f>IF('2018 Hourly Load - RC2016'!K125="",0,$P$19+$Q$19*(WLEF!K124))</f>
        <v>201.88012459031847</v>
      </c>
      <c r="L145" s="38">
        <f>IF('2018 Hourly Load - RC2016'!L125="",0,$P$19+$Q$19*(WLEF!L124))</f>
        <v>224.74741765769789</v>
      </c>
      <c r="M145" s="38">
        <f>IF('2018 Hourly Load - RC2016'!M125="",0,$P$19+$Q$19*(WLEF!M124))</f>
        <v>246.26887140851034</v>
      </c>
      <c r="N145" s="38">
        <f>IF('2018 Hourly Load - RC2016'!N125="",0,$P$19+$Q$19*(WLEF!N124))</f>
        <v>266.18169929922396</v>
      </c>
      <c r="O145" s="38">
        <f>IF('2018 Hourly Load - RC2016'!O125="",0,$P$19+$Q$19*(WLEF!O124))</f>
        <v>285.46435118217352</v>
      </c>
      <c r="P145" s="38">
        <f>IF('2018 Hourly Load - RC2016'!P125="",0,$P$19+$Q$19*(WLEF!P124))</f>
        <v>302.82499569601157</v>
      </c>
      <c r="Q145" s="38">
        <f>IF('2018 Hourly Load - RC2016'!Q125="",0,$P$19+$Q$19*(WLEF!Q124))</f>
        <v>318.02196871167712</v>
      </c>
      <c r="R145" s="38">
        <f>IF('2018 Hourly Load - RC2016'!R125="",0,$P$19+$Q$19*(WLEF!R124))</f>
        <v>326.53890945949576</v>
      </c>
      <c r="S145" s="38">
        <f>IF('2018 Hourly Load - RC2016'!S125="",0,$P$19+$Q$19*(WLEF!S124))</f>
        <v>324.21072825951376</v>
      </c>
      <c r="T145" s="38">
        <f>IF('2018 Hourly Load - RC2016'!T125="",0,$P$19+$Q$19*(WLEF!T124))</f>
        <v>306.59587463157141</v>
      </c>
      <c r="U145" s="38">
        <f>IF('2018 Hourly Load - RC2016'!U125="",0,$P$19+$Q$19*(WLEF!U124))</f>
        <v>281.92404793525048</v>
      </c>
      <c r="V145" s="38">
        <f>IF('2018 Hourly Load - RC2016'!V125="",0,$P$19+$Q$19*(WLEF!V124))</f>
        <v>275.31376365517315</v>
      </c>
      <c r="W145" s="38">
        <f>IF('2018 Hourly Load - RC2016'!W125="",0,$P$19+$Q$19*(WLEF!W124))</f>
        <v>254.56474608567612</v>
      </c>
      <c r="X145" s="38">
        <f>IF('2018 Hourly Load - RC2016'!X125="",0,$P$19+$Q$19*(WLEF!X124))</f>
        <v>226.98464142240238</v>
      </c>
      <c r="Y145" s="38">
        <f>IF('2018 Hourly Load - RC2016'!Y125="",0,$P$19+$Q$19*(WLEF!Y124))</f>
        <v>199.36863599119704</v>
      </c>
      <c r="Z145" s="25">
        <f t="shared" si="1"/>
        <v>5424.9374665633759</v>
      </c>
    </row>
    <row r="146" spans="1:26" x14ac:dyDescent="0.25">
      <c r="A146" s="37">
        <f>IF('2018 Hourly Load - RC2016'!A126="","",'2018 Hourly Load - RC2016'!A126)</f>
        <v>43216</v>
      </c>
      <c r="B146" s="38">
        <f>IF('2018 Hourly Load - RC2016'!B126="",0,$P$19+$Q$19*(WLEF!B125))</f>
        <v>174.4413673326344</v>
      </c>
      <c r="C146" s="38">
        <f>IF('2018 Hourly Load - RC2016'!C126="",0,$P$19+$Q$19*(WLEF!C125))</f>
        <v>157.63172249959274</v>
      </c>
      <c r="D146" s="38">
        <f>IF('2018 Hourly Load - RC2016'!D126="",0,$P$19+$Q$19*(WLEF!D125))</f>
        <v>147.52721572867395</v>
      </c>
      <c r="E146" s="38">
        <f>IF('2018 Hourly Load - RC2016'!E126="",0,$P$19+$Q$19*(WLEF!E125))</f>
        <v>141.35469251748029</v>
      </c>
      <c r="F146" s="38">
        <f>IF('2018 Hourly Load - RC2016'!F126="",0,$P$19+$Q$19*(WLEF!F125))</f>
        <v>137.944878405737</v>
      </c>
      <c r="G146" s="38">
        <f>IF('2018 Hourly Load - RC2016'!G126="",0,$P$19+$Q$19*(WLEF!G125))</f>
        <v>138.17329049624246</v>
      </c>
      <c r="H146" s="38">
        <f>IF('2018 Hourly Load - RC2016'!H126="",0,$P$19+$Q$19*(WLEF!H125))</f>
        <v>141.99625330956121</v>
      </c>
      <c r="I146" s="38">
        <f>IF('2018 Hourly Load - RC2016'!I126="",0,$P$19+$Q$19*(WLEF!I125))</f>
        <v>149.83868442779652</v>
      </c>
      <c r="J146" s="38">
        <f>IF('2018 Hourly Load - RC2016'!J126="",0,$P$19+$Q$19*(WLEF!J125))</f>
        <v>171.41835392939672</v>
      </c>
      <c r="K146" s="38">
        <f>IF('2018 Hourly Load - RC2016'!K126="",0,$P$19+$Q$19*(WLEF!K125))</f>
        <v>198.68996747717364</v>
      </c>
      <c r="L146" s="38">
        <f>IF('2018 Hourly Load - RC2016'!L126="",0,$P$19+$Q$19*(WLEF!L125))</f>
        <v>226.35238956882466</v>
      </c>
      <c r="M146" s="38">
        <f>IF('2018 Hourly Load - RC2016'!M126="",0,$P$19+$Q$19*(WLEF!M125))</f>
        <v>252.32219316586645</v>
      </c>
      <c r="N146" s="38">
        <f>IF('2018 Hourly Load - RC2016'!N126="",0,$P$19+$Q$19*(WLEF!N125))</f>
        <v>274.06614795351271</v>
      </c>
      <c r="O146" s="38">
        <f>IF('2018 Hourly Load - RC2016'!O126="",0,$P$19+$Q$19*(WLEF!O125))</f>
        <v>291.33578036669485</v>
      </c>
      <c r="P146" s="38">
        <f>IF('2018 Hourly Load - RC2016'!P126="",0,$P$19+$Q$19*(WLEF!P125))</f>
        <v>302.0444640037353</v>
      </c>
      <c r="Q146" s="38">
        <f>IF('2018 Hourly Load - RC2016'!Q126="",0,$P$19+$Q$19*(WLEF!Q125))</f>
        <v>311.78477779649114</v>
      </c>
      <c r="R146" s="38">
        <f>IF('2018 Hourly Load - RC2016'!R126="",0,$P$19+$Q$19*(WLEF!R125))</f>
        <v>316.87699373134791</v>
      </c>
      <c r="S146" s="38">
        <f>IF('2018 Hourly Load - RC2016'!S126="",0,$P$19+$Q$19*(WLEF!S125))</f>
        <v>313.8459502717472</v>
      </c>
      <c r="T146" s="38">
        <f>IF('2018 Hourly Load - RC2016'!T126="",0,$P$19+$Q$19*(WLEF!T125))</f>
        <v>297.16636660151562</v>
      </c>
      <c r="U146" s="38">
        <f>IF('2018 Hourly Load - RC2016'!U126="",0,$P$19+$Q$19*(WLEF!U125))</f>
        <v>272.799148340268</v>
      </c>
      <c r="V146" s="38">
        <f>IF('2018 Hourly Load - RC2016'!V126="",0,$P$19+$Q$19*(WLEF!V125))</f>
        <v>266.22773042489632</v>
      </c>
      <c r="W146" s="38">
        <f>IF('2018 Hourly Load - RC2016'!W126="",0,$P$19+$Q$19*(WLEF!W125))</f>
        <v>247.53185167788575</v>
      </c>
      <c r="X146" s="38">
        <f>IF('2018 Hourly Load - RC2016'!X126="",0,$P$19+$Q$19*(WLEF!X125))</f>
        <v>223.75644008307063</v>
      </c>
      <c r="Y146" s="38">
        <f>IF('2018 Hourly Load - RC2016'!Y126="",0,$P$19+$Q$19*(WLEF!Y125))</f>
        <v>199.62594304983347</v>
      </c>
      <c r="Z146" s="25">
        <f t="shared" si="1"/>
        <v>5354.75260315998</v>
      </c>
    </row>
    <row r="147" spans="1:26" x14ac:dyDescent="0.25">
      <c r="A147" s="37">
        <f>IF('2018 Hourly Load - RC2016'!A127="","",'2018 Hourly Load - RC2016'!A127)</f>
        <v>43217</v>
      </c>
      <c r="B147" s="38">
        <f>IF('2018 Hourly Load - RC2016'!B127="",0,$P$19+$Q$19*(WLEF!B126))</f>
        <v>178.22849842902568</v>
      </c>
      <c r="C147" s="38">
        <f>IF('2018 Hourly Load - RC2016'!C127="",0,$P$19+$Q$19*(WLEF!C126))</f>
        <v>162.87967074663192</v>
      </c>
      <c r="D147" s="38">
        <f>IF('2018 Hourly Load - RC2016'!D127="",0,$P$19+$Q$19*(WLEF!D126))</f>
        <v>152.20447540806401</v>
      </c>
      <c r="E147" s="38">
        <f>IF('2018 Hourly Load - RC2016'!E127="",0,$P$19+$Q$19*(WLEF!E126))</f>
        <v>146.16230754572945</v>
      </c>
      <c r="F147" s="38">
        <f>IF('2018 Hourly Load - RC2016'!F127="",0,$P$19+$Q$19*(WLEF!F126))</f>
        <v>142.41709616313557</v>
      </c>
      <c r="G147" s="38">
        <f>IF('2018 Hourly Load - RC2016'!G127="",0,$P$19+$Q$19*(WLEF!G126))</f>
        <v>141.77327970491754</v>
      </c>
      <c r="H147" s="38">
        <f>IF('2018 Hourly Load - RC2016'!H127="",0,$P$19+$Q$19*(WLEF!H126))</f>
        <v>143.88831196344654</v>
      </c>
      <c r="I147" s="38">
        <f>IF('2018 Hourly Load - RC2016'!I127="",0,$P$19+$Q$19*(WLEF!I126))</f>
        <v>150.04826501475134</v>
      </c>
      <c r="J147" s="38">
        <f>IF('2018 Hourly Load - RC2016'!J127="",0,$P$19+$Q$19*(WLEF!J126))</f>
        <v>174.00178216638983</v>
      </c>
      <c r="K147" s="38">
        <f>IF('2018 Hourly Load - RC2016'!K127="",0,$P$19+$Q$19*(WLEF!K126))</f>
        <v>205.3957011042076</v>
      </c>
      <c r="L147" s="38">
        <f>IF('2018 Hourly Load - RC2016'!L127="",0,$P$19+$Q$19*(WLEF!L126))</f>
        <v>234.93103098529895</v>
      </c>
      <c r="M147" s="38">
        <f>IF('2018 Hourly Load - RC2016'!M127="",0,$P$19+$Q$19*(WLEF!M126))</f>
        <v>260.97187008362624</v>
      </c>
      <c r="N147" s="38">
        <f>IF('2018 Hourly Load - RC2016'!N127="",0,$P$19+$Q$19*(WLEF!N126))</f>
        <v>282.4999333102466</v>
      </c>
      <c r="O147" s="38">
        <f>IF('2018 Hourly Load - RC2016'!O127="",0,$P$19+$Q$19*(WLEF!O126))</f>
        <v>300.78845500865862</v>
      </c>
      <c r="P147" s="38">
        <f>IF('2018 Hourly Load - RC2016'!P127="",0,$P$19+$Q$19*(WLEF!P126))</f>
        <v>313.35558816185454</v>
      </c>
      <c r="Q147" s="38">
        <f>IF('2018 Hourly Load - RC2016'!Q127="",0,$P$19+$Q$19*(WLEF!Q126))</f>
        <v>324.34271278050318</v>
      </c>
      <c r="R147" s="38">
        <f>IF('2018 Hourly Load - RC2016'!R127="",0,$P$19+$Q$19*(WLEF!R126))</f>
        <v>328.77165641742823</v>
      </c>
      <c r="S147" s="38">
        <f>IF('2018 Hourly Load - RC2016'!S127="",0,$P$19+$Q$19*(WLEF!S126))</f>
        <v>325.79691613965537</v>
      </c>
      <c r="T147" s="38">
        <f>IF('2018 Hourly Load - RC2016'!T127="",0,$P$19+$Q$19*(WLEF!T126))</f>
        <v>310.47558586183879</v>
      </c>
      <c r="U147" s="38">
        <f>IF('2018 Hourly Load - RC2016'!U127="",0,$P$19+$Q$19*(WLEF!U126))</f>
        <v>289.45076347667498</v>
      </c>
      <c r="V147" s="38">
        <f>IF('2018 Hourly Load - RC2016'!V127="",0,$P$19+$Q$19*(WLEF!V126))</f>
        <v>286.48157605048959</v>
      </c>
      <c r="W147" s="38">
        <f>IF('2018 Hourly Load - RC2016'!W127="",0,$P$19+$Q$19*(WLEF!W126))</f>
        <v>264.96397117387971</v>
      </c>
      <c r="X147" s="38">
        <f>IF('2018 Hourly Load - RC2016'!X127="",0,$P$19+$Q$19*(WLEF!X126))</f>
        <v>233.4666605850602</v>
      </c>
      <c r="Y147" s="38">
        <f>IF('2018 Hourly Load - RC2016'!Y127="",0,$P$19+$Q$19*(WLEF!Y126))</f>
        <v>204.6810059480261</v>
      </c>
      <c r="Z147" s="25">
        <f t="shared" si="1"/>
        <v>5557.9771142295403</v>
      </c>
    </row>
    <row r="148" spans="1:26" x14ac:dyDescent="0.25">
      <c r="A148" s="37">
        <f>IF('2018 Hourly Load - RC2016'!A128="","",'2018 Hourly Load - RC2016'!A128)</f>
        <v>43218</v>
      </c>
      <c r="B148" s="38">
        <f>IF('2018 Hourly Load - RC2016'!B128="",0,$P$19+$Q$19*(WLEF!B127))</f>
        <v>181.93912892486188</v>
      </c>
      <c r="C148" s="38">
        <f>IF('2018 Hourly Load - RC2016'!C128="",0,$P$19+$Q$19*(WLEF!C127))</f>
        <v>167.65932731099451</v>
      </c>
      <c r="D148" s="38">
        <f>IF('2018 Hourly Load - RC2016'!D128="",0,$P$19+$Q$19*(WLEF!D127))</f>
        <v>159.11315425211836</v>
      </c>
      <c r="E148" s="38">
        <f>IF('2018 Hourly Load - RC2016'!E128="",0,$P$19+$Q$19*(WLEF!E127))</f>
        <v>153.99108023147846</v>
      </c>
      <c r="F148" s="38">
        <f>IF('2018 Hourly Load - RC2016'!F128="",0,$P$19+$Q$19*(WLEF!F127))</f>
        <v>153.56024512217192</v>
      </c>
      <c r="G148" s="38">
        <f>IF('2018 Hourly Load - RC2016'!G128="",0,$P$19+$Q$19*(WLEF!G127))</f>
        <v>161.69486772250727</v>
      </c>
      <c r="H148" s="38">
        <f>IF('2018 Hourly Load - RC2016'!H128="",0,$P$19+$Q$19*(WLEF!H127))</f>
        <v>180.35226492030426</v>
      </c>
      <c r="I148" s="38">
        <f>IF('2018 Hourly Load - RC2016'!I128="",0,$P$19+$Q$19*(WLEF!I127))</f>
        <v>192.1895059421451</v>
      </c>
      <c r="J148" s="38">
        <f>IF('2018 Hourly Load - RC2016'!J128="",0,$P$19+$Q$19*(WLEF!J127))</f>
        <v>208.92391395186465</v>
      </c>
      <c r="K148" s="38">
        <f>IF('2018 Hourly Load - RC2016'!K128="",0,$P$19+$Q$19*(WLEF!K127))</f>
        <v>233.90523156468061</v>
      </c>
      <c r="L148" s="38">
        <f>IF('2018 Hourly Load - RC2016'!L128="",0,$P$19+$Q$19*(WLEF!L127))</f>
        <v>264.50550127726888</v>
      </c>
      <c r="M148" s="38">
        <f>IF('2018 Hourly Load - RC2016'!M128="",0,$P$19+$Q$19*(WLEF!M127))</f>
        <v>292.09709142424055</v>
      </c>
      <c r="N148" s="38">
        <f>IF('2018 Hourly Load - RC2016'!N128="",0,$P$19+$Q$19*(WLEF!N127))</f>
        <v>314.05257389330353</v>
      </c>
      <c r="O148" s="38">
        <f>IF('2018 Hourly Load - RC2016'!O128="",0,$P$19+$Q$19*(WLEF!O127))</f>
        <v>333.59029443150342</v>
      </c>
      <c r="P148" s="38">
        <f>IF('2018 Hourly Load - RC2016'!P128="",0,$P$19+$Q$19*(WLEF!P127))</f>
        <v>350.32230219954585</v>
      </c>
      <c r="Q148" s="38">
        <f>IF('2018 Hourly Load - RC2016'!Q128="",0,$P$19+$Q$19*(WLEF!Q127))</f>
        <v>363.50937454913372</v>
      </c>
      <c r="R148" s="38">
        <f>IF('2018 Hourly Load - RC2016'!R128="",0,$P$19+$Q$19*(WLEF!R127))</f>
        <v>367.04882544772363</v>
      </c>
      <c r="S148" s="38">
        <f>IF('2018 Hourly Load - RC2016'!S128="",0,$P$19+$Q$19*(WLEF!S127))</f>
        <v>365.64752810484902</v>
      </c>
      <c r="T148" s="38">
        <f>IF('2018 Hourly Load - RC2016'!T128="",0,$P$19+$Q$19*(WLEF!T127))</f>
        <v>350.0723397221995</v>
      </c>
      <c r="U148" s="38">
        <f>IF('2018 Hourly Load - RC2016'!U128="",0,$P$19+$Q$19*(WLEF!U127))</f>
        <v>327.2820306124047</v>
      </c>
      <c r="V148" s="38">
        <f>IF('2018 Hourly Load - RC2016'!V128="",0,$P$19+$Q$19*(WLEF!V127))</f>
        <v>320.92280355580266</v>
      </c>
      <c r="W148" s="38">
        <f>IF('2018 Hourly Load - RC2016'!W128="",0,$P$19+$Q$19*(WLEF!W127))</f>
        <v>292.61360372484728</v>
      </c>
      <c r="X148" s="38">
        <f>IF('2018 Hourly Load - RC2016'!X128="",0,$P$19+$Q$19*(WLEF!X127))</f>
        <v>254.8544574858754</v>
      </c>
      <c r="Y148" s="38">
        <f>IF('2018 Hourly Load - RC2016'!Y128="",0,$P$19+$Q$19*(WLEF!Y127))</f>
        <v>220.50473335034172</v>
      </c>
      <c r="Z148" s="25">
        <f t="shared" si="1"/>
        <v>6210.3521797221665</v>
      </c>
    </row>
    <row r="149" spans="1:26" x14ac:dyDescent="0.25">
      <c r="A149" s="37">
        <f>IF('2018 Hourly Load - RC2016'!A129="","",'2018 Hourly Load - RC2016'!A129)</f>
        <v>43219</v>
      </c>
      <c r="B149" s="38">
        <f>IF('2018 Hourly Load - RC2016'!B129="",0,$P$19+$Q$19*(WLEF!B128))</f>
        <v>195.18181466551687</v>
      </c>
      <c r="C149" s="38">
        <f>IF('2018 Hourly Load - RC2016'!C129="",0,$P$19+$Q$19*(WLEF!C128))</f>
        <v>178.81147232117138</v>
      </c>
      <c r="D149" s="38">
        <f>IF('2018 Hourly Load - RC2016'!D129="",0,$P$19+$Q$19*(WLEF!D128))</f>
        <v>168.80855971730136</v>
      </c>
      <c r="E149" s="38">
        <f>IF('2018 Hourly Load - RC2016'!E129="",0,$P$19+$Q$19*(WLEF!E128))</f>
        <v>163.26126745497754</v>
      </c>
      <c r="F149" s="38">
        <f>IF('2018 Hourly Load - RC2016'!F129="",0,$P$19+$Q$19*(WLEF!F128))</f>
        <v>162.34694584566483</v>
      </c>
      <c r="G149" s="38">
        <f>IF('2018 Hourly Load - RC2016'!G129="",0,$P$19+$Q$19*(WLEF!G128))</f>
        <v>169.96545822363652</v>
      </c>
      <c r="H149" s="38">
        <f>IF('2018 Hourly Load - RC2016'!H129="",0,$P$19+$Q$19*(WLEF!H128))</f>
        <v>188.30878196381624</v>
      </c>
      <c r="I149" s="38">
        <f>IF('2018 Hourly Load - RC2016'!I129="",0,$P$19+$Q$19*(WLEF!I128))</f>
        <v>200.34421375332602</v>
      </c>
      <c r="J149" s="38">
        <f>IF('2018 Hourly Load - RC2016'!J129="",0,$P$19+$Q$19*(WLEF!J128))</f>
        <v>221.02406883002635</v>
      </c>
      <c r="K149" s="38">
        <f>IF('2018 Hourly Load - RC2016'!K129="",0,$P$19+$Q$19*(WLEF!K128))</f>
        <v>249.12834326255972</v>
      </c>
      <c r="L149" s="38">
        <f>IF('2018 Hourly Load - RC2016'!L129="",0,$P$19+$Q$19*(WLEF!L128))</f>
        <v>279.31899594472458</v>
      </c>
      <c r="M149" s="38">
        <f>IF('2018 Hourly Load - RC2016'!M129="",0,$P$19+$Q$19*(WLEF!M128))</f>
        <v>306.57046026562074</v>
      </c>
      <c r="N149" s="38">
        <f>IF('2018 Hourly Load - RC2016'!N129="",0,$P$19+$Q$19*(WLEF!N128))</f>
        <v>327.62743452461342</v>
      </c>
      <c r="O149" s="38">
        <f>IF('2018 Hourly Load - RC2016'!O129="",0,$P$19+$Q$19*(WLEF!O128))</f>
        <v>345.18009117980728</v>
      </c>
      <c r="P149" s="38">
        <f>IF('2018 Hourly Load - RC2016'!P129="",0,$P$19+$Q$19*(WLEF!P128))</f>
        <v>357.70637490977089</v>
      </c>
      <c r="Q149" s="38">
        <f>IF('2018 Hourly Load - RC2016'!Q129="",0,$P$19+$Q$19*(WLEF!Q128))</f>
        <v>366.7625658784529</v>
      </c>
      <c r="R149" s="38">
        <f>IF('2018 Hourly Load - RC2016'!R129="",0,$P$19+$Q$19*(WLEF!R128))</f>
        <v>364.87686063623494</v>
      </c>
      <c r="S149" s="38">
        <f>IF('2018 Hourly Load - RC2016'!S129="",0,$P$19+$Q$19*(WLEF!S128))</f>
        <v>358.32624002018952</v>
      </c>
      <c r="T149" s="38">
        <f>IF('2018 Hourly Load - RC2016'!T129="",0,$P$19+$Q$19*(WLEF!T128))</f>
        <v>345.53787536164333</v>
      </c>
      <c r="U149" s="38">
        <f>IF('2018 Hourly Load - RC2016'!U129="",0,$P$19+$Q$19*(WLEF!U128))</f>
        <v>325.18826534388677</v>
      </c>
      <c r="V149" s="38">
        <f>IF('2018 Hourly Load - RC2016'!V129="",0,$P$19+$Q$19*(WLEF!V128))</f>
        <v>317.63132344465674</v>
      </c>
      <c r="W149" s="38">
        <f>IF('2018 Hourly Load - RC2016'!W129="",0,$P$19+$Q$19*(WLEF!W128))</f>
        <v>291.06597004132993</v>
      </c>
      <c r="X149" s="38">
        <f>IF('2018 Hourly Load - RC2016'!X129="",0,$P$19+$Q$19*(WLEF!X128))</f>
        <v>254.65386216084164</v>
      </c>
      <c r="Y149" s="38">
        <f>IF('2018 Hourly Load - RC2016'!Y129="",0,$P$19+$Q$19*(WLEF!Y128))</f>
        <v>220.36507841363618</v>
      </c>
      <c r="Z149" s="25">
        <f t="shared" si="1"/>
        <v>6357.9923241634051</v>
      </c>
    </row>
    <row r="150" spans="1:26" x14ac:dyDescent="0.25">
      <c r="A150" s="37">
        <f>IF('2018 Hourly Load - RC2016'!A130="","",'2018 Hourly Load - RC2016'!A130)</f>
        <v>43220</v>
      </c>
      <c r="B150" s="38">
        <f>IF('2018 Hourly Load - RC2016'!B130="",0,$P$19+$Q$19*(WLEF!B129))</f>
        <v>194.38952919762028</v>
      </c>
      <c r="C150" s="38">
        <f>IF('2018 Hourly Load - RC2016'!C130="",0,$P$19+$Q$19*(WLEF!C129))</f>
        <v>179.42967517252038</v>
      </c>
      <c r="D150" s="38">
        <f>IF('2018 Hourly Load - RC2016'!D130="",0,$P$19+$Q$19*(WLEF!D129))</f>
        <v>170.23597344466927</v>
      </c>
      <c r="E150" s="38">
        <f>IF('2018 Hourly Load - RC2016'!E130="",0,$P$19+$Q$19*(WLEF!E129))</f>
        <v>165.29100446057322</v>
      </c>
      <c r="F150" s="38">
        <f>IF('2018 Hourly Load - RC2016'!F130="",0,$P$19+$Q$19*(WLEF!F129))</f>
        <v>164.98185736053659</v>
      </c>
      <c r="G150" s="38">
        <f>IF('2018 Hourly Load - RC2016'!G130="",0,$P$19+$Q$19*(WLEF!G129))</f>
        <v>172.60861198285289</v>
      </c>
      <c r="H150" s="38">
        <f>IF('2018 Hourly Load - RC2016'!H130="",0,$P$19+$Q$19*(WLEF!H129))</f>
        <v>191.6562164053625</v>
      </c>
      <c r="I150" s="38">
        <f>IF('2018 Hourly Load - RC2016'!I130="",0,$P$19+$Q$19*(WLEF!I129))</f>
        <v>203.76249164805236</v>
      </c>
      <c r="J150" s="38">
        <f>IF('2018 Hourly Load - RC2016'!J130="",0,$P$19+$Q$19*(WLEF!J129))</f>
        <v>223.95839988471857</v>
      </c>
      <c r="K150" s="38">
        <f>IF('2018 Hourly Load - RC2016'!K130="",0,$P$19+$Q$19*(WLEF!K129))</f>
        <v>252.30006303830294</v>
      </c>
      <c r="L150" s="38">
        <f>IF('2018 Hourly Load - RC2016'!L130="",0,$P$19+$Q$19*(WLEF!L129))</f>
        <v>282.30787945057574</v>
      </c>
      <c r="M150" s="38">
        <f>IF('2018 Hourly Load - RC2016'!M130="",0,$P$19+$Q$19*(WLEF!M129))</f>
        <v>307.56268651257392</v>
      </c>
      <c r="N150" s="38">
        <f>IF('2018 Hourly Load - RC2016'!N130="",0,$P$19+$Q$19*(WLEF!N129))</f>
        <v>327.12269542022199</v>
      </c>
      <c r="O150" s="38">
        <f>IF('2018 Hourly Load - RC2016'!O130="",0,$P$19+$Q$19*(WLEF!O129))</f>
        <v>344.68509905622699</v>
      </c>
      <c r="P150" s="38">
        <f>IF('2018 Hourly Load - RC2016'!P130="",0,$P$19+$Q$19*(WLEF!P129))</f>
        <v>355.68259355328706</v>
      </c>
      <c r="Q150" s="38">
        <f>IF('2018 Hourly Load - RC2016'!Q130="",0,$P$19+$Q$19*(WLEF!Q129))</f>
        <v>363.36711869127021</v>
      </c>
      <c r="R150" s="38">
        <f>IF('2018 Hourly Load - RC2016'!R130="",0,$P$19+$Q$19*(WLEF!R129))</f>
        <v>359.3703106242308</v>
      </c>
      <c r="S150" s="38">
        <f>IF('2018 Hourly Load - RC2016'!S130="",0,$P$19+$Q$19*(WLEF!S129))</f>
        <v>337.93978769528781</v>
      </c>
      <c r="T150" s="38">
        <f>IF('2018 Hourly Load - RC2016'!T130="",0,$P$19+$Q$19*(WLEF!T129))</f>
        <v>322.49820221653846</v>
      </c>
      <c r="U150" s="38">
        <f>IF('2018 Hourly Load - RC2016'!U130="",0,$P$19+$Q$19*(WLEF!U129))</f>
        <v>306.39259998371853</v>
      </c>
      <c r="V150" s="38">
        <f>IF('2018 Hourly Load - RC2016'!V130="",0,$P$19+$Q$19*(WLEF!V129))</f>
        <v>305.3015761353866</v>
      </c>
      <c r="W150" s="38">
        <f>IF('2018 Hourly Load - RC2016'!W130="",0,$P$19+$Q$19*(WLEF!W129))</f>
        <v>282.04395572331845</v>
      </c>
      <c r="X150" s="38">
        <f>IF('2018 Hourly Load - RC2016'!X130="",0,$P$19+$Q$19*(WLEF!X129))</f>
        <v>247.9684841944196</v>
      </c>
      <c r="Y150" s="38">
        <f>IF('2018 Hourly Load - RC2016'!Y130="",0,$P$19+$Q$19*(WLEF!Y129))</f>
        <v>215.79601014932086</v>
      </c>
      <c r="Z150" s="25">
        <f t="shared" si="1"/>
        <v>6276.6528220015862</v>
      </c>
    </row>
    <row r="151" spans="1:26" x14ac:dyDescent="0.25">
      <c r="A151" s="37">
        <f>IF('2018 Hourly Load - RC2016'!A131="","",'2018 Hourly Load - RC2016'!A131)</f>
        <v>43221</v>
      </c>
      <c r="B151" s="38">
        <f>IF('2018 Hourly Load - RC2016'!B131="",0,$P$19+$Q$19*(WLEF!B130))</f>
        <v>190.46987771567575</v>
      </c>
      <c r="C151" s="38">
        <f>IF('2018 Hourly Load - RC2016'!C131="",0,$P$19+$Q$19*(WLEF!C130))</f>
        <v>175.27455616986043</v>
      </c>
      <c r="D151" s="38">
        <f>IF('2018 Hourly Load - RC2016'!D131="",0,$P$19+$Q$19*(WLEF!D130))</f>
        <v>165.74028985434472</v>
      </c>
      <c r="E151" s="38">
        <f>IF('2018 Hourly Load - RC2016'!E131="",0,$P$19+$Q$19*(WLEF!E130))</f>
        <v>160.83458499750975</v>
      </c>
      <c r="F151" s="38">
        <f>IF('2018 Hourly Load - RC2016'!F131="",0,$P$19+$Q$19*(WLEF!F130))</f>
        <v>159.47083845385455</v>
      </c>
      <c r="G151" s="38">
        <f>IF('2018 Hourly Load - RC2016'!G131="",0,$P$19+$Q$19*(WLEF!G130))</f>
        <v>167.59657721093129</v>
      </c>
      <c r="H151" s="38">
        <f>IF('2018 Hourly Load - RC2016'!H131="",0,$P$19+$Q$19*(WLEF!H130))</f>
        <v>187.2972796974729</v>
      </c>
      <c r="I151" s="38">
        <f>IF('2018 Hourly Load - RC2016'!I131="",0,$P$19+$Q$19*(WLEF!I130))</f>
        <v>199.77310224827622</v>
      </c>
      <c r="J151" s="38">
        <f>IF('2018 Hourly Load - RC2016'!J131="",0,$P$19+$Q$19*(WLEF!J130))</f>
        <v>217.80405650822343</v>
      </c>
      <c r="K151" s="38">
        <f>IF('2018 Hourly Load - RC2016'!K131="",0,$P$19+$Q$19*(WLEF!K130))</f>
        <v>245.83448304961286</v>
      </c>
      <c r="L151" s="38">
        <f>IF('2018 Hourly Load - RC2016'!L131="",0,$P$19+$Q$19*(WLEF!L130))</f>
        <v>276.96775099005976</v>
      </c>
      <c r="M151" s="38">
        <f>IF('2018 Hourly Load - RC2016'!M131="",0,$P$19+$Q$19*(WLEF!M130))</f>
        <v>302.0444640037353</v>
      </c>
      <c r="N151" s="38">
        <f>IF('2018 Hourly Load - RC2016'!N131="",0,$P$19+$Q$19*(WLEF!N130))</f>
        <v>322.89286107317793</v>
      </c>
      <c r="O151" s="38">
        <f>IF('2018 Hourly Load - RC2016'!O131="",0,$P$19+$Q$19*(WLEF!O130))</f>
        <v>341.34243776534578</v>
      </c>
      <c r="P151" s="38">
        <f>IF('2018 Hourly Load - RC2016'!P131="",0,$P$19+$Q$19*(WLEF!P130))</f>
        <v>353.38681453702412</v>
      </c>
      <c r="Q151" s="38">
        <f>IF('2018 Hourly Load - RC2016'!Q131="",0,$P$19+$Q$19*(WLEF!Q130))</f>
        <v>359.5115522954701</v>
      </c>
      <c r="R151" s="38">
        <f>IF('2018 Hourly Load - RC2016'!R131="",0,$P$19+$Q$19*(WLEF!R130))</f>
        <v>356.44063763519654</v>
      </c>
      <c r="S151" s="38">
        <f>IF('2018 Hourly Load - RC2016'!S131="",0,$P$19+$Q$19*(WLEF!S130))</f>
        <v>340.41469148996731</v>
      </c>
      <c r="T151" s="38">
        <f>IF('2018 Hourly Load - RC2016'!T131="",0,$P$19+$Q$19*(WLEF!T130))</f>
        <v>316.77304319878084</v>
      </c>
      <c r="U151" s="38">
        <f>IF('2018 Hourly Load - RC2016'!U131="",0,$P$19+$Q$19*(WLEF!U130))</f>
        <v>299.21100423839181</v>
      </c>
      <c r="V151" s="38">
        <f>IF('2018 Hourly Load - RC2016'!V131="",0,$P$19+$Q$19*(WLEF!V130))</f>
        <v>297.61436088536487</v>
      </c>
      <c r="W151" s="38">
        <f>IF('2018 Hourly Load - RC2016'!W131="",0,$P$19+$Q$19*(WLEF!W130))</f>
        <v>272.82257317416025</v>
      </c>
      <c r="X151" s="38">
        <f>IF('2018 Hourly Load - RC2016'!X131="",0,$P$19+$Q$19*(WLEF!X130))</f>
        <v>241.58650627049758</v>
      </c>
      <c r="Y151" s="38">
        <f>IF('2018 Hourly Load - RC2016'!Y131="",0,$P$19+$Q$19*(WLEF!Y130))</f>
        <v>211.41941724351466</v>
      </c>
      <c r="Z151" s="25">
        <f t="shared" si="1"/>
        <v>6162.5237607064491</v>
      </c>
    </row>
    <row r="152" spans="1:26" x14ac:dyDescent="0.25">
      <c r="A152" s="37">
        <f>IF('2018 Hourly Load - RC2016'!A132="","",'2018 Hourly Load - RC2016'!A132)</f>
        <v>43222</v>
      </c>
      <c r="B152" s="38">
        <f>IF('2018 Hourly Load - RC2016'!B132="",0,$P$19+$Q$19*(WLEF!B131))</f>
        <v>188.15150751254001</v>
      </c>
      <c r="C152" s="38">
        <f>IF('2018 Hourly Load - RC2016'!C132="",0,$P$19+$Q$19*(WLEF!C131))</f>
        <v>173.19050479521408</v>
      </c>
      <c r="D152" s="38">
        <f>IF('2018 Hourly Load - RC2016'!D132="",0,$P$19+$Q$19*(WLEF!D131))</f>
        <v>164.15003443848727</v>
      </c>
      <c r="E152" s="38">
        <f>IF('2018 Hourly Load - RC2016'!E132="",0,$P$19+$Q$19*(WLEF!E131))</f>
        <v>158.84543487747425</v>
      </c>
      <c r="F152" s="38">
        <f>IF('2018 Hourly Load - RC2016'!F132="",0,$P$19+$Q$19*(WLEF!F131))</f>
        <v>157.48437053376327</v>
      </c>
      <c r="G152" s="38">
        <f>IF('2018 Hourly Load - RC2016'!G132="",0,$P$19+$Q$19*(WLEF!G131))</f>
        <v>165.07454107091888</v>
      </c>
      <c r="H152" s="38">
        <f>IF('2018 Hourly Load - RC2016'!H132="",0,$P$19+$Q$19*(WLEF!H131))</f>
        <v>183.81223811306441</v>
      </c>
      <c r="I152" s="38">
        <f>IF('2018 Hourly Load - RC2016'!I132="",0,$P$19+$Q$19*(WLEF!I131))</f>
        <v>196.42987056732909</v>
      </c>
      <c r="J152" s="38">
        <f>IF('2018 Hourly Load - RC2016'!J132="",0,$P$19+$Q$19*(WLEF!J131))</f>
        <v>212.26955594442694</v>
      </c>
      <c r="K152" s="38">
        <f>IF('2018 Hourly Load - RC2016'!K132="",0,$P$19+$Q$19*(WLEF!K131))</f>
        <v>236.92966554847334</v>
      </c>
      <c r="L152" s="38">
        <f>IF('2018 Hourly Load - RC2016'!L132="",0,$P$19+$Q$19*(WLEF!L131))</f>
        <v>259.54549859485292</v>
      </c>
      <c r="M152" s="38">
        <f>IF('2018 Hourly Load - RC2016'!M132="",0,$P$19+$Q$19*(WLEF!M131))</f>
        <v>277.44161350635608</v>
      </c>
      <c r="N152" s="38">
        <f>IF('2018 Hourly Load - RC2016'!N132="",0,$P$19+$Q$19*(WLEF!N131))</f>
        <v>288.18258999635896</v>
      </c>
      <c r="O152" s="38">
        <f>IF('2018 Hourly Load - RC2016'!O132="",0,$P$19+$Q$19*(WLEF!O131))</f>
        <v>300.9138940698752</v>
      </c>
      <c r="P152" s="38">
        <f>IF('2018 Hourly Load - RC2016'!P132="",0,$P$19+$Q$19*(WLEF!P131))</f>
        <v>310.27056192187962</v>
      </c>
      <c r="Q152" s="38">
        <f>IF('2018 Hourly Load - RC2016'!Q132="",0,$P$19+$Q$19*(WLEF!Q131))</f>
        <v>315.24244641198629</v>
      </c>
      <c r="R152" s="38">
        <f>IF('2018 Hourly Load - RC2016'!R132="",0,$P$19+$Q$19*(WLEF!R131))</f>
        <v>312.14481836374563</v>
      </c>
      <c r="S152" s="38">
        <f>IF('2018 Hourly Load - RC2016'!S132="",0,$P$19+$Q$19*(WLEF!S131))</f>
        <v>302.90060438776248</v>
      </c>
      <c r="T152" s="38">
        <f>IF('2018 Hourly Load - RC2016'!T132="",0,$P$19+$Q$19*(WLEF!T131))</f>
        <v>289.03574032804812</v>
      </c>
      <c r="U152" s="38">
        <f>IF('2018 Hourly Load - RC2016'!U132="",0,$P$19+$Q$19*(WLEF!U131))</f>
        <v>270.88320738958754</v>
      </c>
      <c r="V152" s="38">
        <f>IF('2018 Hourly Load - RC2016'!V132="",0,$P$19+$Q$19*(WLEF!V131))</f>
        <v>270.53377694069661</v>
      </c>
      <c r="W152" s="38">
        <f>IF('2018 Hourly Load - RC2016'!W132="",0,$P$19+$Q$19*(WLEF!W131))</f>
        <v>246.07332543815841</v>
      </c>
      <c r="X152" s="38">
        <f>IF('2018 Hourly Load - RC2016'!X132="",0,$P$19+$Q$19*(WLEF!X131))</f>
        <v>223.09099339778817</v>
      </c>
      <c r="Y152" s="38">
        <f>IF('2018 Hourly Load - RC2016'!Y132="",0,$P$19+$Q$19*(WLEF!Y131))</f>
        <v>200.1966977913616</v>
      </c>
      <c r="Z152" s="25">
        <f t="shared" si="1"/>
        <v>5702.7934919401496</v>
      </c>
    </row>
    <row r="153" spans="1:26" x14ac:dyDescent="0.25">
      <c r="A153" s="37">
        <f>IF('2018 Hourly Load - RC2016'!A133="","",'2018 Hourly Load - RC2016'!A133)</f>
        <v>43223</v>
      </c>
      <c r="B153" s="38">
        <f>IF('2018 Hourly Load - RC2016'!B133="",0,$P$19+$Q$19*(WLEF!B132))</f>
        <v>179.53010985812372</v>
      </c>
      <c r="C153" s="38">
        <f>IF('2018 Hourly Load - RC2016'!C133="",0,$P$19+$Q$19*(WLEF!C132))</f>
        <v>165.10544714954705</v>
      </c>
      <c r="D153" s="38">
        <f>IF('2018 Hourly Load - RC2016'!D133="",0,$P$19+$Q$19*(WLEF!D132))</f>
        <v>156.0625218857648</v>
      </c>
      <c r="E153" s="38">
        <f>IF('2018 Hourly Load - RC2016'!E133="",0,$P$19+$Q$19*(WLEF!E132))</f>
        <v>150.8194963998998</v>
      </c>
      <c r="F153" s="38">
        <f>IF('2018 Hourly Load - RC2016'!F133="",0,$P$19+$Q$19*(WLEF!F132))</f>
        <v>148.21506442984904</v>
      </c>
      <c r="G153" s="38">
        <f>IF('2018 Hourly Load - RC2016'!G133="",0,$P$19+$Q$19*(WLEF!G132))</f>
        <v>149.64336790817731</v>
      </c>
      <c r="H153" s="38">
        <f>IF('2018 Hourly Load - RC2016'!H133="",0,$P$19+$Q$19*(WLEF!H132))</f>
        <v>154.6253137050204</v>
      </c>
      <c r="I153" s="38">
        <f>IF('2018 Hourly Load - RC2016'!I133="",0,$P$19+$Q$19*(WLEF!I132))</f>
        <v>162.75774969022288</v>
      </c>
      <c r="J153" s="38">
        <f>IF('2018 Hourly Load - RC2016'!J133="",0,$P$19+$Q$19*(WLEF!J132))</f>
        <v>179.91558924689275</v>
      </c>
      <c r="K153" s="38">
        <f>IF('2018 Hourly Load - RC2016'!K133="",0,$P$19+$Q$19*(WLEF!K132))</f>
        <v>203.08986581617734</v>
      </c>
      <c r="L153" s="38">
        <f>IF('2018 Hourly Load - RC2016'!L133="",0,$P$19+$Q$19*(WLEF!L132))</f>
        <v>223.5747992586887</v>
      </c>
      <c r="M153" s="38">
        <f>IF('2018 Hourly Load - RC2016'!M133="",0,$P$19+$Q$19*(WLEF!M132))</f>
        <v>238.3894447762143</v>
      </c>
      <c r="N153" s="38">
        <f>IF('2018 Hourly Load - RC2016'!N133="",0,$P$19+$Q$19*(WLEF!N132))</f>
        <v>245.42234709609892</v>
      </c>
      <c r="O153" s="38">
        <f>IF('2018 Hourly Load - RC2016'!O133="",0,$P$19+$Q$19*(WLEF!O132))</f>
        <v>248.8434755025923</v>
      </c>
      <c r="P153" s="38">
        <f>IF('2018 Hourly Load - RC2016'!P133="",0,$P$19+$Q$19*(WLEF!P132))</f>
        <v>246.92153286879716</v>
      </c>
      <c r="Q153" s="38">
        <f>IF('2018 Hourly Load - RC2016'!Q133="",0,$P$19+$Q$19*(WLEF!Q132))</f>
        <v>238.26223556373395</v>
      </c>
      <c r="R153" s="38">
        <f>IF('2018 Hourly Load - RC2016'!R133="",0,$P$19+$Q$19*(WLEF!R132))</f>
        <v>219.13121177390502</v>
      </c>
      <c r="S153" s="38">
        <f>IF('2018 Hourly Load - RC2016'!S133="",0,$P$19+$Q$19*(WLEF!S132))</f>
        <v>212.03742373107042</v>
      </c>
      <c r="T153" s="38">
        <f>IF('2018 Hourly Load - RC2016'!T133="",0,$P$19+$Q$19*(WLEF!T132))</f>
        <v>205.6595334827405</v>
      </c>
      <c r="U153" s="38">
        <f>IF('2018 Hourly Load - RC2016'!U133="",0,$P$19+$Q$19*(WLEF!U132))</f>
        <v>203.9309394149451</v>
      </c>
      <c r="V153" s="38">
        <f>IF('2018 Hourly Load - RC2016'!V133="",0,$P$19+$Q$19*(WLEF!V132))</f>
        <v>208.23714992688048</v>
      </c>
      <c r="W153" s="38">
        <f>IF('2018 Hourly Load - RC2016'!W133="",0,$P$19+$Q$19*(WLEF!W132))</f>
        <v>200.36265972210319</v>
      </c>
      <c r="X153" s="38">
        <f>IF('2018 Hourly Load - RC2016'!X133="",0,$P$19+$Q$19*(WLEF!X132))</f>
        <v>187.61067631139284</v>
      </c>
      <c r="Y153" s="38">
        <f>IF('2018 Hourly Load - RC2016'!Y133="",0,$P$19+$Q$19*(WLEF!Y132))</f>
        <v>172.47955565601023</v>
      </c>
      <c r="Z153" s="25">
        <f t="shared" si="1"/>
        <v>4700.6275111748473</v>
      </c>
    </row>
    <row r="154" spans="1:26" x14ac:dyDescent="0.25">
      <c r="A154" s="37">
        <f>IF('2018 Hourly Load - RC2016'!A134="","",'2018 Hourly Load - RC2016'!A134)</f>
        <v>43224</v>
      </c>
      <c r="B154" s="38">
        <f>IF('2018 Hourly Load - RC2016'!B134="",0,$P$19+$Q$19*(WLEF!B133))</f>
        <v>158.11900464698584</v>
      </c>
      <c r="C154" s="38">
        <f>IF('2018 Hourly Load - RC2016'!C134="",0,$P$19+$Q$19*(WLEF!C133))</f>
        <v>147.67823387125748</v>
      </c>
      <c r="D154" s="38">
        <f>IF('2018 Hourly Load - RC2016'!D134="",0,$P$19+$Q$19*(WLEF!D133))</f>
        <v>141.56380197518772</v>
      </c>
      <c r="E154" s="38">
        <f>IF('2018 Hourly Load - RC2016'!E134="",0,$P$19+$Q$19*(WLEF!E133))</f>
        <v>137.5904971437015</v>
      </c>
      <c r="F154" s="38">
        <f>IF('2018 Hourly Load - RC2016'!F134="",0,$P$19+$Q$19*(WLEF!F133))</f>
        <v>136.37154048590764</v>
      </c>
      <c r="G154" s="38">
        <f>IF('2018 Hourly Load - RC2016'!G134="",0,$P$19+$Q$19*(WLEF!G133))</f>
        <v>136.39653694942663</v>
      </c>
      <c r="H154" s="38">
        <f>IF('2018 Hourly Load - RC2016'!H134="",0,$P$19+$Q$19*(WLEF!H133))</f>
        <v>137.86884461874149</v>
      </c>
      <c r="I154" s="38">
        <f>IF('2018 Hourly Load - RC2016'!I134="",0,$P$19+$Q$19*(WLEF!I133))</f>
        <v>139.6822016713129</v>
      </c>
      <c r="J154" s="38">
        <f>IF('2018 Hourly Load - RC2016'!J134="",0,$P$19+$Q$19*(WLEF!J133))</f>
        <v>153.81859082299644</v>
      </c>
      <c r="K154" s="38">
        <f>IF('2018 Hourly Load - RC2016'!K134="",0,$P$19+$Q$19*(WLEF!K133))</f>
        <v>171.62688292710016</v>
      </c>
      <c r="L154" s="38">
        <f>IF('2018 Hourly Load - RC2016'!L134="",0,$P$19+$Q$19*(WLEF!L133))</f>
        <v>186.86277984997494</v>
      </c>
      <c r="M154" s="38">
        <f>IF('2018 Hourly Load - RC2016'!M134="",0,$P$19+$Q$19*(WLEF!M133))</f>
        <v>198.43368755222465</v>
      </c>
      <c r="N154" s="38">
        <f>IF('2018 Hourly Load - RC2016'!N134="",0,$P$19+$Q$19*(WLEF!N133))</f>
        <v>210.76439941770968</v>
      </c>
      <c r="O154" s="38">
        <f>IF('2018 Hourly Load - RC2016'!O134="",0,$P$19+$Q$19*(WLEF!O133))</f>
        <v>221.80489542763286</v>
      </c>
      <c r="P154" s="38">
        <f>IF('2018 Hourly Load - RC2016'!P134="",0,$P$19+$Q$19*(WLEF!P133))</f>
        <v>231.69797305867206</v>
      </c>
      <c r="Q154" s="38">
        <f>IF('2018 Hourly Load - RC2016'!Q134="",0,$P$19+$Q$19*(WLEF!Q133))</f>
        <v>243.11106828723786</v>
      </c>
      <c r="R154" s="38">
        <f>IF('2018 Hourly Load - RC2016'!R134="",0,$P$19+$Q$19*(WLEF!R133))</f>
        <v>252.2558070988635</v>
      </c>
      <c r="S154" s="38">
        <f>IF('2018 Hourly Load - RC2016'!S134="",0,$P$19+$Q$19*(WLEF!S133))</f>
        <v>256.97895908263615</v>
      </c>
      <c r="T154" s="38">
        <f>IF('2018 Hourly Load - RC2016'!T134="",0,$P$19+$Q$19*(WLEF!T133))</f>
        <v>252.89808141798778</v>
      </c>
      <c r="U154" s="38">
        <f>IF('2018 Hourly Load - RC2016'!U134="",0,$P$19+$Q$19*(WLEF!U133))</f>
        <v>238.64401856593463</v>
      </c>
      <c r="V154" s="38">
        <f>IF('2018 Hourly Load - RC2016'!V134="",0,$P$19+$Q$19*(WLEF!V133))</f>
        <v>233.94703331634582</v>
      </c>
      <c r="W154" s="38">
        <f>IF('2018 Hourly Load - RC2016'!W134="",0,$P$19+$Q$19*(WLEF!W133))</f>
        <v>216.54235655955085</v>
      </c>
      <c r="X154" s="38">
        <f>IF('2018 Hourly Load - RC2016'!X134="",0,$P$19+$Q$19*(WLEF!X133))</f>
        <v>195.48867085463306</v>
      </c>
      <c r="Y154" s="38">
        <f>IF('2018 Hourly Load - RC2016'!Y134="",0,$P$19+$Q$19*(WLEF!Y133))</f>
        <v>169.04565281374056</v>
      </c>
      <c r="Z154" s="25">
        <f t="shared" si="1"/>
        <v>4569.1915184157615</v>
      </c>
    </row>
    <row r="155" spans="1:26" x14ac:dyDescent="0.25">
      <c r="A155" s="37">
        <f>IF('2018 Hourly Load - RC2016'!A135="","",'2018 Hourly Load - RC2016'!A135)</f>
        <v>43225</v>
      </c>
      <c r="B155" s="38">
        <f>IF('2018 Hourly Load - RC2016'!B135="",0,$P$19+$Q$19*(WLEF!B134))</f>
        <v>150.53854512657659</v>
      </c>
      <c r="C155" s="38">
        <f>IF('2018 Hourly Load - RC2016'!C135="",0,$P$19+$Q$19*(WLEF!C134))</f>
        <v>137.56522735329088</v>
      </c>
      <c r="D155" s="38">
        <f>IF('2018 Hourly Load - RC2016'!D135="",0,$P$19+$Q$19*(WLEF!D134))</f>
        <v>132.89255453071081</v>
      </c>
      <c r="E155" s="38">
        <f>IF('2018 Hourly Load - RC2016'!E135="",0,$P$19+$Q$19*(WLEF!E134))</f>
        <v>129.65737688211132</v>
      </c>
      <c r="F155" s="38">
        <f>IF('2018 Hourly Load - RC2016'!F135="",0,$P$19+$Q$19*(WLEF!F134))</f>
        <v>129.75101004380136</v>
      </c>
      <c r="G155" s="38">
        <f>IF('2018 Hourly Load - RC2016'!G135="",0,$P$19+$Q$19*(WLEF!G134))</f>
        <v>136.58419384254915</v>
      </c>
      <c r="H155" s="38">
        <f>IF('2018 Hourly Load - RC2016'!H135="",0,$P$19+$Q$19*(WLEF!H134))</f>
        <v>151.34077321979618</v>
      </c>
      <c r="I155" s="38">
        <f>IF('2018 Hourly Load - RC2016'!I135="",0,$P$19+$Q$19*(WLEF!I134))</f>
        <v>161.30187831775058</v>
      </c>
      <c r="J155" s="38">
        <f>IF('2018 Hourly Load - RC2016'!J135="",0,$P$19+$Q$19*(WLEF!J134))</f>
        <v>173.82299257305618</v>
      </c>
      <c r="K155" s="38">
        <f>IF('2018 Hourly Load - RC2016'!K135="",0,$P$19+$Q$19*(WLEF!K134))</f>
        <v>191.54971386276537</v>
      </c>
      <c r="L155" s="38">
        <f>IF('2018 Hourly Load - RC2016'!L135="",0,$P$19+$Q$19*(WLEF!L134))</f>
        <v>211.24586833368693</v>
      </c>
      <c r="M155" s="38">
        <f>IF('2018 Hourly Load - RC2016'!M135="",0,$P$19+$Q$19*(WLEF!M134))</f>
        <v>228.88969173501471</v>
      </c>
      <c r="N155" s="38">
        <f>IF('2018 Hourly Load - RC2016'!N135="",0,$P$19+$Q$19*(WLEF!N134))</f>
        <v>246.55153241346875</v>
      </c>
      <c r="O155" s="38">
        <f>IF('2018 Hourly Load - RC2016'!O135="",0,$P$19+$Q$19*(WLEF!O134))</f>
        <v>263.5674369117321</v>
      </c>
      <c r="P155" s="38">
        <f>IF('2018 Hourly Load - RC2016'!P135="",0,$P$19+$Q$19*(WLEF!P134))</f>
        <v>279.91497444266048</v>
      </c>
      <c r="Q155" s="38">
        <f>IF('2018 Hourly Load - RC2016'!Q135="",0,$P$19+$Q$19*(WLEF!Q134))</f>
        <v>294.14224622436689</v>
      </c>
      <c r="R155" s="38">
        <f>IF('2018 Hourly Load - RC2016'!R135="",0,$P$19+$Q$19*(WLEF!R134))</f>
        <v>306.9772627483419</v>
      </c>
      <c r="S155" s="38">
        <f>IF('2018 Hourly Load - RC2016'!S135="",0,$P$19+$Q$19*(WLEF!S134))</f>
        <v>308.81243128686378</v>
      </c>
      <c r="T155" s="38">
        <f>IF('2018 Hourly Load - RC2016'!T135="",0,$P$19+$Q$19*(WLEF!T134))</f>
        <v>298.43689428950586</v>
      </c>
      <c r="U155" s="38">
        <f>IF('2018 Hourly Load - RC2016'!U135="",0,$P$19+$Q$19*(WLEF!U134))</f>
        <v>266.25074814557627</v>
      </c>
      <c r="V155" s="38">
        <f>IF('2018 Hourly Load - RC2016'!V135="",0,$P$19+$Q$19*(WLEF!V134))</f>
        <v>267.12648750629444</v>
      </c>
      <c r="W155" s="38">
        <f>IF('2018 Hourly Load - RC2016'!W135="",0,$P$19+$Q$19*(WLEF!W134))</f>
        <v>244.51315252384779</v>
      </c>
      <c r="X155" s="38">
        <f>IF('2018 Hourly Load - RC2016'!X135="",0,$P$19+$Q$19*(WLEF!X134))</f>
        <v>205.50873759807675</v>
      </c>
      <c r="Y155" s="38">
        <f>IF('2018 Hourly Load - RC2016'!Y135="",0,$P$19+$Q$19*(WLEF!Y134))</f>
        <v>182.48223808986626</v>
      </c>
      <c r="Z155" s="25">
        <f t="shared" si="1"/>
        <v>5099.4239680017108</v>
      </c>
    </row>
    <row r="156" spans="1:26" x14ac:dyDescent="0.25">
      <c r="A156" s="37">
        <f>IF('2018 Hourly Load - RC2016'!A136="","",'2018 Hourly Load - RC2016'!A136)</f>
        <v>43226</v>
      </c>
      <c r="B156" s="38">
        <f>IF('2018 Hourly Load - RC2016'!B136="",0,$P$19+$Q$19*(WLEF!B135))</f>
        <v>159.85926473808394</v>
      </c>
      <c r="C156" s="38">
        <f>IF('2018 Hourly Load - RC2016'!C136="",0,$P$19+$Q$19*(WLEF!C135))</f>
        <v>147.10255564927388</v>
      </c>
      <c r="D156" s="38">
        <f>IF('2018 Hourly Load - RC2016'!D136="",0,$P$19+$Q$19*(WLEF!D135))</f>
        <v>139.16846220009336</v>
      </c>
      <c r="E156" s="38">
        <f>IF('2018 Hourly Load - RC2016'!E136="",0,$P$19+$Q$19*(WLEF!E135))</f>
        <v>134.69758230590111</v>
      </c>
      <c r="F156" s="38">
        <f>IF('2018 Hourly Load - RC2016'!F136="",0,$P$19+$Q$19*(WLEF!F135))</f>
        <v>133.66924022590948</v>
      </c>
      <c r="G156" s="38">
        <f>IF('2018 Hourly Load - RC2016'!G136="",0,$P$19+$Q$19*(WLEF!G135))</f>
        <v>139.75946111363294</v>
      </c>
      <c r="H156" s="38">
        <f>IF('2018 Hourly Load - RC2016'!H136="",0,$P$19+$Q$19*(WLEF!H135))</f>
        <v>155.13180641720587</v>
      </c>
      <c r="I156" s="38">
        <f>IF('2018 Hourly Load - RC2016'!I136="",0,$P$19+$Q$19*(WLEF!I135))</f>
        <v>165.38386079846606</v>
      </c>
      <c r="J156" s="38">
        <f>IF('2018 Hourly Load - RC2016'!J136="",0,$P$19+$Q$19*(WLEF!J135))</f>
        <v>178.56141058300653</v>
      </c>
      <c r="K156" s="38">
        <f>IF('2018 Hourly Load - RC2016'!K136="",0,$P$19+$Q$19*(WLEF!K135))</f>
        <v>198.48858094271679</v>
      </c>
      <c r="L156" s="38">
        <f>IF('2018 Hourly Load - RC2016'!L136="",0,$P$19+$Q$19*(WLEF!L135))</f>
        <v>220.10590625860522</v>
      </c>
      <c r="M156" s="38">
        <f>IF('2018 Hourly Load - RC2016'!M136="",0,$P$19+$Q$19*(WLEF!M135))</f>
        <v>242.72387341258332</v>
      </c>
      <c r="N156" s="38">
        <f>IF('2018 Hourly Load - RC2016'!N136="",0,$P$19+$Q$19*(WLEF!N135))</f>
        <v>265.42301649552564</v>
      </c>
      <c r="O156" s="38">
        <f>IF('2018 Hourly Load - RC2016'!O136="",0,$P$19+$Q$19*(WLEF!O135))</f>
        <v>283.50972656423608</v>
      </c>
      <c r="P156" s="38">
        <f>IF('2018 Hourly Load - RC2016'!P136="",0,$P$19+$Q$19*(WLEF!P135))</f>
        <v>301.36577247271055</v>
      </c>
      <c r="Q156" s="38">
        <f>IF('2018 Hourly Load - RC2016'!Q136="",0,$P$19+$Q$19*(WLEF!Q135))</f>
        <v>317.34505596329171</v>
      </c>
      <c r="R156" s="38">
        <f>IF('2018 Hourly Load - RC2016'!R136="",0,$P$19+$Q$19*(WLEF!R135))</f>
        <v>327.7869337129311</v>
      </c>
      <c r="S156" s="38">
        <f>IF('2018 Hourly Load - RC2016'!S136="",0,$P$19+$Q$19*(WLEF!S135))</f>
        <v>327.0961445898273</v>
      </c>
      <c r="T156" s="38">
        <f>IF('2018 Hourly Load - RC2016'!T136="",0,$P$19+$Q$19*(WLEF!T135))</f>
        <v>314.20760202909952</v>
      </c>
      <c r="U156" s="38">
        <f>IF('2018 Hourly Load - RC2016'!U136="",0,$P$19+$Q$19*(WLEF!U135))</f>
        <v>281.44477642362557</v>
      </c>
      <c r="V156" s="38">
        <f>IF('2018 Hourly Load - RC2016'!V136="",0,$P$19+$Q$19*(WLEF!V135))</f>
        <v>285.34342201466842</v>
      </c>
      <c r="W156" s="38">
        <f>IF('2018 Hourly Load - RC2016'!W136="",0,$P$19+$Q$19*(WLEF!W135))</f>
        <v>262.24454914196616</v>
      </c>
      <c r="X156" s="38">
        <f>IF('2018 Hourly Load - RC2016'!X136="",0,$P$19+$Q$19*(WLEF!X135))</f>
        <v>229.7128947900402</v>
      </c>
      <c r="Y156" s="38">
        <f>IF('2018 Hourly Load - RC2016'!Y136="",0,$P$19+$Q$19*(WLEF!Y135))</f>
        <v>196.70209336215316</v>
      </c>
      <c r="Z156" s="25">
        <f t="shared" si="1"/>
        <v>5406.8339922055529</v>
      </c>
    </row>
    <row r="157" spans="1:26" x14ac:dyDescent="0.25">
      <c r="A157" s="37">
        <f>IF('2018 Hourly Load - RC2016'!A137="","",'2018 Hourly Load - RC2016'!A137)</f>
        <v>43227</v>
      </c>
      <c r="B157" s="38">
        <f>IF('2018 Hourly Load - RC2016'!B137="",0,$P$19+$Q$19*(WLEF!B136))</f>
        <v>173.41729994137125</v>
      </c>
      <c r="C157" s="38">
        <f>IF('2018 Hourly Load - RC2016'!C137="",0,$P$19+$Q$19*(WLEF!C136))</f>
        <v>158.9792363030115</v>
      </c>
      <c r="D157" s="38">
        <f>IF('2018 Hourly Load - RC2016'!D137="",0,$P$19+$Q$19*(WLEF!D136))</f>
        <v>151.15739748893384</v>
      </c>
      <c r="E157" s="38">
        <f>IF('2018 Hourly Load - RC2016'!E137="",0,$P$19+$Q$19*(WLEF!E136))</f>
        <v>146.18946473025477</v>
      </c>
      <c r="F157" s="38">
        <f>IF('2018 Hourly Load - RC2016'!F137="",0,$P$19+$Q$19*(WLEF!F136))</f>
        <v>145.13459843327627</v>
      </c>
      <c r="G157" s="38">
        <f>IF('2018 Hourly Load - RC2016'!G137="",0,$P$19+$Q$19*(WLEF!G136))</f>
        <v>151.51025890959573</v>
      </c>
      <c r="H157" s="38">
        <f>IF('2018 Hourly Load - RC2016'!H137="",0,$P$19+$Q$19*(WLEF!H136))</f>
        <v>168.05203691532799</v>
      </c>
      <c r="I157" s="38">
        <f>IF('2018 Hourly Load - RC2016'!I137="",0,$P$19+$Q$19*(WLEF!I136))</f>
        <v>178.978359966938</v>
      </c>
      <c r="J157" s="38">
        <f>IF('2018 Hourly Load - RC2016'!J137="",0,$P$19+$Q$19*(WLEF!J136))</f>
        <v>195.65129244304671</v>
      </c>
      <c r="K157" s="38">
        <f>IF('2018 Hourly Load - RC2016'!K137="",0,$P$19+$Q$19*(WLEF!K136))</f>
        <v>217.34995480690924</v>
      </c>
      <c r="L157" s="38">
        <f>IF('2018 Hourly Load - RC2016'!L137="",0,$P$19+$Q$19*(WLEF!L136))</f>
        <v>243.00346740210529</v>
      </c>
      <c r="M157" s="38">
        <f>IF('2018 Hourly Load - RC2016'!M137="",0,$P$19+$Q$19*(WLEF!M136))</f>
        <v>265.7217045262704</v>
      </c>
      <c r="N157" s="38">
        <f>IF('2018 Hourly Load - RC2016'!N137="",0,$P$19+$Q$19*(WLEF!N136))</f>
        <v>287.03970308962533</v>
      </c>
      <c r="O157" s="38">
        <f>IF('2018 Hourly Load - RC2016'!O137="",0,$P$19+$Q$19*(WLEF!O136))</f>
        <v>307.46081901863352</v>
      </c>
      <c r="P157" s="38">
        <f>IF('2018 Hourly Load - RC2016'!P137="",0,$P$19+$Q$19*(WLEF!P136))</f>
        <v>326.67152694802354</v>
      </c>
      <c r="Q157" s="38">
        <f>IF('2018 Hourly Load - RC2016'!Q137="",0,$P$19+$Q$19*(WLEF!Q136))</f>
        <v>336.42269109909495</v>
      </c>
      <c r="R157" s="38">
        <f>IF('2018 Hourly Load - RC2016'!R137="",0,$P$19+$Q$19*(WLEF!R136))</f>
        <v>343.72394863828725</v>
      </c>
      <c r="S157" s="38">
        <f>IF('2018 Hourly Load - RC2016'!S137="",0,$P$19+$Q$19*(WLEF!S136))</f>
        <v>341.67027467051815</v>
      </c>
      <c r="T157" s="38">
        <f>IF('2018 Hourly Load - RC2016'!T137="",0,$P$19+$Q$19*(WLEF!T136))</f>
        <v>325.79691613965537</v>
      </c>
      <c r="U157" s="38">
        <f>IF('2018 Hourly Load - RC2016'!U137="",0,$P$19+$Q$19*(WLEF!U136))</f>
        <v>303.53118031592578</v>
      </c>
      <c r="V157" s="38">
        <f>IF('2018 Hourly Load - RC2016'!V137="",0,$P$19+$Q$19*(WLEF!V136))</f>
        <v>298.2872262379106</v>
      </c>
      <c r="W157" s="38">
        <f>IF('2018 Hourly Load - RC2016'!W137="",0,$P$19+$Q$19*(WLEF!W136))</f>
        <v>277.67876054889234</v>
      </c>
      <c r="X157" s="38">
        <f>IF('2018 Hourly Load - RC2016'!X137="",0,$P$19+$Q$19*(WLEF!X136))</f>
        <v>242.96043711799035</v>
      </c>
      <c r="Y157" s="38">
        <f>IF('2018 Hourly Load - RC2016'!Y137="",0,$P$19+$Q$19*(WLEF!Y136))</f>
        <v>210.47594963689954</v>
      </c>
      <c r="Z157" s="25">
        <f t="shared" si="1"/>
        <v>5796.8645053284972</v>
      </c>
    </row>
    <row r="158" spans="1:26" x14ac:dyDescent="0.25">
      <c r="A158" s="37">
        <f>IF('2018 Hourly Load - RC2016'!A138="","",'2018 Hourly Load - RC2016'!A138)</f>
        <v>43228</v>
      </c>
      <c r="B158" s="38">
        <f>IF('2018 Hourly Load - RC2016'!B138="",0,$P$19+$Q$19*(WLEF!B137))</f>
        <v>184.5663556383916</v>
      </c>
      <c r="C158" s="38">
        <f>IF('2018 Hourly Load - RC2016'!C138="",0,$P$19+$Q$19*(WLEF!C137))</f>
        <v>169.72711357774625</v>
      </c>
      <c r="D158" s="38">
        <f>IF('2018 Hourly Load - RC2016'!D138="",0,$P$19+$Q$19*(WLEF!D137))</f>
        <v>160.87974651209794</v>
      </c>
      <c r="E158" s="38">
        <f>IF('2018 Hourly Load - RC2016'!E138="",0,$P$19+$Q$19*(WLEF!E137))</f>
        <v>154.72647126832393</v>
      </c>
      <c r="F158" s="38">
        <f>IF('2018 Hourly Load - RC2016'!F138="",0,$P$19+$Q$19*(WLEF!F137))</f>
        <v>153.31667993265188</v>
      </c>
      <c r="G158" s="38">
        <f>IF('2018 Hourly Load - RC2016'!G138="",0,$P$19+$Q$19*(WLEF!G137))</f>
        <v>159.62011809355118</v>
      </c>
      <c r="H158" s="38">
        <f>IF('2018 Hourly Load - RC2016'!H138="",0,$P$19+$Q$19*(WLEF!H137))</f>
        <v>176.49015018760622</v>
      </c>
      <c r="I158" s="38">
        <f>IF('2018 Hourly Load - RC2016'!I138="",0,$P$19+$Q$19*(WLEF!I137))</f>
        <v>187.03647189678009</v>
      </c>
      <c r="J158" s="38">
        <f>IF('2018 Hourly Load - RC2016'!J138="",0,$P$19+$Q$19*(WLEF!J137))</f>
        <v>205.35803378141858</v>
      </c>
      <c r="K158" s="38">
        <f>IF('2018 Hourly Load - RC2016'!K138="",0,$P$19+$Q$19*(WLEF!K137))</f>
        <v>228.84859200189214</v>
      </c>
      <c r="L158" s="38">
        <f>IF('2018 Hourly Load - RC2016'!L138="",0,$P$19+$Q$19*(WLEF!L137))</f>
        <v>254.36431907246509</v>
      </c>
      <c r="M158" s="38">
        <f>IF('2018 Hourly Load - RC2016'!M138="",0,$P$19+$Q$19*(WLEF!M137))</f>
        <v>276.68370968429883</v>
      </c>
      <c r="N158" s="38">
        <f>IF('2018 Hourly Load - RC2016'!N138="",0,$P$19+$Q$19*(WLEF!N137))</f>
        <v>296.54492554578229</v>
      </c>
      <c r="O158" s="38">
        <f>IF('2018 Hourly Load - RC2016'!O138="",0,$P$19+$Q$19*(WLEF!O137))</f>
        <v>316.04603394685103</v>
      </c>
      <c r="P158" s="38">
        <f>IF('2018 Hourly Load - RC2016'!P138="",0,$P$19+$Q$19*(WLEF!P137))</f>
        <v>331.63045070849887</v>
      </c>
      <c r="Q158" s="38">
        <f>IF('2018 Hourly Load - RC2016'!Q138="",0,$P$19+$Q$19*(WLEF!Q137))</f>
        <v>345.78571452061061</v>
      </c>
      <c r="R158" s="38">
        <f>IF('2018 Hourly Load - RC2016'!R138="",0,$P$19+$Q$19*(WLEF!R137))</f>
        <v>354.53349493330086</v>
      </c>
      <c r="S158" s="38">
        <f>IF('2018 Hourly Load - RC2016'!S138="",0,$P$19+$Q$19*(WLEF!S137))</f>
        <v>352.10317363176824</v>
      </c>
      <c r="T158" s="38">
        <f>IF('2018 Hourly Load - RC2016'!T138="",0,$P$19+$Q$19*(WLEF!T137))</f>
        <v>338.21117252740476</v>
      </c>
      <c r="U158" s="38">
        <f>IF('2018 Hourly Load - RC2016'!U138="",0,$P$19+$Q$19*(WLEF!U137))</f>
        <v>313.8459502717472</v>
      </c>
      <c r="V158" s="38">
        <f>IF('2018 Hourly Load - RC2016'!V138="",0,$P$19+$Q$19*(WLEF!V137))</f>
        <v>304.82034314367365</v>
      </c>
      <c r="W158" s="38">
        <f>IF('2018 Hourly Load - RC2016'!W138="",0,$P$19+$Q$19*(WLEF!W137))</f>
        <v>281.78020606213437</v>
      </c>
      <c r="X158" s="38">
        <f>IF('2018 Hourly Load - RC2016'!X138="",0,$P$19+$Q$19*(WLEF!X137))</f>
        <v>248.97492272045514</v>
      </c>
      <c r="Y158" s="38">
        <f>IF('2018 Hourly Load - RC2016'!Y138="",0,$P$19+$Q$19*(WLEF!Y137))</f>
        <v>217.38941170155704</v>
      </c>
      <c r="Z158" s="25">
        <f t="shared" si="1"/>
        <v>6013.2835613610068</v>
      </c>
    </row>
    <row r="159" spans="1:26" x14ac:dyDescent="0.25">
      <c r="A159" s="37">
        <f>IF('2018 Hourly Load - RC2016'!A139="","",'2018 Hourly Load - RC2016'!A139)</f>
        <v>43229</v>
      </c>
      <c r="B159" s="38">
        <f>IF('2018 Hourly Load - RC2016'!B139="",0,$P$19+$Q$19*(WLEF!B138))</f>
        <v>188.11657345866712</v>
      </c>
      <c r="C159" s="38">
        <f>IF('2018 Hourly Load - RC2016'!C139="",0,$P$19+$Q$19*(WLEF!C138))</f>
        <v>171.48249080379429</v>
      </c>
      <c r="D159" s="38">
        <f>IF('2018 Hourly Load - RC2016'!D139="",0,$P$19+$Q$19*(WLEF!D138))</f>
        <v>162.69682368752044</v>
      </c>
      <c r="E159" s="38">
        <f>IF('2018 Hourly Load - RC2016'!E139="",0,$P$19+$Q$19*(WLEF!E138))</f>
        <v>156.28151067204135</v>
      </c>
      <c r="F159" s="38">
        <f>IF('2018 Hourly Load - RC2016'!F139="",0,$P$19+$Q$19*(WLEF!F138))</f>
        <v>154.7409281030462</v>
      </c>
      <c r="G159" s="38">
        <f>IF('2018 Hourly Load - RC2016'!G139="",0,$P$19+$Q$19*(WLEF!G138))</f>
        <v>161.34717361865938</v>
      </c>
      <c r="H159" s="38">
        <f>IF('2018 Hourly Load - RC2016'!H139="",0,$P$19+$Q$19*(WLEF!H138))</f>
        <v>178.31167252142387</v>
      </c>
      <c r="I159" s="38">
        <f>IF('2018 Hourly Load - RC2016'!I139="",0,$P$19+$Q$19*(WLEF!I138))</f>
        <v>189.18465079516716</v>
      </c>
      <c r="J159" s="38">
        <f>IF('2018 Hourly Load - RC2016'!J139="",0,$P$19+$Q$19*(WLEF!J138))</f>
        <v>206.67981385799223</v>
      </c>
      <c r="K159" s="38">
        <f>IF('2018 Hourly Load - RC2016'!K139="",0,$P$19+$Q$19*(WLEF!K138))</f>
        <v>230.517733874356</v>
      </c>
      <c r="L159" s="38">
        <f>IF('2018 Hourly Load - RC2016'!L139="",0,$P$19+$Q$19*(WLEF!L138))</f>
        <v>255.30064205798971</v>
      </c>
      <c r="M159" s="38">
        <f>IF('2018 Hourly Load - RC2016'!M139="",0,$P$19+$Q$19*(WLEF!M138))</f>
        <v>276.7783671025511</v>
      </c>
      <c r="N159" s="38">
        <f>IF('2018 Hourly Load - RC2016'!N139="",0,$P$19+$Q$19*(WLEF!N138))</f>
        <v>296.17249248111847</v>
      </c>
      <c r="O159" s="38">
        <f>IF('2018 Hourly Load - RC2016'!O139="",0,$P$19+$Q$19*(WLEF!O138))</f>
        <v>314.1559202295839</v>
      </c>
      <c r="P159" s="38">
        <f>IF('2018 Hourly Load - RC2016'!P139="",0,$P$19+$Q$19*(WLEF!P138))</f>
        <v>330.85401028822145</v>
      </c>
      <c r="Q159" s="38">
        <f>IF('2018 Hourly Load - RC2016'!Q139="",0,$P$19+$Q$19*(WLEF!Q138))</f>
        <v>343.5319300233997</v>
      </c>
      <c r="R159" s="38">
        <f>IF('2018 Hourly Load - RC2016'!R139="",0,$P$19+$Q$19*(WLEF!R138))</f>
        <v>349.98904479054403</v>
      </c>
      <c r="S159" s="38">
        <f>IF('2018 Hourly Load - RC2016'!S139="",0,$P$19+$Q$19*(WLEF!S138))</f>
        <v>343.58678529198318</v>
      </c>
      <c r="T159" s="38">
        <f>IF('2018 Hourly Load - RC2016'!T139="",0,$P$19+$Q$19*(WLEF!T138))</f>
        <v>324.13155480967123</v>
      </c>
      <c r="U159" s="38">
        <f>IF('2018 Hourly Load - RC2016'!U139="",0,$P$19+$Q$19*(WLEF!U138))</f>
        <v>297.96312312193385</v>
      </c>
      <c r="V159" s="38">
        <f>IF('2018 Hourly Load - RC2016'!V139="",0,$P$19+$Q$19*(WLEF!V138))</f>
        <v>287.42841420924702</v>
      </c>
      <c r="W159" s="38">
        <f>IF('2018 Hourly Load - RC2016'!W139="",0,$P$19+$Q$19*(WLEF!W138))</f>
        <v>266.89582838102729</v>
      </c>
      <c r="X159" s="38">
        <f>IF('2018 Hourly Load - RC2016'!X139="",0,$P$19+$Q$19*(WLEF!X138))</f>
        <v>241.73649296370587</v>
      </c>
      <c r="Y159" s="38">
        <f>IF('2018 Hourly Load - RC2016'!Y139="",0,$P$19+$Q$19*(WLEF!Y138))</f>
        <v>215.93333893032252</v>
      </c>
      <c r="Z159" s="25">
        <f t="shared" si="1"/>
        <v>5943.817316073967</v>
      </c>
    </row>
    <row r="160" spans="1:26" x14ac:dyDescent="0.25">
      <c r="A160" s="37">
        <f>IF('2018 Hourly Load - RC2016'!A140="","",'2018 Hourly Load - RC2016'!A140)</f>
        <v>43230</v>
      </c>
      <c r="B160" s="38">
        <f>IF('2018 Hourly Load - RC2016'!B140="",0,$P$19+$Q$19*(WLEF!B139))</f>
        <v>192.38536983482885</v>
      </c>
      <c r="C160" s="38">
        <f>IF('2018 Hourly Load - RC2016'!C140="",0,$P$19+$Q$19*(WLEF!C139))</f>
        <v>177.00172677997563</v>
      </c>
      <c r="D160" s="38">
        <f>IF('2018 Hourly Load - RC2016'!D140="",0,$P$19+$Q$19*(WLEF!D139))</f>
        <v>167.29882856155604</v>
      </c>
      <c r="E160" s="38">
        <f>IF('2018 Hourly Load - RC2016'!E140="",0,$P$19+$Q$19*(WLEF!E139))</f>
        <v>160.66910354667226</v>
      </c>
      <c r="F160" s="38">
        <f>IF('2018 Hourly Load - RC2016'!F140="",0,$P$19+$Q$19*(WLEF!F139))</f>
        <v>157.57276445050994</v>
      </c>
      <c r="G160" s="38">
        <f>IF('2018 Hourly Load - RC2016'!G140="",0,$P$19+$Q$19*(WLEF!G139))</f>
        <v>158.35582657437729</v>
      </c>
      <c r="H160" s="38">
        <f>IF('2018 Hourly Load - RC2016'!H140="",0,$P$19+$Q$19*(WLEF!H139))</f>
        <v>161.60409154611585</v>
      </c>
      <c r="I160" s="38">
        <f>IF('2018 Hourly Load - RC2016'!I140="",0,$P$19+$Q$19*(WLEF!I139))</f>
        <v>170.39529425122612</v>
      </c>
      <c r="J160" s="38">
        <f>IF('2018 Hourly Load - RC2016'!J140="",0,$P$19+$Q$19*(WLEF!J139))</f>
        <v>196.12174268888566</v>
      </c>
      <c r="K160" s="38">
        <f>IF('2018 Hourly Load - RC2016'!K140="",0,$P$19+$Q$19*(WLEF!K139))</f>
        <v>225.68086639517293</v>
      </c>
      <c r="L160" s="38">
        <f>IF('2018 Hourly Load - RC2016'!L140="",0,$P$19+$Q$19*(WLEF!L139))</f>
        <v>249.28183429423103</v>
      </c>
      <c r="M160" s="38">
        <f>IF('2018 Hourly Load - RC2016'!M140="",0,$P$19+$Q$19*(WLEF!M139))</f>
        <v>268.39768412588785</v>
      </c>
      <c r="N160" s="38">
        <f>IF('2018 Hourly Load - RC2016'!N140="",0,$P$19+$Q$19*(WLEF!N139))</f>
        <v>288.74303312126051</v>
      </c>
      <c r="O160" s="38">
        <f>IF('2018 Hourly Load - RC2016'!O140="",0,$P$19+$Q$19*(WLEF!O139))</f>
        <v>302.52269039964062</v>
      </c>
      <c r="P160" s="38">
        <f>IF('2018 Hourly Load - RC2016'!P140="",0,$P$19+$Q$19*(WLEF!P139))</f>
        <v>311.6562602113375</v>
      </c>
      <c r="Q160" s="38">
        <f>IF('2018 Hourly Load - RC2016'!Q140="",0,$P$19+$Q$19*(WLEF!Q139))</f>
        <v>318.49117028519026</v>
      </c>
      <c r="R160" s="38">
        <f>IF('2018 Hourly Load - RC2016'!R140="",0,$P$19+$Q$19*(WLEF!R139))</f>
        <v>318.10013660627112</v>
      </c>
      <c r="S160" s="38">
        <f>IF('2018 Hourly Load - RC2016'!S140="",0,$P$19+$Q$19*(WLEF!S139))</f>
        <v>313.07193167158567</v>
      </c>
      <c r="T160" s="38">
        <f>IF('2018 Hourly Load - RC2016'!T140="",0,$P$19+$Q$19*(WLEF!T139))</f>
        <v>299.01110158124379</v>
      </c>
      <c r="U160" s="38">
        <f>IF('2018 Hourly Load - RC2016'!U140="",0,$P$19+$Q$19*(WLEF!U139))</f>
        <v>275.14875261430188</v>
      </c>
      <c r="V160" s="38">
        <f>IF('2018 Hourly Load - RC2016'!V140="",0,$P$19+$Q$19*(WLEF!V139))</f>
        <v>277.39420136059988</v>
      </c>
      <c r="W160" s="38">
        <f>IF('2018 Hourly Load - RC2016'!W140="",0,$P$19+$Q$19*(WLEF!W139))</f>
        <v>260.3372223040592</v>
      </c>
      <c r="X160" s="38">
        <f>IF('2018 Hourly Load - RC2016'!X140="",0,$P$19+$Q$19*(WLEF!X139))</f>
        <v>239.02626766241366</v>
      </c>
      <c r="Y160" s="38">
        <f>IF('2018 Hourly Load - RC2016'!Y140="",0,$P$19+$Q$19*(WLEF!Y139))</f>
        <v>214.99307140618311</v>
      </c>
      <c r="Z160" s="25">
        <f t="shared" ref="Z160:Z223" si="2">SUM(B160:Y160)</f>
        <v>5703.2609722735251</v>
      </c>
    </row>
    <row r="161" spans="1:26" x14ac:dyDescent="0.25">
      <c r="A161" s="37">
        <f>IF('2018 Hourly Load - RC2016'!A141="","",'2018 Hourly Load - RC2016'!A141)</f>
        <v>43231</v>
      </c>
      <c r="B161" s="38">
        <f>IF('2018 Hourly Load - RC2016'!B141="",0,$P$19+$Q$19*(WLEF!B140))</f>
        <v>192.99186782168533</v>
      </c>
      <c r="C161" s="38">
        <f>IF('2018 Hourly Load - RC2016'!C141="",0,$P$19+$Q$19*(WLEF!C140))</f>
        <v>178.078875692152</v>
      </c>
      <c r="D161" s="38">
        <f>IF('2018 Hourly Load - RC2016'!D141="",0,$P$19+$Q$19*(WLEF!D140))</f>
        <v>167.76919537076492</v>
      </c>
      <c r="E161" s="38">
        <f>IF('2018 Hourly Load - RC2016'!E141="",0,$P$19+$Q$19*(WLEF!E140))</f>
        <v>161.43780306166684</v>
      </c>
      <c r="F161" s="38">
        <f>IF('2018 Hourly Load - RC2016'!F141="",0,$P$19+$Q$19*(WLEF!F140))</f>
        <v>158.42990895122301</v>
      </c>
      <c r="G161" s="38">
        <f>IF('2018 Hourly Load - RC2016'!G141="",0,$P$19+$Q$19*(WLEF!G140))</f>
        <v>157.66121015550971</v>
      </c>
      <c r="H161" s="38">
        <f>IF('2018 Hourly Load - RC2016'!H141="",0,$P$19+$Q$19*(WLEF!H140))</f>
        <v>158.86029594828355</v>
      </c>
      <c r="I161" s="38">
        <f>IF('2018 Hourly Load - RC2016'!I141="",0,$P$19+$Q$19*(WLEF!I140))</f>
        <v>164.18076788960491</v>
      </c>
      <c r="J161" s="38">
        <f>IF('2018 Hourly Load - RC2016'!J141="",0,$P$19+$Q$19*(WLEF!J140))</f>
        <v>184.03475569336791</v>
      </c>
      <c r="K161" s="38">
        <f>IF('2018 Hourly Load - RC2016'!K141="",0,$P$19+$Q$19*(WLEF!K140))</f>
        <v>210.84137402463733</v>
      </c>
      <c r="L161" s="38">
        <f>IF('2018 Hourly Load - RC2016'!L141="",0,$P$19+$Q$19*(WLEF!L140))</f>
        <v>234.15612838842742</v>
      </c>
      <c r="M161" s="38">
        <f>IF('2018 Hourly Load - RC2016'!M141="",0,$P$19+$Q$19*(WLEF!M140))</f>
        <v>253.34173411994828</v>
      </c>
      <c r="N161" s="38">
        <f>IF('2018 Hourly Load - RC2016'!N141="",0,$P$19+$Q$19*(WLEF!N140))</f>
        <v>271.04638570172256</v>
      </c>
      <c r="O161" s="38">
        <f>IF('2018 Hourly Load - RC2016'!O141="",0,$P$19+$Q$19*(WLEF!O140))</f>
        <v>286.65136024202599</v>
      </c>
      <c r="P161" s="38">
        <f>IF('2018 Hourly Load - RC2016'!P141="",0,$P$19+$Q$19*(WLEF!P140))</f>
        <v>298.48679514853836</v>
      </c>
      <c r="Q161" s="38">
        <f>IF('2018 Hourly Load - RC2016'!Q141="",0,$P$19+$Q$19*(WLEF!Q140))</f>
        <v>304.46608272089549</v>
      </c>
      <c r="R161" s="38">
        <f>IF('2018 Hourly Load - RC2016'!R141="",0,$P$19+$Q$19*(WLEF!R140))</f>
        <v>306.7229680397636</v>
      </c>
      <c r="S161" s="38">
        <f>IF('2018 Hourly Load - RC2016'!S141="",0,$P$19+$Q$19*(WLEF!S140))</f>
        <v>300.53768477841948</v>
      </c>
      <c r="T161" s="38">
        <f>IF('2018 Hourly Load - RC2016'!T141="",0,$P$19+$Q$19*(WLEF!T140))</f>
        <v>287.89048698585805</v>
      </c>
      <c r="U161" s="38">
        <f>IF('2018 Hourly Load - RC2016'!U141="",0,$P$19+$Q$19*(WLEF!U140))</f>
        <v>270.25446562872315</v>
      </c>
      <c r="V161" s="38">
        <f>IF('2018 Hourly Load - RC2016'!V141="",0,$P$19+$Q$19*(WLEF!V140))</f>
        <v>270.58034896590186</v>
      </c>
      <c r="W161" s="38">
        <f>IF('2018 Hourly Load - RC2016'!W141="",0,$P$19+$Q$19*(WLEF!W140))</f>
        <v>258.95850176243158</v>
      </c>
      <c r="X161" s="38">
        <f>IF('2018 Hourly Load - RC2016'!X141="",0,$P$19+$Q$19*(WLEF!X140))</f>
        <v>234.03065408242747</v>
      </c>
      <c r="Y161" s="38">
        <f>IF('2018 Hourly Load - RC2016'!Y141="",0,$P$19+$Q$19*(WLEF!Y140))</f>
        <v>205.07571227723088</v>
      </c>
      <c r="Z161" s="25">
        <f t="shared" si="2"/>
        <v>5516.4853634512101</v>
      </c>
    </row>
    <row r="162" spans="1:26" x14ac:dyDescent="0.25">
      <c r="A162" s="37">
        <f>IF('2018 Hourly Load - RC2016'!A142="","",'2018 Hourly Load - RC2016'!A142)</f>
        <v>43232</v>
      </c>
      <c r="B162" s="38">
        <f>IF('2018 Hourly Load - RC2016'!B142="",0,$P$19+$Q$19*(WLEF!B141))</f>
        <v>180.85732985912168</v>
      </c>
      <c r="C162" s="38">
        <f>IF('2018 Hourly Load - RC2016'!C142="",0,$P$19+$Q$19*(WLEF!C141))</f>
        <v>166.47101131703141</v>
      </c>
      <c r="D162" s="38">
        <f>IF('2018 Hourly Load - RC2016'!D142="",0,$P$19+$Q$19*(WLEF!D141))</f>
        <v>158.08942780018845</v>
      </c>
      <c r="E162" s="38">
        <f>IF('2018 Hourly Load - RC2016'!E142="",0,$P$19+$Q$19*(WLEF!E141))</f>
        <v>153.86169375452198</v>
      </c>
      <c r="F162" s="38">
        <f>IF('2018 Hourly Load - RC2016'!F142="",0,$P$19+$Q$19*(WLEF!F141))</f>
        <v>153.50289826318701</v>
      </c>
      <c r="G162" s="38">
        <f>IF('2018 Hourly Load - RC2016'!G142="",0,$P$19+$Q$19*(WLEF!G141))</f>
        <v>160.93998200475838</v>
      </c>
      <c r="H162" s="38">
        <f>IF('2018 Hourly Load - RC2016'!H142="",0,$P$19+$Q$19*(WLEF!H141))</f>
        <v>178.21186792623382</v>
      </c>
      <c r="I162" s="38">
        <f>IF('2018 Hourly Load - RC2016'!I142="",0,$P$19+$Q$19*(WLEF!I141))</f>
        <v>189.14954699090896</v>
      </c>
      <c r="J162" s="38">
        <f>IF('2018 Hourly Load - RC2016'!J142="",0,$P$19+$Q$19*(WLEF!J141))</f>
        <v>205.28271639859162</v>
      </c>
      <c r="K162" s="38">
        <f>IF('2018 Hourly Load - RC2016'!K142="",0,$P$19+$Q$19*(WLEF!K141))</f>
        <v>230.12535945510541</v>
      </c>
      <c r="L162" s="38">
        <f>IF('2018 Hourly Load - RC2016'!L142="",0,$P$19+$Q$19*(WLEF!L141))</f>
        <v>257.27069022470818</v>
      </c>
      <c r="M162" s="38">
        <f>IF('2018 Hourly Load - RC2016'!M142="",0,$P$19+$Q$19*(WLEF!M141))</f>
        <v>280.4879596754804</v>
      </c>
      <c r="N162" s="38">
        <f>IF('2018 Hourly Load - RC2016'!N142="",0,$P$19+$Q$19*(WLEF!N141))</f>
        <v>300.43741696607628</v>
      </c>
      <c r="O162" s="38">
        <f>IF('2018 Hourly Load - RC2016'!O142="",0,$P$19+$Q$19*(WLEF!O141))</f>
        <v>316.64313740073027</v>
      </c>
      <c r="P162" s="38">
        <f>IF('2018 Hourly Load - RC2016'!P142="",0,$P$19+$Q$19*(WLEF!P141))</f>
        <v>328.7982978772659</v>
      </c>
      <c r="Q162" s="38">
        <f>IF('2018 Hourly Load - RC2016'!Q142="",0,$P$19+$Q$19*(WLEF!Q141))</f>
        <v>339.62469261730337</v>
      </c>
      <c r="R162" s="38">
        <f>IF('2018 Hourly Load - RC2016'!R142="",0,$P$19+$Q$19*(WLEF!R141))</f>
        <v>343.69651309190129</v>
      </c>
      <c r="S162" s="38">
        <f>IF('2018 Hourly Load - RC2016'!S142="",0,$P$19+$Q$19*(WLEF!S141))</f>
        <v>340.30565420009117</v>
      </c>
      <c r="T162" s="38">
        <f>IF('2018 Hourly Load - RC2016'!T142="",0,$P$19+$Q$19*(WLEF!T141))</f>
        <v>329.03813575112196</v>
      </c>
      <c r="U162" s="38">
        <f>IF('2018 Hourly Load - RC2016'!U142="",0,$P$19+$Q$19*(WLEF!U141))</f>
        <v>312.47939421535881</v>
      </c>
      <c r="V162" s="38">
        <f>IF('2018 Hourly Load - RC2016'!V142="",0,$P$19+$Q$19*(WLEF!V141))</f>
        <v>307.97038665834964</v>
      </c>
      <c r="W162" s="38">
        <f>IF('2018 Hourly Load - RC2016'!W142="",0,$P$19+$Q$19*(WLEF!W141))</f>
        <v>282.98047075694853</v>
      </c>
      <c r="X162" s="38">
        <f>IF('2018 Hourly Load - RC2016'!X142="",0,$P$19+$Q$19*(WLEF!X141))</f>
        <v>248.77777131425569</v>
      </c>
      <c r="Y162" s="38">
        <f>IF('2018 Hourly Load - RC2016'!Y142="",0,$P$19+$Q$19*(WLEF!Y141))</f>
        <v>217.2710582803648</v>
      </c>
      <c r="Z162" s="25">
        <f t="shared" si="2"/>
        <v>5982.2734127996055</v>
      </c>
    </row>
    <row r="163" spans="1:26" x14ac:dyDescent="0.25">
      <c r="A163" s="37">
        <f>IF('2018 Hourly Load - RC2016'!A143="","",'2018 Hourly Load - RC2016'!A143)</f>
        <v>43233</v>
      </c>
      <c r="B163" s="38">
        <f>IF('2018 Hourly Load - RC2016'!B143="",0,$P$19+$Q$19*(WLEF!B142))</f>
        <v>192.24290610467142</v>
      </c>
      <c r="C163" s="38">
        <f>IF('2018 Hourly Load - RC2016'!C143="",0,$P$19+$Q$19*(WLEF!C142))</f>
        <v>177.56440039616894</v>
      </c>
      <c r="D163" s="38">
        <f>IF('2018 Hourly Load - RC2016'!D143="",0,$P$19+$Q$19*(WLEF!D142))</f>
        <v>167.78489656212531</v>
      </c>
      <c r="E163" s="38">
        <f>IF('2018 Hourly Load - RC2016'!E143="",0,$P$19+$Q$19*(WLEF!E142))</f>
        <v>162.04332282596388</v>
      </c>
      <c r="F163" s="38">
        <f>IF('2018 Hourly Load - RC2016'!F143="",0,$P$19+$Q$19*(WLEF!F142))</f>
        <v>160.81953403643882</v>
      </c>
      <c r="G163" s="38">
        <f>IF('2018 Hourly Load - RC2016'!G143="",0,$P$19+$Q$19*(WLEF!G142))</f>
        <v>168.20937250551418</v>
      </c>
      <c r="H163" s="38">
        <f>IF('2018 Hourly Load - RC2016'!H143="",0,$P$19+$Q$19*(WLEF!H142))</f>
        <v>185.84092496797129</v>
      </c>
      <c r="I163" s="38">
        <f>IF('2018 Hourly Load - RC2016'!I143="",0,$P$19+$Q$19*(WLEF!I142))</f>
        <v>196.62946896848979</v>
      </c>
      <c r="J163" s="38">
        <f>IF('2018 Hourly Load - RC2016'!J143="",0,$P$19+$Q$19*(WLEF!J142))</f>
        <v>212.44379104860889</v>
      </c>
      <c r="K163" s="38">
        <f>IF('2018 Hourly Load - RC2016'!K143="",0,$P$19+$Q$19*(WLEF!K142))</f>
        <v>237.54236158223773</v>
      </c>
      <c r="L163" s="38">
        <f>IF('2018 Hourly Load - RC2016'!L143="",0,$P$19+$Q$19*(WLEF!L142))</f>
        <v>262.92819724038588</v>
      </c>
      <c r="M163" s="38">
        <f>IF('2018 Hourly Load - RC2016'!M143="",0,$P$19+$Q$19*(WLEF!M142))</f>
        <v>283.29312866897982</v>
      </c>
      <c r="N163" s="38">
        <f>IF('2018 Hourly Load - RC2016'!N143="",0,$P$19+$Q$19*(WLEF!N142))</f>
        <v>302.62343581476284</v>
      </c>
      <c r="O163" s="38">
        <f>IF('2018 Hourly Load - RC2016'!O143="",0,$P$19+$Q$19*(WLEF!O142))</f>
        <v>315.8125919222586</v>
      </c>
      <c r="P163" s="38">
        <f>IF('2018 Hourly Load - RC2016'!P143="",0,$P$19+$Q$19*(WLEF!P142))</f>
        <v>325.7704372373899</v>
      </c>
      <c r="Q163" s="38">
        <f>IF('2018 Hourly Load - RC2016'!Q143="",0,$P$19+$Q$19*(WLEF!Q142))</f>
        <v>334.18243556373744</v>
      </c>
      <c r="R163" s="38">
        <f>IF('2018 Hourly Load - RC2016'!R143="",0,$P$19+$Q$19*(WLEF!R142))</f>
        <v>338.56418787426344</v>
      </c>
      <c r="S163" s="38">
        <f>IF('2018 Hourly Load - RC2016'!S143="",0,$P$19+$Q$19*(WLEF!S142))</f>
        <v>333.69790466729285</v>
      </c>
      <c r="T163" s="38">
        <f>IF('2018 Hourly Load - RC2016'!T143="",0,$P$19+$Q$19*(WLEF!T142))</f>
        <v>319.69235853718561</v>
      </c>
      <c r="U163" s="38">
        <f>IF('2018 Hourly Load - RC2016'!U143="",0,$P$19+$Q$19*(WLEF!U142))</f>
        <v>301.24020394086102</v>
      </c>
      <c r="V163" s="38">
        <f>IF('2018 Hourly Load - RC2016'!V143="",0,$P$19+$Q$19*(WLEF!V142))</f>
        <v>298.43689428950586</v>
      </c>
      <c r="W163" s="38">
        <f>IF('2018 Hourly Load - RC2016'!W143="",0,$P$19+$Q$19*(WLEF!W142))</f>
        <v>279.24753894460093</v>
      </c>
      <c r="X163" s="38">
        <f>IF('2018 Hourly Load - RC2016'!X143="",0,$P$19+$Q$19*(WLEF!X142))</f>
        <v>247.16116646676574</v>
      </c>
      <c r="Y163" s="38">
        <f>IF('2018 Hourly Load - RC2016'!Y143="",0,$P$19+$Q$19*(WLEF!Y142))</f>
        <v>214.66085479721329</v>
      </c>
      <c r="Z163" s="25">
        <f t="shared" si="2"/>
        <v>6018.4323149633947</v>
      </c>
    </row>
    <row r="164" spans="1:26" x14ac:dyDescent="0.25">
      <c r="A164" s="37">
        <f>IF('2018 Hourly Load - RC2016'!A144="","",'2018 Hourly Load - RC2016'!A144)</f>
        <v>43234</v>
      </c>
      <c r="B164" s="38">
        <f>IF('2018 Hourly Load - RC2016'!B144="",0,$P$19+$Q$19*(WLEF!B143))</f>
        <v>192.0293831369458</v>
      </c>
      <c r="C164" s="38">
        <f>IF('2018 Hourly Load - RC2016'!C144="",0,$P$19+$Q$19*(WLEF!C143))</f>
        <v>177.44841988396462</v>
      </c>
      <c r="D164" s="38">
        <f>IF('2018 Hourly Load - RC2016'!D144="",0,$P$19+$Q$19*(WLEF!D143))</f>
        <v>167.18926259992907</v>
      </c>
      <c r="E164" s="38">
        <f>IF('2018 Hourly Load - RC2016'!E144="",0,$P$19+$Q$19*(WLEF!E143))</f>
        <v>161.48313720376552</v>
      </c>
      <c r="F164" s="38">
        <f>IF('2018 Hourly Load - RC2016'!F144="",0,$P$19+$Q$19*(WLEF!F143))</f>
        <v>160.41370186418297</v>
      </c>
      <c r="G164" s="38">
        <f>IF('2018 Hourly Load - RC2016'!G144="",0,$P$19+$Q$19*(WLEF!G143))</f>
        <v>163.38356829190968</v>
      </c>
      <c r="H164" s="38">
        <f>IF('2018 Hourly Load - RC2016'!H144="",0,$P$19+$Q$19*(WLEF!H143))</f>
        <v>187.34948009880139</v>
      </c>
      <c r="I164" s="38">
        <f>IF('2018 Hourly Load - RC2016'!I144="",0,$P$19+$Q$19*(WLEF!I143))</f>
        <v>196.04930243123351</v>
      </c>
      <c r="J164" s="38">
        <f>IF('2018 Hourly Load - RC2016'!J144="",0,$P$19+$Q$19*(WLEF!J143))</f>
        <v>213.5694346248884</v>
      </c>
      <c r="K164" s="38">
        <f>IF('2018 Hourly Load - RC2016'!K144="",0,$P$19+$Q$19*(WLEF!K143))</f>
        <v>241.32955022113254</v>
      </c>
      <c r="L164" s="38">
        <f>IF('2018 Hourly Load - RC2016'!L144="",0,$P$19+$Q$19*(WLEF!L143))</f>
        <v>267.01113996162849</v>
      </c>
      <c r="M164" s="38">
        <f>IF('2018 Hourly Load - RC2016'!M144="",0,$P$19+$Q$19*(WLEF!M143))</f>
        <v>292.39216362792183</v>
      </c>
      <c r="N164" s="38">
        <f>IF('2018 Hourly Load - RC2016'!N144="",0,$P$19+$Q$19*(WLEF!N143))</f>
        <v>311.34796474035261</v>
      </c>
      <c r="O164" s="38">
        <f>IF('2018 Hourly Load - RC2016'!O144="",0,$P$19+$Q$19*(WLEF!O143))</f>
        <v>323.70951507202409</v>
      </c>
      <c r="P164" s="38">
        <f>IF('2018 Hourly Load - RC2016'!P144="",0,$P$19+$Q$19*(WLEF!P143))</f>
        <v>332.59599090017406</v>
      </c>
      <c r="Q164" s="38">
        <f>IF('2018 Hourly Load - RC2016'!Q144="",0,$P$19+$Q$19*(WLEF!Q143))</f>
        <v>332.32759827823907</v>
      </c>
      <c r="R164" s="38">
        <f>IF('2018 Hourly Load - RC2016'!R144="",0,$P$19+$Q$19*(WLEF!R143))</f>
        <v>329.73165526601667</v>
      </c>
      <c r="S164" s="38">
        <f>IF('2018 Hourly Load - RC2016'!S144="",0,$P$19+$Q$19*(WLEF!S143))</f>
        <v>324.15794452105621</v>
      </c>
      <c r="T164" s="38">
        <f>IF('2018 Hourly Load - RC2016'!T144="",0,$P$19+$Q$19*(WLEF!T143))</f>
        <v>309.32352380292252</v>
      </c>
      <c r="U164" s="38">
        <f>IF('2018 Hourly Load - RC2016'!U144="",0,$P$19+$Q$19*(WLEF!U143))</f>
        <v>292.3183761564066</v>
      </c>
      <c r="V164" s="38">
        <f>IF('2018 Hourly Load - RC2016'!V144="",0,$P$19+$Q$19*(WLEF!V143))</f>
        <v>293.52519278452525</v>
      </c>
      <c r="W164" s="38">
        <f>IF('2018 Hourly Load - RC2016'!W144="",0,$P$19+$Q$19*(WLEF!W143))</f>
        <v>273.78422996613074</v>
      </c>
      <c r="X164" s="38">
        <f>IF('2018 Hourly Load - RC2016'!X144="",0,$P$19+$Q$19*(WLEF!X143))</f>
        <v>244.18905516212135</v>
      </c>
      <c r="Y164" s="38">
        <f>IF('2018 Hourly Load - RC2016'!Y144="",0,$P$19+$Q$19*(WLEF!Y143))</f>
        <v>212.5600125200466</v>
      </c>
      <c r="Z164" s="25">
        <f t="shared" si="2"/>
        <v>5999.2196031163212</v>
      </c>
    </row>
    <row r="165" spans="1:26" x14ac:dyDescent="0.25">
      <c r="A165" s="37">
        <f>IF('2018 Hourly Load - RC2016'!A145="","",'2018 Hourly Load - RC2016'!A145)</f>
        <v>43235</v>
      </c>
      <c r="B165" s="38">
        <f>IF('2018 Hourly Load - RC2016'!B145="",0,$P$19+$Q$19*(WLEF!B144))</f>
        <v>187.92453901959104</v>
      </c>
      <c r="C165" s="38">
        <f>IF('2018 Hourly Load - RC2016'!C145="",0,$P$19+$Q$19*(WLEF!C144))</f>
        <v>173.09339318918768</v>
      </c>
      <c r="D165" s="38">
        <f>IF('2018 Hourly Load - RC2016'!D145="",0,$P$19+$Q$19*(WLEF!D144))</f>
        <v>163.72037031912689</v>
      </c>
      <c r="E165" s="38">
        <f>IF('2018 Hourly Load - RC2016'!E145="",0,$P$19+$Q$19*(WLEF!E144))</f>
        <v>158.7860049798627</v>
      </c>
      <c r="F165" s="38">
        <f>IF('2018 Hourly Load - RC2016'!F145="",0,$P$19+$Q$19*(WLEF!F144))</f>
        <v>158.60785338903656</v>
      </c>
      <c r="G165" s="38">
        <f>IF('2018 Hourly Load - RC2016'!G145="",0,$P$19+$Q$19*(WLEF!G144))</f>
        <v>165.8023551986164</v>
      </c>
      <c r="H165" s="38">
        <f>IF('2018 Hourly Load - RC2016'!H145="",0,$P$19+$Q$19*(WLEF!H144))</f>
        <v>183.48745743410893</v>
      </c>
      <c r="I165" s="38">
        <f>IF('2018 Hourly Load - RC2016'!I145="",0,$P$19+$Q$19*(WLEF!I144))</f>
        <v>193.95854735492975</v>
      </c>
      <c r="J165" s="38">
        <f>IF('2018 Hourly Load - RC2016'!J145="",0,$P$19+$Q$19*(WLEF!J144))</f>
        <v>208.48493298190681</v>
      </c>
      <c r="K165" s="38">
        <f>IF('2018 Hourly Load - RC2016'!K145="",0,$P$19+$Q$19*(WLEF!K144))</f>
        <v>234.30258053335848</v>
      </c>
      <c r="L165" s="38">
        <f>IF('2018 Hourly Load - RC2016'!L145="",0,$P$19+$Q$19*(WLEF!L144))</f>
        <v>258.82317905695805</v>
      </c>
      <c r="M165" s="38">
        <f>IF('2018 Hourly Load - RC2016'!M145="",0,$P$19+$Q$19*(WLEF!M144))</f>
        <v>272.28416595097281</v>
      </c>
      <c r="N165" s="38">
        <f>IF('2018 Hourly Load - RC2016'!N145="",0,$P$19+$Q$19*(WLEF!N144))</f>
        <v>277.39420136059988</v>
      </c>
      <c r="O165" s="38">
        <f>IF('2018 Hourly Load - RC2016'!O145="",0,$P$19+$Q$19*(WLEF!O144))</f>
        <v>276.37623203614493</v>
      </c>
      <c r="P165" s="38">
        <f>IF('2018 Hourly Load - RC2016'!P145="",0,$P$19+$Q$19*(WLEF!P144))</f>
        <v>268.23565378669758</v>
      </c>
      <c r="Q165" s="38">
        <f>IF('2018 Hourly Load - RC2016'!Q145="",0,$P$19+$Q$19*(WLEF!Q144))</f>
        <v>258.95850176243158</v>
      </c>
      <c r="R165" s="38">
        <f>IF('2018 Hourly Load - RC2016'!R145="",0,$P$19+$Q$19*(WLEF!R144))</f>
        <v>256.46341493465059</v>
      </c>
      <c r="S165" s="38">
        <f>IF('2018 Hourly Load - RC2016'!S145="",0,$P$19+$Q$19*(WLEF!S144))</f>
        <v>256.10522435888362</v>
      </c>
      <c r="T165" s="38">
        <f>IF('2018 Hourly Load - RC2016'!T145="",0,$P$19+$Q$19*(WLEF!T144))</f>
        <v>251.37189670264888</v>
      </c>
      <c r="U165" s="38">
        <f>IF('2018 Hourly Load - RC2016'!U145="",0,$P$19+$Q$19*(WLEF!U144))</f>
        <v>243.73586263236245</v>
      </c>
      <c r="V165" s="38">
        <f>IF('2018 Hourly Load - RC2016'!V145="",0,$P$19+$Q$19*(WLEF!V144))</f>
        <v>243.73586263236245</v>
      </c>
      <c r="W165" s="38">
        <f>IF('2018 Hourly Load - RC2016'!W145="",0,$P$19+$Q$19*(WLEF!W144))</f>
        <v>231.90551448315915</v>
      </c>
      <c r="X165" s="38">
        <f>IF('2018 Hourly Load - RC2016'!X145="",0,$P$19+$Q$19*(WLEF!X144))</f>
        <v>208.67570076662463</v>
      </c>
      <c r="Y165" s="38">
        <f>IF('2018 Hourly Load - RC2016'!Y145="",0,$P$19+$Q$19*(WLEF!Y144))</f>
        <v>185.09933804206185</v>
      </c>
      <c r="Z165" s="25">
        <f t="shared" si="2"/>
        <v>5317.3327829062837</v>
      </c>
    </row>
    <row r="166" spans="1:26" x14ac:dyDescent="0.25">
      <c r="A166" s="37">
        <f>IF('2018 Hourly Load - RC2016'!A146="","",'2018 Hourly Load - RC2016'!A146)</f>
        <v>43236</v>
      </c>
      <c r="B166" s="38">
        <f>IF('2018 Hourly Load - RC2016'!B146="",0,$P$19+$Q$19*(WLEF!B145))</f>
        <v>165.63173088652894</v>
      </c>
      <c r="C166" s="38">
        <f>IF('2018 Hourly Load - RC2016'!C146="",0,$P$19+$Q$19*(WLEF!C145))</f>
        <v>154.2934351582586</v>
      </c>
      <c r="D166" s="38">
        <f>IF('2018 Hourly Load - RC2016'!D146="",0,$P$19+$Q$19*(WLEF!D145))</f>
        <v>147.4174936830062</v>
      </c>
      <c r="E166" s="38">
        <f>IF('2018 Hourly Load - RC2016'!E146="",0,$P$19+$Q$19*(WLEF!E145))</f>
        <v>143.23667116331555</v>
      </c>
      <c r="F166" s="38">
        <f>IF('2018 Hourly Load - RC2016'!F146="",0,$P$19+$Q$19*(WLEF!F145))</f>
        <v>142.61487334406058</v>
      </c>
      <c r="G166" s="38">
        <f>IF('2018 Hourly Load - RC2016'!G146="",0,$P$19+$Q$19*(WLEF!G145))</f>
        <v>149.99234520985314</v>
      </c>
      <c r="H166" s="38">
        <f>IF('2018 Hourly Load - RC2016'!H146="",0,$P$19+$Q$19*(WLEF!H145))</f>
        <v>166.56452363946414</v>
      </c>
      <c r="I166" s="38">
        <f>IF('2018 Hourly Load - RC2016'!I146="",0,$P$19+$Q$19*(WLEF!I145))</f>
        <v>174.39247274813184</v>
      </c>
      <c r="J166" s="38">
        <f>IF('2018 Hourly Load - RC2016'!J146="",0,$P$19+$Q$19*(WLEF!J145))</f>
        <v>180.43635249994543</v>
      </c>
      <c r="K166" s="38">
        <f>IF('2018 Hourly Load - RC2016'!K146="",0,$P$19+$Q$19*(WLEF!K145))</f>
        <v>191.81606732223275</v>
      </c>
      <c r="L166" s="38">
        <f>IF('2018 Hourly Load - RC2016'!L146="",0,$P$19+$Q$19*(WLEF!L145))</f>
        <v>201.99153838558902</v>
      </c>
      <c r="M166" s="38">
        <f>IF('2018 Hourly Load - RC2016'!M146="",0,$P$19+$Q$19*(WLEF!M145))</f>
        <v>209.44021046808342</v>
      </c>
      <c r="N166" s="38">
        <f>IF('2018 Hourly Load - RC2016'!N146="",0,$P$19+$Q$19*(WLEF!N145))</f>
        <v>212.83139735216344</v>
      </c>
      <c r="O166" s="38">
        <f>IF('2018 Hourly Load - RC2016'!O146="",0,$P$19+$Q$19*(WLEF!O145))</f>
        <v>215.16911909922516</v>
      </c>
      <c r="P166" s="38">
        <f>IF('2018 Hourly Load - RC2016'!P146="",0,$P$19+$Q$19*(WLEF!P145))</f>
        <v>220.06605519780851</v>
      </c>
      <c r="Q166" s="38">
        <f>IF('2018 Hourly Load - RC2016'!Q146="",0,$P$19+$Q$19*(WLEF!Q145))</f>
        <v>222.90977982649468</v>
      </c>
      <c r="R166" s="38">
        <f>IF('2018 Hourly Load - RC2016'!R146="",0,$P$19+$Q$19*(WLEF!R145))</f>
        <v>226.12837444486763</v>
      </c>
      <c r="S166" s="38">
        <f>IF('2018 Hourly Load - RC2016'!S146="",0,$P$19+$Q$19*(WLEF!S145))</f>
        <v>222.76891649721574</v>
      </c>
      <c r="T166" s="38">
        <f>IF('2018 Hourly Load - RC2016'!T146="",0,$P$19+$Q$19*(WLEF!T145))</f>
        <v>214.15356296351052</v>
      </c>
      <c r="U166" s="38">
        <f>IF('2018 Hourly Load - RC2016'!U146="",0,$P$19+$Q$19*(WLEF!U145))</f>
        <v>203.35122098993475</v>
      </c>
      <c r="V166" s="38">
        <f>IF('2018 Hourly Load - RC2016'!V146="",0,$P$19+$Q$19*(WLEF!V145))</f>
        <v>198.98320407499341</v>
      </c>
      <c r="W166" s="38">
        <f>IF('2018 Hourly Load - RC2016'!W146="",0,$P$19+$Q$19*(WLEF!W145))</f>
        <v>189.78229586786063</v>
      </c>
      <c r="X166" s="38">
        <f>IF('2018 Hourly Load - RC2016'!X146="",0,$P$19+$Q$19*(WLEF!X145))</f>
        <v>175.01276079595129</v>
      </c>
      <c r="Y166" s="38">
        <f>IF('2018 Hourly Load - RC2016'!Y146="",0,$P$19+$Q$19*(WLEF!Y145))</f>
        <v>157.72020273009463</v>
      </c>
      <c r="Z166" s="25">
        <f t="shared" si="2"/>
        <v>4486.7046043485898</v>
      </c>
    </row>
    <row r="167" spans="1:26" x14ac:dyDescent="0.25">
      <c r="A167" s="37">
        <f>IF('2018 Hourly Load - RC2016'!A147="","",'2018 Hourly Load - RC2016'!A147)</f>
        <v>43237</v>
      </c>
      <c r="B167" s="38">
        <f>IF('2018 Hourly Load - RC2016'!B147="",0,$P$19+$Q$19*(WLEF!B146))</f>
        <v>142.81297420156778</v>
      </c>
      <c r="C167" s="38">
        <f>IF('2018 Hourly Load - RC2016'!C147="",0,$P$19+$Q$19*(WLEF!C146))</f>
        <v>133.85212828405469</v>
      </c>
      <c r="D167" s="38">
        <f>IF('2018 Hourly Load - RC2016'!D147="",0,$P$19+$Q$19*(WLEF!D146))</f>
        <v>128.07969953823698</v>
      </c>
      <c r="E167" s="38">
        <f>IF('2018 Hourly Load - RC2016'!E147="",0,$P$19+$Q$19*(WLEF!E146))</f>
        <v>124.97083991259501</v>
      </c>
      <c r="F167" s="38">
        <f>IF('2018 Hourly Load - RC2016'!F147="",0,$P$19+$Q$19*(WLEF!F146))</f>
        <v>124.05390227721709</v>
      </c>
      <c r="G167" s="38">
        <f>IF('2018 Hourly Load - RC2016'!G147="",0,$P$19+$Q$19*(WLEF!G146))</f>
        <v>125.09310550474375</v>
      </c>
      <c r="H167" s="38">
        <f>IF('2018 Hourly Load - RC2016'!H147="",0,$P$19+$Q$19*(WLEF!H146))</f>
        <v>128.46007346838329</v>
      </c>
      <c r="I167" s="38">
        <f>IF('2018 Hourly Load - RC2016'!I147="",0,$P$19+$Q$19*(WLEF!I146))</f>
        <v>135.19083664587583</v>
      </c>
      <c r="J167" s="38">
        <f>IF('2018 Hourly Load - RC2016'!J147="",0,$P$19+$Q$19*(WLEF!J146))</f>
        <v>150.87575570556862</v>
      </c>
      <c r="K167" s="38">
        <f>IF('2018 Hourly Load - RC2016'!K147="",0,$P$19+$Q$19*(WLEF!K146))</f>
        <v>169.2672317319558</v>
      </c>
      <c r="L167" s="38">
        <f>IF('2018 Hourly Load - RC2016'!L147="",0,$P$19+$Q$19*(WLEF!L146))</f>
        <v>185.75455726662904</v>
      </c>
      <c r="M167" s="38">
        <f>IF('2018 Hourly Load - RC2016'!M147="",0,$P$19+$Q$19*(WLEF!M146))</f>
        <v>199.25844785125102</v>
      </c>
      <c r="N167" s="38">
        <f>IF('2018 Hourly Load - RC2016'!N147="",0,$P$19+$Q$19*(WLEF!N146))</f>
        <v>209.59338861239189</v>
      </c>
      <c r="O167" s="38">
        <f>IF('2018 Hourly Load - RC2016'!O147="",0,$P$19+$Q$19*(WLEF!O146))</f>
        <v>219.40934346455685</v>
      </c>
      <c r="P167" s="38">
        <f>IF('2018 Hourly Load - RC2016'!P147="",0,$P$19+$Q$19*(WLEF!P146))</f>
        <v>229.15698026016395</v>
      </c>
      <c r="Q167" s="38">
        <f>IF('2018 Hourly Load - RC2016'!Q147="",0,$P$19+$Q$19*(WLEF!Q146))</f>
        <v>237.05633098429576</v>
      </c>
      <c r="R167" s="38">
        <f>IF('2018 Hourly Load - RC2016'!R147="",0,$P$19+$Q$19*(WLEF!R146))</f>
        <v>242.12249670853805</v>
      </c>
      <c r="S167" s="38">
        <f>IF('2018 Hourly Load - RC2016'!S147="",0,$P$19+$Q$19*(WLEF!S146))</f>
        <v>241.15836127322945</v>
      </c>
      <c r="T167" s="38">
        <f>IF('2018 Hourly Load - RC2016'!T147="",0,$P$19+$Q$19*(WLEF!T146))</f>
        <v>231.88475386717886</v>
      </c>
      <c r="U167" s="38">
        <f>IF('2018 Hourly Load - RC2016'!U147="",0,$P$19+$Q$19*(WLEF!U146))</f>
        <v>216.60136711616809</v>
      </c>
      <c r="V167" s="38">
        <f>IF('2018 Hourly Load - RC2016'!V147="",0,$P$19+$Q$19*(WLEF!V146))</f>
        <v>212.17280901401648</v>
      </c>
      <c r="W167" s="38">
        <f>IF('2018 Hourly Load - RC2016'!W147="",0,$P$19+$Q$19*(WLEF!W146))</f>
        <v>203.76249164805236</v>
      </c>
      <c r="X167" s="38">
        <f>IF('2018 Hourly Load - RC2016'!X147="",0,$P$19+$Q$19*(WLEF!X146))</f>
        <v>186.75863367289605</v>
      </c>
      <c r="Y167" s="38">
        <f>IF('2018 Hourly Load - RC2016'!Y147="",0,$P$19+$Q$19*(WLEF!Y146))</f>
        <v>169.2672317319558</v>
      </c>
      <c r="Z167" s="25">
        <f t="shared" si="2"/>
        <v>4346.6137407415226</v>
      </c>
    </row>
    <row r="168" spans="1:26" x14ac:dyDescent="0.25">
      <c r="A168" s="37">
        <f>IF('2018 Hourly Load - RC2016'!A148="","",'2018 Hourly Load - RC2016'!A148)</f>
        <v>43238</v>
      </c>
      <c r="B168" s="38">
        <f>IF('2018 Hourly Load - RC2016'!B148="",0,$P$19+$Q$19*(WLEF!B147))</f>
        <v>153.74678137503886</v>
      </c>
      <c r="C168" s="38">
        <f>IF('2018 Hourly Load - RC2016'!C148="",0,$P$19+$Q$19*(WLEF!C147))</f>
        <v>143.01139873565717</v>
      </c>
      <c r="D168" s="38">
        <f>IF('2018 Hourly Load - RC2016'!D148="",0,$P$19+$Q$19*(WLEF!D147))</f>
        <v>136.05957020679313</v>
      </c>
      <c r="E168" s="38">
        <f>IF('2018 Hourly Load - RC2016'!E148="",0,$P$19+$Q$19*(WLEF!E147))</f>
        <v>131.57139303604976</v>
      </c>
      <c r="F168" s="38">
        <f>IF('2018 Hourly Load - RC2016'!F148="",0,$P$19+$Q$19*(WLEF!F147))</f>
        <v>129.61059482676842</v>
      </c>
      <c r="G168" s="38">
        <f>IF('2018 Hourly Load - RC2016'!G148="",0,$P$19+$Q$19*(WLEF!G147))</f>
        <v>130.00897596410277</v>
      </c>
      <c r="H168" s="38">
        <f>IF('2018 Hourly Load - RC2016'!H148="",0,$P$19+$Q$19*(WLEF!H147))</f>
        <v>131.202209684271</v>
      </c>
      <c r="I168" s="38">
        <f>IF('2018 Hourly Load - RC2016'!I148="",0,$P$19+$Q$19*(WLEF!I147))</f>
        <v>136.77217441225383</v>
      </c>
      <c r="J168" s="38">
        <f>IF('2018 Hourly Load - RC2016'!J148="",0,$P$19+$Q$19*(WLEF!J147))</f>
        <v>153.81859082299644</v>
      </c>
      <c r="K168" s="38">
        <f>IF('2018 Hourly Load - RC2016'!K148="",0,$P$19+$Q$19*(WLEF!K147))</f>
        <v>176.16083444009396</v>
      </c>
      <c r="L168" s="38">
        <f>IF('2018 Hourly Load - RC2016'!L148="",0,$P$19+$Q$19*(WLEF!L147))</f>
        <v>196.04930243123351</v>
      </c>
      <c r="M168" s="38">
        <f>IF('2018 Hourly Load - RC2016'!M148="",0,$P$19+$Q$19*(WLEF!M147))</f>
        <v>212.26955594442694</v>
      </c>
      <c r="N168" s="38">
        <f>IF('2018 Hourly Load - RC2016'!N148="",0,$P$19+$Q$19*(WLEF!N147))</f>
        <v>226.47465300312956</v>
      </c>
      <c r="O168" s="38">
        <f>IF('2018 Hourly Load - RC2016'!O148="",0,$P$19+$Q$19*(WLEF!O147))</f>
        <v>238.47427968911973</v>
      </c>
      <c r="P168" s="38">
        <f>IF('2018 Hourly Load - RC2016'!P148="",0,$P$19+$Q$19*(WLEF!P147))</f>
        <v>249.69880813372652</v>
      </c>
      <c r="Q168" s="38">
        <f>IF('2018 Hourly Load - RC2016'!Q148="",0,$P$19+$Q$19*(WLEF!Q147))</f>
        <v>258.05732861516793</v>
      </c>
      <c r="R168" s="38">
        <f>IF('2018 Hourly Load - RC2016'!R148="",0,$P$19+$Q$19*(WLEF!R147))</f>
        <v>264.18491472753709</v>
      </c>
      <c r="S168" s="38">
        <f>IF('2018 Hourly Load - RC2016'!S148="",0,$P$19+$Q$19*(WLEF!S147))</f>
        <v>262.79136404419569</v>
      </c>
      <c r="T168" s="38">
        <f>IF('2018 Hourly Load - RC2016'!T148="",0,$P$19+$Q$19*(WLEF!T147))</f>
        <v>251.3939664105838</v>
      </c>
      <c r="U168" s="38">
        <f>IF('2018 Hourly Load - RC2016'!U148="",0,$P$19+$Q$19*(WLEF!U147))</f>
        <v>235.81303672464782</v>
      </c>
      <c r="V168" s="38">
        <f>IF('2018 Hourly Load - RC2016'!V148="",0,$P$19+$Q$19*(WLEF!V147))</f>
        <v>234.07247309684379</v>
      </c>
      <c r="W168" s="38">
        <f>IF('2018 Hourly Load - RC2016'!W148="",0,$P$19+$Q$19*(WLEF!W147))</f>
        <v>223.03057592696041</v>
      </c>
      <c r="X168" s="38">
        <f>IF('2018 Hourly Load - RC2016'!X148="",0,$P$19+$Q$19*(WLEF!X147))</f>
        <v>200.65799086705027</v>
      </c>
      <c r="Y168" s="38">
        <f>IF('2018 Hourly Load - RC2016'!Y148="",0,$P$19+$Q$19*(WLEF!Y147))</f>
        <v>176.4407161421334</v>
      </c>
      <c r="Z168" s="25">
        <f t="shared" si="2"/>
        <v>4651.3714892607813</v>
      </c>
    </row>
    <row r="169" spans="1:26" x14ac:dyDescent="0.25">
      <c r="A169" s="37">
        <f>IF('2018 Hourly Load - RC2016'!A149="","",'2018 Hourly Load - RC2016'!A149)</f>
        <v>43239</v>
      </c>
      <c r="B169" s="38">
        <f>IF('2018 Hourly Load - RC2016'!B149="",0,$P$19+$Q$19*(WLEF!B148))</f>
        <v>157.41074849694559</v>
      </c>
      <c r="C169" s="38">
        <f>IF('2018 Hourly Load - RC2016'!C149="",0,$P$19+$Q$19*(WLEF!C148))</f>
        <v>145.51226139222658</v>
      </c>
      <c r="D169" s="38">
        <f>IF('2018 Hourly Load - RC2016'!D149="",0,$P$19+$Q$19*(WLEF!D148))</f>
        <v>138.5677594626203</v>
      </c>
      <c r="E169" s="38">
        <f>IF('2018 Hourly Load - RC2016'!E149="",0,$P$19+$Q$19*(WLEF!E148))</f>
        <v>135.28976371788755</v>
      </c>
      <c r="F169" s="38">
        <f>IF('2018 Hourly Load - RC2016'!F149="",0,$P$19+$Q$19*(WLEF!F148))</f>
        <v>135.43832695341561</v>
      </c>
      <c r="G169" s="38">
        <f>IF('2018 Hourly Load - RC2016'!G149="",0,$P$19+$Q$19*(WLEF!G148))</f>
        <v>141.94375152937073</v>
      </c>
      <c r="H169" s="38">
        <f>IF('2018 Hourly Load - RC2016'!H149="",0,$P$19+$Q$19*(WLEF!H148))</f>
        <v>157.02849364621622</v>
      </c>
      <c r="I169" s="38">
        <f>IF('2018 Hourly Load - RC2016'!I149="",0,$P$19+$Q$19*(WLEF!I148))</f>
        <v>166.62689395900429</v>
      </c>
      <c r="J169" s="38">
        <f>IF('2018 Hourly Load - RC2016'!J149="",0,$P$19+$Q$19*(WLEF!J148))</f>
        <v>181.90523351317705</v>
      </c>
      <c r="K169" s="38">
        <f>IF('2018 Hourly Load - RC2016'!K149="",0,$P$19+$Q$19*(WLEF!K148))</f>
        <v>201.52765589724297</v>
      </c>
      <c r="L169" s="38">
        <f>IF('2018 Hourly Load - RC2016'!L149="",0,$P$19+$Q$19*(WLEF!L148))</f>
        <v>221.22407218655542</v>
      </c>
      <c r="M169" s="38">
        <f>IF('2018 Hourly Load - RC2016'!M149="",0,$P$19+$Q$19*(WLEF!M148))</f>
        <v>239.02626766241366</v>
      </c>
      <c r="N169" s="38">
        <f>IF('2018 Hourly Load - RC2016'!N149="",0,$P$19+$Q$19*(WLEF!N148))</f>
        <v>254.92134848834661</v>
      </c>
      <c r="O169" s="38">
        <f>IF('2018 Hourly Load - RC2016'!O149="",0,$P$19+$Q$19*(WLEF!O148))</f>
        <v>271.37295379469282</v>
      </c>
      <c r="P169" s="38">
        <f>IF('2018 Hourly Load - RC2016'!P149="",0,$P$19+$Q$19*(WLEF!P148))</f>
        <v>282.76415769708467</v>
      </c>
      <c r="Q169" s="38">
        <f>IF('2018 Hourly Load - RC2016'!Q149="",0,$P$19+$Q$19*(WLEF!Q148))</f>
        <v>294.04345725436355</v>
      </c>
      <c r="R169" s="38">
        <f>IF('2018 Hourly Load - RC2016'!R149="",0,$P$19+$Q$19*(WLEF!R148))</f>
        <v>300.26200367913532</v>
      </c>
      <c r="S169" s="38">
        <f>IF('2018 Hourly Load - RC2016'!S149="",0,$P$19+$Q$19*(WLEF!S148))</f>
        <v>299.26099428830457</v>
      </c>
      <c r="T169" s="38">
        <f>IF('2018 Hourly Load - RC2016'!T149="",0,$P$19+$Q$19*(WLEF!T148))</f>
        <v>289.0113401487215</v>
      </c>
      <c r="U169" s="38">
        <f>IF('2018 Hourly Load - RC2016'!U149="",0,$P$19+$Q$19*(WLEF!U148))</f>
        <v>269.76616929470595</v>
      </c>
      <c r="V169" s="38">
        <f>IF('2018 Hourly Load - RC2016'!V149="",0,$P$19+$Q$19*(WLEF!V148))</f>
        <v>263.20201899752584</v>
      </c>
      <c r="W169" s="38">
        <f>IF('2018 Hourly Load - RC2016'!W149="",0,$P$19+$Q$19*(WLEF!W148))</f>
        <v>246.55153241346875</v>
      </c>
      <c r="X169" s="38">
        <f>IF('2018 Hourly Load - RC2016'!X149="",0,$P$19+$Q$19*(WLEF!X148))</f>
        <v>218.77402819194918</v>
      </c>
      <c r="Y169" s="38">
        <f>IF('2018 Hourly Load - RC2016'!Y149="",0,$P$19+$Q$19*(WLEF!Y148))</f>
        <v>188.97411428337301</v>
      </c>
      <c r="Z169" s="25">
        <f t="shared" si="2"/>
        <v>5200.4053469487471</v>
      </c>
    </row>
    <row r="170" spans="1:26" x14ac:dyDescent="0.25">
      <c r="A170" s="37">
        <f>IF('2018 Hourly Load - RC2016'!A150="","",'2018 Hourly Load - RC2016'!A150)</f>
        <v>43240</v>
      </c>
      <c r="B170" s="38">
        <f>IF('2018 Hourly Load - RC2016'!B150="",0,$P$19+$Q$19*(WLEF!B149))</f>
        <v>166.7985310191533</v>
      </c>
      <c r="C170" s="38">
        <f>IF('2018 Hourly Load - RC2016'!C150="",0,$P$19+$Q$19*(WLEF!C149))</f>
        <v>153.07353048771961</v>
      </c>
      <c r="D170" s="38">
        <f>IF('2018 Hourly Load - RC2016'!D150="",0,$P$19+$Q$19*(WLEF!D149))</f>
        <v>145.68798828581163</v>
      </c>
      <c r="E170" s="38">
        <f>IF('2018 Hourly Load - RC2016'!E150="",0,$P$19+$Q$19*(WLEF!E149))</f>
        <v>141.38081105981749</v>
      </c>
      <c r="F170" s="38">
        <f>IF('2018 Hourly Load - RC2016'!F150="",0,$P$19+$Q$19*(WLEF!F149))</f>
        <v>140.17238611872611</v>
      </c>
      <c r="G170" s="38">
        <f>IF('2018 Hourly Load - RC2016'!G150="",0,$P$19+$Q$19*(WLEF!G149))</f>
        <v>145.87750452107841</v>
      </c>
      <c r="H170" s="38">
        <f>IF('2018 Hourly Load - RC2016'!H150="",0,$P$19+$Q$19*(WLEF!H149))</f>
        <v>160.39869118286452</v>
      </c>
      <c r="I170" s="38">
        <f>IF('2018 Hourly Load - RC2016'!I150="",0,$P$19+$Q$19*(WLEF!I149))</f>
        <v>172.04467027373877</v>
      </c>
      <c r="J170" s="38">
        <f>IF('2018 Hourly Load - RC2016'!J150="",0,$P$19+$Q$19*(WLEF!J149))</f>
        <v>187.57583144840035</v>
      </c>
      <c r="K170" s="38">
        <f>IF('2018 Hourly Load - RC2016'!K150="",0,$P$19+$Q$19*(WLEF!K149))</f>
        <v>208.1419134871868</v>
      </c>
      <c r="L170" s="38">
        <f>IF('2018 Hourly Load - RC2016'!L150="",0,$P$19+$Q$19*(WLEF!L149))</f>
        <v>229.96030453807515</v>
      </c>
      <c r="M170" s="38">
        <f>IF('2018 Hourly Load - RC2016'!M150="",0,$P$19+$Q$19*(WLEF!M149))</f>
        <v>248.99683562506812</v>
      </c>
      <c r="N170" s="38">
        <f>IF('2018 Hourly Load - RC2016'!N150="",0,$P$19+$Q$19*(WLEF!N149))</f>
        <v>264.91809829009208</v>
      </c>
      <c r="O170" s="38">
        <f>IF('2018 Hourly Load - RC2016'!O150="",0,$P$19+$Q$19*(WLEF!O149))</f>
        <v>278.65256744047616</v>
      </c>
      <c r="P170" s="38">
        <f>IF('2018 Hourly Load - RC2016'!P150="",0,$P$19+$Q$19*(WLEF!P149))</f>
        <v>288.66988868722171</v>
      </c>
      <c r="Q170" s="38">
        <f>IF('2018 Hourly Load - RC2016'!Q150="",0,$P$19+$Q$19*(WLEF!Q149))</f>
        <v>296.86796268688175</v>
      </c>
      <c r="R170" s="38">
        <f>IF('2018 Hourly Load - RC2016'!R150="",0,$P$19+$Q$19*(WLEF!R149))</f>
        <v>301.71755569071308</v>
      </c>
      <c r="S170" s="38">
        <f>IF('2018 Hourly Load - RC2016'!S150="",0,$P$19+$Q$19*(WLEF!S149))</f>
        <v>299.56105542703915</v>
      </c>
      <c r="T170" s="38">
        <f>IF('2018 Hourly Load - RC2016'!T150="",0,$P$19+$Q$19*(WLEF!T149))</f>
        <v>290.82083897643349</v>
      </c>
      <c r="U170" s="38">
        <f>IF('2018 Hourly Load - RC2016'!U150="",0,$P$19+$Q$19*(WLEF!U149))</f>
        <v>270.97644350800346</v>
      </c>
      <c r="V170" s="38">
        <f>IF('2018 Hourly Load - RC2016'!V150="",0,$P$19+$Q$19*(WLEF!V149))</f>
        <v>265.07867855819416</v>
      </c>
      <c r="W170" s="38">
        <f>IF('2018 Hourly Load - RC2016'!W150="",0,$P$19+$Q$19*(WLEF!W149))</f>
        <v>246.59504030036271</v>
      </c>
      <c r="X170" s="38">
        <f>IF('2018 Hourly Load - RC2016'!X150="",0,$P$19+$Q$19*(WLEF!X149))</f>
        <v>218.06105931087262</v>
      </c>
      <c r="Y170" s="38">
        <f>IF('2018 Hourly Load - RC2016'!Y150="",0,$P$19+$Q$19*(WLEF!Y149))</f>
        <v>189.39539445997389</v>
      </c>
      <c r="Z170" s="25">
        <f t="shared" si="2"/>
        <v>5311.4235813839041</v>
      </c>
    </row>
    <row r="171" spans="1:26" x14ac:dyDescent="0.25">
      <c r="A171" s="37">
        <f>IF('2018 Hourly Load - RC2016'!A151="","",'2018 Hourly Load - RC2016'!A151)</f>
        <v>43241</v>
      </c>
      <c r="B171" s="38">
        <f>IF('2018 Hourly Load - RC2016'!B151="",0,$P$19+$Q$19*(WLEF!B150))</f>
        <v>167.15797098652749</v>
      </c>
      <c r="C171" s="38">
        <f>IF('2018 Hourly Load - RC2016'!C151="",0,$P$19+$Q$19*(WLEF!C150))</f>
        <v>153.23081500893394</v>
      </c>
      <c r="D171" s="38">
        <f>IF('2018 Hourly Load - RC2016'!D151="",0,$P$19+$Q$19*(WLEF!D150))</f>
        <v>145.01344628857018</v>
      </c>
      <c r="E171" s="38">
        <f>IF('2018 Hourly Load - RC2016'!E151="",0,$P$19+$Q$19*(WLEF!E150))</f>
        <v>140.00445767292746</v>
      </c>
      <c r="F171" s="38">
        <f>IF('2018 Hourly Load - RC2016'!F151="",0,$P$19+$Q$19*(WLEF!F150))</f>
        <v>138.66978232132016</v>
      </c>
      <c r="G171" s="38">
        <f>IF('2018 Hourly Load - RC2016'!G151="",0,$P$19+$Q$19*(WLEF!G150))</f>
        <v>144.31573767942092</v>
      </c>
      <c r="H171" s="38">
        <f>IF('2018 Hourly Load - RC2016'!H151="",0,$P$19+$Q$19*(WLEF!H150))</f>
        <v>159.15781946261387</v>
      </c>
      <c r="I171" s="38">
        <f>IF('2018 Hourly Load - RC2016'!I151="",0,$P$19+$Q$19*(WLEF!I150))</f>
        <v>170.36341858141404</v>
      </c>
      <c r="J171" s="38">
        <f>IF('2018 Hourly Load - RC2016'!J151="",0,$P$19+$Q$19*(WLEF!J150))</f>
        <v>183.89779302654475</v>
      </c>
      <c r="K171" s="38">
        <f>IF('2018 Hourly Load - RC2016'!K151="",0,$P$19+$Q$19*(WLEF!K150))</f>
        <v>202.28889502665919</v>
      </c>
      <c r="L171" s="38">
        <f>IF('2018 Hourly Load - RC2016'!L151="",0,$P$19+$Q$19*(WLEF!L150))</f>
        <v>221.78484690013329</v>
      </c>
      <c r="M171" s="38">
        <f>IF('2018 Hourly Load - RC2016'!M151="",0,$P$19+$Q$19*(WLEF!M150))</f>
        <v>239.98392956607881</v>
      </c>
      <c r="N171" s="38">
        <f>IF('2018 Hourly Load - RC2016'!N151="",0,$P$19+$Q$19*(WLEF!N150))</f>
        <v>255.92626717300857</v>
      </c>
      <c r="O171" s="38">
        <f>IF('2018 Hourly Load - RC2016'!O151="",0,$P$19+$Q$19*(WLEF!O150))</f>
        <v>273.73726377477652</v>
      </c>
      <c r="P171" s="38">
        <f>IF('2018 Hourly Load - RC2016'!P151="",0,$P$19+$Q$19*(WLEF!P150))</f>
        <v>291.33578036669485</v>
      </c>
      <c r="Q171" s="38">
        <f>IF('2018 Hourly Load - RC2016'!Q151="",0,$P$19+$Q$19*(WLEF!Q150))</f>
        <v>303.68265232500568</v>
      </c>
      <c r="R171" s="38">
        <f>IF('2018 Hourly Load - RC2016'!R151="",0,$P$19+$Q$19*(WLEF!R150))</f>
        <v>311.29660230173141</v>
      </c>
      <c r="S171" s="38">
        <f>IF('2018 Hourly Load - RC2016'!S151="",0,$P$19+$Q$19*(WLEF!S150))</f>
        <v>308.14887127641475</v>
      </c>
      <c r="T171" s="38">
        <f>IF('2018 Hourly Load - RC2016'!T151="",0,$P$19+$Q$19*(WLEF!T150))</f>
        <v>295.20568131939729</v>
      </c>
      <c r="U171" s="38">
        <f>IF('2018 Hourly Load - RC2016'!U151="",0,$P$19+$Q$19*(WLEF!U150))</f>
        <v>274.34827309390721</v>
      </c>
      <c r="V171" s="38">
        <f>IF('2018 Hourly Load - RC2016'!V151="",0,$P$19+$Q$19*(WLEF!V150))</f>
        <v>265.05573420420609</v>
      </c>
      <c r="W171" s="38">
        <f>IF('2018 Hourly Load - RC2016'!W151="",0,$P$19+$Q$19*(WLEF!W150))</f>
        <v>248.71208007298242</v>
      </c>
      <c r="X171" s="38">
        <f>IF('2018 Hourly Load - RC2016'!X151="",0,$P$19+$Q$19*(WLEF!X150))</f>
        <v>220.3850248031921</v>
      </c>
      <c r="Y171" s="38">
        <f>IF('2018 Hourly Load - RC2016'!Y151="",0,$P$19+$Q$19*(WLEF!Y150))</f>
        <v>190.59352145078321</v>
      </c>
      <c r="Z171" s="25">
        <f t="shared" si="2"/>
        <v>5304.2966646832447</v>
      </c>
    </row>
    <row r="172" spans="1:26" x14ac:dyDescent="0.25">
      <c r="A172" s="37">
        <f>IF('2018 Hourly Load - RC2016'!A152="","",'2018 Hourly Load - RC2016'!A152)</f>
        <v>43242</v>
      </c>
      <c r="B172" s="38">
        <f>IF('2018 Hourly Load - RC2016'!B152="",0,$P$19+$Q$19*(WLEF!B151))</f>
        <v>166.11302717499572</v>
      </c>
      <c r="C172" s="38">
        <f>IF('2018 Hourly Load - RC2016'!C152="",0,$P$19+$Q$19*(WLEF!C151))</f>
        <v>151.82152069663587</v>
      </c>
      <c r="D172" s="38">
        <f>IF('2018 Hourly Load - RC2016'!D152="",0,$P$19+$Q$19*(WLEF!D151))</f>
        <v>142.54891165302089</v>
      </c>
      <c r="E172" s="38">
        <f>IF('2018 Hourly Load - RC2016'!E152="",0,$P$19+$Q$19*(WLEF!E151))</f>
        <v>138.0209639809857</v>
      </c>
      <c r="F172" s="38">
        <f>IF('2018 Hourly Load - RC2016'!F152="",0,$P$19+$Q$19*(WLEF!F151))</f>
        <v>137.23724371473455</v>
      </c>
      <c r="G172" s="38">
        <f>IF('2018 Hourly Load - RC2016'!G152="",0,$P$19+$Q$19*(WLEF!G151))</f>
        <v>143.22340833554085</v>
      </c>
      <c r="H172" s="38">
        <f>IF('2018 Hourly Load - RC2016'!H152="",0,$P$19+$Q$19*(WLEF!H151))</f>
        <v>158.10421550430584</v>
      </c>
      <c r="I172" s="38">
        <f>IF('2018 Hourly Load - RC2016'!I152="",0,$P$19+$Q$19*(WLEF!I151))</f>
        <v>168.5087064508607</v>
      </c>
      <c r="J172" s="38">
        <f>IF('2018 Hourly Load - RC2016'!J152="",0,$P$19+$Q$19*(WLEF!J151))</f>
        <v>184.18894874358185</v>
      </c>
      <c r="K172" s="38">
        <f>IF('2018 Hourly Load - RC2016'!K152="",0,$P$19+$Q$19*(WLEF!K151))</f>
        <v>204.39946126763556</v>
      </c>
      <c r="L172" s="38">
        <f>IF('2018 Hourly Load - RC2016'!L152="",0,$P$19+$Q$19*(WLEF!L151))</f>
        <v>227.67966855088872</v>
      </c>
      <c r="M172" s="38">
        <f>IF('2018 Hourly Load - RC2016'!M152="",0,$P$19+$Q$19*(WLEF!M151))</f>
        <v>251.4822596279493</v>
      </c>
      <c r="N172" s="38">
        <f>IF('2018 Hourly Load - RC2016'!N152="",0,$P$19+$Q$19*(WLEF!N151))</f>
        <v>274.84249055153424</v>
      </c>
      <c r="O172" s="38">
        <f>IF('2018 Hourly Load - RC2016'!O152="",0,$P$19+$Q$19*(WLEF!O151))</f>
        <v>298.61157247096463</v>
      </c>
      <c r="P172" s="38">
        <f>IF('2018 Hourly Load - RC2016'!P152="",0,$P$19+$Q$19*(WLEF!P151))</f>
        <v>317.13697076214652</v>
      </c>
      <c r="Q172" s="38">
        <f>IF('2018 Hourly Load - RC2016'!Q152="",0,$P$19+$Q$19*(WLEF!Q151))</f>
        <v>333.26760182614362</v>
      </c>
      <c r="R172" s="38">
        <f>IF('2018 Hourly Load - RC2016'!R152="",0,$P$19+$Q$19*(WLEF!R151))</f>
        <v>343.61421508411888</v>
      </c>
      <c r="S172" s="38">
        <f>IF('2018 Hourly Load - RC2016'!S152="",0,$P$19+$Q$19*(WLEF!S151))</f>
        <v>340.41469148996731</v>
      </c>
      <c r="T172" s="38">
        <f>IF('2018 Hourly Load - RC2016'!T152="",0,$P$19+$Q$19*(WLEF!T151))</f>
        <v>325.79691613965537</v>
      </c>
      <c r="U172" s="38">
        <f>IF('2018 Hourly Load - RC2016'!U152="",0,$P$19+$Q$19*(WLEF!U151))</f>
        <v>300.93898619780629</v>
      </c>
      <c r="V172" s="38">
        <f>IF('2018 Hourly Load - RC2016'!V152="",0,$P$19+$Q$19*(WLEF!V151))</f>
        <v>287.30690242389403</v>
      </c>
      <c r="W172" s="38">
        <f>IF('2018 Hourly Load - RC2016'!W152="",0,$P$19+$Q$19*(WLEF!W151))</f>
        <v>270.11488765511609</v>
      </c>
      <c r="X172" s="38">
        <f>IF('2018 Hourly Load - RC2016'!X152="",0,$P$19+$Q$19*(WLEF!X151))</f>
        <v>235.72892684728652</v>
      </c>
      <c r="Y172" s="38">
        <f>IF('2018 Hourly Load - RC2016'!Y152="",0,$P$19+$Q$19*(WLEF!Y151))</f>
        <v>202.47492994046439</v>
      </c>
      <c r="Z172" s="25">
        <f t="shared" si="2"/>
        <v>5603.5774270902339</v>
      </c>
    </row>
    <row r="173" spans="1:26" x14ac:dyDescent="0.25">
      <c r="A173" s="37">
        <f>IF('2018 Hourly Load - RC2016'!A153="","",'2018 Hourly Load - RC2016'!A153)</f>
        <v>43243</v>
      </c>
      <c r="B173" s="38">
        <f>IF('2018 Hourly Load - RC2016'!B153="",0,$P$19+$Q$19*(WLEF!B152))</f>
        <v>175.91422525213892</v>
      </c>
      <c r="C173" s="38">
        <f>IF('2018 Hourly Load - RC2016'!C153="",0,$P$19+$Q$19*(WLEF!C152))</f>
        <v>159.84430728358126</v>
      </c>
      <c r="D173" s="38">
        <f>IF('2018 Hourly Load - RC2016'!D153="",0,$P$19+$Q$19*(WLEF!D152))</f>
        <v>149.65730973749328</v>
      </c>
      <c r="E173" s="38">
        <f>IF('2018 Hourly Load - RC2016'!E153="",0,$P$19+$Q$19*(WLEF!E152))</f>
        <v>143.98168546458953</v>
      </c>
      <c r="F173" s="38">
        <f>IF('2018 Hourly Load - RC2016'!F153="",0,$P$19+$Q$19*(WLEF!F152))</f>
        <v>141.76017655759</v>
      </c>
      <c r="G173" s="38">
        <f>IF('2018 Hourly Load - RC2016'!G153="",0,$P$19+$Q$19*(WLEF!G152))</f>
        <v>146.87026447475148</v>
      </c>
      <c r="H173" s="38">
        <f>IF('2018 Hourly Load - RC2016'!H153="",0,$P$19+$Q$19*(WLEF!H152))</f>
        <v>160.23366863349247</v>
      </c>
      <c r="I173" s="38">
        <f>IF('2018 Hourly Load - RC2016'!I153="",0,$P$19+$Q$19*(WLEF!I152))</f>
        <v>173.74178211858981</v>
      </c>
      <c r="J173" s="38">
        <f>IF('2018 Hourly Load - RC2016'!J153="",0,$P$19+$Q$19*(WLEF!J152))</f>
        <v>193.02759596210649</v>
      </c>
      <c r="K173" s="38">
        <f>IF('2018 Hourly Load - RC2016'!K153="",0,$P$19+$Q$19*(WLEF!K152))</f>
        <v>218.39750673241201</v>
      </c>
      <c r="L173" s="38">
        <f>IF('2018 Hourly Load - RC2016'!L153="",0,$P$19+$Q$19*(WLEF!L152))</f>
        <v>247.05222052561396</v>
      </c>
      <c r="M173" s="38">
        <f>IF('2018 Hourly Load - RC2016'!M153="",0,$P$19+$Q$19*(WLEF!M152))</f>
        <v>277.63131963188448</v>
      </c>
      <c r="N173" s="38">
        <f>IF('2018 Hourly Load - RC2016'!N153="",0,$P$19+$Q$19*(WLEF!N152))</f>
        <v>305.32691857320788</v>
      </c>
      <c r="O173" s="38">
        <f>IF('2018 Hourly Load - RC2016'!O153="",0,$P$19+$Q$19*(WLEF!O152))</f>
        <v>334.8022366581211</v>
      </c>
      <c r="P173" s="38">
        <f>IF('2018 Hourly Load - RC2016'!P153="",0,$P$19+$Q$19*(WLEF!P152))</f>
        <v>357.22786511703583</v>
      </c>
      <c r="Q173" s="38">
        <f>IF('2018 Hourly Load - RC2016'!Q153="",0,$P$19+$Q$19*(WLEF!Q152))</f>
        <v>372.37057555190404</v>
      </c>
      <c r="R173" s="38">
        <f>IF('2018 Hourly Load - RC2016'!R153="",0,$P$19+$Q$19*(WLEF!R152))</f>
        <v>377.30424103046937</v>
      </c>
      <c r="S173" s="38">
        <f>IF('2018 Hourly Load - RC2016'!S153="",0,$P$19+$Q$19*(WLEF!S152))</f>
        <v>370.63920793544008</v>
      </c>
      <c r="T173" s="38">
        <f>IF('2018 Hourly Load - RC2016'!T153="",0,$P$19+$Q$19*(WLEF!T152))</f>
        <v>350.43343403654927</v>
      </c>
      <c r="U173" s="38">
        <f>IF('2018 Hourly Load - RC2016'!U153="",0,$P$19+$Q$19*(WLEF!U152))</f>
        <v>316.98096728091627</v>
      </c>
      <c r="V173" s="38">
        <f>IF('2018 Hourly Load - RC2016'!V153="",0,$P$19+$Q$19*(WLEF!V152))</f>
        <v>303.50594001604827</v>
      </c>
      <c r="W173" s="38">
        <f>IF('2018 Hourly Load - RC2016'!W153="",0,$P$19+$Q$19*(WLEF!W152))</f>
        <v>285.00501167447857</v>
      </c>
      <c r="X173" s="38">
        <f>IF('2018 Hourly Load - RC2016'!X153="",0,$P$19+$Q$19*(WLEF!X152))</f>
        <v>254.34205659714348</v>
      </c>
      <c r="Y173" s="38">
        <f>IF('2018 Hourly Load - RC2016'!Y153="",0,$P$19+$Q$19*(WLEF!Y152))</f>
        <v>223.71606538549207</v>
      </c>
      <c r="Z173" s="25">
        <f t="shared" si="2"/>
        <v>6039.7665822310501</v>
      </c>
    </row>
    <row r="174" spans="1:26" x14ac:dyDescent="0.25">
      <c r="A174" s="37">
        <f>IF('2018 Hourly Load - RC2016'!A154="","",'2018 Hourly Load - RC2016'!A154)</f>
        <v>43244</v>
      </c>
      <c r="B174" s="38">
        <f>IF('2018 Hourly Load - RC2016'!B154="",0,$P$19+$Q$19*(WLEF!B153))</f>
        <v>197.15651730148693</v>
      </c>
      <c r="C174" s="38">
        <f>IF('2018 Hourly Load - RC2016'!C154="",0,$P$19+$Q$19*(WLEF!C153))</f>
        <v>178.91158764588027</v>
      </c>
      <c r="D174" s="38">
        <f>IF('2018 Hourly Load - RC2016'!D154="",0,$P$19+$Q$19*(WLEF!D153))</f>
        <v>165.67824752707446</v>
      </c>
      <c r="E174" s="38">
        <f>IF('2018 Hourly Load - RC2016'!E154="",0,$P$19+$Q$19*(WLEF!E153))</f>
        <v>157.13131274930822</v>
      </c>
      <c r="F174" s="38">
        <f>IF('2018 Hourly Load - RC2016'!F154="",0,$P$19+$Q$19*(WLEF!F153))</f>
        <v>152.67395534343774</v>
      </c>
      <c r="G174" s="38">
        <f>IF('2018 Hourly Load - RC2016'!G154="",0,$P$19+$Q$19*(WLEF!G153))</f>
        <v>151.48199690900324</v>
      </c>
      <c r="H174" s="38">
        <f>IF('2018 Hourly Load - RC2016'!H154="",0,$P$19+$Q$19*(WLEF!H153))</f>
        <v>152.61696524797446</v>
      </c>
      <c r="I174" s="38">
        <f>IF('2018 Hourly Load - RC2016'!I154="",0,$P$19+$Q$19*(WLEF!I153))</f>
        <v>161.64947316077991</v>
      </c>
      <c r="J174" s="38">
        <f>IF('2018 Hourly Load - RC2016'!J154="",0,$P$19+$Q$19*(WLEF!J153))</f>
        <v>188.1340397663223</v>
      </c>
      <c r="K174" s="38">
        <f>IF('2018 Hourly Load - RC2016'!K154="",0,$P$19+$Q$19*(WLEF!K153))</f>
        <v>221.4041982045328</v>
      </c>
      <c r="L174" s="38">
        <f>IF('2018 Hourly Load - RC2016'!L154="",0,$P$19+$Q$19*(WLEF!L153))</f>
        <v>254.87675304813655</v>
      </c>
      <c r="M174" s="38">
        <f>IF('2018 Hourly Load - RC2016'!M154="",0,$P$19+$Q$19*(WLEF!M153))</f>
        <v>288.52363866033426</v>
      </c>
      <c r="N174" s="38">
        <f>IF('2018 Hourly Load - RC2016'!N154="",0,$P$19+$Q$19*(WLEF!N153))</f>
        <v>318.934733076989</v>
      </c>
      <c r="O174" s="38">
        <f>IF('2018 Hourly Load - RC2016'!O154="",0,$P$19+$Q$19*(WLEF!O153))</f>
        <v>341.01480801318598</v>
      </c>
      <c r="P174" s="38">
        <f>IF('2018 Hourly Load - RC2016'!P154="",0,$P$19+$Q$19*(WLEF!P153))</f>
        <v>354.8695661707236</v>
      </c>
      <c r="Q174" s="38">
        <f>IF('2018 Hourly Load - RC2016'!Q154="",0,$P$19+$Q$19*(WLEF!Q153))</f>
        <v>362.3723346800366</v>
      </c>
      <c r="R174" s="38">
        <f>IF('2018 Hourly Load - RC2016'!R154="",0,$P$19+$Q$19*(WLEF!R153))</f>
        <v>362.0316715508348</v>
      </c>
      <c r="S174" s="38">
        <f>IF('2018 Hourly Load - RC2016'!S154="",0,$P$19+$Q$19*(WLEF!S153))</f>
        <v>355.65453798642579</v>
      </c>
      <c r="T174" s="38">
        <f>IF('2018 Hourly Load - RC2016'!T154="",0,$P$19+$Q$19*(WLEF!T153))</f>
        <v>334.29017239303454</v>
      </c>
      <c r="U174" s="38">
        <f>IF('2018 Hourly Load - RC2016'!U154="",0,$P$19+$Q$19*(WLEF!U153))</f>
        <v>307.74101001162927</v>
      </c>
      <c r="V174" s="38">
        <f>IF('2018 Hourly Load - RC2016'!V154="",0,$P$19+$Q$19*(WLEF!V153))</f>
        <v>296.84310504465248</v>
      </c>
      <c r="W174" s="38">
        <f>IF('2018 Hourly Load - RC2016'!W154="",0,$P$19+$Q$19*(WLEF!W153))</f>
        <v>278.08224067131783</v>
      </c>
      <c r="X174" s="38">
        <f>IF('2018 Hourly Load - RC2016'!X154="",0,$P$19+$Q$19*(WLEF!X153))</f>
        <v>251.08512140869044</v>
      </c>
      <c r="Y174" s="38">
        <f>IF('2018 Hourly Load - RC2016'!Y154="",0,$P$19+$Q$19*(WLEF!Y153))</f>
        <v>223.65551412834367</v>
      </c>
      <c r="Z174" s="25">
        <f t="shared" si="2"/>
        <v>6056.8135007001347</v>
      </c>
    </row>
    <row r="175" spans="1:26" x14ac:dyDescent="0.25">
      <c r="A175" s="37">
        <f>IF('2018 Hourly Load - RC2016'!A155="","",'2018 Hourly Load - RC2016'!A155)</f>
        <v>43245</v>
      </c>
      <c r="B175" s="38">
        <f>IF('2018 Hourly Load - RC2016'!B155="",0,$P$19+$Q$19*(WLEF!B154))</f>
        <v>200.0676968491785</v>
      </c>
      <c r="C175" s="38">
        <f>IF('2018 Hourly Load - RC2016'!C155="",0,$P$19+$Q$19*(WLEF!C154))</f>
        <v>181.73584276850829</v>
      </c>
      <c r="D175" s="38">
        <f>IF('2018 Hourly Load - RC2016'!D155="",0,$P$19+$Q$19*(WLEF!D154))</f>
        <v>168.85595244246264</v>
      </c>
      <c r="E175" s="38">
        <f>IF('2018 Hourly Load - RC2016'!E155="",0,$P$19+$Q$19*(WLEF!E154))</f>
        <v>160.80448451393056</v>
      </c>
      <c r="F175" s="38">
        <f>IF('2018 Hourly Load - RC2016'!F155="",0,$P$19+$Q$19*(WLEF!F154))</f>
        <v>156.07711106824513</v>
      </c>
      <c r="G175" s="38">
        <f>IF('2018 Hourly Load - RC2016'!G155="",0,$P$19+$Q$19*(WLEF!G154))</f>
        <v>154.32226395251053</v>
      </c>
      <c r="H175" s="38">
        <f>IF('2018 Hourly Load - RC2016'!H155="",0,$P$19+$Q$19*(WLEF!H154))</f>
        <v>155.05934242327103</v>
      </c>
      <c r="I175" s="38">
        <f>IF('2018 Hourly Load - RC2016'!I155="",0,$P$19+$Q$19*(WLEF!I154))</f>
        <v>160.80448451393056</v>
      </c>
      <c r="J175" s="38">
        <f>IF('2018 Hourly Load - RC2016'!J155="",0,$P$19+$Q$19*(WLEF!J154))</f>
        <v>181.73584276850829</v>
      </c>
      <c r="K175" s="38">
        <f>IF('2018 Hourly Load - RC2016'!K155="",0,$P$19+$Q$19*(WLEF!K154))</f>
        <v>210.93762465095517</v>
      </c>
      <c r="L175" s="38">
        <f>IF('2018 Hourly Load - RC2016'!L155="",0,$P$19+$Q$19*(WLEF!L154))</f>
        <v>246.00816934216766</v>
      </c>
      <c r="M175" s="38">
        <f>IF('2018 Hourly Load - RC2016'!M155="",0,$P$19+$Q$19*(WLEF!M154))</f>
        <v>276.42352046551855</v>
      </c>
      <c r="N175" s="38">
        <f>IF('2018 Hourly Load - RC2016'!N155="",0,$P$19+$Q$19*(WLEF!N154))</f>
        <v>305.20022076972731</v>
      </c>
      <c r="O175" s="38">
        <f>IF('2018 Hourly Load - RC2016'!O155="",0,$P$19+$Q$19*(WLEF!O154))</f>
        <v>325.24116129022622</v>
      </c>
      <c r="P175" s="38">
        <f>IF('2018 Hourly Load - RC2016'!P155="",0,$P$19+$Q$19*(WLEF!P154))</f>
        <v>337.47876363080297</v>
      </c>
      <c r="Q175" s="38">
        <f>IF('2018 Hourly Load - RC2016'!Q155="",0,$P$19+$Q$19*(WLEF!Q154))</f>
        <v>344.60264568368513</v>
      </c>
      <c r="R175" s="38">
        <f>IF('2018 Hourly Load - RC2016'!R155="",0,$P$19+$Q$19*(WLEF!R154))</f>
        <v>346.99904999509414</v>
      </c>
      <c r="S175" s="38">
        <f>IF('2018 Hourly Load - RC2016'!S155="",0,$P$19+$Q$19*(WLEF!S154))</f>
        <v>337.15358518929213</v>
      </c>
      <c r="T175" s="38">
        <f>IF('2018 Hourly Load - RC2016'!T155="",0,$P$19+$Q$19*(WLEF!T154))</f>
        <v>316.98096728091627</v>
      </c>
      <c r="U175" s="38">
        <f>IF('2018 Hourly Load - RC2016'!U155="",0,$P$19+$Q$19*(WLEF!U154))</f>
        <v>294.66126593956363</v>
      </c>
      <c r="V175" s="38">
        <f>IF('2018 Hourly Load - RC2016'!V155="",0,$P$19+$Q$19*(WLEF!V154))</f>
        <v>287.86615441897317</v>
      </c>
      <c r="W175" s="38">
        <f>IF('2018 Hourly Load - RC2016'!W155="",0,$P$19+$Q$19*(WLEF!W154))</f>
        <v>271.27961985402101</v>
      </c>
      <c r="X175" s="38">
        <f>IF('2018 Hourly Load - RC2016'!X155="",0,$P$19+$Q$19*(WLEF!X154))</f>
        <v>243.90843260034939</v>
      </c>
      <c r="Y175" s="38">
        <f>IF('2018 Hourly Load - RC2016'!Y155="",0,$P$19+$Q$19*(WLEF!Y154))</f>
        <v>218.39750673241201</v>
      </c>
      <c r="Z175" s="25">
        <f t="shared" si="2"/>
        <v>5882.60170914425</v>
      </c>
    </row>
    <row r="176" spans="1:26" x14ac:dyDescent="0.25">
      <c r="A176" s="37">
        <f>IF('2018 Hourly Load - RC2016'!A156="","",'2018 Hourly Load - RC2016'!A156)</f>
        <v>43246</v>
      </c>
      <c r="B176" s="38">
        <f>IF('2018 Hourly Load - RC2016'!B156="",0,$P$19+$Q$19*(WLEF!B155))</f>
        <v>194.10211590115438</v>
      </c>
      <c r="C176" s="38">
        <f>IF('2018 Hourly Load - RC2016'!C156="",0,$P$19+$Q$19*(WLEF!C155))</f>
        <v>178.31167252142387</v>
      </c>
      <c r="D176" s="38">
        <f>IF('2018 Hourly Load - RC2016'!D156="",0,$P$19+$Q$19*(WLEF!D155))</f>
        <v>167.39279834689154</v>
      </c>
      <c r="E176" s="38">
        <f>IF('2018 Hourly Load - RC2016'!E156="",0,$P$19+$Q$19*(WLEF!E155))</f>
        <v>160.57891430381653</v>
      </c>
      <c r="F176" s="38">
        <f>IF('2018 Hourly Load - RC2016'!F156="",0,$P$19+$Q$19*(WLEF!F155))</f>
        <v>156.95509458659956</v>
      </c>
      <c r="G176" s="38">
        <f>IF('2018 Hourly Load - RC2016'!G156="",0,$P$19+$Q$19*(WLEF!G155))</f>
        <v>157.01381095716772</v>
      </c>
      <c r="H176" s="38">
        <f>IF('2018 Hourly Load - RC2016'!H156="",0,$P$19+$Q$19*(WLEF!H155))</f>
        <v>158.60785338903656</v>
      </c>
      <c r="I176" s="38">
        <f>IF('2018 Hourly Load - RC2016'!I156="",0,$P$19+$Q$19*(WLEF!I155))</f>
        <v>166.29970656484011</v>
      </c>
      <c r="J176" s="38">
        <f>IF('2018 Hourly Load - RC2016'!J156="",0,$P$19+$Q$19*(WLEF!J155))</f>
        <v>192.61706976012789</v>
      </c>
      <c r="K176" s="38">
        <f>IF('2018 Hourly Load - RC2016'!K156="",0,$P$19+$Q$19*(WLEF!K155))</f>
        <v>228.10978078249514</v>
      </c>
      <c r="L176" s="38">
        <f>IF('2018 Hourly Load - RC2016'!L156="",0,$P$19+$Q$19*(WLEF!L155))</f>
        <v>263.77314632676416</v>
      </c>
      <c r="M176" s="38">
        <f>IF('2018 Hourly Load - RC2016'!M156="",0,$P$19+$Q$19*(WLEF!M155))</f>
        <v>291.55666373989908</v>
      </c>
      <c r="N176" s="38">
        <f>IF('2018 Hourly Load - RC2016'!N156="",0,$P$19+$Q$19*(WLEF!N155))</f>
        <v>316.30555063762165</v>
      </c>
      <c r="O176" s="38">
        <f>IF('2018 Hourly Load - RC2016'!O156="",0,$P$19+$Q$19*(WLEF!O155))</f>
        <v>334.07472175144176</v>
      </c>
      <c r="P176" s="38">
        <f>IF('2018 Hourly Load - RC2016'!P156="",0,$P$19+$Q$19*(WLEF!P155))</f>
        <v>344.24549734651271</v>
      </c>
      <c r="Q176" s="38">
        <f>IF('2018 Hourly Load - RC2016'!Q156="",0,$P$19+$Q$19*(WLEF!Q155))</f>
        <v>349.60050629843278</v>
      </c>
      <c r="R176" s="38">
        <f>IF('2018 Hourly Load - RC2016'!R156="",0,$P$19+$Q$19*(WLEF!R155))</f>
        <v>349.76698826954987</v>
      </c>
      <c r="S176" s="38">
        <f>IF('2018 Hourly Load - RC2016'!S156="",0,$P$19+$Q$19*(WLEF!S155))</f>
        <v>341.5063303238054</v>
      </c>
      <c r="T176" s="38">
        <f>IF('2018 Hourly Load - RC2016'!T156="",0,$P$19+$Q$19*(WLEF!T155))</f>
        <v>321.6573451214403</v>
      </c>
      <c r="U176" s="38">
        <f>IF('2018 Hourly Load - RC2016'!U156="",0,$P$19+$Q$19*(WLEF!U155))</f>
        <v>299.01110158124379</v>
      </c>
      <c r="V176" s="38">
        <f>IF('2018 Hourly Load - RC2016'!V156="",0,$P$19+$Q$19*(WLEF!V155))</f>
        <v>294.36460556278575</v>
      </c>
      <c r="W176" s="38">
        <f>IF('2018 Hourly Load - RC2016'!W156="",0,$P$19+$Q$19*(WLEF!W155))</f>
        <v>275.05449223932362</v>
      </c>
      <c r="X176" s="38">
        <f>IF('2018 Hourly Load - RC2016'!X156="",0,$P$19+$Q$19*(WLEF!X155))</f>
        <v>244.92414050441704</v>
      </c>
      <c r="Y176" s="38">
        <f>IF('2018 Hourly Load - RC2016'!Y156="",0,$P$19+$Q$19*(WLEF!Y155))</f>
        <v>213.33614580721161</v>
      </c>
      <c r="Z176" s="25">
        <f t="shared" si="2"/>
        <v>5999.1660526240021</v>
      </c>
    </row>
    <row r="177" spans="1:26" x14ac:dyDescent="0.25">
      <c r="A177" s="37">
        <f>IF('2018 Hourly Load - RC2016'!A157="","",'2018 Hourly Load - RC2016'!A157)</f>
        <v>43247</v>
      </c>
      <c r="B177" s="38">
        <f>IF('2018 Hourly Load - RC2016'!B157="",0,$P$19+$Q$19*(WLEF!B156))</f>
        <v>189.46568838224562</v>
      </c>
      <c r="C177" s="38">
        <f>IF('2018 Hourly Load - RC2016'!C157="",0,$P$19+$Q$19*(WLEF!C156))</f>
        <v>173.67683964914332</v>
      </c>
      <c r="D177" s="38">
        <f>IF('2018 Hourly Load - RC2016'!D157="",0,$P$19+$Q$19*(WLEF!D156))</f>
        <v>163.98110331456519</v>
      </c>
      <c r="E177" s="38">
        <f>IF('2018 Hourly Load - RC2016'!E157="",0,$P$19+$Q$19*(WLEF!E156))</f>
        <v>158.31139441102096</v>
      </c>
      <c r="F177" s="38">
        <f>IF('2018 Hourly Load - RC2016'!F157="",0,$P$19+$Q$19*(WLEF!F156))</f>
        <v>156.45693474820172</v>
      </c>
      <c r="G177" s="38">
        <f>IF('2018 Hourly Load - RC2016'!G157="",0,$P$19+$Q$19*(WLEF!G156))</f>
        <v>163.47535433923741</v>
      </c>
      <c r="H177" s="38">
        <f>IF('2018 Hourly Load - RC2016'!H157="",0,$P$19+$Q$19*(WLEF!H156))</f>
        <v>178.9950566436089</v>
      </c>
      <c r="I177" s="38">
        <f>IF('2018 Hourly Load - RC2016'!I157="",0,$P$19+$Q$19*(WLEF!I156))</f>
        <v>193.61794104895012</v>
      </c>
      <c r="J177" s="38">
        <f>IF('2018 Hourly Load - RC2016'!J157="",0,$P$19+$Q$19*(WLEF!J156))</f>
        <v>214.75852240767972</v>
      </c>
      <c r="K177" s="38">
        <f>IF('2018 Hourly Load - RC2016'!K157="",0,$P$19+$Q$19*(WLEF!K156))</f>
        <v>243.11106828723786</v>
      </c>
      <c r="L177" s="38">
        <f>IF('2018 Hourly Load - RC2016'!L157="",0,$P$19+$Q$19*(WLEF!L156))</f>
        <v>272.7757249449383</v>
      </c>
      <c r="M177" s="38">
        <f>IF('2018 Hourly Load - RC2016'!M157="",0,$P$19+$Q$19*(WLEF!M156))</f>
        <v>301.16488008450244</v>
      </c>
      <c r="N177" s="38">
        <f>IF('2018 Hourly Load - RC2016'!N157="",0,$P$19+$Q$19*(WLEF!N156))</f>
        <v>323.18248328249678</v>
      </c>
      <c r="O177" s="38">
        <f>IF('2018 Hourly Load - RC2016'!O157="",0,$P$19+$Q$19*(WLEF!O156))</f>
        <v>340.71466271854001</v>
      </c>
      <c r="P177" s="38">
        <f>IF('2018 Hourly Load - RC2016'!P157="",0,$P$19+$Q$19*(WLEF!P156))</f>
        <v>351.15635201648041</v>
      </c>
      <c r="Q177" s="38">
        <f>IF('2018 Hourly Load - RC2016'!Q157="",0,$P$19+$Q$19*(WLEF!Q156))</f>
        <v>356.13167826757763</v>
      </c>
      <c r="R177" s="38">
        <f>IF('2018 Hourly Load - RC2016'!R157="",0,$P$19+$Q$19*(WLEF!R156))</f>
        <v>348.21517052674699</v>
      </c>
      <c r="S177" s="38">
        <f>IF('2018 Hourly Load - RC2016'!S157="",0,$P$19+$Q$19*(WLEF!S156))</f>
        <v>327.99967985685947</v>
      </c>
      <c r="T177" s="38">
        <f>IF('2018 Hourly Load - RC2016'!T157="",0,$P$19+$Q$19*(WLEF!T156))</f>
        <v>309.60486996167594</v>
      </c>
      <c r="U177" s="38">
        <f>IF('2018 Hourly Load - RC2016'!U157="",0,$P$19+$Q$19*(WLEF!U156))</f>
        <v>292.29378320969329</v>
      </c>
      <c r="V177" s="38">
        <f>IF('2018 Hourly Load - RC2016'!V157="",0,$P$19+$Q$19*(WLEF!V156))</f>
        <v>290.33100841541687</v>
      </c>
      <c r="W177" s="38">
        <f>IF('2018 Hourly Load - RC2016'!W157="",0,$P$19+$Q$19*(WLEF!W156))</f>
        <v>272.65862954672878</v>
      </c>
      <c r="X177" s="38">
        <f>IF('2018 Hourly Load - RC2016'!X157="",0,$P$19+$Q$19*(WLEF!X156))</f>
        <v>243.00346740210529</v>
      </c>
      <c r="Y177" s="38">
        <f>IF('2018 Hourly Load - RC2016'!Y157="",0,$P$19+$Q$19*(WLEF!Y156))</f>
        <v>210.09185342605826</v>
      </c>
      <c r="Z177" s="25">
        <f t="shared" si="2"/>
        <v>6075.1741468917107</v>
      </c>
    </row>
    <row r="178" spans="1:26" x14ac:dyDescent="0.25">
      <c r="A178" s="37">
        <f>IF('2018 Hourly Load - RC2016'!A158="","",'2018 Hourly Load - RC2016'!A158)</f>
        <v>43248</v>
      </c>
      <c r="B178" s="38">
        <f>IF('2018 Hourly Load - RC2016'!B158="",0,$P$19+$Q$19*(WLEF!B157))</f>
        <v>186.15214647525897</v>
      </c>
      <c r="C178" s="38">
        <f>IF('2018 Hourly Load - RC2016'!C158="",0,$P$19+$Q$19*(WLEF!C157))</f>
        <v>171.09801481242994</v>
      </c>
      <c r="D178" s="38">
        <f>IF('2018 Hourly Load - RC2016'!D158="",0,$P$19+$Q$19*(WLEF!D157))</f>
        <v>162.17988197598123</v>
      </c>
      <c r="E178" s="38">
        <f>IF('2018 Hourly Load - RC2016'!E158="",0,$P$19+$Q$19*(WLEF!E157))</f>
        <v>156.82306690873259</v>
      </c>
      <c r="F178" s="38">
        <f>IF('2018 Hourly Load - RC2016'!F158="",0,$P$19+$Q$19*(WLEF!F157))</f>
        <v>155.55280679338352</v>
      </c>
      <c r="G178" s="38">
        <f>IF('2018 Hourly Load - RC2016'!G158="",0,$P$19+$Q$19*(WLEF!G157))</f>
        <v>162.40773950060921</v>
      </c>
      <c r="H178" s="38">
        <f>IF('2018 Hourly Load - RC2016'!H158="",0,$P$19+$Q$19*(WLEF!H157))</f>
        <v>178.49478211820758</v>
      </c>
      <c r="I178" s="38">
        <f>IF('2018 Hourly Load - RC2016'!I158="",0,$P$19+$Q$19*(WLEF!I157))</f>
        <v>191.23051696449301</v>
      </c>
      <c r="J178" s="38">
        <f>IF('2018 Hourly Load - RC2016'!J158="",0,$P$19+$Q$19*(WLEF!J157))</f>
        <v>210.70668356742107</v>
      </c>
      <c r="K178" s="38">
        <f>IF('2018 Hourly Load - RC2016'!K158="",0,$P$19+$Q$19*(WLEF!K157))</f>
        <v>236.00236810462212</v>
      </c>
      <c r="L178" s="38">
        <f>IF('2018 Hourly Load - RC2016'!L158="",0,$P$19+$Q$19*(WLEF!L157))</f>
        <v>264.16202647748986</v>
      </c>
      <c r="M178" s="38">
        <f>IF('2018 Hourly Load - RC2016'!M158="",0,$P$19+$Q$19*(WLEF!M157))</f>
        <v>294.95813346935398</v>
      </c>
      <c r="N178" s="38">
        <f>IF('2018 Hourly Load - RC2016'!N158="",0,$P$19+$Q$19*(WLEF!N157))</f>
        <v>318.04802323797918</v>
      </c>
      <c r="O178" s="38">
        <f>IF('2018 Hourly Load - RC2016'!O158="",0,$P$19+$Q$19*(WLEF!O157))</f>
        <v>337.77702584702189</v>
      </c>
      <c r="P178" s="38">
        <f>IF('2018 Hourly Load - RC2016'!P158="",0,$P$19+$Q$19*(WLEF!P157))</f>
        <v>348.79657350854706</v>
      </c>
      <c r="Q178" s="38">
        <f>IF('2018 Hourly Load - RC2016'!Q158="",0,$P$19+$Q$19*(WLEF!Q157))</f>
        <v>351.96383086314415</v>
      </c>
      <c r="R178" s="38">
        <f>IF('2018 Hourly Load - RC2016'!R158="",0,$P$19+$Q$19*(WLEF!R157))</f>
        <v>351.65740336567899</v>
      </c>
      <c r="S178" s="38">
        <f>IF('2018 Hourly Load - RC2016'!S158="",0,$P$19+$Q$19*(WLEF!S157))</f>
        <v>340.98751488449602</v>
      </c>
      <c r="T178" s="38">
        <f>IF('2018 Hourly Load - RC2016'!T158="",0,$P$19+$Q$19*(WLEF!T157))</f>
        <v>324.63320532018736</v>
      </c>
      <c r="U178" s="38">
        <f>IF('2018 Hourly Load - RC2016'!U158="",0,$P$19+$Q$19*(WLEF!U157))</f>
        <v>307.05357921288584</v>
      </c>
      <c r="V178" s="38">
        <f>IF('2018 Hourly Load - RC2016'!V158="",0,$P$19+$Q$19*(WLEF!V157))</f>
        <v>301.5416288369284</v>
      </c>
      <c r="W178" s="38">
        <f>IF('2018 Hourly Load - RC2016'!W158="",0,$P$19+$Q$19*(WLEF!W157))</f>
        <v>282.11591765891029</v>
      </c>
      <c r="X178" s="38">
        <f>IF('2018 Hourly Load - RC2016'!X158="",0,$P$19+$Q$19*(WLEF!X157))</f>
        <v>250.86469046342006</v>
      </c>
      <c r="Y178" s="38">
        <f>IF('2018 Hourly Load - RC2016'!Y158="",0,$P$19+$Q$19*(WLEF!Y157))</f>
        <v>218.99225166292922</v>
      </c>
      <c r="Z178" s="25">
        <f t="shared" si="2"/>
        <v>6104.1998120301114</v>
      </c>
    </row>
    <row r="179" spans="1:26" x14ac:dyDescent="0.25">
      <c r="A179" s="37">
        <f>IF('2018 Hourly Load - RC2016'!A159="","",'2018 Hourly Load - RC2016'!A159)</f>
        <v>43249</v>
      </c>
      <c r="B179" s="38">
        <f>IF('2018 Hourly Load - RC2016'!B159="",0,$P$19+$Q$19*(WLEF!B158))</f>
        <v>192.95614543551449</v>
      </c>
      <c r="C179" s="38">
        <f>IF('2018 Hourly Load - RC2016'!C159="",0,$P$19+$Q$19*(WLEF!C158))</f>
        <v>175.89779614810931</v>
      </c>
      <c r="D179" s="38">
        <f>IF('2018 Hourly Load - RC2016'!D159="",0,$P$19+$Q$19*(WLEF!D158))</f>
        <v>166.36197906212436</v>
      </c>
      <c r="E179" s="38">
        <f>IF('2018 Hourly Load - RC2016'!E159="",0,$P$19+$Q$19*(WLEF!E158))</f>
        <v>160.77438978460168</v>
      </c>
      <c r="F179" s="38">
        <f>IF('2018 Hourly Load - RC2016'!F159="",0,$P$19+$Q$19*(WLEF!F158))</f>
        <v>158.84543487747425</v>
      </c>
      <c r="G179" s="38">
        <f>IF('2018 Hourly Load - RC2016'!G159="",0,$P$19+$Q$19*(WLEF!G158))</f>
        <v>165.19819991093357</v>
      </c>
      <c r="H179" s="38">
        <f>IF('2018 Hourly Load - RC2016'!H159="",0,$P$19+$Q$19*(WLEF!H158))</f>
        <v>181.04284473255154</v>
      </c>
      <c r="I179" s="38">
        <f>IF('2018 Hourly Load - RC2016'!I159="",0,$P$19+$Q$19*(WLEF!I158))</f>
        <v>193.7971427904651</v>
      </c>
      <c r="J179" s="38">
        <f>IF('2018 Hourly Load - RC2016'!J159="",0,$P$19+$Q$19*(WLEF!J158))</f>
        <v>210.36066035401848</v>
      </c>
      <c r="K179" s="38">
        <f>IF('2018 Hourly Load - RC2016'!K159="",0,$P$19+$Q$19*(WLEF!K158))</f>
        <v>232.54980710559363</v>
      </c>
      <c r="L179" s="38">
        <f>IF('2018 Hourly Load - RC2016'!L159="",0,$P$19+$Q$19*(WLEF!L158))</f>
        <v>257.29314115172878</v>
      </c>
      <c r="M179" s="38">
        <f>IF('2018 Hourly Load - RC2016'!M159="",0,$P$19+$Q$19*(WLEF!M158))</f>
        <v>275.83282868509139</v>
      </c>
      <c r="N179" s="38">
        <f>IF('2018 Hourly Load - RC2016'!N159="",0,$P$19+$Q$19*(WLEF!N158))</f>
        <v>287.4041089750512</v>
      </c>
      <c r="O179" s="38">
        <f>IF('2018 Hourly Load - RC2016'!O159="",0,$P$19+$Q$19*(WLEF!O158))</f>
        <v>295.15616024088797</v>
      </c>
      <c r="P179" s="38">
        <f>IF('2018 Hourly Load - RC2016'!P159="",0,$P$19+$Q$19*(WLEF!P158))</f>
        <v>289.74397130324309</v>
      </c>
      <c r="Q179" s="38">
        <f>IF('2018 Hourly Load - RC2016'!Q159="",0,$P$19+$Q$19*(WLEF!Q158))</f>
        <v>283.84688823210013</v>
      </c>
      <c r="R179" s="38">
        <f>IF('2018 Hourly Load - RC2016'!R159="",0,$P$19+$Q$19*(WLEF!R158))</f>
        <v>280.12974680199341</v>
      </c>
      <c r="S179" s="38">
        <f>IF('2018 Hourly Load - RC2016'!S159="",0,$P$19+$Q$19*(WLEF!S158))</f>
        <v>275.47884518561125</v>
      </c>
      <c r="T179" s="38">
        <f>IF('2018 Hourly Load - RC2016'!T159="",0,$P$19+$Q$19*(WLEF!T158))</f>
        <v>271.25628996525955</v>
      </c>
      <c r="U179" s="38">
        <f>IF('2018 Hourly Load - RC2016'!U159="",0,$P$19+$Q$19*(WLEF!U158))</f>
        <v>258.73299269122759</v>
      </c>
      <c r="V179" s="38">
        <f>IF('2018 Hourly Load - RC2016'!V159="",0,$P$19+$Q$19*(WLEF!V158))</f>
        <v>257.54019629408594</v>
      </c>
      <c r="W179" s="38">
        <f>IF('2018 Hourly Load - RC2016'!W159="",0,$P$19+$Q$19*(WLEF!W158))</f>
        <v>245.87789599137608</v>
      </c>
      <c r="X179" s="38">
        <f>IF('2018 Hourly Load - RC2016'!X159="",0,$P$19+$Q$19*(WLEF!X158))</f>
        <v>222.95003943906619</v>
      </c>
      <c r="Y179" s="38">
        <f>IF('2018 Hourly Load - RC2016'!Y159="",0,$P$19+$Q$19*(WLEF!Y158))</f>
        <v>196.95645999886079</v>
      </c>
      <c r="Z179" s="25">
        <f t="shared" si="2"/>
        <v>5535.98396515697</v>
      </c>
    </row>
    <row r="180" spans="1:26" x14ac:dyDescent="0.25">
      <c r="A180" s="37">
        <f>IF('2018 Hourly Load - RC2016'!A160="","",'2018 Hourly Load - RC2016'!A160)</f>
        <v>43250</v>
      </c>
      <c r="B180" s="38">
        <f>IF('2018 Hourly Load - RC2016'!B160="",0,$P$19+$Q$19*(WLEF!B159))</f>
        <v>173.69307310866108</v>
      </c>
      <c r="C180" s="38">
        <f>IF('2018 Hourly Load - RC2016'!C160="",0,$P$19+$Q$19*(WLEF!C159))</f>
        <v>158.54851555943063</v>
      </c>
      <c r="D180" s="38">
        <f>IF('2018 Hourly Load - RC2016'!D160="",0,$P$19+$Q$19*(WLEF!D159))</f>
        <v>151.59507943687518</v>
      </c>
      <c r="E180" s="38">
        <f>IF('2018 Hourly Load - RC2016'!E160="",0,$P$19+$Q$19*(WLEF!E159))</f>
        <v>147.44491556304763</v>
      </c>
      <c r="F180" s="38">
        <f>IF('2018 Hourly Load - RC2016'!F160="",0,$P$19+$Q$19*(WLEF!F159))</f>
        <v>146.69291056688007</v>
      </c>
      <c r="G180" s="38">
        <f>IF('2018 Hourly Load - RC2016'!G160="",0,$P$19+$Q$19*(WLEF!G159))</f>
        <v>152.73096845590237</v>
      </c>
      <c r="H180" s="38">
        <f>IF('2018 Hourly Load - RC2016'!H160="",0,$P$19+$Q$19*(WLEF!H159))</f>
        <v>166.98596997004384</v>
      </c>
      <c r="I180" s="38">
        <f>IF('2018 Hourly Load - RC2016'!I160="",0,$P$19+$Q$19*(WLEF!I159))</f>
        <v>179.17881503211953</v>
      </c>
      <c r="J180" s="38">
        <f>IF('2018 Hourly Load - RC2016'!J160="",0,$P$19+$Q$19*(WLEF!J159))</f>
        <v>197.37496015326158</v>
      </c>
      <c r="K180" s="38">
        <f>IF('2018 Hourly Load - RC2016'!K160="",0,$P$19+$Q$19*(WLEF!K159))</f>
        <v>226.14873226332361</v>
      </c>
      <c r="L180" s="38">
        <f>IF('2018 Hourly Load - RC2016'!L160="",0,$P$19+$Q$19*(WLEF!L159))</f>
        <v>254.03053299171239</v>
      </c>
      <c r="M180" s="38">
        <f>IF('2018 Hourly Load - RC2016'!M160="",0,$P$19+$Q$19*(WLEF!M159))</f>
        <v>278.39106481405361</v>
      </c>
      <c r="N180" s="38">
        <f>IF('2018 Hourly Load - RC2016'!N160="",0,$P$19+$Q$19*(WLEF!N159))</f>
        <v>298.53670176182112</v>
      </c>
      <c r="O180" s="38">
        <f>IF('2018 Hourly Load - RC2016'!O160="",0,$P$19+$Q$19*(WLEF!O159))</f>
        <v>314.69886611773461</v>
      </c>
      <c r="P180" s="38">
        <f>IF('2018 Hourly Load - RC2016'!P160="",0,$P$19+$Q$19*(WLEF!P159))</f>
        <v>324.44832629142115</v>
      </c>
      <c r="Q180" s="38">
        <f>IF('2018 Hourly Load - RC2016'!Q160="",0,$P$19+$Q$19*(WLEF!Q159))</f>
        <v>330.80050726847003</v>
      </c>
      <c r="R180" s="38">
        <f>IF('2018 Hourly Load - RC2016'!R160="",0,$P$19+$Q$19*(WLEF!R159))</f>
        <v>329.01148134422095</v>
      </c>
      <c r="S180" s="38">
        <f>IF('2018 Hourly Load - RC2016'!S160="",0,$P$19+$Q$19*(WLEF!S159))</f>
        <v>315.73480380818773</v>
      </c>
      <c r="T180" s="38">
        <f>IF('2018 Hourly Load - RC2016'!T160="",0,$P$19+$Q$19*(WLEF!T159))</f>
        <v>292.81053718881486</v>
      </c>
      <c r="U180" s="38">
        <f>IF('2018 Hourly Load - RC2016'!U160="",0,$P$19+$Q$19*(WLEF!U159))</f>
        <v>274.77184921639764</v>
      </c>
      <c r="V180" s="38">
        <f>IF('2018 Hourly Load - RC2016'!V160="",0,$P$19+$Q$19*(WLEF!V159))</f>
        <v>269.5338702080893</v>
      </c>
      <c r="W180" s="38">
        <f>IF('2018 Hourly Load - RC2016'!W160="",0,$P$19+$Q$19*(WLEF!W159))</f>
        <v>254.29753596218796</v>
      </c>
      <c r="X180" s="38">
        <f>IF('2018 Hourly Load - RC2016'!X160="",0,$P$19+$Q$19*(WLEF!X159))</f>
        <v>231.80172578888329</v>
      </c>
      <c r="Y180" s="38">
        <f>IF('2018 Hourly Load - RC2016'!Y160="",0,$P$19+$Q$19*(WLEF!Y159))</f>
        <v>209.13413038348307</v>
      </c>
      <c r="Z180" s="25">
        <f t="shared" si="2"/>
        <v>5678.3958732550227</v>
      </c>
    </row>
    <row r="181" spans="1:26" x14ac:dyDescent="0.25">
      <c r="A181" s="37">
        <f>IF('2018 Hourly Load - RC2016'!A161="","",'2018 Hourly Load - RC2016'!A161)</f>
        <v>43251</v>
      </c>
      <c r="B181" s="38">
        <f>IF('2018 Hourly Load - RC2016'!B161="",0,$P$19+$Q$19*(WLEF!B160))</f>
        <v>188.41369633331681</v>
      </c>
      <c r="C181" s="38">
        <f>IF('2018 Hourly Load - RC2016'!C161="",0,$P$19+$Q$19*(WLEF!C160))</f>
        <v>172.06075843843519</v>
      </c>
      <c r="D181" s="38">
        <f>IF('2018 Hourly Load - RC2016'!D161="",0,$P$19+$Q$19*(WLEF!D160))</f>
        <v>161.46802438450339</v>
      </c>
      <c r="E181" s="38">
        <f>IF('2018 Hourly Load - RC2016'!E161="",0,$P$19+$Q$19*(WLEF!E160))</f>
        <v>154.90004823012208</v>
      </c>
      <c r="F181" s="38">
        <f>IF('2018 Hourly Load - RC2016'!F161="",0,$P$19+$Q$19*(WLEF!F160))</f>
        <v>152.44613306359309</v>
      </c>
      <c r="G181" s="38">
        <f>IF('2018 Hourly Load - RC2016'!G161="",0,$P$19+$Q$19*(WLEF!G160))</f>
        <v>152.01995889706981</v>
      </c>
      <c r="H181" s="38">
        <f>IF('2018 Hourly Load - RC2016'!H161="",0,$P$19+$Q$19*(WLEF!H160))</f>
        <v>154.90004823012208</v>
      </c>
      <c r="I181" s="38">
        <f>IF('2018 Hourly Load - RC2016'!I161="",0,$P$19+$Q$19*(WLEF!I160))</f>
        <v>164.56542154344882</v>
      </c>
      <c r="J181" s="38">
        <f>IF('2018 Hourly Load - RC2016'!J161="",0,$P$19+$Q$19*(WLEF!J160))</f>
        <v>191.01797797357719</v>
      </c>
      <c r="K181" s="38">
        <f>IF('2018 Hourly Load - RC2016'!K161="",0,$P$19+$Q$19*(WLEF!K160))</f>
        <v>224.4841686162942</v>
      </c>
      <c r="L181" s="38">
        <f>IF('2018 Hourly Load - RC2016'!L161="",0,$P$19+$Q$19*(WLEF!L160))</f>
        <v>257.4503379206252</v>
      </c>
      <c r="M181" s="38">
        <f>IF('2018 Hourly Load - RC2016'!M161="",0,$P$19+$Q$19*(WLEF!M160))</f>
        <v>285.02917449097811</v>
      </c>
      <c r="N181" s="38">
        <f>IF('2018 Hourly Load - RC2016'!N161="",0,$P$19+$Q$19*(WLEF!N160))</f>
        <v>303.70790269482131</v>
      </c>
      <c r="O181" s="38">
        <f>IF('2018 Hourly Load - RC2016'!O161="",0,$P$19+$Q$19*(WLEF!O160))</f>
        <v>316.0200901898682</v>
      </c>
      <c r="P181" s="38">
        <f>IF('2018 Hourly Load - RC2016'!P161="",0,$P$19+$Q$19*(WLEF!P160))</f>
        <v>318.10013660627112</v>
      </c>
      <c r="Q181" s="38">
        <f>IF('2018 Hourly Load - RC2016'!Q161="",0,$P$19+$Q$19*(WLEF!Q160))</f>
        <v>316.20172669856237</v>
      </c>
      <c r="R181" s="38">
        <f>IF('2018 Hourly Load - RC2016'!R161="",0,$P$19+$Q$19*(WLEF!R160))</f>
        <v>309.32352380292252</v>
      </c>
      <c r="S181" s="38">
        <f>IF('2018 Hourly Load - RC2016'!S161="",0,$P$19+$Q$19*(WLEF!S160))</f>
        <v>294.61180815780807</v>
      </c>
      <c r="T181" s="38">
        <f>IF('2018 Hourly Load - RC2016'!T161="",0,$P$19+$Q$19*(WLEF!T160))</f>
        <v>278.15348620274114</v>
      </c>
      <c r="U181" s="38">
        <f>IF('2018 Hourly Load - RC2016'!U161="",0,$P$19+$Q$19*(WLEF!U160))</f>
        <v>261.44859605875286</v>
      </c>
      <c r="V181" s="38">
        <f>IF('2018 Hourly Load - RC2016'!V161="",0,$P$19+$Q$19*(WLEF!V160))</f>
        <v>259.25187862010364</v>
      </c>
      <c r="W181" s="38">
        <f>IF('2018 Hourly Load - RC2016'!W161="",0,$P$19+$Q$19*(WLEF!W160))</f>
        <v>248.47132295763305</v>
      </c>
      <c r="X181" s="38">
        <f>IF('2018 Hourly Load - RC2016'!X161="",0,$P$19+$Q$19*(WLEF!X160))</f>
        <v>229.79534168905047</v>
      </c>
      <c r="Y181" s="38">
        <f>IF('2018 Hourly Load - RC2016'!Y161="",0,$P$19+$Q$19*(WLEF!Y160))</f>
        <v>207.24844887754779</v>
      </c>
      <c r="Z181" s="25">
        <f t="shared" si="2"/>
        <v>5601.0900106781683</v>
      </c>
    </row>
    <row r="182" spans="1:26" x14ac:dyDescent="0.25">
      <c r="A182" s="37">
        <f>IF('2018 Hourly Load - RC2016'!A162="","",'2018 Hourly Load - RC2016'!A162)</f>
        <v>43252</v>
      </c>
      <c r="B182" s="38">
        <f>IF('2018 Hourly Load - RC2016'!B162="",0,$P$19+$Q$19*(WLEF!B161))</f>
        <v>188.2913012705352</v>
      </c>
      <c r="C182" s="38">
        <f>IF('2018 Hourly Load - RC2016'!C162="",0,$P$19+$Q$19*(WLEF!C161))</f>
        <v>172.57633926976666</v>
      </c>
      <c r="D182" s="38">
        <f>IF('2018 Hourly Load - RC2016'!D162="",0,$P$19+$Q$19*(WLEF!D161))</f>
        <v>162.94066580033854</v>
      </c>
      <c r="E182" s="38">
        <f>IF('2018 Hourly Load - RC2016'!E162="",0,$P$19+$Q$19*(WLEF!E161))</f>
        <v>156.50082313490003</v>
      </c>
      <c r="F182" s="38">
        <f>IF('2018 Hourly Load - RC2016'!F162="",0,$P$19+$Q$19*(WLEF!F161))</f>
        <v>153.08782188774433</v>
      </c>
      <c r="G182" s="38">
        <f>IF('2018 Hourly Load - RC2016'!G162="",0,$P$19+$Q$19*(WLEF!G161))</f>
        <v>152.9164200325784</v>
      </c>
      <c r="H182" s="38">
        <f>IF('2018 Hourly Load - RC2016'!H162="",0,$P$19+$Q$19*(WLEF!H161))</f>
        <v>154.23579483250586</v>
      </c>
      <c r="I182" s="38">
        <f>IF('2018 Hourly Load - RC2016'!I162="",0,$P$19+$Q$19*(WLEF!I161))</f>
        <v>161.00024051442028</v>
      </c>
      <c r="J182" s="38">
        <f>IF('2018 Hourly Load - RC2016'!J162="",0,$P$19+$Q$19*(WLEF!J161))</f>
        <v>182.83945403948024</v>
      </c>
      <c r="K182" s="38">
        <f>IF('2018 Hourly Load - RC2016'!K162="",0,$P$19+$Q$19*(WLEF!K161))</f>
        <v>212.81200337064109</v>
      </c>
      <c r="L182" s="38">
        <f>IF('2018 Hourly Load - RC2016'!L162="",0,$P$19+$Q$19*(WLEF!L161))</f>
        <v>243.17564608106846</v>
      </c>
      <c r="M182" s="38">
        <f>IF('2018 Hourly Load - RC2016'!M162="",0,$P$19+$Q$19*(WLEF!M161))</f>
        <v>267.7730983723385</v>
      </c>
      <c r="N182" s="38">
        <f>IF('2018 Hourly Load - RC2016'!N162="",0,$P$19+$Q$19*(WLEF!N161))</f>
        <v>289.18217161382165</v>
      </c>
      <c r="O182" s="38">
        <f>IF('2018 Hourly Load - RC2016'!O162="",0,$P$19+$Q$19*(WLEF!O161))</f>
        <v>304.44078919420207</v>
      </c>
      <c r="P182" s="38">
        <f>IF('2018 Hourly Load - RC2016'!P162="",0,$P$19+$Q$19*(WLEF!P161))</f>
        <v>312.45364898001293</v>
      </c>
      <c r="Q182" s="38">
        <f>IF('2018 Hourly Load - RC2016'!Q162="",0,$P$19+$Q$19*(WLEF!Q161))</f>
        <v>310.44995283437481</v>
      </c>
      <c r="R182" s="38">
        <f>IF('2018 Hourly Load - RC2016'!R162="",0,$P$19+$Q$19*(WLEF!R161))</f>
        <v>300.83862631745751</v>
      </c>
      <c r="S182" s="38">
        <f>IF('2018 Hourly Load - RC2016'!S162="",0,$P$19+$Q$19*(WLEF!S161))</f>
        <v>284.71517008436501</v>
      </c>
      <c r="T182" s="38">
        <f>IF('2018 Hourly Load - RC2016'!T162="",0,$P$19+$Q$19*(WLEF!T161))</f>
        <v>267.47274592467994</v>
      </c>
      <c r="U182" s="38">
        <f>IF('2018 Hourly Load - RC2016'!U162="",0,$P$19+$Q$19*(WLEF!U161))</f>
        <v>256.06047643103932</v>
      </c>
      <c r="V182" s="38">
        <f>IF('2018 Hourly Load - RC2016'!V162="",0,$P$19+$Q$19*(WLEF!V161))</f>
        <v>255.8368231055731</v>
      </c>
      <c r="W182" s="38">
        <f>IF('2018 Hourly Load - RC2016'!W162="",0,$P$19+$Q$19*(WLEF!W161))</f>
        <v>248.14329832004296</v>
      </c>
      <c r="X182" s="38">
        <f>IF('2018 Hourly Load - RC2016'!X162="",0,$P$19+$Q$19*(WLEF!X161))</f>
        <v>227.90488631316884</v>
      </c>
      <c r="Y182" s="38">
        <f>IF('2018 Hourly Load - RC2016'!Y162="",0,$P$19+$Q$19*(WLEF!Y161))</f>
        <v>202.99659301441548</v>
      </c>
      <c r="Z182" s="25">
        <f t="shared" si="2"/>
        <v>5468.6447907394704</v>
      </c>
    </row>
    <row r="183" spans="1:26" x14ac:dyDescent="0.25">
      <c r="A183" s="37">
        <f>IF('2018 Hourly Load - RC2016'!A163="","",'2018 Hourly Load - RC2016'!A163)</f>
        <v>43253</v>
      </c>
      <c r="B183" s="38">
        <f>IF('2018 Hourly Load - RC2016'!B163="",0,$P$19+$Q$19*(WLEF!B162))</f>
        <v>182.4142688847358</v>
      </c>
      <c r="C183" s="38">
        <f>IF('2018 Hourly Load - RC2016'!C163="",0,$P$19+$Q$19*(WLEF!C162))</f>
        <v>169.25139531571216</v>
      </c>
      <c r="D183" s="38">
        <f>IF('2018 Hourly Load - RC2016'!D163="",0,$P$19+$Q$19*(WLEF!D162))</f>
        <v>162.0736592338074</v>
      </c>
      <c r="E183" s="38">
        <f>IF('2018 Hourly Load - RC2016'!E163="",0,$P$19+$Q$19*(WLEF!E162))</f>
        <v>158.19297193882451</v>
      </c>
      <c r="F183" s="38">
        <f>IF('2018 Hourly Load - RC2016'!F163="",0,$P$19+$Q$19*(WLEF!F162))</f>
        <v>158.66721423564388</v>
      </c>
      <c r="G183" s="38">
        <f>IF('2018 Hourly Load - RC2016'!G163="",0,$P$19+$Q$19*(WLEF!G162))</f>
        <v>167.18926259992907</v>
      </c>
      <c r="H183" s="38">
        <f>IF('2018 Hourly Load - RC2016'!H163="",0,$P$19+$Q$19*(WLEF!H162))</f>
        <v>183.40207514813909</v>
      </c>
      <c r="I183" s="38">
        <f>IF('2018 Hourly Load - RC2016'!I163="",0,$P$19+$Q$19*(WLEF!I162))</f>
        <v>195.00150523080958</v>
      </c>
      <c r="J183" s="38">
        <f>IF('2018 Hourly Load - RC2016'!J163="",0,$P$19+$Q$19*(WLEF!J162))</f>
        <v>206.2636377014515</v>
      </c>
      <c r="K183" s="38">
        <f>IF('2018 Hourly Load - RC2016'!K163="",0,$P$19+$Q$19*(WLEF!K162))</f>
        <v>219.90670849712512</v>
      </c>
      <c r="L183" s="38">
        <f>IF('2018 Hourly Load - RC2016'!L163="",0,$P$19+$Q$19*(WLEF!L162))</f>
        <v>233.5710247043711</v>
      </c>
      <c r="M183" s="38">
        <f>IF('2018 Hourly Load - RC2016'!M163="",0,$P$19+$Q$19*(WLEF!M162))</f>
        <v>241.56508535428952</v>
      </c>
      <c r="N183" s="38">
        <f>IF('2018 Hourly Load - RC2016'!N163="",0,$P$19+$Q$19*(WLEF!N162))</f>
        <v>249.56707608047122</v>
      </c>
      <c r="O183" s="38">
        <f>IF('2018 Hourly Load - RC2016'!O163="",0,$P$19+$Q$19*(WLEF!O162))</f>
        <v>255.01055663151772</v>
      </c>
      <c r="P183" s="38">
        <f>IF('2018 Hourly Load - RC2016'!P163="",0,$P$19+$Q$19*(WLEF!P162))</f>
        <v>258.71044969620135</v>
      </c>
      <c r="Q183" s="38">
        <f>IF('2018 Hourly Load - RC2016'!Q163="",0,$P$19+$Q$19*(WLEF!Q162))</f>
        <v>258.53015752424511</v>
      </c>
      <c r="R183" s="38">
        <f>IF('2018 Hourly Load - RC2016'!R163="",0,$P$19+$Q$19*(WLEF!R162))</f>
        <v>257.67502701115444</v>
      </c>
      <c r="S183" s="38">
        <f>IF('2018 Hourly Load - RC2016'!S163="",0,$P$19+$Q$19*(WLEF!S162))</f>
        <v>253.4527372056001</v>
      </c>
      <c r="T183" s="38">
        <f>IF('2018 Hourly Load - RC2016'!T163="",0,$P$19+$Q$19*(WLEF!T162))</f>
        <v>249.17219065022431</v>
      </c>
      <c r="U183" s="38">
        <f>IF('2018 Hourly Load - RC2016'!U163="",0,$P$19+$Q$19*(WLEF!U162))</f>
        <v>244.51315252384779</v>
      </c>
      <c r="V183" s="38">
        <f>IF('2018 Hourly Load - RC2016'!V163="",0,$P$19+$Q$19*(WLEF!V162))</f>
        <v>245.98645352062925</v>
      </c>
      <c r="W183" s="38">
        <f>IF('2018 Hourly Load - RC2016'!W163="",0,$P$19+$Q$19*(WLEF!W162))</f>
        <v>236.95077285803728</v>
      </c>
      <c r="X183" s="38">
        <f>IF('2018 Hourly Load - RC2016'!X163="",0,$P$19+$Q$19*(WLEF!X162))</f>
        <v>214.75852240767972</v>
      </c>
      <c r="Y183" s="38">
        <f>IF('2018 Hourly Load - RC2016'!Y163="",0,$P$19+$Q$19*(WLEF!Y162))</f>
        <v>190.61119059576328</v>
      </c>
      <c r="Z183" s="25">
        <f t="shared" si="2"/>
        <v>5192.43709555021</v>
      </c>
    </row>
    <row r="184" spans="1:26" x14ac:dyDescent="0.25">
      <c r="A184" s="37">
        <f>IF('2018 Hourly Load - RC2016'!A164="","",'2018 Hourly Load - RC2016'!A164)</f>
        <v>43254</v>
      </c>
      <c r="B184" s="38">
        <f>IF('2018 Hourly Load - RC2016'!B164="",0,$P$19+$Q$19*(WLEF!B163))</f>
        <v>170.57071329241745</v>
      </c>
      <c r="C184" s="38">
        <f>IF('2018 Hourly Load - RC2016'!C164="",0,$P$19+$Q$19*(WLEF!C163))</f>
        <v>158.11900464698584</v>
      </c>
      <c r="D184" s="38">
        <f>IF('2018 Hourly Load - RC2016'!D164="",0,$P$19+$Q$19*(WLEF!D163))</f>
        <v>150.87575570556862</v>
      </c>
      <c r="E184" s="38">
        <f>IF('2018 Hourly Load - RC2016'!E164="",0,$P$19+$Q$19*(WLEF!E163))</f>
        <v>146.69291056688007</v>
      </c>
      <c r="F184" s="38">
        <f>IF('2018 Hourly Load - RC2016'!F164="",0,$P$19+$Q$19*(WLEF!F163))</f>
        <v>146.44774497648154</v>
      </c>
      <c r="G184" s="38">
        <f>IF('2018 Hourly Load - RC2016'!G164="",0,$P$19+$Q$19*(WLEF!G163))</f>
        <v>153.60327037131782</v>
      </c>
      <c r="H184" s="38">
        <f>IF('2018 Hourly Load - RC2016'!H164="",0,$P$19+$Q$19*(WLEF!H163))</f>
        <v>169.07728968216313</v>
      </c>
      <c r="I184" s="38">
        <f>IF('2018 Hourly Load - RC2016'!I164="",0,$P$19+$Q$19*(WLEF!I163))</f>
        <v>179.647349112592</v>
      </c>
      <c r="J184" s="38">
        <f>IF('2018 Hourly Load - RC2016'!J164="",0,$P$19+$Q$19*(WLEF!J163))</f>
        <v>190.25808102305501</v>
      </c>
      <c r="K184" s="38">
        <f>IF('2018 Hourly Load - RC2016'!K164="",0,$P$19+$Q$19*(WLEF!K163))</f>
        <v>206.1313640293821</v>
      </c>
      <c r="L184" s="38">
        <f>IF('2018 Hourly Load - RC2016'!L164="",0,$P$19+$Q$19*(WLEF!L163))</f>
        <v>223.05071364534035</v>
      </c>
      <c r="M184" s="38">
        <f>IF('2018 Hourly Load - RC2016'!M164="",0,$P$19+$Q$19*(WLEF!M163))</f>
        <v>238.13507813950667</v>
      </c>
      <c r="N184" s="38">
        <f>IF('2018 Hourly Load - RC2016'!N164="",0,$P$19+$Q$19*(WLEF!N163))</f>
        <v>249.52317690455345</v>
      </c>
      <c r="O184" s="38">
        <f>IF('2018 Hourly Load - RC2016'!O164="",0,$P$19+$Q$19*(WLEF!O163))</f>
        <v>257.98983341641002</v>
      </c>
      <c r="P184" s="38">
        <f>IF('2018 Hourly Load - RC2016'!P164="",0,$P$19+$Q$19*(WLEF!P163))</f>
        <v>261.58492000378715</v>
      </c>
      <c r="Q184" s="38">
        <f>IF('2018 Hourly Load - RC2016'!Q164="",0,$P$19+$Q$19*(WLEF!Q163))</f>
        <v>262.76856354646634</v>
      </c>
      <c r="R184" s="38">
        <f>IF('2018 Hourly Load - RC2016'!R164="",0,$P$19+$Q$19*(WLEF!R163))</f>
        <v>258.37247739831929</v>
      </c>
      <c r="S184" s="38">
        <f>IF('2018 Hourly Load - RC2016'!S164="",0,$P$19+$Q$19*(WLEF!S163))</f>
        <v>253.67485126909781</v>
      </c>
      <c r="T184" s="38">
        <f>IF('2018 Hourly Load - RC2016'!T164="",0,$P$19+$Q$19*(WLEF!T163))</f>
        <v>245.76937442618754</v>
      </c>
      <c r="U184" s="38">
        <f>IF('2018 Hourly Load - RC2016'!U164="",0,$P$19+$Q$19*(WLEF!U163))</f>
        <v>239.02626766241366</v>
      </c>
      <c r="V184" s="38">
        <f>IF('2018 Hourly Load - RC2016'!V164="",0,$P$19+$Q$19*(WLEF!V163))</f>
        <v>241.22254633947375</v>
      </c>
      <c r="W184" s="38">
        <f>IF('2018 Hourly Load - RC2016'!W164="",0,$P$19+$Q$19*(WLEF!W163))</f>
        <v>229.79534168905047</v>
      </c>
      <c r="X184" s="38">
        <f>IF('2018 Hourly Load - RC2016'!X164="",0,$P$19+$Q$19*(WLEF!X163))</f>
        <v>208.65661751462125</v>
      </c>
      <c r="Y184" s="38">
        <f>IF('2018 Hourly Load - RC2016'!Y164="",0,$P$19+$Q$19*(WLEF!Y163))</f>
        <v>184.22322969004006</v>
      </c>
      <c r="Z184" s="25">
        <f t="shared" si="2"/>
        <v>5025.2164750521115</v>
      </c>
    </row>
    <row r="185" spans="1:26" x14ac:dyDescent="0.25">
      <c r="A185" s="37">
        <f>IF('2018 Hourly Load - RC2016'!A165="","",'2018 Hourly Load - RC2016'!A165)</f>
        <v>43255</v>
      </c>
      <c r="B185" s="38">
        <f>IF('2018 Hourly Load - RC2016'!B165="",0,$P$19+$Q$19*(WLEF!B164))</f>
        <v>164.13466987077234</v>
      </c>
      <c r="C185" s="38">
        <f>IF('2018 Hourly Load - RC2016'!C165="",0,$P$19+$Q$19*(WLEF!C164))</f>
        <v>151.86401943187474</v>
      </c>
      <c r="D185" s="38">
        <f>IF('2018 Hourly Load - RC2016'!D165="",0,$P$19+$Q$19*(WLEF!D164))</f>
        <v>144.67752394237519</v>
      </c>
      <c r="E185" s="38">
        <f>IF('2018 Hourly Load - RC2016'!E165="",0,$P$19+$Q$19*(WLEF!E164))</f>
        <v>141.08079523580449</v>
      </c>
      <c r="F185" s="38">
        <f>IF('2018 Hourly Load - RC2016'!F165="",0,$P$19+$Q$19*(WLEF!F164))</f>
        <v>141.02869625313846</v>
      </c>
      <c r="G185" s="38">
        <f>IF('2018 Hourly Load - RC2016'!G165="",0,$P$19+$Q$19*(WLEF!G164))</f>
        <v>147.70571041667719</v>
      </c>
      <c r="H185" s="38">
        <f>IF('2018 Hourly Load - RC2016'!H165="",0,$P$19+$Q$19*(WLEF!H164))</f>
        <v>162.08882959557306</v>
      </c>
      <c r="I185" s="38">
        <f>IF('2018 Hourly Load - RC2016'!I165="",0,$P$19+$Q$19*(WLEF!I164))</f>
        <v>164.34990472797699</v>
      </c>
      <c r="J185" s="38">
        <f>IF('2018 Hourly Load - RC2016'!J165="",0,$P$19+$Q$19*(WLEF!J164))</f>
        <v>185.63370290437854</v>
      </c>
      <c r="K185" s="38">
        <f>IF('2018 Hourly Load - RC2016'!K165="",0,$P$19+$Q$19*(WLEF!K164))</f>
        <v>206.907112501055</v>
      </c>
      <c r="L185" s="38">
        <f>IF('2018 Hourly Load - RC2016'!L165="",0,$P$19+$Q$19*(WLEF!L164))</f>
        <v>225.90453338698381</v>
      </c>
      <c r="M185" s="38">
        <f>IF('2018 Hourly Load - RC2016'!M165="",0,$P$19+$Q$19*(WLEF!M164))</f>
        <v>241.7150619775598</v>
      </c>
      <c r="N185" s="38">
        <f>IF('2018 Hourly Load - RC2016'!N165="",0,$P$19+$Q$19*(WLEF!N164))</f>
        <v>252.96459263993592</v>
      </c>
      <c r="O185" s="38">
        <f>IF('2018 Hourly Load - RC2016'!O165="",0,$P$19+$Q$19*(WLEF!O164))</f>
        <v>266.84971381872504</v>
      </c>
      <c r="P185" s="38">
        <f>IF('2018 Hourly Load - RC2016'!P165="",0,$P$19+$Q$19*(WLEF!P164))</f>
        <v>277.13353741616572</v>
      </c>
      <c r="Q185" s="38">
        <f>IF('2018 Hourly Load - RC2016'!Q165="",0,$P$19+$Q$19*(WLEF!Q164))</f>
        <v>284.20844576360304</v>
      </c>
      <c r="R185" s="38">
        <f>IF('2018 Hourly Load - RC2016'!R165="",0,$P$19+$Q$19*(WLEF!R164))</f>
        <v>289.67064992600615</v>
      </c>
      <c r="S185" s="38">
        <f>IF('2018 Hourly Load - RC2016'!S165="",0,$P$19+$Q$19*(WLEF!S164))</f>
        <v>290.77183002620524</v>
      </c>
      <c r="T185" s="38">
        <f>IF('2018 Hourly Load - RC2016'!T165="",0,$P$19+$Q$19*(WLEF!T164))</f>
        <v>283.70235584894203</v>
      </c>
      <c r="U185" s="38">
        <f>IF('2018 Hourly Load - RC2016'!U165="",0,$P$19+$Q$19*(WLEF!U164))</f>
        <v>267.65754942891039</v>
      </c>
      <c r="V185" s="38">
        <f>IF('2018 Hourly Load - RC2016'!V165="",0,$P$19+$Q$19*(WLEF!V164))</f>
        <v>259.92983001067722</v>
      </c>
      <c r="W185" s="38">
        <f>IF('2018 Hourly Load - RC2016'!W165="",0,$P$19+$Q$19*(WLEF!W164))</f>
        <v>247.22655129420792</v>
      </c>
      <c r="X185" s="38">
        <f>IF('2018 Hourly Load - RC2016'!X165="",0,$P$19+$Q$19*(WLEF!X164))</f>
        <v>223.49410740603514</v>
      </c>
      <c r="Y185" s="38">
        <f>IF('2018 Hourly Load - RC2016'!Y165="",0,$P$19+$Q$19*(WLEF!Y164))</f>
        <v>195.66936870123894</v>
      </c>
      <c r="Z185" s="25">
        <f t="shared" si="2"/>
        <v>5216.3690925248229</v>
      </c>
    </row>
    <row r="186" spans="1:26" x14ac:dyDescent="0.25">
      <c r="A186" s="37">
        <f>IF('2018 Hourly Load - RC2016'!A166="","",'2018 Hourly Load - RC2016'!A166)</f>
        <v>43256</v>
      </c>
      <c r="B186" s="38">
        <f>IF('2018 Hourly Load - RC2016'!B166="",0,$P$19+$Q$19*(WLEF!B165))</f>
        <v>173.06103416234626</v>
      </c>
      <c r="C186" s="38">
        <f>IF('2018 Hourly Load - RC2016'!C166="",0,$P$19+$Q$19*(WLEF!C165))</f>
        <v>159.20249762017266</v>
      </c>
      <c r="D186" s="38">
        <f>IF('2018 Hourly Load - RC2016'!D166="",0,$P$19+$Q$19*(WLEF!D165))</f>
        <v>150.440348125078</v>
      </c>
      <c r="E186" s="38">
        <f>IF('2018 Hourly Load - RC2016'!E166="",0,$P$19+$Q$19*(WLEF!E165))</f>
        <v>145.28283151869053</v>
      </c>
      <c r="F186" s="38">
        <f>IF('2018 Hourly Load - RC2016'!F166="",0,$P$19+$Q$19*(WLEF!F165))</f>
        <v>143.67515151349295</v>
      </c>
      <c r="G186" s="38">
        <f>IF('2018 Hourly Load - RC2016'!G166="",0,$P$19+$Q$19*(WLEF!G165))</f>
        <v>149.30919557336986</v>
      </c>
      <c r="H186" s="38">
        <f>IF('2018 Hourly Load - RC2016'!H166="",0,$P$19+$Q$19*(WLEF!H165))</f>
        <v>161.9220347370933</v>
      </c>
      <c r="I186" s="38">
        <f>IF('2018 Hourly Load - RC2016'!I166="",0,$P$19+$Q$19*(WLEF!I165))</f>
        <v>176.29249168809469</v>
      </c>
      <c r="J186" s="38">
        <f>IF('2018 Hourly Load - RC2016'!J166="",0,$P$19+$Q$19*(WLEF!J165))</f>
        <v>197.64830502690378</v>
      </c>
      <c r="K186" s="38">
        <f>IF('2018 Hourly Load - RC2016'!K166="",0,$P$19+$Q$19*(WLEF!K165))</f>
        <v>223.37311278393236</v>
      </c>
      <c r="L186" s="38">
        <f>IF('2018 Hourly Load - RC2016'!L166="",0,$P$19+$Q$19*(WLEF!L165))</f>
        <v>252.18943397892383</v>
      </c>
      <c r="M186" s="38">
        <f>IF('2018 Hourly Load - RC2016'!M166="",0,$P$19+$Q$19*(WLEF!M165))</f>
        <v>279.77185760508843</v>
      </c>
      <c r="N186" s="38">
        <f>IF('2018 Hourly Load - RC2016'!N166="",0,$P$19+$Q$19*(WLEF!N165))</f>
        <v>302.11993890916568</v>
      </c>
      <c r="O186" s="38">
        <f>IF('2018 Hourly Load - RC2016'!O166="",0,$P$19+$Q$19*(WLEF!O165))</f>
        <v>323.57770317854528</v>
      </c>
      <c r="P186" s="38">
        <f>IF('2018 Hourly Load - RC2016'!P166="",0,$P$19+$Q$19*(WLEF!P165))</f>
        <v>338.86308305802089</v>
      </c>
      <c r="Q186" s="38">
        <f>IF('2018 Hourly Load - RC2016'!Q166="",0,$P$19+$Q$19*(WLEF!Q165))</f>
        <v>350.0723397221995</v>
      </c>
      <c r="R186" s="38">
        <f>IF('2018 Hourly Load - RC2016'!R166="",0,$P$19+$Q$19*(WLEF!R165))</f>
        <v>354.81353991219396</v>
      </c>
      <c r="S186" s="38">
        <f>IF('2018 Hourly Load - RC2016'!S166="",0,$P$19+$Q$19*(WLEF!S165))</f>
        <v>352.71670906680225</v>
      </c>
      <c r="T186" s="38">
        <f>IF('2018 Hourly Load - RC2016'!T166="",0,$P$19+$Q$19*(WLEF!T165))</f>
        <v>339.54303764699745</v>
      </c>
      <c r="U186" s="38">
        <f>IF('2018 Hourly Load - RC2016'!U166="",0,$P$19+$Q$19*(WLEF!U165))</f>
        <v>313.58780021543464</v>
      </c>
      <c r="V186" s="38">
        <f>IF('2018 Hourly Load - RC2016'!V166="",0,$P$19+$Q$19*(WLEF!V165))</f>
        <v>299.48602072176055</v>
      </c>
      <c r="W186" s="38">
        <f>IF('2018 Hourly Load - RC2016'!W166="",0,$P$19+$Q$19*(WLEF!W165))</f>
        <v>277.9872667692963</v>
      </c>
      <c r="X186" s="38">
        <f>IF('2018 Hourly Load - RC2016'!X166="",0,$P$19+$Q$19*(WLEF!X165))</f>
        <v>246.13849448121243</v>
      </c>
      <c r="Y186" s="38">
        <f>IF('2018 Hourly Load - RC2016'!Y166="",0,$P$19+$Q$19*(WLEF!Y165))</f>
        <v>211.99875516872061</v>
      </c>
      <c r="Z186" s="25">
        <f t="shared" si="2"/>
        <v>5923.072983183537</v>
      </c>
    </row>
    <row r="187" spans="1:26" x14ac:dyDescent="0.25">
      <c r="A187" s="37">
        <f>IF('2018 Hourly Load - RC2016'!A167="","",'2018 Hourly Load - RC2016'!A167)</f>
        <v>43257</v>
      </c>
      <c r="B187" s="38">
        <f>IF('2018 Hourly Load - RC2016'!B167="",0,$P$19+$Q$19*(WLEF!B166))</f>
        <v>187.2624866227336</v>
      </c>
      <c r="C187" s="38">
        <f>IF('2018 Hourly Load - RC2016'!C167="",0,$P$19+$Q$19*(WLEF!C166))</f>
        <v>169.71123544318758</v>
      </c>
      <c r="D187" s="38">
        <f>IF('2018 Hourly Load - RC2016'!D167="",0,$P$19+$Q$19*(WLEF!D166))</f>
        <v>158.65237186614814</v>
      </c>
      <c r="E187" s="38">
        <f>IF('2018 Hourly Load - RC2016'!E167="",0,$P$19+$Q$19*(WLEF!E166))</f>
        <v>152.01995889706981</v>
      </c>
      <c r="F187" s="38">
        <f>IF('2018 Hourly Load - RC2016'!F167="",0,$P$19+$Q$19*(WLEF!F166))</f>
        <v>149.03135159523549</v>
      </c>
      <c r="G187" s="38">
        <f>IF('2018 Hourly Load - RC2016'!G167="",0,$P$19+$Q$19*(WLEF!G166))</f>
        <v>153.58892718303991</v>
      </c>
      <c r="H187" s="38">
        <f>IF('2018 Hourly Load - RC2016'!H167="",0,$P$19+$Q$19*(WLEF!H166))</f>
        <v>163.84301641108001</v>
      </c>
      <c r="I187" s="38">
        <f>IF('2018 Hourly Load - RC2016'!I167="",0,$P$19+$Q$19*(WLEF!I166))</f>
        <v>178.52809347348187</v>
      </c>
      <c r="J187" s="38">
        <f>IF('2018 Hourly Load - RC2016'!J167="",0,$P$19+$Q$19*(WLEF!J166))</f>
        <v>204.08076858555012</v>
      </c>
      <c r="K187" s="38">
        <f>IF('2018 Hourly Load - RC2016'!K167="",0,$P$19+$Q$19*(WLEF!K166))</f>
        <v>235.16178721354066</v>
      </c>
      <c r="L187" s="38">
        <f>IF('2018 Hourly Load - RC2016'!L167="",0,$P$19+$Q$19*(WLEF!L166))</f>
        <v>270.37082016720018</v>
      </c>
      <c r="M187" s="38">
        <f>IF('2018 Hourly Load - RC2016'!M167="",0,$P$19+$Q$19*(WLEF!M166))</f>
        <v>305.35226244959171</v>
      </c>
      <c r="N187" s="38">
        <f>IF('2018 Hourly Load - RC2016'!N167="",0,$P$19+$Q$19*(WLEF!N166))</f>
        <v>335.23385146835005</v>
      </c>
      <c r="O187" s="38">
        <f>IF('2018 Hourly Load - RC2016'!O167="",0,$P$19+$Q$19*(WLEF!O166))</f>
        <v>358.83392026579094</v>
      </c>
      <c r="P187" s="38">
        <f>IF('2018 Hourly Load - RC2016'!P167="",0,$P$19+$Q$19*(WLEF!P166))</f>
        <v>375.87791989138663</v>
      </c>
      <c r="Q187" s="38">
        <f>IF('2018 Hourly Load - RC2016'!Q167="",0,$P$19+$Q$19*(WLEF!Q166))</f>
        <v>385.55045508855488</v>
      </c>
      <c r="R187" s="38">
        <f>IF('2018 Hourly Load - RC2016'!R167="",0,$P$19+$Q$19*(WLEF!R166))</f>
        <v>388.75003694449117</v>
      </c>
      <c r="S187" s="38">
        <f>IF('2018 Hourly Load - RC2016'!S167="",0,$P$19+$Q$19*(WLEF!S166))</f>
        <v>382.89695446792842</v>
      </c>
      <c r="T187" s="38">
        <f>IF('2018 Hourly Load - RC2016'!T167="",0,$P$19+$Q$19*(WLEF!T166))</f>
        <v>364.3351677360979</v>
      </c>
      <c r="U187" s="38">
        <f>IF('2018 Hourly Load - RC2016'!U167="",0,$P$19+$Q$19*(WLEF!U166))</f>
        <v>335.74687237755711</v>
      </c>
      <c r="V187" s="38">
        <f>IF('2018 Hourly Load - RC2016'!V167="",0,$P$19+$Q$19*(WLEF!V166))</f>
        <v>317.68339077894581</v>
      </c>
      <c r="W187" s="38">
        <f>IF('2018 Hourly Load - RC2016'!W167="",0,$P$19+$Q$19*(WLEF!W166))</f>
        <v>298.0877493952886</v>
      </c>
      <c r="X187" s="38">
        <f>IF('2018 Hourly Load - RC2016'!X167="",0,$P$19+$Q$19*(WLEF!X166))</f>
        <v>266.96501101370023</v>
      </c>
      <c r="Y187" s="38">
        <f>IF('2018 Hourly Load - RC2016'!Y167="",0,$P$19+$Q$19*(WLEF!Y166))</f>
        <v>237.05633098429576</v>
      </c>
      <c r="Z187" s="25">
        <f t="shared" si="2"/>
        <v>6374.620740320247</v>
      </c>
    </row>
    <row r="188" spans="1:26" x14ac:dyDescent="0.25">
      <c r="A188" s="37">
        <f>IF('2018 Hourly Load - RC2016'!A168="","",'2018 Hourly Load - RC2016'!A168)</f>
        <v>43258</v>
      </c>
      <c r="B188" s="38">
        <f>IF('2018 Hourly Load - RC2016'!B168="",0,$P$19+$Q$19*(WLEF!B167))</f>
        <v>210.09185342605826</v>
      </c>
      <c r="C188" s="38">
        <f>IF('2018 Hourly Load - RC2016'!C168="",0,$P$19+$Q$19*(WLEF!C167))</f>
        <v>190.69955789910202</v>
      </c>
      <c r="D188" s="38">
        <f>IF('2018 Hourly Load - RC2016'!D168="",0,$P$19+$Q$19*(WLEF!D167))</f>
        <v>177.71362177408074</v>
      </c>
      <c r="E188" s="38">
        <f>IF('2018 Hourly Load - RC2016'!E168="",0,$P$19+$Q$19*(WLEF!E167))</f>
        <v>169.91776340033189</v>
      </c>
      <c r="F188" s="38">
        <f>IF('2018 Hourly Load - RC2016'!F168="",0,$P$19+$Q$19*(WLEF!F167))</f>
        <v>164.71953475343918</v>
      </c>
      <c r="G188" s="38">
        <f>IF('2018 Hourly Load - RC2016'!G168="",0,$P$19+$Q$19*(WLEF!G167))</f>
        <v>162.925414879068</v>
      </c>
      <c r="H188" s="38">
        <f>IF('2018 Hourly Load - RC2016'!H168="",0,$P$19+$Q$19*(WLEF!H167))</f>
        <v>164.42684265155873</v>
      </c>
      <c r="I188" s="38">
        <f>IF('2018 Hourly Load - RC2016'!I168="",0,$P$19+$Q$19*(WLEF!I167))</f>
        <v>174.80032322369789</v>
      </c>
      <c r="J188" s="38">
        <f>IF('2018 Hourly Load - RC2016'!J168="",0,$P$19+$Q$19*(WLEF!J167))</f>
        <v>203.72507463515353</v>
      </c>
      <c r="K188" s="38">
        <f>IF('2018 Hourly Load - RC2016'!K168="",0,$P$19+$Q$19*(WLEF!K167))</f>
        <v>238.45306880304952</v>
      </c>
      <c r="L188" s="38">
        <f>IF('2018 Hourly Load - RC2016'!L168="",0,$P$19+$Q$19*(WLEF!L167))</f>
        <v>277.48903140636264</v>
      </c>
      <c r="M188" s="38">
        <f>IF('2018 Hourly Load - RC2016'!M168="",0,$P$19+$Q$19*(WLEF!M167))</f>
        <v>314.56953574471896</v>
      </c>
      <c r="N188" s="38">
        <f>IF('2018 Hourly Load - RC2016'!N168="",0,$P$19+$Q$19*(WLEF!N167))</f>
        <v>340.25114418652862</v>
      </c>
      <c r="O188" s="38">
        <f>IF('2018 Hourly Load - RC2016'!O168="",0,$P$19+$Q$19*(WLEF!O167))</f>
        <v>358.80570357991996</v>
      </c>
      <c r="P188" s="38">
        <f>IF('2018 Hourly Load - RC2016'!P168="",0,$P$19+$Q$19*(WLEF!P167))</f>
        <v>369.97689012378521</v>
      </c>
      <c r="Q188" s="38">
        <f>IF('2018 Hourly Load - RC2016'!Q168="",0,$P$19+$Q$19*(WLEF!Q167))</f>
        <v>373.00670792806136</v>
      </c>
      <c r="R188" s="38">
        <f>IF('2018 Hourly Load - RC2016'!R168="",0,$P$19+$Q$19*(WLEF!R167))</f>
        <v>362.59955851784491</v>
      </c>
      <c r="S188" s="38">
        <f>IF('2018 Hourly Load - RC2016'!S168="",0,$P$19+$Q$19*(WLEF!S167))</f>
        <v>346.99904999509414</v>
      </c>
      <c r="T188" s="38">
        <f>IF('2018 Hourly Load - RC2016'!T168="",0,$P$19+$Q$19*(WLEF!T167))</f>
        <v>326.77764683297232</v>
      </c>
      <c r="U188" s="38">
        <f>IF('2018 Hourly Load - RC2016'!U168="",0,$P$19+$Q$19*(WLEF!U167))</f>
        <v>306.77381547297847</v>
      </c>
      <c r="V188" s="38">
        <f>IF('2018 Hourly Load - RC2016'!V168="",0,$P$19+$Q$19*(WLEF!V167))</f>
        <v>293.50052934824515</v>
      </c>
      <c r="W188" s="38">
        <f>IF('2018 Hourly Load - RC2016'!W168="",0,$P$19+$Q$19*(WLEF!W167))</f>
        <v>276.04537414953882</v>
      </c>
      <c r="X188" s="38">
        <f>IF('2018 Hourly Load - RC2016'!X168="",0,$P$19+$Q$19*(WLEF!X167))</f>
        <v>249.91847664082559</v>
      </c>
      <c r="Y188" s="38">
        <f>IF('2018 Hourly Load - RC2016'!Y168="",0,$P$19+$Q$19*(WLEF!Y167))</f>
        <v>223.25216995008276</v>
      </c>
      <c r="Z188" s="25">
        <f t="shared" si="2"/>
        <v>6277.4386893224992</v>
      </c>
    </row>
    <row r="189" spans="1:26" x14ac:dyDescent="0.25">
      <c r="A189" s="37">
        <f>IF('2018 Hourly Load - RC2016'!A169="","",'2018 Hourly Load - RC2016'!A169)</f>
        <v>43259</v>
      </c>
      <c r="B189" s="38">
        <f>IF('2018 Hourly Load - RC2016'!B169="",0,$P$19+$Q$19*(WLEF!B168))</f>
        <v>200.10454706841784</v>
      </c>
      <c r="C189" s="38">
        <f>IF('2018 Hourly Load - RC2016'!C169="",0,$P$19+$Q$19*(WLEF!C168))</f>
        <v>182.55023031199809</v>
      </c>
      <c r="D189" s="38">
        <f>IF('2018 Hourly Load - RC2016'!D169="",0,$P$19+$Q$19*(WLEF!D168))</f>
        <v>170.69840010767689</v>
      </c>
      <c r="E189" s="38">
        <f>IF('2018 Hourly Load - RC2016'!E169="",0,$P$19+$Q$19*(WLEF!E168))</f>
        <v>160.93998200475838</v>
      </c>
      <c r="F189" s="38">
        <f>IF('2018 Hourly Load - RC2016'!F169="",0,$P$19+$Q$19*(WLEF!F168))</f>
        <v>157.95640319844841</v>
      </c>
      <c r="G189" s="38">
        <f>IF('2018 Hourly Load - RC2016'!G169="",0,$P$19+$Q$19*(WLEF!G168))</f>
        <v>156.82306690873259</v>
      </c>
      <c r="H189" s="38">
        <f>IF('2018 Hourly Load - RC2016'!H169="",0,$P$19+$Q$19*(WLEF!H168))</f>
        <v>157.02849364621622</v>
      </c>
      <c r="I189" s="38">
        <f>IF('2018 Hourly Load - RC2016'!I169="",0,$P$19+$Q$19*(WLEF!I168))</f>
        <v>163.46005306827635</v>
      </c>
      <c r="J189" s="38">
        <f>IF('2018 Hourly Load - RC2016'!J169="",0,$P$19+$Q$19*(WLEF!J168))</f>
        <v>187.08860756279208</v>
      </c>
      <c r="K189" s="38">
        <f>IF('2018 Hourly Load - RC2016'!K169="",0,$P$19+$Q$19*(WLEF!K168))</f>
        <v>222.86952596817349</v>
      </c>
      <c r="L189" s="38">
        <f>IF('2018 Hourly Load - RC2016'!L169="",0,$P$19+$Q$19*(WLEF!L168))</f>
        <v>260.97187008362624</v>
      </c>
      <c r="M189" s="38">
        <f>IF('2018 Hourly Load - RC2016'!M169="",0,$P$19+$Q$19*(WLEF!M168))</f>
        <v>296.29660087194179</v>
      </c>
      <c r="N189" s="38">
        <f>IF('2018 Hourly Load - RC2016'!N169="",0,$P$19+$Q$19*(WLEF!N168))</f>
        <v>318.36078976148588</v>
      </c>
      <c r="O189" s="38">
        <f>IF('2018 Hourly Load - RC2016'!O169="",0,$P$19+$Q$19*(WLEF!O168))</f>
        <v>323.52498849109179</v>
      </c>
      <c r="P189" s="38">
        <f>IF('2018 Hourly Load - RC2016'!P169="",0,$P$19+$Q$19*(WLEF!P168))</f>
        <v>317.70942660393422</v>
      </c>
      <c r="Q189" s="38">
        <f>IF('2018 Hourly Load - RC2016'!Q169="",0,$P$19+$Q$19*(WLEF!Q168))</f>
        <v>314.10424418431853</v>
      </c>
      <c r="R189" s="38">
        <f>IF('2018 Hourly Load - RC2016'!R169="",0,$P$19+$Q$19*(WLEF!R168))</f>
        <v>307.33351701886619</v>
      </c>
      <c r="S189" s="38">
        <f>IF('2018 Hourly Load - RC2016'!S169="",0,$P$19+$Q$19*(WLEF!S168))</f>
        <v>300.18684813459942</v>
      </c>
      <c r="T189" s="38">
        <f>IF('2018 Hourly Load - RC2016'!T169="",0,$P$19+$Q$19*(WLEF!T168))</f>
        <v>286.7241464739804</v>
      </c>
      <c r="U189" s="38">
        <f>IF('2018 Hourly Load - RC2016'!U169="",0,$P$19+$Q$19*(WLEF!U168))</f>
        <v>270.9298225716704</v>
      </c>
      <c r="V189" s="38">
        <f>IF('2018 Hourly Load - RC2016'!V169="",0,$P$19+$Q$19*(WLEF!V168))</f>
        <v>262.24454914196616</v>
      </c>
      <c r="W189" s="38">
        <f>IF('2018 Hourly Load - RC2016'!W169="",0,$P$19+$Q$19*(WLEF!W168))</f>
        <v>249.10642172657134</v>
      </c>
      <c r="X189" s="38">
        <f>IF('2018 Hourly Load - RC2016'!X169="",0,$P$19+$Q$19*(WLEF!X168))</f>
        <v>222.66834299032274</v>
      </c>
      <c r="Y189" s="38">
        <f>IF('2018 Hourly Load - RC2016'!Y169="",0,$P$19+$Q$19*(WLEF!Y168))</f>
        <v>198.89152807770358</v>
      </c>
      <c r="Z189" s="25">
        <f t="shared" si="2"/>
        <v>5688.5724059775685</v>
      </c>
    </row>
    <row r="190" spans="1:26" x14ac:dyDescent="0.25">
      <c r="A190" s="37">
        <f>IF('2018 Hourly Load - RC2016'!A170="","",'2018 Hourly Load - RC2016'!A170)</f>
        <v>43260</v>
      </c>
      <c r="B190" s="38">
        <f>IF('2018 Hourly Load - RC2016'!B170="",0,$P$19+$Q$19*(WLEF!B169))</f>
        <v>176.40776730463114</v>
      </c>
      <c r="C190" s="38">
        <f>IF('2018 Hourly Load - RC2016'!C170="",0,$P$19+$Q$19*(WLEF!C169))</f>
        <v>162.02815677988599</v>
      </c>
      <c r="D190" s="38">
        <f>IF('2018 Hourly Load - RC2016'!D170="",0,$P$19+$Q$19*(WLEF!D169))</f>
        <v>152.65970566172803</v>
      </c>
      <c r="E190" s="38">
        <f>IF('2018 Hourly Load - RC2016'!E170="",0,$P$19+$Q$19*(WLEF!E169))</f>
        <v>148.04965274929708</v>
      </c>
      <c r="F190" s="38">
        <f>IF('2018 Hourly Load - RC2016'!F170="",0,$P$19+$Q$19*(WLEF!F169))</f>
        <v>147.4174936830062</v>
      </c>
      <c r="G190" s="38">
        <f>IF('2018 Hourly Load - RC2016'!G170="",0,$P$19+$Q$19*(WLEF!G169))</f>
        <v>153.25943089592289</v>
      </c>
      <c r="H190" s="38">
        <f>IF('2018 Hourly Load - RC2016'!H170="",0,$P$19+$Q$19*(WLEF!H169))</f>
        <v>164.67328568553489</v>
      </c>
      <c r="I190" s="38">
        <f>IF('2018 Hourly Load - RC2016'!I170="",0,$P$19+$Q$19*(WLEF!I169))</f>
        <v>178.0622581364234</v>
      </c>
      <c r="J190" s="38">
        <f>IF('2018 Hourly Load - RC2016'!J170="",0,$P$19+$Q$19*(WLEF!J169))</f>
        <v>199.11161089082785</v>
      </c>
      <c r="K190" s="38">
        <f>IF('2018 Hourly Load - RC2016'!K170="",0,$P$19+$Q$19*(WLEF!K169))</f>
        <v>227.29106604274239</v>
      </c>
      <c r="L190" s="38">
        <f>IF('2018 Hourly Load - RC2016'!L170="",0,$P$19+$Q$19*(WLEF!L169))</f>
        <v>261.01724522475877</v>
      </c>
      <c r="M190" s="38">
        <f>IF('2018 Hourly Load - RC2016'!M170="",0,$P$19+$Q$19*(WLEF!M169))</f>
        <v>298.18747630809889</v>
      </c>
      <c r="N190" s="38">
        <f>IF('2018 Hourly Load - RC2016'!N170="",0,$P$19+$Q$19*(WLEF!N169))</f>
        <v>328.45207110725721</v>
      </c>
      <c r="O190" s="38">
        <f>IF('2018 Hourly Load - RC2016'!O170="",0,$P$19+$Q$19*(WLEF!O169))</f>
        <v>354.67349944071509</v>
      </c>
      <c r="P190" s="38">
        <f>IF('2018 Hourly Load - RC2016'!P170="",0,$P$19+$Q$19*(WLEF!P169))</f>
        <v>369.08540497626643</v>
      </c>
      <c r="Q190" s="38">
        <f>IF('2018 Hourly Load - RC2016'!Q170="",0,$P$19+$Q$19*(WLEF!Q169))</f>
        <v>364.73425952335049</v>
      </c>
      <c r="R190" s="38">
        <f>IF('2018 Hourly Load - RC2016'!R170="",0,$P$19+$Q$19*(WLEF!R169))</f>
        <v>357.05907856865383</v>
      </c>
      <c r="S190" s="38">
        <f>IF('2018 Hourly Load - RC2016'!S170="",0,$P$19+$Q$19*(WLEF!S169))</f>
        <v>337.93978769528781</v>
      </c>
      <c r="T190" s="38">
        <f>IF('2018 Hourly Load - RC2016'!T170="",0,$P$19+$Q$19*(WLEF!T169))</f>
        <v>316.12387384917503</v>
      </c>
      <c r="U190" s="38">
        <f>IF('2018 Hourly Load - RC2016'!U170="",0,$P$19+$Q$19*(WLEF!U169))</f>
        <v>297.39030548165539</v>
      </c>
      <c r="V190" s="38">
        <f>IF('2018 Hourly Load - RC2016'!V170="",0,$P$19+$Q$19*(WLEF!V169))</f>
        <v>287.13684634402858</v>
      </c>
      <c r="W190" s="38">
        <f>IF('2018 Hourly Load - RC2016'!W170="",0,$P$19+$Q$19*(WLEF!W169))</f>
        <v>269.95211214050562</v>
      </c>
      <c r="X190" s="38">
        <f>IF('2018 Hourly Load - RC2016'!X170="",0,$P$19+$Q$19*(WLEF!X169))</f>
        <v>240.02655992979447</v>
      </c>
      <c r="Y190" s="38">
        <f>IF('2018 Hourly Load - RC2016'!Y170="",0,$P$19+$Q$19*(WLEF!Y169))</f>
        <v>209.93837606073157</v>
      </c>
      <c r="Z190" s="25">
        <f t="shared" si="2"/>
        <v>6000.6773244802798</v>
      </c>
    </row>
    <row r="191" spans="1:26" x14ac:dyDescent="0.25">
      <c r="A191" s="37">
        <f>IF('2018 Hourly Load - RC2016'!A171="","",'2018 Hourly Load - RC2016'!A171)</f>
        <v>43261</v>
      </c>
      <c r="B191" s="38">
        <f>IF('2018 Hourly Load - RC2016'!B171="",0,$P$19+$Q$19*(WLEF!B170))</f>
        <v>185.32325822088808</v>
      </c>
      <c r="C191" s="38">
        <f>IF('2018 Hourly Load - RC2016'!C171="",0,$P$19+$Q$19*(WLEF!C170))</f>
        <v>169.56839696747613</v>
      </c>
      <c r="D191" s="38">
        <f>IF('2018 Hourly Load - RC2016'!D171="",0,$P$19+$Q$19*(WLEF!D170))</f>
        <v>160.45874253951382</v>
      </c>
      <c r="E191" s="38">
        <f>IF('2018 Hourly Load - RC2016'!E171="",0,$P$19+$Q$19*(WLEF!E170))</f>
        <v>154.94347483822986</v>
      </c>
      <c r="F191" s="38">
        <f>IF('2018 Hourly Load - RC2016'!F171="",0,$P$19+$Q$19*(WLEF!F170))</f>
        <v>153.54590624958183</v>
      </c>
      <c r="G191" s="38">
        <f>IF('2018 Hourly Load - RC2016'!G171="",0,$P$19+$Q$19*(WLEF!G170))</f>
        <v>159.50068287329319</v>
      </c>
      <c r="H191" s="38">
        <f>IF('2018 Hourly Load - RC2016'!H171="",0,$P$19+$Q$19*(WLEF!H170))</f>
        <v>171.45041948947033</v>
      </c>
      <c r="I191" s="38">
        <f>IF('2018 Hourly Load - RC2016'!I171="",0,$P$19+$Q$19*(WLEF!I170))</f>
        <v>187.90708997468695</v>
      </c>
      <c r="J191" s="38">
        <f>IF('2018 Hourly Load - RC2016'!J171="",0,$P$19+$Q$19*(WLEF!J170))</f>
        <v>212.98660099259502</v>
      </c>
      <c r="K191" s="38">
        <f>IF('2018 Hourly Load - RC2016'!K171="",0,$P$19+$Q$19*(WLEF!K170))</f>
        <v>242.05813038340779</v>
      </c>
      <c r="L191" s="38">
        <f>IF('2018 Hourly Load - RC2016'!L171="",0,$P$19+$Q$19*(WLEF!L170))</f>
        <v>271.39629087626736</v>
      </c>
      <c r="M191" s="38">
        <f>IF('2018 Hourly Load - RC2016'!M171="",0,$P$19+$Q$19*(WLEF!M170))</f>
        <v>299.71116367878614</v>
      </c>
      <c r="N191" s="38">
        <f>IF('2018 Hourly Load - RC2016'!N171="",0,$P$19+$Q$19*(WLEF!N170))</f>
        <v>322.65602691800444</v>
      </c>
      <c r="O191" s="38">
        <f>IF('2018 Hourly Load - RC2016'!O171="",0,$P$19+$Q$19*(WLEF!O170))</f>
        <v>335.71985833000929</v>
      </c>
      <c r="P191" s="38">
        <f>IF('2018 Hourly Load - RC2016'!P171="",0,$P$19+$Q$19*(WLEF!P170))</f>
        <v>335.01799802923273</v>
      </c>
      <c r="Q191" s="38">
        <f>IF('2018 Hourly Load - RC2016'!Q171="",0,$P$19+$Q$19*(WLEF!Q170))</f>
        <v>317.91776499209476</v>
      </c>
      <c r="R191" s="38">
        <f>IF('2018 Hourly Load - RC2016'!R171="",0,$P$19+$Q$19*(WLEF!R170))</f>
        <v>302.92581016213791</v>
      </c>
      <c r="S191" s="38">
        <f>IF('2018 Hourly Load - RC2016'!S171="",0,$P$19+$Q$19*(WLEF!S170))</f>
        <v>295.99880115359463</v>
      </c>
      <c r="T191" s="38">
        <f>IF('2018 Hourly Load - RC2016'!T171="",0,$P$19+$Q$19*(WLEF!T170))</f>
        <v>294.19164934074405</v>
      </c>
      <c r="U191" s="38">
        <f>IF('2018 Hourly Load - RC2016'!U171="",0,$P$19+$Q$19*(WLEF!U170))</f>
        <v>281.39688092083992</v>
      </c>
      <c r="V191" s="38">
        <f>IF('2018 Hourly Load - RC2016'!V171="",0,$P$19+$Q$19*(WLEF!V170))</f>
        <v>277.22830416517468</v>
      </c>
      <c r="W191" s="38">
        <f>IF('2018 Hourly Load - RC2016'!W171="",0,$P$19+$Q$19*(WLEF!W170))</f>
        <v>258.9810605816462</v>
      </c>
      <c r="X191" s="38">
        <f>IF('2018 Hourly Load - RC2016'!X171="",0,$P$19+$Q$19*(WLEF!X170))</f>
        <v>230.22856553153343</v>
      </c>
      <c r="Y191" s="38">
        <f>IF('2018 Hourly Load - RC2016'!Y171="",0,$P$19+$Q$19*(WLEF!Y170))</f>
        <v>202.12158660133568</v>
      </c>
      <c r="Z191" s="25">
        <f t="shared" si="2"/>
        <v>5823.2344638105451</v>
      </c>
    </row>
    <row r="192" spans="1:26" x14ac:dyDescent="0.25">
      <c r="A192" s="37">
        <f>IF('2018 Hourly Load - RC2016'!A172="","",'2018 Hourly Load - RC2016'!A172)</f>
        <v>43262</v>
      </c>
      <c r="B192" s="38">
        <f>IF('2018 Hourly Load - RC2016'!B172="",0,$P$19+$Q$19*(WLEF!B171))</f>
        <v>180.57096743262588</v>
      </c>
      <c r="C192" s="38">
        <f>IF('2018 Hourly Load - RC2016'!C172="",0,$P$19+$Q$19*(WLEF!C171))</f>
        <v>166.09747990983215</v>
      </c>
      <c r="D192" s="38">
        <f>IF('2018 Hourly Load - RC2016'!D172="",0,$P$19+$Q$19*(WLEF!D171))</f>
        <v>156.515455474258</v>
      </c>
      <c r="E192" s="38">
        <f>IF('2018 Hourly Load - RC2016'!E172="",0,$P$19+$Q$19*(WLEF!E171))</f>
        <v>151.5526626997038</v>
      </c>
      <c r="F192" s="38">
        <f>IF('2018 Hourly Load - RC2016'!F172="",0,$P$19+$Q$19*(WLEF!F171))</f>
        <v>150.440348125078</v>
      </c>
      <c r="G192" s="38">
        <f>IF('2018 Hourly Load - RC2016'!G172="",0,$P$19+$Q$19*(WLEF!G171))</f>
        <v>155.56734562617328</v>
      </c>
      <c r="H192" s="38">
        <f>IF('2018 Hourly Load - RC2016'!H172="",0,$P$19+$Q$19*(WLEF!H171))</f>
        <v>167.80059919204828</v>
      </c>
      <c r="I192" s="38">
        <f>IF('2018 Hourly Load - RC2016'!I172="",0,$P$19+$Q$19*(WLEF!I171))</f>
        <v>182.12565654635327</v>
      </c>
      <c r="J192" s="38">
        <f>IF('2018 Hourly Load - RC2016'!J172="",0,$P$19+$Q$19*(WLEF!J171))</f>
        <v>204.38070313077691</v>
      </c>
      <c r="K192" s="38">
        <f>IF('2018 Hourly Load - RC2016'!K172="",0,$P$19+$Q$19*(WLEF!K171))</f>
        <v>235.539763779135</v>
      </c>
      <c r="L192" s="38">
        <f>IF('2018 Hourly Load - RC2016'!L172="",0,$P$19+$Q$19*(WLEF!L171))</f>
        <v>266.02063567409249</v>
      </c>
      <c r="M192" s="38">
        <f>IF('2018 Hourly Load - RC2016'!M172="",0,$P$19+$Q$19*(WLEF!M171))</f>
        <v>293.27862315704141</v>
      </c>
      <c r="N192" s="38">
        <f>IF('2018 Hourly Load - RC2016'!N172="",0,$P$19+$Q$19*(WLEF!N171))</f>
        <v>311.06554253678382</v>
      </c>
      <c r="O192" s="38">
        <f>IF('2018 Hourly Load - RC2016'!O172="",0,$P$19+$Q$19*(WLEF!O171))</f>
        <v>322.28784984075554</v>
      </c>
      <c r="P192" s="38">
        <f>IF('2018 Hourly Load - RC2016'!P172="",0,$P$19+$Q$19*(WLEF!P171))</f>
        <v>311.06554253678382</v>
      </c>
      <c r="Q192" s="38">
        <f>IF('2018 Hourly Load - RC2016'!Q172="",0,$P$19+$Q$19*(WLEF!Q171))</f>
        <v>291.90049170679333</v>
      </c>
      <c r="R192" s="38">
        <f>IF('2018 Hourly Load - RC2016'!R172="",0,$P$19+$Q$19*(WLEF!R171))</f>
        <v>282.42790232365064</v>
      </c>
      <c r="S192" s="38">
        <f>IF('2018 Hourly Load - RC2016'!S172="",0,$P$19+$Q$19*(WLEF!S171))</f>
        <v>279.50961124180816</v>
      </c>
      <c r="T192" s="38">
        <f>IF('2018 Hourly Load - RC2016'!T172="",0,$P$19+$Q$19*(WLEF!T171))</f>
        <v>275.38450425112831</v>
      </c>
      <c r="U192" s="38">
        <f>IF('2018 Hourly Load - RC2016'!U172="",0,$P$19+$Q$19*(WLEF!U171))</f>
        <v>263.13354413764603</v>
      </c>
      <c r="V192" s="38">
        <f>IF('2018 Hourly Load - RC2016'!V172="",0,$P$19+$Q$19*(WLEF!V171))</f>
        <v>257.38295924543695</v>
      </c>
      <c r="W192" s="38">
        <f>IF('2018 Hourly Load - RC2016'!W172="",0,$P$19+$Q$19*(WLEF!W171))</f>
        <v>245.68258306816324</v>
      </c>
      <c r="X192" s="38">
        <f>IF('2018 Hourly Load - RC2016'!X172="",0,$P$19+$Q$19*(WLEF!X171))</f>
        <v>221.16405607468954</v>
      </c>
      <c r="Y192" s="38">
        <f>IF('2018 Hourly Load - RC2016'!Y172="",0,$P$19+$Q$19*(WLEF!Y171))</f>
        <v>195.66936870123894</v>
      </c>
      <c r="Z192" s="25">
        <f t="shared" si="2"/>
        <v>5566.564196411995</v>
      </c>
    </row>
    <row r="193" spans="1:26" x14ac:dyDescent="0.25">
      <c r="A193" s="37">
        <f>IF('2018 Hourly Load - RC2016'!A173="","",'2018 Hourly Load - RC2016'!A173)</f>
        <v>43263</v>
      </c>
      <c r="B193" s="38">
        <f>IF('2018 Hourly Load - RC2016'!B173="",0,$P$19+$Q$19*(WLEF!B172))</f>
        <v>174.75133369406456</v>
      </c>
      <c r="C193" s="38">
        <f>IF('2018 Hourly Load - RC2016'!C173="",0,$P$19+$Q$19*(WLEF!C172))</f>
        <v>160.6841401221173</v>
      </c>
      <c r="D193" s="38">
        <f>IF('2018 Hourly Load - RC2016'!D173="",0,$P$19+$Q$19*(WLEF!D172))</f>
        <v>152.24709066687245</v>
      </c>
      <c r="E193" s="38">
        <f>IF('2018 Hourly Load - RC2016'!E173="",0,$P$19+$Q$19*(WLEF!E172))</f>
        <v>147.23939172258935</v>
      </c>
      <c r="F193" s="38">
        <f>IF('2018 Hourly Load - RC2016'!F173="",0,$P$19+$Q$19*(WLEF!F172))</f>
        <v>146.13515611545446</v>
      </c>
      <c r="G193" s="38">
        <f>IF('2018 Hourly Load - RC2016'!G173="",0,$P$19+$Q$19*(WLEF!G172))</f>
        <v>150.88982412839232</v>
      </c>
      <c r="H193" s="38">
        <f>IF('2018 Hourly Load - RC2016'!H173="",0,$P$19+$Q$19*(WLEF!H172))</f>
        <v>162.468556172555</v>
      </c>
      <c r="I193" s="38">
        <f>IF('2018 Hourly Load - RC2016'!I173="",0,$P$19+$Q$19*(WLEF!I172))</f>
        <v>173.20669509785421</v>
      </c>
      <c r="J193" s="38">
        <f>IF('2018 Hourly Load - RC2016'!J173="",0,$P$19+$Q$19*(WLEF!J172))</f>
        <v>185.28879313841861</v>
      </c>
      <c r="K193" s="38">
        <f>IF('2018 Hourly Load - RC2016'!K173="",0,$P$19+$Q$19*(WLEF!K172))</f>
        <v>202.2331126044881</v>
      </c>
      <c r="L193" s="38">
        <f>IF('2018 Hourly Load - RC2016'!L173="",0,$P$19+$Q$19*(WLEF!L172))</f>
        <v>225.27464509173717</v>
      </c>
      <c r="M193" s="38">
        <f>IF('2018 Hourly Load - RC2016'!M173="",0,$P$19+$Q$19*(WLEF!M172))</f>
        <v>252.10095662554704</v>
      </c>
      <c r="N193" s="38">
        <f>IF('2018 Hourly Load - RC2016'!N173="",0,$P$19+$Q$19*(WLEF!N172))</f>
        <v>282.88431723360543</v>
      </c>
      <c r="O193" s="38">
        <f>IF('2018 Hourly Load - RC2016'!O173="",0,$P$19+$Q$19*(WLEF!O172))</f>
        <v>312.04192085899257</v>
      </c>
      <c r="P193" s="38">
        <f>IF('2018 Hourly Load - RC2016'!P173="",0,$P$19+$Q$19*(WLEF!P172))</f>
        <v>332.247108543629</v>
      </c>
      <c r="Q193" s="38">
        <f>IF('2018 Hourly Load - RC2016'!Q173="",0,$P$19+$Q$19*(WLEF!Q172))</f>
        <v>336.77447215925372</v>
      </c>
      <c r="R193" s="38">
        <f>IF('2018 Hourly Load - RC2016'!R173="",0,$P$19+$Q$19*(WLEF!R172))</f>
        <v>324.07877970258909</v>
      </c>
      <c r="S193" s="38">
        <f>IF('2018 Hourly Load - RC2016'!S173="",0,$P$19+$Q$19*(WLEF!S172))</f>
        <v>304.56727121329459</v>
      </c>
      <c r="T193" s="38">
        <f>IF('2018 Hourly Load - RC2016'!T173="",0,$P$19+$Q$19*(WLEF!T172))</f>
        <v>290.15970366322557</v>
      </c>
      <c r="U193" s="38">
        <f>IF('2018 Hourly Load - RC2016'!U173="",0,$P$19+$Q$19*(WLEF!U172))</f>
        <v>275.73840143685305</v>
      </c>
      <c r="V193" s="38">
        <f>IF('2018 Hourly Load - RC2016'!V173="",0,$P$19+$Q$19*(WLEF!V172))</f>
        <v>268.23565378669758</v>
      </c>
      <c r="W193" s="38">
        <f>IF('2018 Hourly Load - RC2016'!W173="",0,$P$19+$Q$19*(WLEF!W172))</f>
        <v>252.52142904925518</v>
      </c>
      <c r="X193" s="38">
        <f>IF('2018 Hourly Load - RC2016'!X173="",0,$P$19+$Q$19*(WLEF!X172))</f>
        <v>223.53445045523677</v>
      </c>
      <c r="Y193" s="38">
        <f>IF('2018 Hourly Load - RC2016'!Y173="",0,$P$19+$Q$19*(WLEF!Y172))</f>
        <v>196.62946896848979</v>
      </c>
      <c r="Z193" s="25">
        <f t="shared" si="2"/>
        <v>5531.9326722512124</v>
      </c>
    </row>
    <row r="194" spans="1:26" x14ac:dyDescent="0.25">
      <c r="A194" s="37">
        <f>IF('2018 Hourly Load - RC2016'!A174="","",'2018 Hourly Load - RC2016'!A174)</f>
        <v>43264</v>
      </c>
      <c r="B194" s="38">
        <f>IF('2018 Hourly Load - RC2016'!B174="",0,$P$19+$Q$19*(WLEF!B173))</f>
        <v>174.94736949497752</v>
      </c>
      <c r="C194" s="38">
        <f>IF('2018 Hourly Load - RC2016'!C174="",0,$P$19+$Q$19*(WLEF!C173))</f>
        <v>160.75934457778118</v>
      </c>
      <c r="D194" s="38">
        <f>IF('2018 Hourly Load - RC2016'!D174="",0,$P$19+$Q$19*(WLEF!D173))</f>
        <v>152.07670731401839</v>
      </c>
      <c r="E194" s="38">
        <f>IF('2018 Hourly Load - RC2016'!E174="",0,$P$19+$Q$19*(WLEF!E173))</f>
        <v>146.69291056688007</v>
      </c>
      <c r="F194" s="38">
        <f>IF('2018 Hourly Load - RC2016'!F174="",0,$P$19+$Q$19*(WLEF!F173))</f>
        <v>145.70151580910243</v>
      </c>
      <c r="G194" s="38">
        <f>IF('2018 Hourly Load - RC2016'!G174="",0,$P$19+$Q$19*(WLEF!G173))</f>
        <v>150.37025056659945</v>
      </c>
      <c r="H194" s="38">
        <f>IF('2018 Hourly Load - RC2016'!H174="",0,$P$19+$Q$19*(WLEF!H173))</f>
        <v>160.44372754250759</v>
      </c>
      <c r="I194" s="38">
        <f>IF('2018 Hourly Load - RC2016'!I174="",0,$P$19+$Q$19*(WLEF!I173))</f>
        <v>175.02911221760124</v>
      </c>
      <c r="J194" s="38">
        <f>IF('2018 Hourly Load - RC2016'!J174="",0,$P$19+$Q$19*(WLEF!J173))</f>
        <v>198.21424346088921</v>
      </c>
      <c r="K194" s="38">
        <f>IF('2018 Hourly Load - RC2016'!K174="",0,$P$19+$Q$19*(WLEF!K173))</f>
        <v>224.72715910006053</v>
      </c>
      <c r="L194" s="38">
        <f>IF('2018 Hourly Load - RC2016'!L174="",0,$P$19+$Q$19*(WLEF!L173))</f>
        <v>252.54357356244464</v>
      </c>
      <c r="M194" s="38">
        <f>IF('2018 Hourly Load - RC2016'!M174="",0,$P$19+$Q$19*(WLEF!M173))</f>
        <v>281.30110717801989</v>
      </c>
      <c r="N194" s="38">
        <f>IF('2018 Hourly Load - RC2016'!N174="",0,$P$19+$Q$19*(WLEF!N173))</f>
        <v>304.87097479250053</v>
      </c>
      <c r="O194" s="38">
        <f>IF('2018 Hourly Load - RC2016'!O174="",0,$P$19+$Q$19*(WLEF!O173))</f>
        <v>317.24100185421838</v>
      </c>
      <c r="P194" s="38">
        <f>IF('2018 Hourly Load - RC2016'!P174="",0,$P$19+$Q$19*(WLEF!P173))</f>
        <v>316.95497173568032</v>
      </c>
      <c r="Q194" s="38">
        <f>IF('2018 Hourly Load - RC2016'!Q174="",0,$P$19+$Q$19*(WLEF!Q173))</f>
        <v>303.45546373198079</v>
      </c>
      <c r="R194" s="38">
        <f>IF('2018 Hourly Load - RC2016'!R174="",0,$P$19+$Q$19*(WLEF!R173))</f>
        <v>289.96401311733354</v>
      </c>
      <c r="S194" s="38">
        <f>IF('2018 Hourly Load - RC2016'!S174="",0,$P$19+$Q$19*(WLEF!S173))</f>
        <v>275.97451271432635</v>
      </c>
      <c r="T194" s="38">
        <f>IF('2018 Hourly Load - RC2016'!T174="",0,$P$19+$Q$19*(WLEF!T173))</f>
        <v>263.8417420259014</v>
      </c>
      <c r="U194" s="38">
        <f>IF('2018 Hourly Load - RC2016'!U174="",0,$P$19+$Q$19*(WLEF!U173))</f>
        <v>246.76912939044195</v>
      </c>
      <c r="V194" s="38">
        <f>IF('2018 Hourly Load - RC2016'!V174="",0,$P$19+$Q$19*(WLEF!V173))</f>
        <v>236.78195466127829</v>
      </c>
      <c r="W194" s="38">
        <f>IF('2018 Hourly Load - RC2016'!W174="",0,$P$19+$Q$19*(WLEF!W173))</f>
        <v>227.00505966048701</v>
      </c>
      <c r="X194" s="38">
        <f>IF('2018 Hourly Load - RC2016'!X174="",0,$P$19+$Q$19*(WLEF!X173))</f>
        <v>209.09589626703462</v>
      </c>
      <c r="Y194" s="38">
        <f>IF('2018 Hourly Load - RC2016'!Y174="",0,$P$19+$Q$19*(WLEF!Y173))</f>
        <v>188.11657345866712</v>
      </c>
      <c r="Z194" s="25">
        <f t="shared" si="2"/>
        <v>5402.8783148007324</v>
      </c>
    </row>
    <row r="195" spans="1:26" x14ac:dyDescent="0.25">
      <c r="A195" s="37">
        <f>IF('2018 Hourly Load - RC2016'!A175="","",'2018 Hourly Load - RC2016'!A175)</f>
        <v>43265</v>
      </c>
      <c r="B195" s="38">
        <f>IF('2018 Hourly Load - RC2016'!B175="",0,$P$19+$Q$19*(WLEF!B174))</f>
        <v>170.06088671143564</v>
      </c>
      <c r="C195" s="38">
        <f>IF('2018 Hourly Load - RC2016'!C175="",0,$P$19+$Q$19*(WLEF!C174))</f>
        <v>157.23420234196698</v>
      </c>
      <c r="D195" s="38">
        <f>IF('2018 Hourly Load - RC2016'!D175="",0,$P$19+$Q$19*(WLEF!D174))</f>
        <v>148.78178400331944</v>
      </c>
      <c r="E195" s="38">
        <f>IF('2018 Hourly Load - RC2016'!E175="",0,$P$19+$Q$19*(WLEF!E174))</f>
        <v>143.94165961843845</v>
      </c>
      <c r="F195" s="38">
        <f>IF('2018 Hourly Load - RC2016'!F175="",0,$P$19+$Q$19*(WLEF!F174))</f>
        <v>141.83881701999394</v>
      </c>
      <c r="G195" s="38">
        <f>IF('2018 Hourly Load - RC2016'!G175="",0,$P$19+$Q$19*(WLEF!G174))</f>
        <v>142.68087099916497</v>
      </c>
      <c r="H195" s="38">
        <f>IF('2018 Hourly Load - RC2016'!H175="",0,$P$19+$Q$19*(WLEF!H174))</f>
        <v>145.63389257827427</v>
      </c>
      <c r="I195" s="38">
        <f>IF('2018 Hourly Load - RC2016'!I175="",0,$P$19+$Q$19*(WLEF!I174))</f>
        <v>154.37993880376541</v>
      </c>
      <c r="J195" s="38">
        <f>IF('2018 Hourly Load - RC2016'!J175="",0,$P$19+$Q$19*(WLEF!J174))</f>
        <v>175.93065579473114</v>
      </c>
      <c r="K195" s="38">
        <f>IF('2018 Hourly Load - RC2016'!K175="",0,$P$19+$Q$19*(WLEF!K174))</f>
        <v>204.92527315608876</v>
      </c>
      <c r="L195" s="38">
        <f>IF('2018 Hourly Load - RC2016'!L175="",0,$P$19+$Q$19*(WLEF!L174))</f>
        <v>235.62382186824317</v>
      </c>
      <c r="M195" s="38">
        <f>IF('2018 Hourly Load - RC2016'!M175="",0,$P$19+$Q$19*(WLEF!M174))</f>
        <v>265.44598386651501</v>
      </c>
      <c r="N195" s="38">
        <f>IF('2018 Hourly Load - RC2016'!N175="",0,$P$19+$Q$19*(WLEF!N174))</f>
        <v>289.74397130324309</v>
      </c>
      <c r="O195" s="38">
        <f>IF('2018 Hourly Load - RC2016'!O175="",0,$P$19+$Q$19*(WLEF!O174))</f>
        <v>310.44995283437481</v>
      </c>
      <c r="P195" s="38">
        <f>IF('2018 Hourly Load - RC2016'!P175="",0,$P$19+$Q$19*(WLEF!P174))</f>
        <v>320.24173911578981</v>
      </c>
      <c r="Q195" s="38">
        <f>IF('2018 Hourly Load - RC2016'!Q175="",0,$P$19+$Q$19*(WLEF!Q174))</f>
        <v>319.48323757097745</v>
      </c>
      <c r="R195" s="38">
        <f>IF('2018 Hourly Load - RC2016'!R175="",0,$P$19+$Q$19*(WLEF!R174))</f>
        <v>306.95182680395243</v>
      </c>
      <c r="S195" s="38">
        <f>IF('2018 Hourly Load - RC2016'!S175="",0,$P$19+$Q$19*(WLEF!S174))</f>
        <v>294.66126593956363</v>
      </c>
      <c r="T195" s="38">
        <f>IF('2018 Hourly Load - RC2016'!T175="",0,$P$19+$Q$19*(WLEF!T174))</f>
        <v>275.99813175416801</v>
      </c>
      <c r="U195" s="38">
        <f>IF('2018 Hourly Load - RC2016'!U175="",0,$P$19+$Q$19*(WLEF!U174))</f>
        <v>256.50821465074807</v>
      </c>
      <c r="V195" s="38">
        <f>IF('2018 Hourly Load - RC2016'!V175="",0,$P$19+$Q$19*(WLEF!V174))</f>
        <v>249.30376733872009</v>
      </c>
      <c r="W195" s="38">
        <f>IF('2018 Hourly Load - RC2016'!W175="",0,$P$19+$Q$19*(WLEF!W174))</f>
        <v>237.28868545557197</v>
      </c>
      <c r="X195" s="38">
        <f>IF('2018 Hourly Load - RC2016'!X175="",0,$P$19+$Q$19*(WLEF!X174))</f>
        <v>217.84357957675024</v>
      </c>
      <c r="Y195" s="38">
        <f>IF('2018 Hourly Load - RC2016'!Y175="",0,$P$19+$Q$19*(WLEF!Y174))</f>
        <v>196.92010464515158</v>
      </c>
      <c r="Z195" s="25">
        <f t="shared" si="2"/>
        <v>5361.8722637509482</v>
      </c>
    </row>
    <row r="196" spans="1:26" x14ac:dyDescent="0.25">
      <c r="A196" s="37">
        <f>IF('2018 Hourly Load - RC2016'!A176="","",'2018 Hourly Load - RC2016'!A176)</f>
        <v>43266</v>
      </c>
      <c r="B196" s="38">
        <f>IF('2018 Hourly Load - RC2016'!B176="",0,$P$19+$Q$19*(WLEF!B175))</f>
        <v>178.41152890486708</v>
      </c>
      <c r="C196" s="38">
        <f>IF('2018 Hourly Load - RC2016'!C176="",0,$P$19+$Q$19*(WLEF!C175))</f>
        <v>165.70926581358444</v>
      </c>
      <c r="D196" s="38">
        <f>IF('2018 Hourly Load - RC2016'!D176="",0,$P$19+$Q$19*(WLEF!D175))</f>
        <v>156.17927562535982</v>
      </c>
      <c r="E196" s="38">
        <f>IF('2018 Hourly Load - RC2016'!E176="",0,$P$19+$Q$19*(WLEF!E175))</f>
        <v>150.67894883510883</v>
      </c>
      <c r="F196" s="38">
        <f>IF('2018 Hourly Load - RC2016'!F176="",0,$P$19+$Q$19*(WLEF!F175))</f>
        <v>149.12853153298479</v>
      </c>
      <c r="G196" s="38">
        <f>IF('2018 Hourly Load - RC2016'!G176="",0,$P$19+$Q$19*(WLEF!G175))</f>
        <v>150.51048164762119</v>
      </c>
      <c r="H196" s="38">
        <f>IF('2018 Hourly Load - RC2016'!H176="",0,$P$19+$Q$19*(WLEF!H175))</f>
        <v>153.03066491902098</v>
      </c>
      <c r="I196" s="38">
        <f>IF('2018 Hourly Load - RC2016'!I176="",0,$P$19+$Q$19*(WLEF!I175))</f>
        <v>161.60409154611585</v>
      </c>
      <c r="J196" s="38">
        <f>IF('2018 Hourly Load - RC2016'!J176="",0,$P$19+$Q$19*(WLEF!J175))</f>
        <v>185.70275390857472</v>
      </c>
      <c r="K196" s="38">
        <f>IF('2018 Hourly Load - RC2016'!K176="",0,$P$19+$Q$19*(WLEF!K175))</f>
        <v>218.08083882716829</v>
      </c>
      <c r="L196" s="38">
        <f>IF('2018 Hourly Load - RC2016'!L176="",0,$P$19+$Q$19*(WLEF!L175))</f>
        <v>250.05034679608917</v>
      </c>
      <c r="M196" s="38">
        <f>IF('2018 Hourly Load - RC2016'!M176="",0,$P$19+$Q$19*(WLEF!M175))</f>
        <v>281.37293532729109</v>
      </c>
      <c r="N196" s="38">
        <f>IF('2018 Hourly Load - RC2016'!N176="",0,$P$19+$Q$19*(WLEF!N175))</f>
        <v>308.30191419584003</v>
      </c>
      <c r="O196" s="38">
        <f>IF('2018 Hourly Load - RC2016'!O176="",0,$P$19+$Q$19*(WLEF!O175))</f>
        <v>326.16777182044194</v>
      </c>
      <c r="P196" s="38">
        <f>IF('2018 Hourly Load - RC2016'!P176="",0,$P$19+$Q$19*(WLEF!P175))</f>
        <v>336.72033617196382</v>
      </c>
      <c r="Q196" s="38">
        <f>IF('2018 Hourly Load - RC2016'!Q176="",0,$P$19+$Q$19*(WLEF!Q175))</f>
        <v>332.73024115723865</v>
      </c>
      <c r="R196" s="38">
        <f>IF('2018 Hourly Load - RC2016'!R176="",0,$P$19+$Q$19*(WLEF!R175))</f>
        <v>318.88252764069148</v>
      </c>
      <c r="S196" s="38">
        <f>IF('2018 Hourly Load - RC2016'!S176="",0,$P$19+$Q$19*(WLEF!S175))</f>
        <v>301.96900204536831</v>
      </c>
      <c r="T196" s="38">
        <f>IF('2018 Hourly Load - RC2016'!T176="",0,$P$19+$Q$19*(WLEF!T175))</f>
        <v>284.57032697168802</v>
      </c>
      <c r="U196" s="38">
        <f>IF('2018 Hourly Load - RC2016'!U176="",0,$P$19+$Q$19*(WLEF!U175))</f>
        <v>267.08034417274024</v>
      </c>
      <c r="V196" s="38">
        <f>IF('2018 Hourly Load - RC2016'!V176="",0,$P$19+$Q$19*(WLEF!V175))</f>
        <v>263.68170553445736</v>
      </c>
      <c r="W196" s="38">
        <f>IF('2018 Hourly Load - RC2016'!W176="",0,$P$19+$Q$19*(WLEF!W175))</f>
        <v>255.70270016129751</v>
      </c>
      <c r="X196" s="38">
        <f>IF('2018 Hourly Load - RC2016'!X176="",0,$P$19+$Q$19*(WLEF!X175))</f>
        <v>233.00788571318077</v>
      </c>
      <c r="Y196" s="38">
        <f>IF('2018 Hourly Load - RC2016'!Y176="",0,$P$19+$Q$19*(WLEF!Y175))</f>
        <v>209.34452088117467</v>
      </c>
      <c r="Z196" s="25">
        <f t="shared" si="2"/>
        <v>5638.6189401498696</v>
      </c>
    </row>
    <row r="197" spans="1:26" x14ac:dyDescent="0.25">
      <c r="A197" s="37">
        <f>IF('2018 Hourly Load - RC2016'!A177="","",'2018 Hourly Load - RC2016'!A177)</f>
        <v>43267</v>
      </c>
      <c r="B197" s="38">
        <f>IF('2018 Hourly Load - RC2016'!B177="",0,$P$19+$Q$19*(WLEF!B176))</f>
        <v>186.20406204119513</v>
      </c>
      <c r="C197" s="38">
        <f>IF('2018 Hourly Load - RC2016'!C177="",0,$P$19+$Q$19*(WLEF!C176))</f>
        <v>172.06075843843519</v>
      </c>
      <c r="D197" s="38">
        <f>IF('2018 Hourly Load - RC2016'!D177="",0,$P$19+$Q$19*(WLEF!D176))</f>
        <v>163.52126678349626</v>
      </c>
      <c r="E197" s="38">
        <f>IF('2018 Hourly Load - RC2016'!E177="",0,$P$19+$Q$19*(WLEF!E176))</f>
        <v>158.37064017262128</v>
      </c>
      <c r="F197" s="38">
        <f>IF('2018 Hourly Load - RC2016'!F177="",0,$P$19+$Q$19*(WLEF!F176))</f>
        <v>156.64721126379595</v>
      </c>
      <c r="G197" s="38">
        <f>IF('2018 Hourly Load - RC2016'!G177="",0,$P$19+$Q$19*(WLEF!G176))</f>
        <v>162.16470298284008</v>
      </c>
      <c r="H197" s="38">
        <f>IF('2018 Hourly Load - RC2016'!H177="",0,$P$19+$Q$19*(WLEF!H176))</f>
        <v>173.41729994137125</v>
      </c>
      <c r="I197" s="38">
        <f>IF('2018 Hourly Load - RC2016'!I177="",0,$P$19+$Q$19*(WLEF!I176))</f>
        <v>185.77182792977231</v>
      </c>
      <c r="J197" s="38">
        <f>IF('2018 Hourly Load - RC2016'!J177="",0,$P$19+$Q$19*(WLEF!J176))</f>
        <v>202.75425204165734</v>
      </c>
      <c r="K197" s="38">
        <f>IF('2018 Hourly Load - RC2016'!K177="",0,$P$19+$Q$19*(WLEF!K176))</f>
        <v>225.43706456210725</v>
      </c>
      <c r="L197" s="38">
        <f>IF('2018 Hourly Load - RC2016'!L177="",0,$P$19+$Q$19*(WLEF!L176))</f>
        <v>257.42787692366653</v>
      </c>
      <c r="M197" s="38">
        <f>IF('2018 Hourly Load - RC2016'!M177="",0,$P$19+$Q$19*(WLEF!M176))</f>
        <v>290.55136095902634</v>
      </c>
      <c r="N197" s="38">
        <f>IF('2018 Hourly Load - RC2016'!N177="",0,$P$19+$Q$19*(WLEF!N176))</f>
        <v>314.56953574471896</v>
      </c>
      <c r="O197" s="38">
        <f>IF('2018 Hourly Load - RC2016'!O177="",0,$P$19+$Q$19*(WLEF!O176))</f>
        <v>336.63914298024855</v>
      </c>
      <c r="P197" s="38">
        <f>IF('2018 Hourly Load - RC2016'!P177="",0,$P$19+$Q$19*(WLEF!P176))</f>
        <v>352.4098543162487</v>
      </c>
      <c r="Q197" s="38">
        <f>IF('2018 Hourly Load - RC2016'!Q177="",0,$P$19+$Q$19*(WLEF!Q176))</f>
        <v>361.88978971924394</v>
      </c>
      <c r="R197" s="38">
        <f>IF('2018 Hourly Load - RC2016'!R177="",0,$P$19+$Q$19*(WLEF!R176))</f>
        <v>367.62177615504152</v>
      </c>
      <c r="S197" s="38">
        <f>IF('2018 Hourly Load - RC2016'!S177="",0,$P$19+$Q$19*(WLEF!S176))</f>
        <v>363.56628696221725</v>
      </c>
      <c r="T197" s="38">
        <f>IF('2018 Hourly Load - RC2016'!T177="",0,$P$19+$Q$19*(WLEF!T176))</f>
        <v>343.47708050906647</v>
      </c>
      <c r="U197" s="38">
        <f>IF('2018 Hourly Load - RC2016'!U177="",0,$P$19+$Q$19*(WLEF!U176))</f>
        <v>310.47558586183879</v>
      </c>
      <c r="V197" s="38">
        <f>IF('2018 Hourly Load - RC2016'!V177="",0,$P$19+$Q$19*(WLEF!V176))</f>
        <v>295.55248998797271</v>
      </c>
      <c r="W197" s="38">
        <f>IF('2018 Hourly Load - RC2016'!W177="",0,$P$19+$Q$19*(WLEF!W176))</f>
        <v>277.27569617105468</v>
      </c>
      <c r="X197" s="38">
        <f>IF('2018 Hourly Load - RC2016'!X177="",0,$P$19+$Q$19*(WLEF!X176))</f>
        <v>246.26887140851034</v>
      </c>
      <c r="Y197" s="38">
        <f>IF('2018 Hourly Load - RC2016'!Y177="",0,$P$19+$Q$19*(WLEF!Y176))</f>
        <v>215.81562423091907</v>
      </c>
      <c r="Z197" s="25">
        <f t="shared" si="2"/>
        <v>6119.8900580870659</v>
      </c>
    </row>
    <row r="198" spans="1:26" x14ac:dyDescent="0.25">
      <c r="A198" s="37">
        <f>IF('2018 Hourly Load - RC2016'!A178="","",'2018 Hourly Load - RC2016'!A178)</f>
        <v>43268</v>
      </c>
      <c r="B198" s="38">
        <f>IF('2018 Hourly Load - RC2016'!B178="",0,$P$19+$Q$19*(WLEF!B177))</f>
        <v>190.48753679071768</v>
      </c>
      <c r="C198" s="38">
        <f>IF('2018 Hourly Load - RC2016'!C178="",0,$P$19+$Q$19*(WLEF!C177))</f>
        <v>174.65339347598783</v>
      </c>
      <c r="D198" s="38">
        <f>IF('2018 Hourly Load - RC2016'!D178="",0,$P$19+$Q$19*(WLEF!D177))</f>
        <v>163.56719217481836</v>
      </c>
      <c r="E198" s="38">
        <f>IF('2018 Hourly Load - RC2016'!E178="",0,$P$19+$Q$19*(WLEF!E177))</f>
        <v>157.3813097521566</v>
      </c>
      <c r="F198" s="38">
        <f>IF('2018 Hourly Load - RC2016'!F178="",0,$P$19+$Q$19*(WLEF!F177))</f>
        <v>155.24782361275618</v>
      </c>
      <c r="G198" s="38">
        <f>IF('2018 Hourly Load - RC2016'!G178="",0,$P$19+$Q$19*(WLEF!G177))</f>
        <v>159.93407358903627</v>
      </c>
      <c r="H198" s="38">
        <f>IF('2018 Hourly Load - RC2016'!H178="",0,$P$19+$Q$19*(WLEF!H177))</f>
        <v>171.4023233072038</v>
      </c>
      <c r="I198" s="38">
        <f>IF('2018 Hourly Load - RC2016'!I178="",0,$P$19+$Q$19*(WLEF!I177))</f>
        <v>184.7725074114193</v>
      </c>
      <c r="J198" s="38">
        <f>IF('2018 Hourly Load - RC2016'!J178="",0,$P$19+$Q$19*(WLEF!J177))</f>
        <v>202.40049871219122</v>
      </c>
      <c r="K198" s="38">
        <f>IF('2018 Hourly Load - RC2016'!K178="",0,$P$19+$Q$19*(WLEF!K177))</f>
        <v>222.70856807739216</v>
      </c>
      <c r="L198" s="38">
        <f>IF('2018 Hourly Load - RC2016'!L178="",0,$P$19+$Q$19*(WLEF!L177))</f>
        <v>243.56338473238105</v>
      </c>
      <c r="M198" s="38">
        <f>IF('2018 Hourly Load - RC2016'!M178="",0,$P$19+$Q$19*(WLEF!M177))</f>
        <v>263.65884893278712</v>
      </c>
      <c r="N198" s="38">
        <f>IF('2018 Hourly Load - RC2016'!N178="",0,$P$19+$Q$19*(WLEF!N177))</f>
        <v>281.70830454617118</v>
      </c>
      <c r="O198" s="38">
        <f>IF('2018 Hourly Load - RC2016'!O178="",0,$P$19+$Q$19*(WLEF!O177))</f>
        <v>298.0877493952886</v>
      </c>
      <c r="P198" s="38">
        <f>IF('2018 Hourly Load - RC2016'!P178="",0,$P$19+$Q$19*(WLEF!P177))</f>
        <v>303.75840775014058</v>
      </c>
      <c r="Q198" s="38">
        <f>IF('2018 Hourly Load - RC2016'!Q178="",0,$P$19+$Q$19*(WLEF!Q177))</f>
        <v>303.65740339375259</v>
      </c>
      <c r="R198" s="38">
        <f>IF('2018 Hourly Load - RC2016'!R178="",0,$P$19+$Q$19*(WLEF!R177))</f>
        <v>299.31099009246782</v>
      </c>
      <c r="S198" s="38">
        <f>IF('2018 Hourly Load - RC2016'!S178="",0,$P$19+$Q$19*(WLEF!S177))</f>
        <v>295.40382317593827</v>
      </c>
      <c r="T198" s="38">
        <f>IF('2018 Hourly Load - RC2016'!T178="",0,$P$19+$Q$19*(WLEF!T177))</f>
        <v>287.52564953165597</v>
      </c>
      <c r="U198" s="38">
        <f>IF('2018 Hourly Load - RC2016'!U178="",0,$P$19+$Q$19*(WLEF!U177))</f>
        <v>274.77184921639764</v>
      </c>
      <c r="V198" s="38">
        <f>IF('2018 Hourly Load - RC2016'!V178="",0,$P$19+$Q$19*(WLEF!V177))</f>
        <v>267.33420371613585</v>
      </c>
      <c r="W198" s="38">
        <f>IF('2018 Hourly Load - RC2016'!W178="",0,$P$19+$Q$19*(WLEF!W177))</f>
        <v>257.71998209201132</v>
      </c>
      <c r="X198" s="38">
        <f>IF('2018 Hourly Load - RC2016'!X178="",0,$P$19+$Q$19*(WLEF!X177))</f>
        <v>228.29430880198998</v>
      </c>
      <c r="Y198" s="38">
        <f>IF('2018 Hourly Load - RC2016'!Y178="",0,$P$19+$Q$19*(WLEF!Y177))</f>
        <v>200.43645798283791</v>
      </c>
      <c r="Z198" s="25">
        <f t="shared" si="2"/>
        <v>5587.7865902636358</v>
      </c>
    </row>
    <row r="199" spans="1:26" x14ac:dyDescent="0.25">
      <c r="A199" s="37">
        <f>IF('2018 Hourly Load - RC2016'!A179="","",'2018 Hourly Load - RC2016'!A179)</f>
        <v>43269</v>
      </c>
      <c r="B199" s="38">
        <f>IF('2018 Hourly Load - RC2016'!B179="",0,$P$19+$Q$19*(WLEF!B178))</f>
        <v>177.2001275777823</v>
      </c>
      <c r="C199" s="38">
        <f>IF('2018 Hourly Load - RC2016'!C179="",0,$P$19+$Q$19*(WLEF!C178))</f>
        <v>163.32240636494288</v>
      </c>
      <c r="D199" s="38">
        <f>IF('2018 Hourly Load - RC2016'!D179="",0,$P$19+$Q$19*(WLEF!D178))</f>
        <v>154.94347483822986</v>
      </c>
      <c r="E199" s="38">
        <f>IF('2018 Hourly Load - RC2016'!E179="",0,$P$19+$Q$19*(WLEF!E178))</f>
        <v>149.83868442779652</v>
      </c>
      <c r="F199" s="38">
        <f>IF('2018 Hourly Load - RC2016'!F179="",0,$P$19+$Q$19*(WLEF!F178))</f>
        <v>149.01747450123594</v>
      </c>
      <c r="G199" s="38">
        <f>IF('2018 Hourly Load - RC2016'!G179="",0,$P$19+$Q$19*(WLEF!G178))</f>
        <v>154.27902291897658</v>
      </c>
      <c r="H199" s="38">
        <f>IF('2018 Hourly Load - RC2016'!H179="",0,$P$19+$Q$19*(WLEF!H178))</f>
        <v>166.51776100471614</v>
      </c>
      <c r="I199" s="38">
        <f>IF('2018 Hourly Load - RC2016'!I179="",0,$P$19+$Q$19*(WLEF!I178))</f>
        <v>179.89881344927957</v>
      </c>
      <c r="J199" s="38">
        <f>IF('2018 Hourly Load - RC2016'!J179="",0,$P$19+$Q$19*(WLEF!J178))</f>
        <v>199.51563407063009</v>
      </c>
      <c r="K199" s="38">
        <f>IF('2018 Hourly Load - RC2016'!K179="",0,$P$19+$Q$19*(WLEF!K178))</f>
        <v>223.21186718063353</v>
      </c>
      <c r="L199" s="38">
        <f>IF('2018 Hourly Load - RC2016'!L179="",0,$P$19+$Q$19*(WLEF!L178))</f>
        <v>251.01897702020216</v>
      </c>
      <c r="M199" s="38">
        <f>IF('2018 Hourly Load - RC2016'!M179="",0,$P$19+$Q$19*(WLEF!M178))</f>
        <v>279.05705024102502</v>
      </c>
      <c r="N199" s="38">
        <f>IF('2018 Hourly Load - RC2016'!N179="",0,$P$19+$Q$19*(WLEF!N178))</f>
        <v>295.007631530862</v>
      </c>
      <c r="O199" s="38">
        <f>IF('2018 Hourly Load - RC2016'!O179="",0,$P$19+$Q$19*(WLEF!O178))</f>
        <v>300.78845500865862</v>
      </c>
      <c r="P199" s="38">
        <f>IF('2018 Hourly Load - RC2016'!P179="",0,$P$19+$Q$19*(WLEF!P178))</f>
        <v>297.01713875007209</v>
      </c>
      <c r="Q199" s="38">
        <f>IF('2018 Hourly Load - RC2016'!Q179="",0,$P$19+$Q$19*(WLEF!Q178))</f>
        <v>286.91830638927934</v>
      </c>
      <c r="R199" s="38">
        <f>IF('2018 Hourly Load - RC2016'!R179="",0,$P$19+$Q$19*(WLEF!R178))</f>
        <v>275.7147982212</v>
      </c>
      <c r="S199" s="38">
        <f>IF('2018 Hourly Load - RC2016'!S179="",0,$P$19+$Q$19*(WLEF!S178))</f>
        <v>266.3658583274152</v>
      </c>
      <c r="T199" s="38">
        <f>IF('2018 Hourly Load - RC2016'!T179="",0,$P$19+$Q$19*(WLEF!T178))</f>
        <v>257.38295924543695</v>
      </c>
      <c r="U199" s="38">
        <f>IF('2018 Hourly Load - RC2016'!U179="",0,$P$19+$Q$19*(WLEF!U178))</f>
        <v>248.60262344211208</v>
      </c>
      <c r="V199" s="38">
        <f>IF('2018 Hourly Load - RC2016'!V179="",0,$P$19+$Q$19*(WLEF!V178))</f>
        <v>245.24897153306301</v>
      </c>
      <c r="W199" s="38">
        <f>IF('2018 Hourly Load - RC2016'!W179="",0,$P$19+$Q$19*(WLEF!W178))</f>
        <v>236.78195466127829</v>
      </c>
      <c r="X199" s="38">
        <f>IF('2018 Hourly Load - RC2016'!X179="",0,$P$19+$Q$19*(WLEF!X178))</f>
        <v>213.9587096610444</v>
      </c>
      <c r="Y199" s="38">
        <f>IF('2018 Hourly Load - RC2016'!Y179="",0,$P$19+$Q$19*(WLEF!Y178))</f>
        <v>189.64152388730599</v>
      </c>
      <c r="Z199" s="25">
        <f t="shared" si="2"/>
        <v>5361.2502242531782</v>
      </c>
    </row>
    <row r="200" spans="1:26" x14ac:dyDescent="0.25">
      <c r="A200" s="37">
        <f>IF('2018 Hourly Load - RC2016'!A180="","",'2018 Hourly Load - RC2016'!A180)</f>
        <v>43270</v>
      </c>
      <c r="B200" s="38">
        <f>IF('2018 Hourly Load - RC2016'!B180="",0,$P$19+$Q$19*(WLEF!B179))</f>
        <v>169.20389469835681</v>
      </c>
      <c r="C200" s="38">
        <f>IF('2018 Hourly Load - RC2016'!C180="",0,$P$19+$Q$19*(WLEF!C179))</f>
        <v>157.01381095716772</v>
      </c>
      <c r="D200" s="38">
        <f>IF('2018 Hourly Load - RC2016'!D180="",0,$P$19+$Q$19*(WLEF!D179))</f>
        <v>149.93644842195636</v>
      </c>
      <c r="E200" s="38">
        <f>IF('2018 Hourly Load - RC2016'!E180="",0,$P$19+$Q$19*(WLEF!E179))</f>
        <v>145.90460128597505</v>
      </c>
      <c r="F200" s="38">
        <f>IF('2018 Hourly Load - RC2016'!F180="",0,$P$19+$Q$19*(WLEF!F179))</f>
        <v>144.87896945789814</v>
      </c>
      <c r="G200" s="38">
        <f>IF('2018 Hourly Load - RC2016'!G180="",0,$P$19+$Q$19*(WLEF!G179))</f>
        <v>150.076233548576</v>
      </c>
      <c r="H200" s="38">
        <f>IF('2018 Hourly Load - RC2016'!H180="",0,$P$19+$Q$19*(WLEF!H179))</f>
        <v>161.63434451732931</v>
      </c>
      <c r="I200" s="38">
        <f>IF('2018 Hourly Load - RC2016'!I180="",0,$P$19+$Q$19*(WLEF!I179))</f>
        <v>174.40876950440344</v>
      </c>
      <c r="J200" s="38">
        <f>IF('2018 Hourly Load - RC2016'!J180="",0,$P$19+$Q$19*(WLEF!J179))</f>
        <v>195.07361174194148</v>
      </c>
      <c r="K200" s="38">
        <f>IF('2018 Hourly Load - RC2016'!K180="",0,$P$19+$Q$19*(WLEF!K179))</f>
        <v>221.12405252625854</v>
      </c>
      <c r="L200" s="38">
        <f>IF('2018 Hourly Load - RC2016'!L180="",0,$P$19+$Q$19*(WLEF!L179))</f>
        <v>251.30569621021971</v>
      </c>
      <c r="M200" s="38">
        <f>IF('2018 Hourly Load - RC2016'!M180="",0,$P$19+$Q$19*(WLEF!M179))</f>
        <v>276.92039638680711</v>
      </c>
      <c r="N200" s="38">
        <f>IF('2018 Hourly Load - RC2016'!N180="",0,$P$19+$Q$19*(WLEF!N179))</f>
        <v>299.11104140131715</v>
      </c>
      <c r="O200" s="38">
        <f>IF('2018 Hourly Load - RC2016'!O180="",0,$P$19+$Q$19*(WLEF!O179))</f>
        <v>315.8125919222586</v>
      </c>
      <c r="P200" s="38">
        <f>IF('2018 Hourly Load - RC2016'!P180="",0,$P$19+$Q$19*(WLEF!P179))</f>
        <v>317.18898343105718</v>
      </c>
      <c r="Q200" s="38">
        <f>IF('2018 Hourly Load - RC2016'!Q180="",0,$P$19+$Q$19*(WLEF!Q179))</f>
        <v>302.64862576494994</v>
      </c>
      <c r="R200" s="38">
        <f>IF('2018 Hourly Load - RC2016'!R180="",0,$P$19+$Q$19*(WLEF!R179))</f>
        <v>289.40191564545654</v>
      </c>
      <c r="S200" s="38">
        <f>IF('2018 Hourly Load - RC2016'!S180="",0,$P$19+$Q$19*(WLEF!S179))</f>
        <v>276.21076784805842</v>
      </c>
      <c r="T200" s="38">
        <f>IF('2018 Hourly Load - RC2016'!T180="",0,$P$19+$Q$19*(WLEF!T179))</f>
        <v>263.29333895057539</v>
      </c>
      <c r="U200" s="38">
        <f>IF('2018 Hourly Load - RC2016'!U180="",0,$P$19+$Q$19*(WLEF!U179))</f>
        <v>251.3939664105838</v>
      </c>
      <c r="V200" s="38">
        <f>IF('2018 Hourly Load - RC2016'!V180="",0,$P$19+$Q$19*(WLEF!V179))</f>
        <v>245.22730606121513</v>
      </c>
      <c r="W200" s="38">
        <f>IF('2018 Hourly Load - RC2016'!W180="",0,$P$19+$Q$19*(WLEF!W179))</f>
        <v>232.44579543411669</v>
      </c>
      <c r="X200" s="38">
        <f>IF('2018 Hourly Load - RC2016'!X180="",0,$P$19+$Q$19*(WLEF!X179))</f>
        <v>211.22659231429679</v>
      </c>
      <c r="Y200" s="38">
        <f>IF('2018 Hourly Load - RC2016'!Y180="",0,$P$19+$Q$19*(WLEF!Y179))</f>
        <v>186.93223940594601</v>
      </c>
      <c r="Z200" s="25">
        <f t="shared" si="2"/>
        <v>5388.3739938467215</v>
      </c>
    </row>
    <row r="201" spans="1:26" x14ac:dyDescent="0.25">
      <c r="A201" s="37">
        <f>IF('2018 Hourly Load - RC2016'!A181="","",'2018 Hourly Load - RC2016'!A181)</f>
        <v>43271</v>
      </c>
      <c r="B201" s="38">
        <f>IF('2018 Hourly Load - RC2016'!B181="",0,$P$19+$Q$19*(WLEF!B180))</f>
        <v>166.97034214537541</v>
      </c>
      <c r="C201" s="38">
        <f>IF('2018 Hourly Load - RC2016'!C181="",0,$P$19+$Q$19*(WLEF!C180))</f>
        <v>154.46649423752532</v>
      </c>
      <c r="D201" s="38">
        <f>IF('2018 Hourly Load - RC2016'!D181="",0,$P$19+$Q$19*(WLEF!D180))</f>
        <v>146.82931507141927</v>
      </c>
      <c r="E201" s="38">
        <f>IF('2018 Hourly Load - RC2016'!E181="",0,$P$19+$Q$19*(WLEF!E180))</f>
        <v>142.77332813593978</v>
      </c>
      <c r="F201" s="38">
        <f>IF('2018 Hourly Load - RC2016'!F181="",0,$P$19+$Q$19*(WLEF!F180))</f>
        <v>141.76017655759</v>
      </c>
      <c r="G201" s="38">
        <f>IF('2018 Hourly Load - RC2016'!G181="",0,$P$19+$Q$19*(WLEF!G180))</f>
        <v>146.16230754572945</v>
      </c>
      <c r="H201" s="38">
        <f>IF('2018 Hourly Load - RC2016'!H181="",0,$P$19+$Q$19*(WLEF!H180))</f>
        <v>156.515455474258</v>
      </c>
      <c r="I201" s="38">
        <f>IF('2018 Hourly Load - RC2016'!I181="",0,$P$19+$Q$19*(WLEF!I180))</f>
        <v>169.74299315086745</v>
      </c>
      <c r="J201" s="38">
        <f>IF('2018 Hourly Load - RC2016'!J181="",0,$P$19+$Q$19*(WLEF!J180))</f>
        <v>191.03568164405925</v>
      </c>
      <c r="K201" s="38">
        <f>IF('2018 Hourly Load - RC2016'!K181="",0,$P$19+$Q$19*(WLEF!K180))</f>
        <v>219.76735565856302</v>
      </c>
      <c r="L201" s="38">
        <f>IF('2018 Hourly Load - RC2016'!L181="",0,$P$19+$Q$19*(WLEF!L180))</f>
        <v>249.4792834828861</v>
      </c>
      <c r="M201" s="38">
        <f>IF('2018 Hourly Load - RC2016'!M181="",0,$P$19+$Q$19*(WLEF!M180))</f>
        <v>278.67634903789008</v>
      </c>
      <c r="N201" s="38">
        <f>IF('2018 Hourly Load - RC2016'!N181="",0,$P$19+$Q$19*(WLEF!N180))</f>
        <v>302.29609737152691</v>
      </c>
      <c r="O201" s="38">
        <f>IF('2018 Hourly Load - RC2016'!O181="",0,$P$19+$Q$19*(WLEF!O180))</f>
        <v>316.20172669856237</v>
      </c>
      <c r="P201" s="38">
        <f>IF('2018 Hourly Load - RC2016'!P181="",0,$P$19+$Q$19*(WLEF!P180))</f>
        <v>312.14481836374563</v>
      </c>
      <c r="Q201" s="38">
        <f>IF('2018 Hourly Load - RC2016'!Q181="",0,$P$19+$Q$19*(WLEF!Q180))</f>
        <v>292.26919170154264</v>
      </c>
      <c r="R201" s="38">
        <f>IF('2018 Hourly Load - RC2016'!R181="",0,$P$19+$Q$19*(WLEF!R180))</f>
        <v>280.08200954109236</v>
      </c>
      <c r="S201" s="38">
        <f>IF('2018 Hourly Load - RC2016'!S181="",0,$P$19+$Q$19*(WLEF!S180))</f>
        <v>269.46420853407477</v>
      </c>
      <c r="T201" s="38">
        <f>IF('2018 Hourly Load - RC2016'!T181="",0,$P$19+$Q$19*(WLEF!T180))</f>
        <v>260.65440521470919</v>
      </c>
      <c r="U201" s="38">
        <f>IF('2018 Hourly Load - RC2016'!U181="",0,$P$19+$Q$19*(WLEF!U180))</f>
        <v>249.36957510356297</v>
      </c>
      <c r="V201" s="38">
        <f>IF('2018 Hourly Load - RC2016'!V181="",0,$P$19+$Q$19*(WLEF!V180))</f>
        <v>242.83138079114769</v>
      </c>
      <c r="W201" s="38">
        <f>IF('2018 Hourly Load - RC2016'!W181="",0,$P$19+$Q$19*(WLEF!W180))</f>
        <v>234.88909400875048</v>
      </c>
      <c r="X201" s="38">
        <f>IF('2018 Hourly Load - RC2016'!X181="",0,$P$19+$Q$19*(WLEF!X180))</f>
        <v>216.36540257207872</v>
      </c>
      <c r="Y201" s="38">
        <f>IF('2018 Hourly Load - RC2016'!Y181="",0,$P$19+$Q$19*(WLEF!Y180))</f>
        <v>194.83934973667425</v>
      </c>
      <c r="Z201" s="25">
        <f t="shared" si="2"/>
        <v>5335.5863417795708</v>
      </c>
    </row>
    <row r="202" spans="1:26" x14ac:dyDescent="0.25">
      <c r="A202" s="37">
        <f>IF('2018 Hourly Load - RC2016'!A182="","",'2018 Hourly Load - RC2016'!A182)</f>
        <v>43272</v>
      </c>
      <c r="B202" s="38">
        <f>IF('2018 Hourly Load - RC2016'!B182="",0,$P$19+$Q$19*(WLEF!B181))</f>
        <v>174.62075824512959</v>
      </c>
      <c r="C202" s="38">
        <f>IF('2018 Hourly Load - RC2016'!C182="",0,$P$19+$Q$19*(WLEF!C181))</f>
        <v>161.60409154611585</v>
      </c>
      <c r="D202" s="38">
        <f>IF('2018 Hourly Load - RC2016'!D182="",0,$P$19+$Q$19*(WLEF!D181))</f>
        <v>152.8878731965936</v>
      </c>
      <c r="E202" s="38">
        <f>IF('2018 Hourly Load - RC2016'!E182="",0,$P$19+$Q$19*(WLEF!E181))</f>
        <v>147.99456155644924</v>
      </c>
      <c r="F202" s="38">
        <f>IF('2018 Hourly Load - RC2016'!F182="",0,$P$19+$Q$19*(WLEF!F181))</f>
        <v>145.89105218424544</v>
      </c>
      <c r="G202" s="38">
        <f>IF('2018 Hourly Load - RC2016'!G182="",0,$P$19+$Q$19*(WLEF!G181))</f>
        <v>146.72017995928718</v>
      </c>
      <c r="H202" s="38">
        <f>IF('2018 Hourly Load - RC2016'!H182="",0,$P$19+$Q$19*(WLEF!H181))</f>
        <v>148.79563664175498</v>
      </c>
      <c r="I202" s="38">
        <f>IF('2018 Hourly Load - RC2016'!I182="",0,$P$19+$Q$19*(WLEF!I181))</f>
        <v>159.35151831860355</v>
      </c>
      <c r="J202" s="38">
        <f>IF('2018 Hourly Load - RC2016'!J182="",0,$P$19+$Q$19*(WLEF!J181))</f>
        <v>187.41910077378219</v>
      </c>
      <c r="K202" s="38">
        <f>IF('2018 Hourly Load - RC2016'!K182="",0,$P$19+$Q$19*(WLEF!K181))</f>
        <v>222.44720786866577</v>
      </c>
      <c r="L202" s="38">
        <f>IF('2018 Hourly Load - RC2016'!L182="",0,$P$19+$Q$19*(WLEF!L181))</f>
        <v>254.05277532715775</v>
      </c>
      <c r="M202" s="38">
        <f>IF('2018 Hourly Load - RC2016'!M182="",0,$P$19+$Q$19*(WLEF!M181))</f>
        <v>285.4401624715473</v>
      </c>
      <c r="N202" s="38">
        <f>IF('2018 Hourly Load - RC2016'!N182="",0,$P$19+$Q$19*(WLEF!N181))</f>
        <v>311.75907140233522</v>
      </c>
      <c r="O202" s="38">
        <f>IF('2018 Hourly Load - RC2016'!O182="",0,$P$19+$Q$19*(WLEF!O181))</f>
        <v>327.65401412625982</v>
      </c>
      <c r="P202" s="38">
        <f>IF('2018 Hourly Load - RC2016'!P182="",0,$P$19+$Q$19*(WLEF!P181))</f>
        <v>322.84022119097904</v>
      </c>
      <c r="Q202" s="38">
        <f>IF('2018 Hourly Load - RC2016'!Q182="",0,$P$19+$Q$19*(WLEF!Q181))</f>
        <v>305.93556864969509</v>
      </c>
      <c r="R202" s="38">
        <f>IF('2018 Hourly Load - RC2016'!R182="",0,$P$19+$Q$19*(WLEF!R181))</f>
        <v>291.77766363667286</v>
      </c>
      <c r="S202" s="38">
        <f>IF('2018 Hourly Load - RC2016'!S182="",0,$P$19+$Q$19*(WLEF!S181))</f>
        <v>280.53574584750936</v>
      </c>
      <c r="T202" s="38">
        <f>IF('2018 Hourly Load - RC2016'!T182="",0,$P$19+$Q$19*(WLEF!T181))</f>
        <v>267.26495203245872</v>
      </c>
      <c r="U202" s="38">
        <f>IF('2018 Hourly Load - RC2016'!U182="",0,$P$19+$Q$19*(WLEF!U181))</f>
        <v>253.80818875820063</v>
      </c>
      <c r="V202" s="38">
        <f>IF('2018 Hourly Load - RC2016'!V182="",0,$P$19+$Q$19*(WLEF!V181))</f>
        <v>247.24834911381379</v>
      </c>
      <c r="W202" s="38">
        <f>IF('2018 Hourly Load - RC2016'!W182="",0,$P$19+$Q$19*(WLEF!W181))</f>
        <v>239.57922810401658</v>
      </c>
      <c r="X202" s="38">
        <f>IF('2018 Hourly Load - RC2016'!X182="",0,$P$19+$Q$19*(WLEF!X181))</f>
        <v>221.36416013059971</v>
      </c>
      <c r="Y202" s="38">
        <f>IF('2018 Hourly Load - RC2016'!Y182="",0,$P$19+$Q$19*(WLEF!Y181))</f>
        <v>198.96486599841026</v>
      </c>
      <c r="Z202" s="25">
        <f t="shared" si="2"/>
        <v>5455.9569470802835</v>
      </c>
    </row>
    <row r="203" spans="1:26" x14ac:dyDescent="0.25">
      <c r="A203" s="37">
        <f>IF('2018 Hourly Load - RC2016'!A183="","",'2018 Hourly Load - RC2016'!A183)</f>
        <v>43273</v>
      </c>
      <c r="B203" s="38">
        <f>IF('2018 Hourly Load - RC2016'!B183="",0,$P$19+$Q$19*(WLEF!B182))</f>
        <v>178.67806578106433</v>
      </c>
      <c r="C203" s="38">
        <f>IF('2018 Hourly Load - RC2016'!C183="",0,$P$19+$Q$19*(WLEF!C182))</f>
        <v>166.3464087799594</v>
      </c>
      <c r="D203" s="38">
        <f>IF('2018 Hourly Load - RC2016'!D183="",0,$P$19+$Q$19*(WLEF!D182))</f>
        <v>156.98444989475846</v>
      </c>
      <c r="E203" s="38">
        <f>IF('2018 Hourly Load - RC2016'!E183="",0,$P$19+$Q$19*(WLEF!E182))</f>
        <v>151.38312522165114</v>
      </c>
      <c r="F203" s="38">
        <f>IF('2018 Hourly Load - RC2016'!F183="",0,$P$19+$Q$19*(WLEF!F182))</f>
        <v>148.28404710232235</v>
      </c>
      <c r="G203" s="38">
        <f>IF('2018 Hourly Load - RC2016'!G183="",0,$P$19+$Q$19*(WLEF!G182))</f>
        <v>148.10476695914633</v>
      </c>
      <c r="H203" s="38">
        <f>IF('2018 Hourly Load - RC2016'!H183="",0,$P$19+$Q$19*(WLEF!H182))</f>
        <v>148.92037512299152</v>
      </c>
      <c r="I203" s="38">
        <f>IF('2018 Hourly Load - RC2016'!I183="",0,$P$19+$Q$19*(WLEF!I182))</f>
        <v>159.38133972104077</v>
      </c>
      <c r="J203" s="38">
        <f>IF('2018 Hourly Load - RC2016'!J183="",0,$P$19+$Q$19*(WLEF!J182))</f>
        <v>186.03106050443193</v>
      </c>
      <c r="K203" s="38">
        <f>IF('2018 Hourly Load - RC2016'!K183="",0,$P$19+$Q$19*(WLEF!K182))</f>
        <v>221.86504964150714</v>
      </c>
      <c r="L203" s="38">
        <f>IF('2018 Hourly Load - RC2016'!L183="",0,$P$19+$Q$19*(WLEF!L182))</f>
        <v>255.34529216357811</v>
      </c>
      <c r="M203" s="38">
        <f>IF('2018 Hourly Load - RC2016'!M183="",0,$P$19+$Q$19*(WLEF!M182))</f>
        <v>282.78818672726362</v>
      </c>
      <c r="N203" s="38">
        <f>IF('2018 Hourly Load - RC2016'!N183="",0,$P$19+$Q$19*(WLEF!N182))</f>
        <v>309.83519174401624</v>
      </c>
      <c r="O203" s="38">
        <f>IF('2018 Hourly Load - RC2016'!O183="",0,$P$19+$Q$19*(WLEF!O182))</f>
        <v>330.53307848346856</v>
      </c>
      <c r="P203" s="38">
        <f>IF('2018 Hourly Load - RC2016'!P183="",0,$P$19+$Q$19*(WLEF!P182))</f>
        <v>344.13565446158765</v>
      </c>
      <c r="Q203" s="38">
        <f>IF('2018 Hourly Load - RC2016'!Q183="",0,$P$19+$Q$19*(WLEF!Q182))</f>
        <v>346.25417307654726</v>
      </c>
      <c r="R203" s="38">
        <f>IF('2018 Hourly Load - RC2016'!R183="",0,$P$19+$Q$19*(WLEF!R182))</f>
        <v>337.34324743866148</v>
      </c>
      <c r="S203" s="38">
        <f>IF('2018 Hourly Load - RC2016'!S183="",0,$P$19+$Q$19*(WLEF!S182))</f>
        <v>317.73546386748524</v>
      </c>
      <c r="T203" s="38">
        <f>IF('2018 Hourly Load - RC2016'!T183="",0,$P$19+$Q$19*(WLEF!T182))</f>
        <v>293.89531695623617</v>
      </c>
      <c r="U203" s="38">
        <f>IF('2018 Hourly Load - RC2016'!U183="",0,$P$19+$Q$19*(WLEF!U182))</f>
        <v>274.11315442461921</v>
      </c>
      <c r="V203" s="38">
        <f>IF('2018 Hourly Load - RC2016'!V183="",0,$P$19+$Q$19*(WLEF!V182))</f>
        <v>266.31980993899191</v>
      </c>
      <c r="W203" s="38">
        <f>IF('2018 Hourly Load - RC2016'!W183="",0,$P$19+$Q$19*(WLEF!W182))</f>
        <v>255.01055663151772</v>
      </c>
      <c r="X203" s="38">
        <f>IF('2018 Hourly Load - RC2016'!X183="",0,$P$19+$Q$19*(WLEF!X182))</f>
        <v>232.25866505490114</v>
      </c>
      <c r="Y203" s="38">
        <f>IF('2018 Hourly Load - RC2016'!Y183="",0,$P$19+$Q$19*(WLEF!Y182))</f>
        <v>204.86888222194318</v>
      </c>
      <c r="Z203" s="25">
        <f t="shared" si="2"/>
        <v>5716.4153619196913</v>
      </c>
    </row>
    <row r="204" spans="1:26" x14ac:dyDescent="0.25">
      <c r="A204" s="37">
        <f>IF('2018 Hourly Load - RC2016'!A184="","",'2018 Hourly Load - RC2016'!A184)</f>
        <v>43274</v>
      </c>
      <c r="B204" s="38">
        <f>IF('2018 Hourly Load - RC2016'!B184="",0,$P$19+$Q$19*(WLEF!B183))</f>
        <v>181.68505359707811</v>
      </c>
      <c r="C204" s="38">
        <f>IF('2018 Hourly Load - RC2016'!C184="",0,$P$19+$Q$19*(WLEF!C183))</f>
        <v>168.72960061328433</v>
      </c>
      <c r="D204" s="38">
        <f>IF('2018 Hourly Load - RC2016'!D184="",0,$P$19+$Q$19*(WLEF!D183))</f>
        <v>160.05384255581458</v>
      </c>
      <c r="E204" s="38">
        <f>IF('2018 Hourly Load - RC2016'!E184="",0,$P$19+$Q$19*(WLEF!E183))</f>
        <v>155.03036689563521</v>
      </c>
      <c r="F204" s="38">
        <f>IF('2018 Hourly Load - RC2016'!F184="",0,$P$19+$Q$19*(WLEF!F183))</f>
        <v>153.96231761110559</v>
      </c>
      <c r="G204" s="38">
        <f>IF('2018 Hourly Load - RC2016'!G184="",0,$P$19+$Q$19*(WLEF!G183))</f>
        <v>159.6948118594965</v>
      </c>
      <c r="H204" s="38">
        <f>IF('2018 Hourly Load - RC2016'!H184="",0,$P$19+$Q$19*(WLEF!H183))</f>
        <v>171.41835392939672</v>
      </c>
      <c r="I204" s="38">
        <f>IF('2018 Hourly Load - RC2016'!I184="",0,$P$19+$Q$19*(WLEF!I183))</f>
        <v>186.68923165942857</v>
      </c>
      <c r="J204" s="38">
        <f>IF('2018 Hourly Load - RC2016'!J184="",0,$P$19+$Q$19*(WLEF!J183))</f>
        <v>210.84137402463733</v>
      </c>
      <c r="K204" s="38">
        <f>IF('2018 Hourly Load - RC2016'!K184="",0,$P$19+$Q$19*(WLEF!K183))</f>
        <v>240.23979806212776</v>
      </c>
      <c r="L204" s="38">
        <f>IF('2018 Hourly Load - RC2016'!L184="",0,$P$19+$Q$19*(WLEF!L183))</f>
        <v>274.48941334648418</v>
      </c>
      <c r="M204" s="38">
        <f>IF('2018 Hourly Load - RC2016'!M184="",0,$P$19+$Q$19*(WLEF!M183))</f>
        <v>307.2826062888974</v>
      </c>
      <c r="N204" s="38">
        <f>IF('2018 Hourly Load - RC2016'!N184="",0,$P$19+$Q$19*(WLEF!N183))</f>
        <v>337.88552799161556</v>
      </c>
      <c r="O204" s="38">
        <f>IF('2018 Hourly Load - RC2016'!O184="",0,$P$19+$Q$19*(WLEF!O183))</f>
        <v>363.53783003639427</v>
      </c>
      <c r="P204" s="38">
        <f>IF('2018 Hourly Load - RC2016'!P184="",0,$P$19+$Q$19*(WLEF!P183))</f>
        <v>378.58796249523027</v>
      </c>
      <c r="Q204" s="38">
        <f>IF('2018 Hourly Load - RC2016'!Q184="",0,$P$19+$Q$19*(WLEF!Q183))</f>
        <v>382.04441984102675</v>
      </c>
      <c r="R204" s="38">
        <f>IF('2018 Hourly Load - RC2016'!R184="",0,$P$19+$Q$19*(WLEF!R183))</f>
        <v>376.02330462287779</v>
      </c>
      <c r="S204" s="38">
        <f>IF('2018 Hourly Load - RC2016'!S184="",0,$P$19+$Q$19*(WLEF!S183))</f>
        <v>363.11114877655882</v>
      </c>
      <c r="T204" s="38">
        <f>IF('2018 Hourly Load - RC2016'!T184="",0,$P$19+$Q$19*(WLEF!T183))</f>
        <v>344.71258639086614</v>
      </c>
      <c r="U204" s="38">
        <f>IF('2018 Hourly Load - RC2016'!U184="",0,$P$19+$Q$19*(WLEF!U183))</f>
        <v>320.08470850087218</v>
      </c>
      <c r="V204" s="38">
        <f>IF('2018 Hourly Load - RC2016'!V184="",0,$P$19+$Q$19*(WLEF!V183))</f>
        <v>304.39020645650334</v>
      </c>
      <c r="W204" s="38">
        <f>IF('2018 Hourly Load - RC2016'!W184="",0,$P$19+$Q$19*(WLEF!W183))</f>
        <v>284.20844576360304</v>
      </c>
      <c r="X204" s="38">
        <f>IF('2018 Hourly Load - RC2016'!X184="",0,$P$19+$Q$19*(WLEF!X183))</f>
        <v>253.83041670802015</v>
      </c>
      <c r="Y204" s="38">
        <f>IF('2018 Hourly Load - RC2016'!Y184="",0,$P$19+$Q$19*(WLEF!Y183))</f>
        <v>220.08598000892562</v>
      </c>
      <c r="Z204" s="25">
        <f t="shared" si="2"/>
        <v>6298.6193080358798</v>
      </c>
    </row>
    <row r="205" spans="1:26" x14ac:dyDescent="0.25">
      <c r="A205" s="37">
        <f>IF('2018 Hourly Load - RC2016'!A185="","",'2018 Hourly Load - RC2016'!A185)</f>
        <v>43275</v>
      </c>
      <c r="B205" s="38">
        <f>IF('2018 Hourly Load - RC2016'!B185="",0,$P$19+$Q$19*(WLEF!B184))</f>
        <v>194.22781390363667</v>
      </c>
      <c r="C205" s="38">
        <f>IF('2018 Hourly Load - RC2016'!C185="",0,$P$19+$Q$19*(WLEF!C184))</f>
        <v>177.48154998035292</v>
      </c>
      <c r="D205" s="38">
        <f>IF('2018 Hourly Load - RC2016'!D185="",0,$P$19+$Q$19*(WLEF!D184))</f>
        <v>167.12668512737628</v>
      </c>
      <c r="E205" s="38">
        <f>IF('2018 Hourly Load - RC2016'!E185="",0,$P$19+$Q$19*(WLEF!E184))</f>
        <v>160.6841401221173</v>
      </c>
      <c r="F205" s="38">
        <f>IF('2018 Hourly Load - RC2016'!F185="",0,$P$19+$Q$19*(WLEF!F184))</f>
        <v>158.59301677379119</v>
      </c>
      <c r="G205" s="38">
        <f>IF('2018 Hourly Load - RC2016'!G185="",0,$P$19+$Q$19*(WLEF!G184))</f>
        <v>163.62844616979072</v>
      </c>
      <c r="H205" s="38">
        <f>IF('2018 Hourly Load - RC2016'!H185="",0,$P$19+$Q$19*(WLEF!H184))</f>
        <v>175.29093060851176</v>
      </c>
      <c r="I205" s="38">
        <f>IF('2018 Hourly Load - RC2016'!I185="",0,$P$19+$Q$19*(WLEF!I184))</f>
        <v>190.54052264721878</v>
      </c>
      <c r="J205" s="38">
        <f>IF('2018 Hourly Load - RC2016'!J185="",0,$P$19+$Q$19*(WLEF!J184))</f>
        <v>216.40471561046775</v>
      </c>
      <c r="K205" s="38">
        <f>IF('2018 Hourly Load - RC2016'!K185="",0,$P$19+$Q$19*(WLEF!K184))</f>
        <v>247.33555477786319</v>
      </c>
      <c r="L205" s="38">
        <f>IF('2018 Hourly Load - RC2016'!L185="",0,$P$19+$Q$19*(WLEF!L184))</f>
        <v>284.40140879482925</v>
      </c>
      <c r="M205" s="38">
        <f>IF('2018 Hourly Load - RC2016'!M185="",0,$P$19+$Q$19*(WLEF!M184))</f>
        <v>318.51725070561889</v>
      </c>
      <c r="N205" s="38">
        <f>IF('2018 Hourly Load - RC2016'!N185="",0,$P$19+$Q$19*(WLEF!N184))</f>
        <v>349.65599453455485</v>
      </c>
      <c r="O205" s="38">
        <f>IF('2018 Hourly Load - RC2016'!O185="",0,$P$19+$Q$19*(WLEF!O184))</f>
        <v>378.44194479620063</v>
      </c>
      <c r="P205" s="38">
        <f>IF('2018 Hourly Load - RC2016'!P185="",0,$P$19+$Q$19*(WLEF!P184))</f>
        <v>396.01044577973244</v>
      </c>
      <c r="Q205" s="38">
        <f>IF('2018 Hourly Load - RC2016'!Q185="",0,$P$19+$Q$19*(WLEF!Q184))</f>
        <v>405.79261023528147</v>
      </c>
      <c r="R205" s="38">
        <f>IF('2018 Hourly Load - RC2016'!R185="",0,$P$19+$Q$19*(WLEF!R184))</f>
        <v>407.56505456786664</v>
      </c>
      <c r="S205" s="38">
        <f>IF('2018 Hourly Load - RC2016'!S185="",0,$P$19+$Q$19*(WLEF!S184))</f>
        <v>395.4997524647917</v>
      </c>
      <c r="T205" s="38">
        <f>IF('2018 Hourly Load - RC2016'!T185="",0,$P$19+$Q$19*(WLEF!T184))</f>
        <v>379.90374016940791</v>
      </c>
      <c r="U205" s="38">
        <f>IF('2018 Hourly Load - RC2016'!U185="",0,$P$19+$Q$19*(WLEF!U184))</f>
        <v>353.861973917493</v>
      </c>
      <c r="V205" s="38">
        <f>IF('2018 Hourly Load - RC2016'!V185="",0,$P$19+$Q$19*(WLEF!V184))</f>
        <v>340.03316167478204</v>
      </c>
      <c r="W205" s="38">
        <f>IF('2018 Hourly Load - RC2016'!W185="",0,$P$19+$Q$19*(WLEF!W184))</f>
        <v>316.8510039403622</v>
      </c>
      <c r="X205" s="38">
        <f>IF('2018 Hourly Load - RC2016'!X185="",0,$P$19+$Q$19*(WLEF!X184))</f>
        <v>281.0617735203507</v>
      </c>
      <c r="Y205" s="38">
        <f>IF('2018 Hourly Load - RC2016'!Y185="",0,$P$19+$Q$19*(WLEF!Y184))</f>
        <v>244.25384874034006</v>
      </c>
      <c r="Z205" s="25">
        <f t="shared" si="2"/>
        <v>6703.1633395627368</v>
      </c>
    </row>
    <row r="206" spans="1:26" x14ac:dyDescent="0.25">
      <c r="A206" s="37">
        <f>IF('2018 Hourly Load - RC2016'!A186="","",'2018 Hourly Load - RC2016'!A186)</f>
        <v>43276</v>
      </c>
      <c r="B206" s="38">
        <f>IF('2018 Hourly Load - RC2016'!B186="",0,$P$19+$Q$19*(WLEF!B185))</f>
        <v>214.97351774421361</v>
      </c>
      <c r="C206" s="38">
        <f>IF('2018 Hourly Load - RC2016'!C186="",0,$P$19+$Q$19*(WLEF!C185))</f>
        <v>194.94744045236791</v>
      </c>
      <c r="D206" s="38">
        <f>IF('2018 Hourly Load - RC2016'!D186="",0,$P$19+$Q$19*(WLEF!D185))</f>
        <v>181.22853367205448</v>
      </c>
      <c r="E206" s="38">
        <f>IF('2018 Hourly Load - RC2016'!E186="",0,$P$19+$Q$19*(WLEF!E185))</f>
        <v>173.09339318918768</v>
      </c>
      <c r="F206" s="38">
        <f>IF('2018 Hourly Load - RC2016'!F186="",0,$P$19+$Q$19*(WLEF!F185))</f>
        <v>170.10862037593012</v>
      </c>
      <c r="G206" s="38">
        <f>IF('2018 Hourly Load - RC2016'!G186="",0,$P$19+$Q$19*(WLEF!G185))</f>
        <v>174.83299010293302</v>
      </c>
      <c r="H206" s="38">
        <f>IF('2018 Hourly Load - RC2016'!H186="",0,$P$19+$Q$19*(WLEF!H185))</f>
        <v>186.53316128503798</v>
      </c>
      <c r="I206" s="38">
        <f>IF('2018 Hourly Load - RC2016'!I186="",0,$P$19+$Q$19*(WLEF!I185))</f>
        <v>202.30749204450802</v>
      </c>
      <c r="J206" s="38">
        <f>IF('2018 Hourly Load - RC2016'!J186="",0,$P$19+$Q$19*(WLEF!J185))</f>
        <v>229.40392391392055</v>
      </c>
      <c r="K206" s="38">
        <f>IF('2018 Hourly Load - RC2016'!K186="",0,$P$19+$Q$19*(WLEF!K185))</f>
        <v>265.12457158185805</v>
      </c>
      <c r="L206" s="38">
        <f>IF('2018 Hourly Load - RC2016'!L186="",0,$P$19+$Q$19*(WLEF!L185))</f>
        <v>305.78332844819357</v>
      </c>
      <c r="M206" s="38">
        <f>IF('2018 Hourly Load - RC2016'!M186="",0,$P$19+$Q$19*(WLEF!M185))</f>
        <v>338.94463013613262</v>
      </c>
      <c r="N206" s="38">
        <f>IF('2018 Hourly Load - RC2016'!N186="",0,$P$19+$Q$19*(WLEF!N185))</f>
        <v>370.29355587118494</v>
      </c>
      <c r="O206" s="38">
        <f>IF('2018 Hourly Load - RC2016'!O186="",0,$P$19+$Q$19*(WLEF!O185))</f>
        <v>395.86019870669577</v>
      </c>
      <c r="P206" s="38">
        <f>IF('2018 Hourly Load - RC2016'!P186="",0,$P$19+$Q$19*(WLEF!P185))</f>
        <v>412.14058773244989</v>
      </c>
      <c r="Q206" s="38">
        <f>IF('2018 Hourly Load - RC2016'!Q186="",0,$P$19+$Q$19*(WLEF!Q185))</f>
        <v>413.77582700041586</v>
      </c>
      <c r="R206" s="38">
        <f>IF('2018 Hourly Load - RC2016'!R186="",0,$P$19+$Q$19*(WLEF!R185))</f>
        <v>400.17145929259425</v>
      </c>
      <c r="S206" s="38">
        <f>IF('2018 Hourly Load - RC2016'!S186="",0,$P$19+$Q$19*(WLEF!S185))</f>
        <v>382.8087051267218</v>
      </c>
      <c r="T206" s="38">
        <f>IF('2018 Hourly Load - RC2016'!T186="",0,$P$19+$Q$19*(WLEF!T185))</f>
        <v>361.54942005680999</v>
      </c>
      <c r="U206" s="38">
        <f>IF('2018 Hourly Load - RC2016'!U186="",0,$P$19+$Q$19*(WLEF!U185))</f>
        <v>334.748310700969</v>
      </c>
      <c r="V206" s="38">
        <f>IF('2018 Hourly Load - RC2016'!V186="",0,$P$19+$Q$19*(WLEF!V185))</f>
        <v>318.8564270803866</v>
      </c>
      <c r="W206" s="38">
        <f>IF('2018 Hourly Load - RC2016'!W186="",0,$P$19+$Q$19*(WLEF!W185))</f>
        <v>298.9111847781719</v>
      </c>
      <c r="X206" s="38">
        <f>IF('2018 Hourly Load - RC2016'!X186="",0,$P$19+$Q$19*(WLEF!X185))</f>
        <v>269.20889316534073</v>
      </c>
      <c r="Y206" s="38">
        <f>IF('2018 Hourly Load - RC2016'!Y186="",0,$P$19+$Q$19*(WLEF!Y185))</f>
        <v>234.59569629192094</v>
      </c>
      <c r="Z206" s="25">
        <f t="shared" si="2"/>
        <v>6830.2018687499994</v>
      </c>
    </row>
    <row r="207" spans="1:26" x14ac:dyDescent="0.25">
      <c r="A207" s="37">
        <f>IF('2018 Hourly Load - RC2016'!A187="","",'2018 Hourly Load - RC2016'!A187)</f>
        <v>43277</v>
      </c>
      <c r="B207" s="38">
        <f>IF('2018 Hourly Load - RC2016'!B187="",0,$P$19+$Q$19*(WLEF!B186))</f>
        <v>207.17255606968587</v>
      </c>
      <c r="C207" s="38">
        <f>IF('2018 Hourly Load - RC2016'!C187="",0,$P$19+$Q$19*(WLEF!C186))</f>
        <v>187.43650953893385</v>
      </c>
      <c r="D207" s="38">
        <f>IF('2018 Hourly Load - RC2016'!D187="",0,$P$19+$Q$19*(WLEF!D186))</f>
        <v>174.99641081286399</v>
      </c>
      <c r="E207" s="38">
        <f>IF('2018 Hourly Load - RC2016'!E187="",0,$P$19+$Q$19*(WLEF!E186))</f>
        <v>167.39279834689154</v>
      </c>
      <c r="F207" s="38">
        <f>IF('2018 Hourly Load - RC2016'!F187="",0,$P$19+$Q$19*(WLEF!F186))</f>
        <v>164.51921563242217</v>
      </c>
      <c r="G207" s="38">
        <f>IF('2018 Hourly Load - RC2016'!G187="",0,$P$19+$Q$19*(WLEF!G186))</f>
        <v>168.47717315894448</v>
      </c>
      <c r="H207" s="38">
        <f>IF('2018 Hourly Load - RC2016'!H187="",0,$P$19+$Q$19*(WLEF!H186))</f>
        <v>180.1841976532159</v>
      </c>
      <c r="I207" s="38">
        <f>IF('2018 Hourly Load - RC2016'!I187="",0,$P$19+$Q$19*(WLEF!I186))</f>
        <v>195.326165789789</v>
      </c>
      <c r="J207" s="38">
        <f>IF('2018 Hourly Load - RC2016'!J187="",0,$P$19+$Q$19*(WLEF!J186))</f>
        <v>222.48740130735831</v>
      </c>
      <c r="K207" s="38">
        <f>IF('2018 Hourly Load - RC2016'!K187="",0,$P$19+$Q$19*(WLEF!K186))</f>
        <v>259.38736532171208</v>
      </c>
      <c r="L207" s="38">
        <f>IF('2018 Hourly Load - RC2016'!L187="",0,$P$19+$Q$19*(WLEF!L186))</f>
        <v>298.63653225113774</v>
      </c>
      <c r="M207" s="38">
        <f>IF('2018 Hourly Load - RC2016'!M187="",0,$P$19+$Q$19*(WLEF!M186))</f>
        <v>331.63045070849887</v>
      </c>
      <c r="N207" s="38">
        <f>IF('2018 Hourly Load - RC2016'!N187="",0,$P$19+$Q$19*(WLEF!N186))</f>
        <v>358.35443225049659</v>
      </c>
      <c r="O207" s="38">
        <f>IF('2018 Hourly Load - RC2016'!O187="",0,$P$19+$Q$19*(WLEF!O186))</f>
        <v>376.5178817211517</v>
      </c>
      <c r="P207" s="38">
        <f>IF('2018 Hourly Load - RC2016'!P187="",0,$P$19+$Q$19*(WLEF!P186))</f>
        <v>394.83947237704189</v>
      </c>
      <c r="Q207" s="38">
        <f>IF('2018 Hourly Load - RC2016'!Q187="",0,$P$19+$Q$19*(WLEF!Q186))</f>
        <v>400.92819715967448</v>
      </c>
      <c r="R207" s="38">
        <f>IF('2018 Hourly Load - RC2016'!R187="",0,$P$19+$Q$19*(WLEF!R186))</f>
        <v>401.07965262528461</v>
      </c>
      <c r="S207" s="38">
        <f>IF('2018 Hourly Load - RC2016'!S187="",0,$P$19+$Q$19*(WLEF!S186))</f>
        <v>391.51867795677083</v>
      </c>
      <c r="T207" s="38">
        <f>IF('2018 Hourly Load - RC2016'!T187="",0,$P$19+$Q$19*(WLEF!T186))</f>
        <v>374.51306133885146</v>
      </c>
      <c r="U207" s="38">
        <f>IF('2018 Hourly Load - RC2016'!U187="",0,$P$19+$Q$19*(WLEF!U186))</f>
        <v>347.68968591128237</v>
      </c>
      <c r="V207" s="38">
        <f>IF('2018 Hourly Load - RC2016'!V187="",0,$P$19+$Q$19*(WLEF!V186))</f>
        <v>329.19809240234241</v>
      </c>
      <c r="W207" s="38">
        <f>IF('2018 Hourly Load - RC2016'!W187="",0,$P$19+$Q$19*(WLEF!W186))</f>
        <v>307.46081901863352</v>
      </c>
      <c r="X207" s="38">
        <f>IF('2018 Hourly Load - RC2016'!X187="",0,$P$19+$Q$19*(WLEF!X186))</f>
        <v>273.92516306569513</v>
      </c>
      <c r="Y207" s="38">
        <f>IF('2018 Hourly Load - RC2016'!Y187="",0,$P$19+$Q$19*(WLEF!Y186))</f>
        <v>238.0503352946069</v>
      </c>
      <c r="Z207" s="25">
        <f t="shared" si="2"/>
        <v>6751.7222477132864</v>
      </c>
    </row>
    <row r="208" spans="1:26" x14ac:dyDescent="0.25">
      <c r="A208" s="37">
        <f>IF('2018 Hourly Load - RC2016'!A188="","",'2018 Hourly Load - RC2016'!A188)</f>
        <v>43278</v>
      </c>
      <c r="B208" s="38">
        <f>IF('2018 Hourly Load - RC2016'!B188="",0,$P$19+$Q$19*(WLEF!B187))</f>
        <v>209.19149234737517</v>
      </c>
      <c r="C208" s="38">
        <f>IF('2018 Hourly Load - RC2016'!C188="",0,$P$19+$Q$19*(WLEF!C187))</f>
        <v>190.8410203896986</v>
      </c>
      <c r="D208" s="38">
        <f>IF('2018 Hourly Load - RC2016'!D188="",0,$P$19+$Q$19*(WLEF!D187))</f>
        <v>178.47812859841432</v>
      </c>
      <c r="E208" s="38">
        <f>IF('2018 Hourly Load - RC2016'!E188="",0,$P$19+$Q$19*(WLEF!E187))</f>
        <v>171.01801994334994</v>
      </c>
      <c r="F208" s="38">
        <f>IF('2018 Hourly Load - RC2016'!F188="",0,$P$19+$Q$19*(WLEF!F187))</f>
        <v>168.61911828728915</v>
      </c>
      <c r="G208" s="38">
        <f>IF('2018 Hourly Load - RC2016'!G188="",0,$P$19+$Q$19*(WLEF!G187))</f>
        <v>173.66060762818816</v>
      </c>
      <c r="H208" s="38">
        <f>IF('2018 Hourly Load - RC2016'!H188="",0,$P$19+$Q$19*(WLEF!H187))</f>
        <v>183.55578915701145</v>
      </c>
      <c r="I208" s="38">
        <f>IF('2018 Hourly Load - RC2016'!I188="",0,$P$19+$Q$19*(WLEF!I187))</f>
        <v>198.50688161667262</v>
      </c>
      <c r="J208" s="38">
        <f>IF('2018 Hourly Load - RC2016'!J188="",0,$P$19+$Q$19*(WLEF!J187))</f>
        <v>225.59957610048298</v>
      </c>
      <c r="K208" s="38">
        <f>IF('2018 Hourly Load - RC2016'!K188="",0,$P$19+$Q$19*(WLEF!K187))</f>
        <v>260.35986887559164</v>
      </c>
      <c r="L208" s="38">
        <f>IF('2018 Hourly Load - RC2016'!L188="",0,$P$19+$Q$19*(WLEF!L187))</f>
        <v>294.71072947556945</v>
      </c>
      <c r="M208" s="38">
        <f>IF('2018 Hourly Load - RC2016'!M188="",0,$P$19+$Q$19*(WLEF!M187))</f>
        <v>327.30859151273745</v>
      </c>
      <c r="N208" s="38">
        <f>IF('2018 Hourly Load - RC2016'!N188="",0,$P$19+$Q$19*(WLEF!N187))</f>
        <v>348.71347709852864</v>
      </c>
      <c r="O208" s="38">
        <f>IF('2018 Hourly Load - RC2016'!O188="",0,$P$19+$Q$19*(WLEF!O187))</f>
        <v>367.36387712790042</v>
      </c>
      <c r="P208" s="38">
        <f>IF('2018 Hourly Load - RC2016'!P188="",0,$P$19+$Q$19*(WLEF!P187))</f>
        <v>383.80962244954691</v>
      </c>
      <c r="Q208" s="38">
        <f>IF('2018 Hourly Load - RC2016'!Q188="",0,$P$19+$Q$19*(WLEF!Q187))</f>
        <v>385.60955411677116</v>
      </c>
      <c r="R208" s="38">
        <f>IF('2018 Hourly Load - RC2016'!R188="",0,$P$19+$Q$19*(WLEF!R187))</f>
        <v>379.26010712791975</v>
      </c>
      <c r="S208" s="38">
        <f>IF('2018 Hourly Load - RC2016'!S188="",0,$P$19+$Q$19*(WLEF!S187))</f>
        <v>363.93635790711255</v>
      </c>
      <c r="T208" s="38">
        <f>IF('2018 Hourly Load - RC2016'!T188="",0,$P$19+$Q$19*(WLEF!T187))</f>
        <v>337.15358518929213</v>
      </c>
      <c r="U208" s="38">
        <f>IF('2018 Hourly Load - RC2016'!U188="",0,$P$19+$Q$19*(WLEF!U187))</f>
        <v>310.32180927549388</v>
      </c>
      <c r="V208" s="38">
        <f>IF('2018 Hourly Load - RC2016'!V188="",0,$P$19+$Q$19*(WLEF!V187))</f>
        <v>295.97399386105593</v>
      </c>
      <c r="W208" s="38">
        <f>IF('2018 Hourly Load - RC2016'!W188="",0,$P$19+$Q$19*(WLEF!W187))</f>
        <v>276.5417667137981</v>
      </c>
      <c r="X208" s="38">
        <f>IF('2018 Hourly Load - RC2016'!X188="",0,$P$19+$Q$19*(WLEF!X187))</f>
        <v>253.11983584083862</v>
      </c>
      <c r="Y208" s="38">
        <f>IF('2018 Hourly Load - RC2016'!Y188="",0,$P$19+$Q$19*(WLEF!Y187))</f>
        <v>224.95008235501365</v>
      </c>
      <c r="Z208" s="25">
        <f t="shared" si="2"/>
        <v>6508.6038929956521</v>
      </c>
    </row>
    <row r="209" spans="1:26" x14ac:dyDescent="0.25">
      <c r="A209" s="37">
        <f>IF('2018 Hourly Load - RC2016'!A189="","",'2018 Hourly Load - RC2016'!A189)</f>
        <v>43279</v>
      </c>
      <c r="B209" s="38">
        <f>IF('2018 Hourly Load - RC2016'!B189="",0,$P$19+$Q$19*(WLEF!B188))</f>
        <v>198.0680624850059</v>
      </c>
      <c r="C209" s="38">
        <f>IF('2018 Hourly Load - RC2016'!C189="",0,$P$19+$Q$19*(WLEF!C188))</f>
        <v>180.28502075071788</v>
      </c>
      <c r="D209" s="38">
        <f>IF('2018 Hourly Load - RC2016'!D189="",0,$P$19+$Q$19*(WLEF!D188))</f>
        <v>169.07728968216313</v>
      </c>
      <c r="E209" s="38">
        <f>IF('2018 Hourly Load - RC2016'!E189="",0,$P$19+$Q$19*(WLEF!E188))</f>
        <v>161.06052204108352</v>
      </c>
      <c r="F209" s="38">
        <f>IF('2018 Hourly Load - RC2016'!F189="",0,$P$19+$Q$19*(WLEF!F188))</f>
        <v>156.36919681599497</v>
      </c>
      <c r="G209" s="38">
        <f>IF('2018 Hourly Load - RC2016'!G189="",0,$P$19+$Q$19*(WLEF!G188))</f>
        <v>152.65970566172803</v>
      </c>
      <c r="H209" s="38">
        <f>IF('2018 Hourly Load - RC2016'!H189="",0,$P$19+$Q$19*(WLEF!H188))</f>
        <v>163.01694198513005</v>
      </c>
      <c r="I209" s="38">
        <f>IF('2018 Hourly Load - RC2016'!I189="",0,$P$19+$Q$19*(WLEF!I188))</f>
        <v>169.56839696747613</v>
      </c>
      <c r="J209" s="38">
        <f>IF('2018 Hourly Load - RC2016'!J189="",0,$P$19+$Q$19*(WLEF!J188))</f>
        <v>198.56179226991571</v>
      </c>
      <c r="K209" s="38">
        <f>IF('2018 Hourly Load - RC2016'!K189="",0,$P$19+$Q$19*(WLEF!K188))</f>
        <v>236.71867157377636</v>
      </c>
      <c r="L209" s="38">
        <f>IF('2018 Hourly Load - RC2016'!L189="",0,$P$19+$Q$19*(WLEF!L188))</f>
        <v>270.41737205252912</v>
      </c>
      <c r="M209" s="38">
        <f>IF('2018 Hourly Load - RC2016'!M189="",0,$P$19+$Q$19*(WLEF!M188))</f>
        <v>307.56268651257392</v>
      </c>
      <c r="N209" s="38">
        <f>IF('2018 Hourly Load - RC2016'!N189="",0,$P$19+$Q$19*(WLEF!N188))</f>
        <v>339.35255973264105</v>
      </c>
      <c r="O209" s="38">
        <f>IF('2018 Hourly Load - RC2016'!O189="",0,$P$19+$Q$19*(WLEF!O188))</f>
        <v>359.96376732195097</v>
      </c>
      <c r="P209" s="38">
        <f>IF('2018 Hourly Load - RC2016'!P189="",0,$P$19+$Q$19*(WLEF!P188))</f>
        <v>372.8909957077795</v>
      </c>
      <c r="Q209" s="38">
        <f>IF('2018 Hourly Load - RC2016'!Q189="",0,$P$19+$Q$19*(WLEF!Q188))</f>
        <v>382.69105947832259</v>
      </c>
      <c r="R209" s="38">
        <f>IF('2018 Hourly Load - RC2016'!R189="",0,$P$19+$Q$19*(WLEF!R188))</f>
        <v>381.51586892940708</v>
      </c>
      <c r="S209" s="38">
        <f>IF('2018 Hourly Load - RC2016'!S189="",0,$P$19+$Q$19*(WLEF!S188))</f>
        <v>374.65810800813449</v>
      </c>
      <c r="T209" s="38">
        <f>IF('2018 Hourly Load - RC2016'!T189="",0,$P$19+$Q$19*(WLEF!T188))</f>
        <v>354.72951131361884</v>
      </c>
      <c r="U209" s="38">
        <f>IF('2018 Hourly Load - RC2016'!U189="",0,$P$19+$Q$19*(WLEF!U188))</f>
        <v>328.10608745432575</v>
      </c>
      <c r="V209" s="38">
        <f>IF('2018 Hourly Load - RC2016'!V189="",0,$P$19+$Q$19*(WLEF!V188))</f>
        <v>313.58780021543464</v>
      </c>
      <c r="W209" s="38">
        <f>IF('2018 Hourly Load - RC2016'!W189="",0,$P$19+$Q$19*(WLEF!W188))</f>
        <v>296.29660087194179</v>
      </c>
      <c r="X209" s="38">
        <f>IF('2018 Hourly Load - RC2016'!X189="",0,$P$19+$Q$19*(WLEF!X188))</f>
        <v>268.95375186267972</v>
      </c>
      <c r="Y209" s="38">
        <f>IF('2018 Hourly Load - RC2016'!Y189="",0,$P$19+$Q$19*(WLEF!Y188))</f>
        <v>238.28343350274082</v>
      </c>
      <c r="Z209" s="25">
        <f t="shared" si="2"/>
        <v>6374.3952031970712</v>
      </c>
    </row>
    <row r="210" spans="1:26" x14ac:dyDescent="0.25">
      <c r="A210" s="37">
        <f>IF('2018 Hourly Load - RC2016'!A190="","",'2018 Hourly Load - RC2016'!A190)</f>
        <v>43280</v>
      </c>
      <c r="B210" s="38">
        <f>IF('2018 Hourly Load - RC2016'!B190="",0,$P$19+$Q$19*(WLEF!B189))</f>
        <v>212.07609804767065</v>
      </c>
      <c r="C210" s="38">
        <f>IF('2018 Hourly Load - RC2016'!C190="",0,$P$19+$Q$19*(WLEF!C189))</f>
        <v>193.65376988875241</v>
      </c>
      <c r="D210" s="38">
        <f>IF('2018 Hourly Load - RC2016'!D190="",0,$P$19+$Q$19*(WLEF!D189))</f>
        <v>180.82361858344808</v>
      </c>
      <c r="E210" s="38">
        <f>IF('2018 Hourly Load - RC2016'!E190="",0,$P$19+$Q$19*(WLEF!E189))</f>
        <v>172.18951554425968</v>
      </c>
      <c r="F210" s="38">
        <f>IF('2018 Hourly Load - RC2016'!F190="",0,$P$19+$Q$19*(WLEF!F189))</f>
        <v>167.37713311959581</v>
      </c>
      <c r="G210" s="38">
        <f>IF('2018 Hourly Load - RC2016'!G190="",0,$P$19+$Q$19*(WLEF!G189))</f>
        <v>165.53873644662772</v>
      </c>
      <c r="H210" s="38">
        <f>IF('2018 Hourly Load - RC2016'!H190="",0,$P$19+$Q$19*(WLEF!H189))</f>
        <v>164.95097429890984</v>
      </c>
      <c r="I210" s="38">
        <f>IF('2018 Hourly Load - RC2016'!I190="",0,$P$19+$Q$19*(WLEF!I189))</f>
        <v>172.44730595992542</v>
      </c>
      <c r="J210" s="38">
        <f>IF('2018 Hourly Load - RC2016'!J190="",0,$P$19+$Q$19*(WLEF!J189))</f>
        <v>202.605239974602</v>
      </c>
      <c r="K210" s="38">
        <f>IF('2018 Hourly Load - RC2016'!K190="",0,$P$19+$Q$19*(WLEF!K189))</f>
        <v>243.86528147697715</v>
      </c>
      <c r="L210" s="38">
        <f>IF('2018 Hourly Load - RC2016'!L190="",0,$P$19+$Q$19*(WLEF!L189))</f>
        <v>286.09376259392241</v>
      </c>
      <c r="M210" s="38">
        <f>IF('2018 Hourly Load - RC2016'!M190="",0,$P$19+$Q$19*(WLEF!M189))</f>
        <v>327.0961445898273</v>
      </c>
      <c r="N210" s="38">
        <f>IF('2018 Hourly Load - RC2016'!N190="",0,$P$19+$Q$19*(WLEF!N189))</f>
        <v>360.64278037171414</v>
      </c>
      <c r="O210" s="38">
        <f>IF('2018 Hourly Load - RC2016'!O190="",0,$P$19+$Q$19*(WLEF!O189))</f>
        <v>377.53743778014058</v>
      </c>
      <c r="P210" s="38">
        <f>IF('2018 Hourly Load - RC2016'!P190="",0,$P$19+$Q$19*(WLEF!P189))</f>
        <v>378.29596306123562</v>
      </c>
      <c r="Q210" s="38">
        <f>IF('2018 Hourly Load - RC2016'!Q190="",0,$P$19+$Q$19*(WLEF!Q189))</f>
        <v>366.99156202536886</v>
      </c>
      <c r="R210" s="38">
        <f>IF('2018 Hourly Load - RC2016'!R190="",0,$P$19+$Q$19*(WLEF!R189))</f>
        <v>358.24167196064423</v>
      </c>
      <c r="S210" s="38">
        <f>IF('2018 Hourly Load - RC2016'!S190="",0,$P$19+$Q$19*(WLEF!S189))</f>
        <v>344.43777777979125</v>
      </c>
      <c r="T210" s="38">
        <f>IF('2018 Hourly Load - RC2016'!T190="",0,$P$19+$Q$19*(WLEF!T189))</f>
        <v>317.94381376414646</v>
      </c>
      <c r="U210" s="38">
        <f>IF('2018 Hourly Load - RC2016'!U190="",0,$P$19+$Q$19*(WLEF!U189))</f>
        <v>294.46346933804358</v>
      </c>
      <c r="V210" s="38">
        <f>IF('2018 Hourly Load - RC2016'!V190="",0,$P$19+$Q$19*(WLEF!V189))</f>
        <v>280.94216063761314</v>
      </c>
      <c r="W210" s="38">
        <f>IF('2018 Hourly Load - RC2016'!W190="",0,$P$19+$Q$19*(WLEF!W189))</f>
        <v>267.51893816936212</v>
      </c>
      <c r="X210" s="38">
        <f>IF('2018 Hourly Load - RC2016'!X190="",0,$P$19+$Q$19*(WLEF!X189))</f>
        <v>242.83138079114769</v>
      </c>
      <c r="Y210" s="38">
        <f>IF('2018 Hourly Load - RC2016'!Y190="",0,$P$19+$Q$19*(WLEF!Y189))</f>
        <v>214.60227149368444</v>
      </c>
      <c r="Z210" s="25">
        <f t="shared" si="2"/>
        <v>6293.1668076974092</v>
      </c>
    </row>
    <row r="211" spans="1:26" x14ac:dyDescent="0.25">
      <c r="A211" s="37">
        <f>IF('2018 Hourly Load - RC2016'!A191="","",'2018 Hourly Load - RC2016'!A191)</f>
        <v>43281</v>
      </c>
      <c r="B211" s="38">
        <f>IF('2018 Hourly Load - RC2016'!B191="",0,$P$19+$Q$19*(WLEF!B190))</f>
        <v>191.92269933546271</v>
      </c>
      <c r="C211" s="38">
        <f>IF('2018 Hourly Load - RC2016'!C191="",0,$P$19+$Q$19*(WLEF!C190))</f>
        <v>176.21019511887482</v>
      </c>
      <c r="D211" s="38">
        <f>IF('2018 Hourly Load - RC2016'!D191="",0,$P$19+$Q$19*(WLEF!D190))</f>
        <v>166.23745708455726</v>
      </c>
      <c r="E211" s="38">
        <f>IF('2018 Hourly Load - RC2016'!E191="",0,$P$19+$Q$19*(WLEF!E190))</f>
        <v>160.59394224788605</v>
      </c>
      <c r="F211" s="38">
        <f>IF('2018 Hourly Load - RC2016'!F191="",0,$P$19+$Q$19*(WLEF!F190))</f>
        <v>159.90414573296758</v>
      </c>
      <c r="G211" s="38">
        <f>IF('2018 Hourly Load - RC2016'!G191="",0,$P$19+$Q$19*(WLEF!G190))</f>
        <v>166.01976516245327</v>
      </c>
      <c r="H211" s="38">
        <f>IF('2018 Hourly Load - RC2016'!H191="",0,$P$19+$Q$19*(WLEF!H190))</f>
        <v>177.7799797891133</v>
      </c>
      <c r="I211" s="38">
        <f>IF('2018 Hourly Load - RC2016'!I191="",0,$P$19+$Q$19*(WLEF!I190))</f>
        <v>190.57585374436587</v>
      </c>
      <c r="J211" s="38">
        <f>IF('2018 Hourly Load - RC2016'!J191="",0,$P$19+$Q$19*(WLEF!J190))</f>
        <v>213.4527643219235</v>
      </c>
      <c r="K211" s="38">
        <f>IF('2018 Hourly Load - RC2016'!K191="",0,$P$19+$Q$19*(WLEF!K190))</f>
        <v>246.29060593136239</v>
      </c>
      <c r="L211" s="38">
        <f>IF('2018 Hourly Load - RC2016'!L191="",0,$P$19+$Q$19*(WLEF!L190))</f>
        <v>279.65263313424947</v>
      </c>
      <c r="M211" s="38">
        <f>IF('2018 Hourly Load - RC2016'!M191="",0,$P$19+$Q$19*(WLEF!M190))</f>
        <v>310.62941423643684</v>
      </c>
      <c r="N211" s="38">
        <f>IF('2018 Hourly Load - RC2016'!N191="",0,$P$19+$Q$19*(WLEF!N190))</f>
        <v>336.82861390079387</v>
      </c>
      <c r="O211" s="38">
        <f>IF('2018 Hourly Load - RC2016'!O191="",0,$P$19+$Q$19*(WLEF!O190))</f>
        <v>360.10516004226201</v>
      </c>
      <c r="P211" s="38">
        <f>IF('2018 Hourly Load - RC2016'!P191="",0,$P$19+$Q$19*(WLEF!P190))</f>
        <v>374.71613674578595</v>
      </c>
      <c r="Q211" s="38">
        <f>IF('2018 Hourly Load - RC2016'!Q191="",0,$P$19+$Q$19*(WLEF!Q190))</f>
        <v>381.98566894495661</v>
      </c>
      <c r="R211" s="38">
        <f>IF('2018 Hourly Load - RC2016'!R191="",0,$P$19+$Q$19*(WLEF!R190))</f>
        <v>375.52914326919171</v>
      </c>
      <c r="S211" s="38">
        <f>IF('2018 Hourly Load - RC2016'!S191="",0,$P$19+$Q$19*(WLEF!S190))</f>
        <v>351.4346563346428</v>
      </c>
      <c r="T211" s="38">
        <f>IF('2018 Hourly Load - RC2016'!T191="",0,$P$19+$Q$19*(WLEF!T190))</f>
        <v>328.66510496370313</v>
      </c>
      <c r="U211" s="38">
        <f>IF('2018 Hourly Load - RC2016'!U191="",0,$P$19+$Q$19*(WLEF!U190))</f>
        <v>308.40397158004197</v>
      </c>
      <c r="V211" s="38">
        <f>IF('2018 Hourly Load - RC2016'!V191="",0,$P$19+$Q$19*(WLEF!V190))</f>
        <v>297.51476632031256</v>
      </c>
      <c r="W211" s="38">
        <f>IF('2018 Hourly Load - RC2016'!W191="",0,$P$19+$Q$19*(WLEF!W190))</f>
        <v>281.5645403554347</v>
      </c>
      <c r="X211" s="38">
        <f>IF('2018 Hourly Load - RC2016'!X191="",0,$P$19+$Q$19*(WLEF!X190))</f>
        <v>255.92626717300857</v>
      </c>
      <c r="Y211" s="38">
        <f>IF('2018 Hourly Load - RC2016'!Y191="",0,$P$19+$Q$19*(WLEF!Y190))</f>
        <v>225.21376152663106</v>
      </c>
      <c r="Z211" s="25">
        <f t="shared" si="2"/>
        <v>6317.1572469964167</v>
      </c>
    </row>
    <row r="212" spans="1:26" x14ac:dyDescent="0.25">
      <c r="A212" s="37">
        <f>IF('2018 Hourly Load - RC2016'!A192="","",'2018 Hourly Load - RC2016'!A192)</f>
        <v>43282</v>
      </c>
      <c r="B212" s="38">
        <f>IF('2018 Hourly Load - RC2016'!B192="",0,$P$19+$Q$19*(WLEF!B191))</f>
        <v>199.80990643351277</v>
      </c>
      <c r="C212" s="38">
        <f>IF('2018 Hourly Load - RC2016'!C192="",0,$P$19+$Q$19*(WLEF!C191))</f>
        <v>183.36793230368926</v>
      </c>
      <c r="D212" s="38">
        <f>IF('2018 Hourly Load - RC2016'!D192="",0,$P$19+$Q$19*(WLEF!D191))</f>
        <v>173.79050407558185</v>
      </c>
      <c r="E212" s="38">
        <f>IF('2018 Hourly Load - RC2016'!E192="",0,$P$19+$Q$19*(WLEF!E191))</f>
        <v>168.20937250551418</v>
      </c>
      <c r="F212" s="38">
        <f>IF('2018 Hourly Load - RC2016'!F192="",0,$P$19+$Q$19*(WLEF!F191))</f>
        <v>166.90784523232753</v>
      </c>
      <c r="G212" s="38">
        <f>IF('2018 Hourly Load - RC2016'!G192="",0,$P$19+$Q$19*(WLEF!G191))</f>
        <v>173.2714706940406</v>
      </c>
      <c r="H212" s="38">
        <f>IF('2018 Hourly Load - RC2016'!H192="",0,$P$19+$Q$19*(WLEF!H191))</f>
        <v>186.67188475246815</v>
      </c>
      <c r="I212" s="38">
        <f>IF('2018 Hourly Load - RC2016'!I192="",0,$P$19+$Q$19*(WLEF!I191))</f>
        <v>198.30565332410038</v>
      </c>
      <c r="J212" s="38">
        <f>IF('2018 Hourly Load - RC2016'!J192="",0,$P$19+$Q$19*(WLEF!J191))</f>
        <v>213.80293059557783</v>
      </c>
      <c r="K212" s="38">
        <f>IF('2018 Hourly Load - RC2016'!K192="",0,$P$19+$Q$19*(WLEF!K191))</f>
        <v>236.92966554847334</v>
      </c>
      <c r="L212" s="38">
        <f>IF('2018 Hourly Load - RC2016'!L192="",0,$P$19+$Q$19*(WLEF!L191))</f>
        <v>262.2217831697389</v>
      </c>
      <c r="M212" s="38">
        <f>IF('2018 Hourly Load - RC2016'!M192="",0,$P$19+$Q$19*(WLEF!M191))</f>
        <v>289.32865468784831</v>
      </c>
      <c r="N212" s="38">
        <f>IF('2018 Hourly Load - RC2016'!N192="",0,$P$19+$Q$19*(WLEF!N191))</f>
        <v>307.104464048728</v>
      </c>
      <c r="O212" s="38">
        <f>IF('2018 Hourly Load - RC2016'!O192="",0,$P$19+$Q$19*(WLEF!O191))</f>
        <v>315.26834701209157</v>
      </c>
      <c r="P212" s="38">
        <f>IF('2018 Hourly Load - RC2016'!P192="",0,$P$19+$Q$19*(WLEF!P191))</f>
        <v>323.34053239972633</v>
      </c>
      <c r="Q212" s="38">
        <f>IF('2018 Hourly Load - RC2016'!Q192="",0,$P$19+$Q$19*(WLEF!Q191))</f>
        <v>326.83071540682232</v>
      </c>
      <c r="R212" s="38">
        <f>IF('2018 Hourly Load - RC2016'!R192="",0,$P$19+$Q$19*(WLEF!R191))</f>
        <v>332.94511637379645</v>
      </c>
      <c r="S212" s="38">
        <f>IF('2018 Hourly Load - RC2016'!S192="",0,$P$19+$Q$19*(WLEF!S191))</f>
        <v>329.14476776435191</v>
      </c>
      <c r="T212" s="38">
        <f>IF('2018 Hourly Load - RC2016'!T192="",0,$P$19+$Q$19*(WLEF!T191))</f>
        <v>319.06527184257794</v>
      </c>
      <c r="U212" s="38">
        <f>IF('2018 Hourly Load - RC2016'!U192="",0,$P$19+$Q$19*(WLEF!U191))</f>
        <v>309.86079024597802</v>
      </c>
      <c r="V212" s="38">
        <f>IF('2018 Hourly Load - RC2016'!V192="",0,$P$19+$Q$19*(WLEF!V191))</f>
        <v>305.04823087811599</v>
      </c>
      <c r="W212" s="38">
        <f>IF('2018 Hourly Load - RC2016'!W192="",0,$P$19+$Q$19*(WLEF!W191))</f>
        <v>286.19068143256214</v>
      </c>
      <c r="X212" s="38">
        <f>IF('2018 Hourly Load - RC2016'!X192="",0,$P$19+$Q$19*(WLEF!X191))</f>
        <v>255.88154226216562</v>
      </c>
      <c r="Y212" s="38">
        <f>IF('2018 Hourly Load - RC2016'!Y192="",0,$P$19+$Q$19*(WLEF!Y191))</f>
        <v>225.31524132795414</v>
      </c>
      <c r="Z212" s="25">
        <f t="shared" si="2"/>
        <v>6088.6133043177433</v>
      </c>
    </row>
    <row r="213" spans="1:26" x14ac:dyDescent="0.25">
      <c r="A213" s="37">
        <f>IF('2018 Hourly Load - RC2016'!A193="","",'2018 Hourly Load - RC2016'!A193)</f>
        <v>43283</v>
      </c>
      <c r="B213" s="38">
        <f>IF('2018 Hourly Load - RC2016'!B193="",0,$P$19+$Q$19*(WLEF!B192))</f>
        <v>198.2508030904859</v>
      </c>
      <c r="C213" s="38">
        <f>IF('2018 Hourly Load - RC2016'!C193="",0,$P$19+$Q$19*(WLEF!C192))</f>
        <v>182.65226180207344</v>
      </c>
      <c r="D213" s="38">
        <f>IF('2018 Hourly Load - RC2016'!D193="",0,$P$19+$Q$19*(WLEF!D192))</f>
        <v>172.89932534189433</v>
      </c>
      <c r="E213" s="38">
        <f>IF('2018 Hourly Load - RC2016'!E193="",0,$P$19+$Q$19*(WLEF!E192))</f>
        <v>167.78489656212531</v>
      </c>
      <c r="F213" s="38">
        <f>IF('2018 Hourly Load - RC2016'!F193="",0,$P$19+$Q$19*(WLEF!F192))</f>
        <v>166.17523062127577</v>
      </c>
      <c r="G213" s="38">
        <f>IF('2018 Hourly Load - RC2016'!G193="",0,$P$19+$Q$19*(WLEF!G192))</f>
        <v>171.35424007200055</v>
      </c>
      <c r="H213" s="38">
        <f>IF('2018 Hourly Load - RC2016'!H193="",0,$P$19+$Q$19*(WLEF!H192))</f>
        <v>183.53870406844192</v>
      </c>
      <c r="I213" s="38">
        <f>IF('2018 Hourly Load - RC2016'!I193="",0,$P$19+$Q$19*(WLEF!I192))</f>
        <v>196.73841419036029</v>
      </c>
      <c r="J213" s="38">
        <f>IF('2018 Hourly Load - RC2016'!J193="",0,$P$19+$Q$19*(WLEF!J192))</f>
        <v>220.10590625860522</v>
      </c>
      <c r="K213" s="38">
        <f>IF('2018 Hourly Load - RC2016'!K193="",0,$P$19+$Q$19*(WLEF!K192))</f>
        <v>252.41072806174668</v>
      </c>
      <c r="L213" s="38">
        <f>IF('2018 Hourly Load - RC2016'!L193="",0,$P$19+$Q$19*(WLEF!L192))</f>
        <v>290.25758346167368</v>
      </c>
      <c r="M213" s="38">
        <f>IF('2018 Hourly Load - RC2016'!M193="",0,$P$19+$Q$19*(WLEF!M192))</f>
        <v>318.38686298910153</v>
      </c>
      <c r="N213" s="38">
        <f>IF('2018 Hourly Load - RC2016'!N193="",0,$P$19+$Q$19*(WLEF!N192))</f>
        <v>335.99006354080444</v>
      </c>
      <c r="O213" s="38">
        <f>IF('2018 Hourly Load - RC2016'!O193="",0,$P$19+$Q$19*(WLEF!O192))</f>
        <v>338.18402757066139</v>
      </c>
      <c r="P213" s="38">
        <f>IF('2018 Hourly Load - RC2016'!P193="",0,$P$19+$Q$19*(WLEF!P192))</f>
        <v>327.84011161753762</v>
      </c>
      <c r="Q213" s="38">
        <f>IF('2018 Hourly Load - RC2016'!Q193="",0,$P$19+$Q$19*(WLEF!Q192))</f>
        <v>318.20438060560593</v>
      </c>
      <c r="R213" s="38">
        <f>IF('2018 Hourly Load - RC2016'!R193="",0,$P$19+$Q$19*(WLEF!R192))</f>
        <v>315.65702864118015</v>
      </c>
      <c r="S213" s="38">
        <f>IF('2018 Hourly Load - RC2016'!S193="",0,$P$19+$Q$19*(WLEF!S192))</f>
        <v>311.99048073799162</v>
      </c>
      <c r="T213" s="38">
        <f>IF('2018 Hourly Load - RC2016'!T193="",0,$P$19+$Q$19*(WLEF!T192))</f>
        <v>304.92161219557767</v>
      </c>
      <c r="U213" s="38">
        <f>IF('2018 Hourly Load - RC2016'!U193="",0,$P$19+$Q$19*(WLEF!U192))</f>
        <v>292.24460163195459</v>
      </c>
      <c r="V213" s="38">
        <f>IF('2018 Hourly Load - RC2016'!V193="",0,$P$19+$Q$19*(WLEF!V192))</f>
        <v>287.67154567214698</v>
      </c>
      <c r="W213" s="38">
        <f>IF('2018 Hourly Load - RC2016'!W193="",0,$P$19+$Q$19*(WLEF!W192))</f>
        <v>277.58388446912682</v>
      </c>
      <c r="X213" s="38">
        <f>IF('2018 Hourly Load - RC2016'!X193="",0,$P$19+$Q$19*(WLEF!X192))</f>
        <v>253.69707058754182</v>
      </c>
      <c r="Y213" s="38">
        <f>IF('2018 Hourly Load - RC2016'!Y193="",0,$P$19+$Q$19*(WLEF!Y192))</f>
        <v>223.17157016543479</v>
      </c>
      <c r="Z213" s="25">
        <f t="shared" si="2"/>
        <v>6107.7113339553489</v>
      </c>
    </row>
    <row r="214" spans="1:26" x14ac:dyDescent="0.25">
      <c r="A214" s="37">
        <f>IF('2018 Hourly Load - RC2016'!A194="","",'2018 Hourly Load - RC2016'!A194)</f>
        <v>43284</v>
      </c>
      <c r="B214" s="38">
        <f>IF('2018 Hourly Load - RC2016'!B194="",0,$P$19+$Q$19*(WLEF!B193))</f>
        <v>201.13868943276196</v>
      </c>
      <c r="C214" s="38">
        <f>IF('2018 Hourly Load - RC2016'!C194="",0,$P$19+$Q$19*(WLEF!C193))</f>
        <v>184.82407772233444</v>
      </c>
      <c r="D214" s="38">
        <f>IF('2018 Hourly Load - RC2016'!D194="",0,$P$19+$Q$19*(WLEF!D193))</f>
        <v>175.73358422875526</v>
      </c>
      <c r="E214" s="38">
        <f>IF('2018 Hourly Load - RC2016'!E194="",0,$P$19+$Q$19*(WLEF!E193))</f>
        <v>169.85419044246859</v>
      </c>
      <c r="F214" s="38">
        <f>IF('2018 Hourly Load - RC2016'!F194="",0,$P$19+$Q$19*(WLEF!F193))</f>
        <v>168.91916288255388</v>
      </c>
      <c r="G214" s="38">
        <f>IF('2018 Hourly Load - RC2016'!G194="",0,$P$19+$Q$19*(WLEF!G193))</f>
        <v>174.0505731743861</v>
      </c>
      <c r="H214" s="38">
        <f>IF('2018 Hourly Load - RC2016'!H194="",0,$P$19+$Q$19*(WLEF!H193))</f>
        <v>186.25599055419457</v>
      </c>
      <c r="I214" s="38">
        <f>IF('2018 Hourly Load - RC2016'!I194="",0,$P$19+$Q$19*(WLEF!I193))</f>
        <v>199.92035351472458</v>
      </c>
      <c r="J214" s="38">
        <f>IF('2018 Hourly Load - RC2016'!J194="",0,$P$19+$Q$19*(WLEF!J193))</f>
        <v>223.79682053489955</v>
      </c>
      <c r="K214" s="38">
        <f>IF('2018 Hourly Load - RC2016'!K194="",0,$P$19+$Q$19*(WLEF!K193))</f>
        <v>259.38736532171208</v>
      </c>
      <c r="L214" s="38">
        <f>IF('2018 Hourly Load - RC2016'!L194="",0,$P$19+$Q$19*(WLEF!L193))</f>
        <v>300.61290074258409</v>
      </c>
      <c r="M214" s="38">
        <f>IF('2018 Hourly Load - RC2016'!M194="",0,$P$19+$Q$19*(WLEF!M193))</f>
        <v>335.15289563946169</v>
      </c>
      <c r="N214" s="38">
        <f>IF('2018 Hourly Load - RC2016'!N194="",0,$P$19+$Q$19*(WLEF!N193))</f>
        <v>360.75602977284626</v>
      </c>
      <c r="O214" s="38">
        <f>IF('2018 Hourly Load - RC2016'!O194="",0,$P$19+$Q$19*(WLEF!O193))</f>
        <v>379.37707952902815</v>
      </c>
      <c r="P214" s="38">
        <f>IF('2018 Hourly Load - RC2016'!P194="",0,$P$19+$Q$19*(WLEF!P193))</f>
        <v>394.95947151383416</v>
      </c>
      <c r="Q214" s="38">
        <f>IF('2018 Hourly Load - RC2016'!Q194="",0,$P$19+$Q$19*(WLEF!Q193))</f>
        <v>403.69031572918271</v>
      </c>
      <c r="R214" s="38">
        <f>IF('2018 Hourly Load - RC2016'!R194="",0,$P$19+$Q$19*(WLEF!R193))</f>
        <v>400.17145929259425</v>
      </c>
      <c r="S214" s="38">
        <f>IF('2018 Hourly Load - RC2016'!S194="",0,$P$19+$Q$19*(WLEF!S193))</f>
        <v>377.44997820979449</v>
      </c>
      <c r="T214" s="38">
        <f>IF('2018 Hourly Load - RC2016'!T194="",0,$P$19+$Q$19*(WLEF!T193))</f>
        <v>353.52652413910789</v>
      </c>
      <c r="U214" s="38">
        <f>IF('2018 Hourly Load - RC2016'!U194="",0,$P$19+$Q$19*(WLEF!U193))</f>
        <v>330.85401028822145</v>
      </c>
      <c r="V214" s="38">
        <f>IF('2018 Hourly Load - RC2016'!V194="",0,$P$19+$Q$19*(WLEF!V193))</f>
        <v>317.29302603162989</v>
      </c>
      <c r="W214" s="38">
        <f>IF('2018 Hourly Load - RC2016'!W194="",0,$P$19+$Q$19*(WLEF!W193))</f>
        <v>302.06962086698292</v>
      </c>
      <c r="X214" s="38">
        <f>IF('2018 Hourly Load - RC2016'!X194="",0,$P$19+$Q$19*(WLEF!X193))</f>
        <v>274.86604054037156</v>
      </c>
      <c r="Y214" s="38">
        <f>IF('2018 Hourly Load - RC2016'!Y194="",0,$P$19+$Q$19*(WLEF!Y193))</f>
        <v>243.39099890040529</v>
      </c>
      <c r="Z214" s="25">
        <f t="shared" si="2"/>
        <v>6718.0511590048372</v>
      </c>
    </row>
    <row r="215" spans="1:26" x14ac:dyDescent="0.25">
      <c r="A215" s="37">
        <f>IF('2018 Hourly Load - RC2016'!A195="","",'2018 Hourly Load - RC2016'!A195)</f>
        <v>43285</v>
      </c>
      <c r="B215" s="38">
        <f>IF('2018 Hourly Load - RC2016'!B195="",0,$P$19+$Q$19*(WLEF!B194))</f>
        <v>217.11333427827998</v>
      </c>
      <c r="C215" s="38">
        <f>IF('2018 Hourly Load - RC2016'!C195="",0,$P$19+$Q$19*(WLEF!C194))</f>
        <v>197.26571283324768</v>
      </c>
      <c r="D215" s="38">
        <f>IF('2018 Hourly Load - RC2016'!D195="",0,$P$19+$Q$19*(WLEF!D194))</f>
        <v>183.53870406844192</v>
      </c>
      <c r="E215" s="38">
        <f>IF('2018 Hourly Load - RC2016'!E195="",0,$P$19+$Q$19*(WLEF!E194))</f>
        <v>174.71868120045531</v>
      </c>
      <c r="F215" s="38">
        <f>IF('2018 Hourly Load - RC2016'!F195="",0,$P$19+$Q$19*(WLEF!F194))</f>
        <v>170.18820525467271</v>
      </c>
      <c r="G215" s="38">
        <f>IF('2018 Hourly Load - RC2016'!G195="",0,$P$19+$Q$19*(WLEF!G194))</f>
        <v>170.07679649437122</v>
      </c>
      <c r="H215" s="38">
        <f>IF('2018 Hourly Load - RC2016'!H195="",0,$P$19+$Q$19*(WLEF!H194))</f>
        <v>171.93209340061631</v>
      </c>
      <c r="I215" s="38">
        <f>IF('2018 Hourly Load - RC2016'!I195="",0,$P$19+$Q$19*(WLEF!I194))</f>
        <v>177.9625830118662</v>
      </c>
      <c r="J215" s="38">
        <f>IF('2018 Hourly Load - RC2016'!J195="",0,$P$19+$Q$19*(WLEF!J194))</f>
        <v>204.04330266152328</v>
      </c>
      <c r="K215" s="38">
        <f>IF('2018 Hourly Load - RC2016'!K195="",0,$P$19+$Q$19*(WLEF!K194))</f>
        <v>246.24713832422088</v>
      </c>
      <c r="L215" s="38">
        <f>IF('2018 Hourly Load - RC2016'!L195="",0,$P$19+$Q$19*(WLEF!L194))</f>
        <v>289.5484764018629</v>
      </c>
      <c r="M215" s="38">
        <f>IF('2018 Hourly Load - RC2016'!M195="",0,$P$19+$Q$19*(WLEF!M194))</f>
        <v>326.24727757824223</v>
      </c>
      <c r="N215" s="38">
        <f>IF('2018 Hourly Load - RC2016'!N195="",0,$P$19+$Q$19*(WLEF!N194))</f>
        <v>349.54502381656113</v>
      </c>
      <c r="O215" s="38">
        <f>IF('2018 Hourly Load - RC2016'!O195="",0,$P$19+$Q$19*(WLEF!O194))</f>
        <v>361.18092002226018</v>
      </c>
      <c r="P215" s="38">
        <f>IF('2018 Hourly Load - RC2016'!P195="",0,$P$19+$Q$19*(WLEF!P194))</f>
        <v>365.19070967808858</v>
      </c>
      <c r="Q215" s="38">
        <f>IF('2018 Hourly Load - RC2016'!Q195="",0,$P$19+$Q$19*(WLEF!Q194))</f>
        <v>364.16421471245911</v>
      </c>
      <c r="R215" s="38">
        <f>IF('2018 Hourly Load - RC2016'!R195="",0,$P$19+$Q$19*(WLEF!R194))</f>
        <v>336.1522557182858</v>
      </c>
      <c r="S215" s="38">
        <f>IF('2018 Hourly Load - RC2016'!S195="",0,$P$19+$Q$19*(WLEF!S194))</f>
        <v>303.68265232500568</v>
      </c>
      <c r="T215" s="38">
        <f>IF('2018 Hourly Load - RC2016'!T195="",0,$P$19+$Q$19*(WLEF!T194))</f>
        <v>281.5645403554347</v>
      </c>
      <c r="U215" s="38">
        <f>IF('2018 Hourly Load - RC2016'!U195="",0,$P$19+$Q$19*(WLEF!U194))</f>
        <v>262.60900034211357</v>
      </c>
      <c r="V215" s="38">
        <f>IF('2018 Hourly Load - RC2016'!V195="",0,$P$19+$Q$19*(WLEF!V194))</f>
        <v>251.04102371113572</v>
      </c>
      <c r="W215" s="38">
        <f>IF('2018 Hourly Load - RC2016'!W195="",0,$P$19+$Q$19*(WLEF!W194))</f>
        <v>236.86635225115708</v>
      </c>
      <c r="X215" s="38">
        <f>IF('2018 Hourly Load - RC2016'!X195="",0,$P$19+$Q$19*(WLEF!X194))</f>
        <v>229.23927179441472</v>
      </c>
      <c r="Y215" s="38">
        <f>IF('2018 Hourly Load - RC2016'!Y195="",0,$P$19+$Q$19*(WLEF!Y194))</f>
        <v>213.78346468592616</v>
      </c>
      <c r="Z215" s="25">
        <f t="shared" si="2"/>
        <v>6083.9017349206424</v>
      </c>
    </row>
    <row r="216" spans="1:26" x14ac:dyDescent="0.25">
      <c r="A216" s="37">
        <f>IF('2018 Hourly Load - RC2016'!A196="","",'2018 Hourly Load - RC2016'!A196)</f>
        <v>43286</v>
      </c>
      <c r="B216" s="38">
        <f>IF('2018 Hourly Load - RC2016'!B196="",0,$P$19+$Q$19*(WLEF!B195))</f>
        <v>193.86886376682349</v>
      </c>
      <c r="C216" s="38">
        <f>IF('2018 Hourly Load - RC2016'!C196="",0,$P$19+$Q$19*(WLEF!C195))</f>
        <v>177.9625830118662</v>
      </c>
      <c r="D216" s="38">
        <f>IF('2018 Hourly Load - RC2016'!D196="",0,$P$19+$Q$19*(WLEF!D195))</f>
        <v>167.97342306633192</v>
      </c>
      <c r="E216" s="38">
        <f>IF('2018 Hourly Load - RC2016'!E196="",0,$P$19+$Q$19*(WLEF!E195))</f>
        <v>161.64947316077991</v>
      </c>
      <c r="F216" s="38">
        <f>IF('2018 Hourly Load - RC2016'!F196="",0,$P$19+$Q$19*(WLEF!F195))</f>
        <v>158.66721423564388</v>
      </c>
      <c r="G216" s="38">
        <f>IF('2018 Hourly Load - RC2016'!G196="",0,$P$19+$Q$19*(WLEF!G195))</f>
        <v>158.7860049798627</v>
      </c>
      <c r="H216" s="38">
        <f>IF('2018 Hourly Load - RC2016'!H196="",0,$P$19+$Q$19*(WLEF!H195))</f>
        <v>160.63903471147003</v>
      </c>
      <c r="I216" s="38">
        <f>IF('2018 Hourly Load - RC2016'!I196="",0,$P$19+$Q$19*(WLEF!I195))</f>
        <v>166.06638969519287</v>
      </c>
      <c r="J216" s="38">
        <f>IF('2018 Hourly Load - RC2016'!J196="",0,$P$19+$Q$19*(WLEF!J195))</f>
        <v>186.49849480380635</v>
      </c>
      <c r="K216" s="38">
        <f>IF('2018 Hourly Load - RC2016'!K196="",0,$P$19+$Q$19*(WLEF!K195))</f>
        <v>212.01808873061424</v>
      </c>
      <c r="L216" s="38">
        <f>IF('2018 Hourly Load - RC2016'!L196="",0,$P$19+$Q$19*(WLEF!L195))</f>
        <v>244.59963315235319</v>
      </c>
      <c r="M216" s="38">
        <f>IF('2018 Hourly Load - RC2016'!M196="",0,$P$19+$Q$19*(WLEF!M195))</f>
        <v>269.41777461087804</v>
      </c>
      <c r="N216" s="38">
        <f>IF('2018 Hourly Load - RC2016'!N196="",0,$P$19+$Q$19*(WLEF!N195))</f>
        <v>291.04145046130873</v>
      </c>
      <c r="O216" s="38">
        <f>IF('2018 Hourly Load - RC2016'!O196="",0,$P$19+$Q$19*(WLEF!O195))</f>
        <v>312.55663855277169</v>
      </c>
      <c r="P216" s="38">
        <f>IF('2018 Hourly Load - RC2016'!P196="",0,$P$19+$Q$19*(WLEF!P195))</f>
        <v>315.29424905075933</v>
      </c>
      <c r="Q216" s="38">
        <f>IF('2018 Hourly Load - RC2016'!Q196="",0,$P$19+$Q$19*(WLEF!Q195))</f>
        <v>299.33599015239332</v>
      </c>
      <c r="R216" s="38">
        <f>IF('2018 Hourly Load - RC2016'!R196="",0,$P$19+$Q$19*(WLEF!R195))</f>
        <v>285.05333874604037</v>
      </c>
      <c r="S216" s="38">
        <f>IF('2018 Hourly Load - RC2016'!S196="",0,$P$19+$Q$19*(WLEF!S195))</f>
        <v>275.38450425112831</v>
      </c>
      <c r="T216" s="38">
        <f>IF('2018 Hourly Load - RC2016'!T196="",0,$P$19+$Q$19*(WLEF!T195))</f>
        <v>266.04364044770921</v>
      </c>
      <c r="U216" s="38">
        <f>IF('2018 Hourly Load - RC2016'!U196="",0,$P$19+$Q$19*(WLEF!U195))</f>
        <v>256.46341493465059</v>
      </c>
      <c r="V216" s="38">
        <f>IF('2018 Hourly Load - RC2016'!V196="",0,$P$19+$Q$19*(WLEF!V195))</f>
        <v>250.53431377599952</v>
      </c>
      <c r="W216" s="38">
        <f>IF('2018 Hourly Load - RC2016'!W196="",0,$P$19+$Q$19*(WLEF!W195))</f>
        <v>241.52224783756139</v>
      </c>
      <c r="X216" s="38">
        <f>IF('2018 Hourly Load - RC2016'!X196="",0,$P$19+$Q$19*(WLEF!X195))</f>
        <v>224.82846627387318</v>
      </c>
      <c r="Y216" s="38">
        <f>IF('2018 Hourly Load - RC2016'!Y196="",0,$P$19+$Q$19*(WLEF!Y195))</f>
        <v>203.91221724215109</v>
      </c>
      <c r="Z216" s="25">
        <f t="shared" si="2"/>
        <v>5480.1174496519698</v>
      </c>
    </row>
    <row r="217" spans="1:26" x14ac:dyDescent="0.25">
      <c r="A217" s="37">
        <f>IF('2018 Hourly Load - RC2016'!A197="","",'2018 Hourly Load - RC2016'!A197)</f>
        <v>43287</v>
      </c>
      <c r="B217" s="38">
        <f>IF('2018 Hourly Load - RC2016'!B197="",0,$P$19+$Q$19*(WLEF!B196))</f>
        <v>185.7891000314782</v>
      </c>
      <c r="C217" s="38">
        <f>IF('2018 Hourly Load - RC2016'!C197="",0,$P$19+$Q$19*(WLEF!C196))</f>
        <v>172.06075843843519</v>
      </c>
      <c r="D217" s="38">
        <f>IF('2018 Hourly Load - RC2016'!D197="",0,$P$19+$Q$19*(WLEF!D196))</f>
        <v>163.0779888270898</v>
      </c>
      <c r="E217" s="38">
        <f>IF('2018 Hourly Load - RC2016'!E197="",0,$P$19+$Q$19*(WLEF!E196))</f>
        <v>157.1753996576436</v>
      </c>
      <c r="F217" s="38">
        <f>IF('2018 Hourly Load - RC2016'!F197="",0,$P$19+$Q$19*(WLEF!F196))</f>
        <v>155.33489692904752</v>
      </c>
      <c r="G217" s="38">
        <f>IF('2018 Hourly Load - RC2016'!G197="",0,$P$19+$Q$19*(WLEF!G196))</f>
        <v>155.64006136856091</v>
      </c>
      <c r="H217" s="38">
        <f>IF('2018 Hourly Load - RC2016'!H197="",0,$P$19+$Q$19*(WLEF!H196))</f>
        <v>156.925745032691</v>
      </c>
      <c r="I217" s="38">
        <f>IF('2018 Hourly Load - RC2016'!I197="",0,$P$19+$Q$19*(WLEF!I196))</f>
        <v>162.75774969022288</v>
      </c>
      <c r="J217" s="38">
        <f>IF('2018 Hourly Load - RC2016'!J197="",0,$P$19+$Q$19*(WLEF!J196))</f>
        <v>185.94461368214735</v>
      </c>
      <c r="K217" s="38">
        <f>IF('2018 Hourly Load - RC2016'!K197="",0,$P$19+$Q$19*(WLEF!K196))</f>
        <v>211.97942304538952</v>
      </c>
      <c r="L217" s="38">
        <f>IF('2018 Hourly Load - RC2016'!L197="",0,$P$19+$Q$19*(WLEF!L196))</f>
        <v>237.56351061011668</v>
      </c>
      <c r="M217" s="38">
        <f>IF('2018 Hourly Load - RC2016'!M197="",0,$P$19+$Q$19*(WLEF!M196))</f>
        <v>248.0558797487306</v>
      </c>
      <c r="N217" s="38">
        <f>IF('2018 Hourly Load - RC2016'!N197="",0,$P$19+$Q$19*(WLEF!N196))</f>
        <v>258.93594438177945</v>
      </c>
      <c r="O217" s="38">
        <f>IF('2018 Hourly Load - RC2016'!O197="",0,$P$19+$Q$19*(WLEF!O196))</f>
        <v>269.02331859156345</v>
      </c>
      <c r="P217" s="38">
        <f>IF('2018 Hourly Load - RC2016'!P197="",0,$P$19+$Q$19*(WLEF!P196))</f>
        <v>278.41483058727908</v>
      </c>
      <c r="Q217" s="38">
        <f>IF('2018 Hourly Load - RC2016'!Q197="",0,$P$19+$Q$19*(WLEF!Q196))</f>
        <v>279.91497444266048</v>
      </c>
      <c r="R217" s="38">
        <f>IF('2018 Hourly Load - RC2016'!R197="",0,$P$19+$Q$19*(WLEF!R196))</f>
        <v>277.18091791354504</v>
      </c>
      <c r="S217" s="38">
        <f>IF('2018 Hourly Load - RC2016'!S197="",0,$P$19+$Q$19*(WLEF!S196))</f>
        <v>269.97536146976216</v>
      </c>
      <c r="T217" s="38">
        <f>IF('2018 Hourly Load - RC2016'!T197="",0,$P$19+$Q$19*(WLEF!T196))</f>
        <v>258.66536802183674</v>
      </c>
      <c r="U217" s="38">
        <f>IF('2018 Hourly Load - RC2016'!U197="",0,$P$19+$Q$19*(WLEF!U196))</f>
        <v>241.82223129391616</v>
      </c>
      <c r="V217" s="38">
        <f>IF('2018 Hourly Load - RC2016'!V197="",0,$P$19+$Q$19*(WLEF!V196))</f>
        <v>238.64401856593463</v>
      </c>
      <c r="W217" s="38">
        <f>IF('2018 Hourly Load - RC2016'!W197="",0,$P$19+$Q$19*(WLEF!W196))</f>
        <v>232.05087907477412</v>
      </c>
      <c r="X217" s="38">
        <f>IF('2018 Hourly Load - RC2016'!X197="",0,$P$19+$Q$19*(WLEF!X196))</f>
        <v>213.90028172227505</v>
      </c>
      <c r="Y217" s="38">
        <f>IF('2018 Hourly Load - RC2016'!Y197="",0,$P$19+$Q$19*(WLEF!Y196))</f>
        <v>191.90492373685123</v>
      </c>
      <c r="Z217" s="25">
        <f t="shared" si="2"/>
        <v>5202.7381768637315</v>
      </c>
    </row>
    <row r="218" spans="1:26" x14ac:dyDescent="0.25">
      <c r="A218" s="37">
        <f>IF('2018 Hourly Load - RC2016'!A198="","",'2018 Hourly Load - RC2016'!A198)</f>
        <v>43288</v>
      </c>
      <c r="B218" s="38">
        <f>IF('2018 Hourly Load - RC2016'!B198="",0,$P$19+$Q$19*(WLEF!B197))</f>
        <v>174.96371516237707</v>
      </c>
      <c r="C218" s="38">
        <f>IF('2018 Hourly Load - RC2016'!C198="",0,$P$19+$Q$19*(WLEF!C197))</f>
        <v>163.46005306827635</v>
      </c>
      <c r="D218" s="38">
        <f>IF('2018 Hourly Load - RC2016'!D198="",0,$P$19+$Q$19*(WLEF!D197))</f>
        <v>156.76442534341896</v>
      </c>
      <c r="E218" s="38">
        <f>IF('2018 Hourly Load - RC2016'!E198="",0,$P$19+$Q$19*(WLEF!E197))</f>
        <v>153.53156881555429</v>
      </c>
      <c r="F218" s="38">
        <f>IF('2018 Hourly Load - RC2016'!F198="",0,$P$19+$Q$19*(WLEF!F197))</f>
        <v>153.37395198638228</v>
      </c>
      <c r="G218" s="38">
        <f>IF('2018 Hourly Load - RC2016'!G198="",0,$P$19+$Q$19*(WLEF!G197))</f>
        <v>159.53053304698216</v>
      </c>
      <c r="H218" s="38">
        <f>IF('2018 Hourly Load - RC2016'!H198="",0,$P$19+$Q$19*(WLEF!H197))</f>
        <v>171.08201296148877</v>
      </c>
      <c r="I218" s="38">
        <f>IF('2018 Hourly Load - RC2016'!I198="",0,$P$19+$Q$19*(WLEF!I197))</f>
        <v>184.34325831736538</v>
      </c>
      <c r="J218" s="38">
        <f>IF('2018 Hourly Load - RC2016'!J198="",0,$P$19+$Q$19*(WLEF!J197))</f>
        <v>205.3768667235318</v>
      </c>
      <c r="K218" s="38">
        <f>IF('2018 Hourly Load - RC2016'!K198="",0,$P$19+$Q$19*(WLEF!K197))</f>
        <v>228.84859200189214</v>
      </c>
      <c r="L218" s="38">
        <f>IF('2018 Hourly Load - RC2016'!L198="",0,$P$19+$Q$19*(WLEF!L197))</f>
        <v>254.25302108148281</v>
      </c>
      <c r="M218" s="38">
        <f>IF('2018 Hourly Load - RC2016'!M198="",0,$P$19+$Q$19*(WLEF!M197))</f>
        <v>271.83996875307309</v>
      </c>
      <c r="N218" s="38">
        <f>IF('2018 Hourly Load - RC2016'!N198="",0,$P$19+$Q$19*(WLEF!N197))</f>
        <v>280.24911512909097</v>
      </c>
      <c r="O218" s="38">
        <f>IF('2018 Hourly Load - RC2016'!O198="",0,$P$19+$Q$19*(WLEF!O197))</f>
        <v>286.84548563182284</v>
      </c>
      <c r="P218" s="38">
        <f>IF('2018 Hourly Load - RC2016'!P198="",0,$P$19+$Q$19*(WLEF!P197))</f>
        <v>289.18217161382165</v>
      </c>
      <c r="Q218" s="38">
        <f>IF('2018 Hourly Load - RC2016'!Q198="",0,$P$19+$Q$19*(WLEF!Q197))</f>
        <v>295.97399386105593</v>
      </c>
      <c r="R218" s="38">
        <f>IF('2018 Hourly Load - RC2016'!R198="",0,$P$19+$Q$19*(WLEF!R197))</f>
        <v>295.97399386105593</v>
      </c>
      <c r="S218" s="38">
        <f>IF('2018 Hourly Load - RC2016'!S198="",0,$P$19+$Q$19*(WLEF!S197))</f>
        <v>294.8591546090891</v>
      </c>
      <c r="T218" s="38">
        <f>IF('2018 Hourly Load - RC2016'!T198="",0,$P$19+$Q$19*(WLEF!T197))</f>
        <v>289.93955827262874</v>
      </c>
      <c r="U218" s="38">
        <f>IF('2018 Hourly Load - RC2016'!U198="",0,$P$19+$Q$19*(WLEF!U197))</f>
        <v>283.60602969808832</v>
      </c>
      <c r="V218" s="38">
        <f>IF('2018 Hourly Load - RC2016'!V198="",0,$P$19+$Q$19*(WLEF!V197))</f>
        <v>278.79527860339869</v>
      </c>
      <c r="W218" s="38">
        <f>IF('2018 Hourly Load - RC2016'!W198="",0,$P$19+$Q$19*(WLEF!W197))</f>
        <v>267.58823732560461</v>
      </c>
      <c r="X218" s="38">
        <f>IF('2018 Hourly Load - RC2016'!X198="",0,$P$19+$Q$19*(WLEF!X197))</f>
        <v>242.65938624819574</v>
      </c>
      <c r="Y218" s="38">
        <f>IF('2018 Hourly Load - RC2016'!Y198="",0,$P$19+$Q$19*(WLEF!Y197))</f>
        <v>214.85622598221084</v>
      </c>
      <c r="Z218" s="25">
        <f t="shared" si="2"/>
        <v>5597.8965980978892</v>
      </c>
    </row>
    <row r="219" spans="1:26" x14ac:dyDescent="0.25">
      <c r="A219" s="37">
        <f>IF('2018 Hourly Load - RC2016'!A199="","",'2018 Hourly Load - RC2016'!A199)</f>
        <v>43289</v>
      </c>
      <c r="B219" s="38">
        <f>IF('2018 Hourly Load - RC2016'!B199="",0,$P$19+$Q$19*(WLEF!B198))</f>
        <v>191.3014093288011</v>
      </c>
      <c r="C219" s="38">
        <f>IF('2018 Hourly Load - RC2016'!C199="",0,$P$19+$Q$19*(WLEF!C198))</f>
        <v>175.48753608020934</v>
      </c>
      <c r="D219" s="38">
        <f>IF('2018 Hourly Load - RC2016'!D199="",0,$P$19+$Q$19*(WLEF!D198))</f>
        <v>165.44579379497969</v>
      </c>
      <c r="E219" s="38">
        <f>IF('2018 Hourly Load - RC2016'!E199="",0,$P$19+$Q$19*(WLEF!E198))</f>
        <v>159.87422363114922</v>
      </c>
      <c r="F219" s="38">
        <f>IF('2018 Hourly Load - RC2016'!F199="",0,$P$19+$Q$19*(WLEF!F198))</f>
        <v>158.32620369357716</v>
      </c>
      <c r="G219" s="38">
        <f>IF('2018 Hourly Load - RC2016'!G199="",0,$P$19+$Q$19*(WLEF!G198))</f>
        <v>163.13905868605099</v>
      </c>
      <c r="H219" s="38">
        <f>IF('2018 Hourly Load - RC2016'!H199="",0,$P$19+$Q$19*(WLEF!H198))</f>
        <v>174.80032322369789</v>
      </c>
      <c r="I219" s="38">
        <f>IF('2018 Hourly Load - RC2016'!I199="",0,$P$19+$Q$19*(WLEF!I198))</f>
        <v>189.06181265510864</v>
      </c>
      <c r="J219" s="38">
        <f>IF('2018 Hourly Load - RC2016'!J199="",0,$P$19+$Q$19*(WLEF!J198))</f>
        <v>211.41941724351466</v>
      </c>
      <c r="K219" s="38">
        <f>IF('2018 Hourly Load - RC2016'!K199="",0,$P$19+$Q$19*(WLEF!K198))</f>
        <v>244.70776630564308</v>
      </c>
      <c r="L219" s="38">
        <f>IF('2018 Hourly Load - RC2016'!L199="",0,$P$19+$Q$19*(WLEF!L198))</f>
        <v>280.39240459417357</v>
      </c>
      <c r="M219" s="38">
        <f>IF('2018 Hourly Load - RC2016'!M199="",0,$P$19+$Q$19*(WLEF!M198))</f>
        <v>314.69886611773461</v>
      </c>
      <c r="N219" s="38">
        <f>IF('2018 Hourly Load - RC2016'!N199="",0,$P$19+$Q$19*(WLEF!N198))</f>
        <v>343.17551103745916</v>
      </c>
      <c r="O219" s="38">
        <f>IF('2018 Hourly Load - RC2016'!O199="",0,$P$19+$Q$19*(WLEF!O198))</f>
        <v>356.72166083664911</v>
      </c>
      <c r="P219" s="38">
        <f>IF('2018 Hourly Load - RC2016'!P199="",0,$P$19+$Q$19*(WLEF!P198))</f>
        <v>354.05774861929638</v>
      </c>
      <c r="Q219" s="38">
        <f>IF('2018 Hourly Load - RC2016'!Q199="",0,$P$19+$Q$19*(WLEF!Q198))</f>
        <v>338.31976674000384</v>
      </c>
      <c r="R219" s="38">
        <f>IF('2018 Hourly Load - RC2016'!R199="",0,$P$19+$Q$19*(WLEF!R198))</f>
        <v>322.41930928640045</v>
      </c>
      <c r="S219" s="38">
        <f>IF('2018 Hourly Load - RC2016'!S199="",0,$P$19+$Q$19*(WLEF!S198))</f>
        <v>308.83797224632212</v>
      </c>
      <c r="T219" s="38">
        <f>IF('2018 Hourly Load - RC2016'!T199="",0,$P$19+$Q$19*(WLEF!T198))</f>
        <v>295.007631530862</v>
      </c>
      <c r="U219" s="38">
        <f>IF('2018 Hourly Load - RC2016'!U199="",0,$P$19+$Q$19*(WLEF!U198))</f>
        <v>277.27569617105468</v>
      </c>
      <c r="V219" s="38">
        <f>IF('2018 Hourly Load - RC2016'!V199="",0,$P$19+$Q$19*(WLEF!V198))</f>
        <v>263.08790142387227</v>
      </c>
      <c r="W219" s="38">
        <f>IF('2018 Hourly Load - RC2016'!W199="",0,$P$19+$Q$19*(WLEF!W198))</f>
        <v>247.81559735903511</v>
      </c>
      <c r="X219" s="38">
        <f>IF('2018 Hourly Load - RC2016'!X199="",0,$P$19+$Q$19*(WLEF!X198))</f>
        <v>224.52465264462938</v>
      </c>
      <c r="Y219" s="38">
        <f>IF('2018 Hourly Load - RC2016'!Y199="",0,$P$19+$Q$19*(WLEF!Y198))</f>
        <v>200.14140304190758</v>
      </c>
      <c r="Z219" s="25">
        <f t="shared" si="2"/>
        <v>5960.039666292133</v>
      </c>
    </row>
    <row r="220" spans="1:26" x14ac:dyDescent="0.25">
      <c r="A220" s="37">
        <f>IF('2018 Hourly Load - RC2016'!A200="","",'2018 Hourly Load - RC2016'!A200)</f>
        <v>43290</v>
      </c>
      <c r="B220" s="38">
        <f>IF('2018 Hourly Load - RC2016'!B200="",0,$P$19+$Q$19*(WLEF!B199))</f>
        <v>179.21224434952597</v>
      </c>
      <c r="C220" s="38">
        <f>IF('2018 Hourly Load - RC2016'!C200="",0,$P$19+$Q$19*(WLEF!C199))</f>
        <v>166.4398520513879</v>
      </c>
      <c r="D220" s="38">
        <f>IF('2018 Hourly Load - RC2016'!D200="",0,$P$19+$Q$19*(WLEF!D199))</f>
        <v>158.59301677379119</v>
      </c>
      <c r="E220" s="38">
        <f>IF('2018 Hourly Load - RC2016'!E200="",0,$P$19+$Q$19*(WLEF!E199))</f>
        <v>151.25610805727615</v>
      </c>
      <c r="F220" s="38">
        <f>IF('2018 Hourly Load - RC2016'!F200="",0,$P$19+$Q$19*(WLEF!F199))</f>
        <v>151.86401943187474</v>
      </c>
      <c r="G220" s="38">
        <f>IF('2018 Hourly Load - RC2016'!G200="",0,$P$19+$Q$19*(WLEF!G199))</f>
        <v>158.81571705154329</v>
      </c>
      <c r="H220" s="38">
        <f>IF('2018 Hourly Load - RC2016'!H200="",0,$P$19+$Q$19*(WLEF!H199))</f>
        <v>170.95404994221255</v>
      </c>
      <c r="I220" s="38">
        <f>IF('2018 Hourly Load - RC2016'!I200="",0,$P$19+$Q$19*(WLEF!I199))</f>
        <v>183.94914323738405</v>
      </c>
      <c r="J220" s="38">
        <f>IF('2018 Hourly Load - RC2016'!J200="",0,$P$19+$Q$19*(WLEF!J199))</f>
        <v>207.05876001477054</v>
      </c>
      <c r="K220" s="38">
        <f>IF('2018 Hourly Load - RC2016'!K200="",0,$P$19+$Q$19*(WLEF!K199))</f>
        <v>240.68806639215001</v>
      </c>
      <c r="L220" s="38">
        <f>IF('2018 Hourly Load - RC2016'!L200="",0,$P$19+$Q$19*(WLEF!L199))</f>
        <v>273.6903033376729</v>
      </c>
      <c r="M220" s="38">
        <f>IF('2018 Hourly Load - RC2016'!M200="",0,$P$19+$Q$19*(WLEF!M199))</f>
        <v>308.37845507614759</v>
      </c>
      <c r="N220" s="38">
        <f>IF('2018 Hourly Load - RC2016'!N200="",0,$P$19+$Q$19*(WLEF!N199))</f>
        <v>332.03253254808936</v>
      </c>
      <c r="O220" s="38">
        <f>IF('2018 Hourly Load - RC2016'!O200="",0,$P$19+$Q$19*(WLEF!O199))</f>
        <v>338.99900204768676</v>
      </c>
      <c r="P220" s="38">
        <f>IF('2018 Hourly Load - RC2016'!P200="",0,$P$19+$Q$19*(WLEF!P199))</f>
        <v>317.91776499209476</v>
      </c>
      <c r="Q220" s="38">
        <f>IF('2018 Hourly Load - RC2016'!Q200="",0,$P$19+$Q$19*(WLEF!Q199))</f>
        <v>301.56675692892418</v>
      </c>
      <c r="R220" s="38">
        <f>IF('2018 Hourly Load - RC2016'!R200="",0,$P$19+$Q$19*(WLEF!R199))</f>
        <v>293.87063194151733</v>
      </c>
      <c r="S220" s="38">
        <f>IF('2018 Hourly Load - RC2016'!S200="",0,$P$19+$Q$19*(WLEF!S199))</f>
        <v>282.76415769708467</v>
      </c>
      <c r="T220" s="38">
        <f>IF('2018 Hourly Load - RC2016'!T200="",0,$P$19+$Q$19*(WLEF!T199))</f>
        <v>269.67323239730825</v>
      </c>
      <c r="U220" s="38">
        <f>IF('2018 Hourly Load - RC2016'!U200="",0,$P$19+$Q$19*(WLEF!U199))</f>
        <v>262.1990186360743</v>
      </c>
      <c r="V220" s="38">
        <f>IF('2018 Hourly Load - RC2016'!V200="",0,$P$19+$Q$19*(WLEF!V199))</f>
        <v>255.72505038893701</v>
      </c>
      <c r="W220" s="38">
        <f>IF('2018 Hourly Load - RC2016'!W200="",0,$P$19+$Q$19*(WLEF!W199))</f>
        <v>261.35774219998171</v>
      </c>
      <c r="X220" s="38">
        <f>IF('2018 Hourly Load - RC2016'!X200="",0,$P$19+$Q$19*(WLEF!X199))</f>
        <v>222.7286827787708</v>
      </c>
      <c r="Y220" s="38">
        <f>IF('2018 Hourly Load - RC2016'!Y200="",0,$P$19+$Q$19*(WLEF!Y199))</f>
        <v>198.96486599841026</v>
      </c>
      <c r="Z220" s="25">
        <f t="shared" si="2"/>
        <v>5688.6991742706177</v>
      </c>
    </row>
    <row r="221" spans="1:26" x14ac:dyDescent="0.25">
      <c r="A221" s="37">
        <f>IF('2018 Hourly Load - RC2016'!A201="","",'2018 Hourly Load - RC2016'!A201)</f>
        <v>43291</v>
      </c>
      <c r="B221" s="38">
        <f>IF('2018 Hourly Load - RC2016'!B201="",0,$P$19+$Q$19*(WLEF!B200))</f>
        <v>177.2001275777823</v>
      </c>
      <c r="C221" s="38">
        <f>IF('2018 Hourly Load - RC2016'!C201="",0,$P$19+$Q$19*(WLEF!C200))</f>
        <v>163.99645349665428</v>
      </c>
      <c r="D221" s="38">
        <f>IF('2018 Hourly Load - RC2016'!D201="",0,$P$19+$Q$19*(WLEF!D200))</f>
        <v>156.4715627718719</v>
      </c>
      <c r="E221" s="38">
        <f>IF('2018 Hourly Load - RC2016'!E201="",0,$P$19+$Q$19*(WLEF!E200))</f>
        <v>152.34657662044938</v>
      </c>
      <c r="F221" s="38">
        <f>IF('2018 Hourly Load - RC2016'!F201="",0,$P$19+$Q$19*(WLEF!F200))</f>
        <v>151.14330173342097</v>
      </c>
      <c r="G221" s="38">
        <f>IF('2018 Hourly Load - RC2016'!G201="",0,$P$19+$Q$19*(WLEF!G200))</f>
        <v>156.36919681599497</v>
      </c>
      <c r="H221" s="38">
        <f>IF('2018 Hourly Load - RC2016'!H201="",0,$P$19+$Q$19*(WLEF!H200))</f>
        <v>168.3826078086978</v>
      </c>
      <c r="I221" s="38">
        <f>IF('2018 Hourly Load - RC2016'!I201="",0,$P$19+$Q$19*(WLEF!I200))</f>
        <v>182.66927208538843</v>
      </c>
      <c r="J221" s="38">
        <f>IF('2018 Hourly Load - RC2016'!J201="",0,$P$19+$Q$19*(WLEF!J200))</f>
        <v>205.58412403190795</v>
      </c>
      <c r="K221" s="38">
        <f>IF('2018 Hourly Load - RC2016'!K201="",0,$P$19+$Q$19*(WLEF!K200))</f>
        <v>235.87613423757597</v>
      </c>
      <c r="L221" s="38">
        <f>IF('2018 Hourly Load - RC2016'!L201="",0,$P$19+$Q$19*(WLEF!L200))</f>
        <v>261.24420724417604</v>
      </c>
      <c r="M221" s="38">
        <f>IF('2018 Hourly Load - RC2016'!M201="",0,$P$19+$Q$19*(WLEF!M200))</f>
        <v>279.39046589191145</v>
      </c>
      <c r="N221" s="38">
        <f>IF('2018 Hourly Load - RC2016'!N201="",0,$P$19+$Q$19*(WLEF!N200))</f>
        <v>296.66914182879964</v>
      </c>
      <c r="O221" s="38">
        <f>IF('2018 Hourly Load - RC2016'!O201="",0,$P$19+$Q$19*(WLEF!O200))</f>
        <v>309.27238865719005</v>
      </c>
      <c r="P221" s="38">
        <f>IF('2018 Hourly Load - RC2016'!P201="",0,$P$19+$Q$19*(WLEF!P200))</f>
        <v>308.76135368363481</v>
      </c>
      <c r="Q221" s="38">
        <f>IF('2018 Hourly Load - RC2016'!Q201="",0,$P$19+$Q$19*(WLEF!Q200))</f>
        <v>300.38729169128015</v>
      </c>
      <c r="R221" s="38">
        <f>IF('2018 Hourly Load - RC2016'!R201="",0,$P$19+$Q$19*(WLEF!R200))</f>
        <v>287.96349331788838</v>
      </c>
      <c r="S221" s="38">
        <f>IF('2018 Hourly Load - RC2016'!S201="",0,$P$19+$Q$19*(WLEF!S200))</f>
        <v>274.79539488954725</v>
      </c>
      <c r="T221" s="38">
        <f>IF('2018 Hourly Load - RC2016'!T201="",0,$P$19+$Q$19*(WLEF!T200))</f>
        <v>264.13913966600535</v>
      </c>
      <c r="U221" s="38">
        <f>IF('2018 Hourly Load - RC2016'!U201="",0,$P$19+$Q$19*(WLEF!U200))</f>
        <v>253.27514953130827</v>
      </c>
      <c r="V221" s="38">
        <f>IF('2018 Hourly Load - RC2016'!V201="",0,$P$19+$Q$19*(WLEF!V200))</f>
        <v>250.31424247137596</v>
      </c>
      <c r="W221" s="38">
        <f>IF('2018 Hourly Load - RC2016'!W201="",0,$P$19+$Q$19*(WLEF!W200))</f>
        <v>241.17975485674827</v>
      </c>
      <c r="X221" s="38">
        <f>IF('2018 Hourly Load - RC2016'!X201="",0,$P$19+$Q$19*(WLEF!X200))</f>
        <v>221.06405799283147</v>
      </c>
      <c r="Y221" s="38">
        <f>IF('2018 Hourly Load - RC2016'!Y201="",0,$P$19+$Q$19*(WLEF!Y200))</f>
        <v>197.77597673725606</v>
      </c>
      <c r="Z221" s="25">
        <f t="shared" si="2"/>
        <v>5496.2714156396987</v>
      </c>
    </row>
    <row r="222" spans="1:26" x14ac:dyDescent="0.25">
      <c r="A222" s="37">
        <f>IF('2018 Hourly Load - RC2016'!A202="","",'2018 Hourly Load - RC2016'!A202)</f>
        <v>43292</v>
      </c>
      <c r="B222" s="38">
        <f>IF('2018 Hourly Load - RC2016'!B202="",0,$P$19+$Q$19*(WLEF!B201))</f>
        <v>176.82004136015348</v>
      </c>
      <c r="C222" s="38">
        <f>IF('2018 Hourly Load - RC2016'!C202="",0,$P$19+$Q$19*(WLEF!C201))</f>
        <v>163.91971697183479</v>
      </c>
      <c r="D222" s="38">
        <f>IF('2018 Hourly Load - RC2016'!D202="",0,$P$19+$Q$19*(WLEF!D201))</f>
        <v>156.15007855908556</v>
      </c>
      <c r="E222" s="38">
        <f>IF('2018 Hourly Load - RC2016'!E202="",0,$P$19+$Q$19*(WLEF!E201))</f>
        <v>152.20447540806401</v>
      </c>
      <c r="F222" s="38">
        <f>IF('2018 Hourly Load - RC2016'!F202="",0,$P$19+$Q$19*(WLEF!F201))</f>
        <v>151.28432402386579</v>
      </c>
      <c r="G222" s="38">
        <f>IF('2018 Hourly Load - RC2016'!G202="",0,$P$19+$Q$19*(WLEF!G201))</f>
        <v>156.0625218857648</v>
      </c>
      <c r="H222" s="38">
        <f>IF('2018 Hourly Load - RC2016'!H202="",0,$P$19+$Q$19*(WLEF!H201))</f>
        <v>166.39312394214201</v>
      </c>
      <c r="I222" s="38">
        <f>IF('2018 Hourly Load - RC2016'!I202="",0,$P$19+$Q$19*(WLEF!I201))</f>
        <v>180.90790756185152</v>
      </c>
      <c r="J222" s="38">
        <f>IF('2018 Hourly Load - RC2016'!J202="",0,$P$19+$Q$19*(WLEF!J201))</f>
        <v>207.22947351773843</v>
      </c>
      <c r="K222" s="38">
        <f>IF('2018 Hourly Load - RC2016'!K202="",0,$P$19+$Q$19*(WLEF!K201))</f>
        <v>239.17504596304855</v>
      </c>
      <c r="L222" s="38">
        <f>IF('2018 Hourly Load - RC2016'!L202="",0,$P$19+$Q$19*(WLEF!L201))</f>
        <v>272.98658729115857</v>
      </c>
      <c r="M222" s="38">
        <f>IF('2018 Hourly Load - RC2016'!M202="",0,$P$19+$Q$19*(WLEF!M201))</f>
        <v>305.65650117408018</v>
      </c>
      <c r="N222" s="38">
        <f>IF('2018 Hourly Load - RC2016'!N202="",0,$P$19+$Q$19*(WLEF!N201))</f>
        <v>331.65724609453343</v>
      </c>
      <c r="O222" s="38">
        <f>IF('2018 Hourly Load - RC2016'!O202="",0,$P$19+$Q$19*(WLEF!O201))</f>
        <v>353.44269406216989</v>
      </c>
      <c r="P222" s="38">
        <f>IF('2018 Hourly Load - RC2016'!P202="",0,$P$19+$Q$19*(WLEF!P201))</f>
        <v>366.56226977443725</v>
      </c>
      <c r="Q222" s="38">
        <f>IF('2018 Hourly Load - RC2016'!Q202="",0,$P$19+$Q$19*(WLEF!Q201))</f>
        <v>369.77546618670095</v>
      </c>
      <c r="R222" s="38">
        <f>IF('2018 Hourly Load - RC2016'!R202="",0,$P$19+$Q$19*(WLEF!R201))</f>
        <v>366.99156202536886</v>
      </c>
      <c r="S222" s="38">
        <f>IF('2018 Hourly Load - RC2016'!S202="",0,$P$19+$Q$19*(WLEF!S201))</f>
        <v>357.19973042923232</v>
      </c>
      <c r="T222" s="38">
        <f>IF('2018 Hourly Load - RC2016'!T202="",0,$P$19+$Q$19*(WLEF!T201))</f>
        <v>341.53365078518436</v>
      </c>
      <c r="U222" s="38">
        <f>IF('2018 Hourly Load - RC2016'!U202="",0,$P$19+$Q$19*(WLEF!U201))</f>
        <v>318.36078976148588</v>
      </c>
      <c r="V222" s="38">
        <f>IF('2018 Hourly Load - RC2016'!V202="",0,$P$19+$Q$19*(WLEF!V201))</f>
        <v>305.12421935039004</v>
      </c>
      <c r="W222" s="38">
        <f>IF('2018 Hourly Load - RC2016'!W202="",0,$P$19+$Q$19*(WLEF!W201))</f>
        <v>291.04145046130873</v>
      </c>
      <c r="X222" s="38">
        <f>IF('2018 Hourly Load - RC2016'!X202="",0,$P$19+$Q$19*(WLEF!X201))</f>
        <v>265.19342190657335</v>
      </c>
      <c r="Y222" s="38">
        <f>IF('2018 Hourly Load - RC2016'!Y202="",0,$P$19+$Q$19*(WLEF!Y201))</f>
        <v>236.82415057909253</v>
      </c>
      <c r="Z222" s="25">
        <f t="shared" si="2"/>
        <v>6232.4964490752664</v>
      </c>
    </row>
    <row r="223" spans="1:26" x14ac:dyDescent="0.25">
      <c r="A223" s="37">
        <f>IF('2018 Hourly Load - RC2016'!A203="","",'2018 Hourly Load - RC2016'!A203)</f>
        <v>43293</v>
      </c>
      <c r="B223" s="38">
        <f>IF('2018 Hourly Load - RC2016'!B203="",0,$P$19+$Q$19*(WLEF!B202))</f>
        <v>211.86346051521758</v>
      </c>
      <c r="C223" s="38">
        <f>IF('2018 Hourly Load - RC2016'!C203="",0,$P$19+$Q$19*(WLEF!C202))</f>
        <v>194.42548175380506</v>
      </c>
      <c r="D223" s="38">
        <f>IF('2018 Hourly Load - RC2016'!D203="",0,$P$19+$Q$19*(WLEF!D202))</f>
        <v>181.93912892486188</v>
      </c>
      <c r="E223" s="38">
        <f>IF('2018 Hourly Load - RC2016'!E203="",0,$P$19+$Q$19*(WLEF!E202))</f>
        <v>174.39247274813184</v>
      </c>
      <c r="F223" s="38">
        <f>IF('2018 Hourly Load - RC2016'!F203="",0,$P$19+$Q$19*(WLEF!F202))</f>
        <v>168.68224241362515</v>
      </c>
      <c r="G223" s="38">
        <f>IF('2018 Hourly Load - RC2016'!G203="",0,$P$19+$Q$19*(WLEF!G202))</f>
        <v>168.72960061328433</v>
      </c>
      <c r="H223" s="38">
        <f>IF('2018 Hourly Load - RC2016'!H203="",0,$P$19+$Q$19*(WLEF!H202))</f>
        <v>170.20412654610897</v>
      </c>
      <c r="I223" s="38">
        <f>IF('2018 Hourly Load - RC2016'!I203="",0,$P$19+$Q$19*(WLEF!I202))</f>
        <v>177.48154998035292</v>
      </c>
      <c r="J223" s="38">
        <f>IF('2018 Hourly Load - RC2016'!J203="",0,$P$19+$Q$19*(WLEF!J202))</f>
        <v>202.25170530664923</v>
      </c>
      <c r="K223" s="38">
        <f>IF('2018 Hourly Load - RC2016'!K203="",0,$P$19+$Q$19*(WLEF!K202))</f>
        <v>240.32513359481356</v>
      </c>
      <c r="L223" s="38">
        <f>IF('2018 Hourly Load - RC2016'!L203="",0,$P$19+$Q$19*(WLEF!L202))</f>
        <v>274.34827309390721</v>
      </c>
      <c r="M223" s="38">
        <f>IF('2018 Hourly Load - RC2016'!M203="",0,$P$19+$Q$19*(WLEF!M202))</f>
        <v>307.20625098316361</v>
      </c>
      <c r="N223" s="38">
        <f>IF('2018 Hourly Load - RC2016'!N203="",0,$P$19+$Q$19*(WLEF!N202))</f>
        <v>335.15289563946169</v>
      </c>
      <c r="O223" s="38">
        <f>IF('2018 Hourly Load - RC2016'!O203="",0,$P$19+$Q$19*(WLEF!O202))</f>
        <v>351.04507056896796</v>
      </c>
      <c r="P223" s="38">
        <f>IF('2018 Hourly Load - RC2016'!P203="",0,$P$19+$Q$19*(WLEF!P202))</f>
        <v>355.76676888524605</v>
      </c>
      <c r="Q223" s="38">
        <f>IF('2018 Hourly Load - RC2016'!Q203="",0,$P$19+$Q$19*(WLEF!Q202))</f>
        <v>354.81353991219396</v>
      </c>
      <c r="R223" s="38">
        <f>IF('2018 Hourly Load - RC2016'!R203="",0,$P$19+$Q$19*(WLEF!R202))</f>
        <v>350.51679801920898</v>
      </c>
      <c r="S223" s="38">
        <f>IF('2018 Hourly Load - RC2016'!S203="",0,$P$19+$Q$19*(WLEF!S202))</f>
        <v>336.42269109909495</v>
      </c>
      <c r="T223" s="38">
        <f>IF('2018 Hourly Load - RC2016'!T203="",0,$P$19+$Q$19*(WLEF!T202))</f>
        <v>317.37107308696642</v>
      </c>
      <c r="U223" s="38">
        <f>IF('2018 Hourly Load - RC2016'!U203="",0,$P$19+$Q$19*(WLEF!U202))</f>
        <v>292.29378320969329</v>
      </c>
      <c r="V223" s="38">
        <f>IF('2018 Hourly Load - RC2016'!V203="",0,$P$19+$Q$19*(WLEF!V202))</f>
        <v>280.08200954109236</v>
      </c>
      <c r="W223" s="38">
        <f>IF('2018 Hourly Load - RC2016'!W203="",0,$P$19+$Q$19*(WLEF!W202))</f>
        <v>263.68170553445736</v>
      </c>
      <c r="X223" s="38">
        <f>IF('2018 Hourly Load - RC2016'!X203="",0,$P$19+$Q$19*(WLEF!X202))</f>
        <v>241.30814656767552</v>
      </c>
      <c r="Y223" s="38">
        <f>IF('2018 Hourly Load - RC2016'!Y203="",0,$P$19+$Q$19*(WLEF!Y202))</f>
        <v>217.44860783274811</v>
      </c>
      <c r="Z223" s="25">
        <f t="shared" si="2"/>
        <v>6167.7525163707269</v>
      </c>
    </row>
    <row r="224" spans="1:26" x14ac:dyDescent="0.25">
      <c r="A224" s="37">
        <f>IF('2018 Hourly Load - RC2016'!A204="","",'2018 Hourly Load - RC2016'!A204)</f>
        <v>43294</v>
      </c>
      <c r="B224" s="38">
        <f>IF('2018 Hourly Load - RC2016'!B204="",0,$P$19+$Q$19*(WLEF!B203))</f>
        <v>199.3135354476924</v>
      </c>
      <c r="C224" s="38">
        <f>IF('2018 Hourly Load - RC2016'!C204="",0,$P$19+$Q$19*(WLEF!C203))</f>
        <v>185.92732863337824</v>
      </c>
      <c r="D224" s="38">
        <f>IF('2018 Hourly Load - RC2016'!D204="",0,$P$19+$Q$19*(WLEF!D203))</f>
        <v>176.70451399516423</v>
      </c>
      <c r="E224" s="38">
        <f>IF('2018 Hourly Load - RC2016'!E204="",0,$P$19+$Q$19*(WLEF!E203))</f>
        <v>169.75887416255131</v>
      </c>
      <c r="F224" s="38">
        <f>IF('2018 Hourly Load - RC2016'!F204="",0,$P$19+$Q$19*(WLEF!F203))</f>
        <v>165.30647692048223</v>
      </c>
      <c r="G224" s="38">
        <f>IF('2018 Hourly Load - RC2016'!G204="",0,$P$19+$Q$19*(WLEF!G203))</f>
        <v>163.58250351571758</v>
      </c>
      <c r="H224" s="38">
        <f>IF('2018 Hourly Load - RC2016'!H204="",0,$P$19+$Q$19*(WLEF!H203))</f>
        <v>163.93506139967354</v>
      </c>
      <c r="I224" s="38">
        <f>IF('2018 Hourly Load - RC2016'!I204="",0,$P$19+$Q$19*(WLEF!I203))</f>
        <v>171.78745528310799</v>
      </c>
      <c r="J224" s="38">
        <f>IF('2018 Hourly Load - RC2016'!J204="",0,$P$19+$Q$19*(WLEF!J203))</f>
        <v>199.40537687967975</v>
      </c>
      <c r="K224" s="38">
        <f>IF('2018 Hourly Load - RC2016'!K204="",0,$P$19+$Q$19*(WLEF!K203))</f>
        <v>234.15612838842742</v>
      </c>
      <c r="L224" s="38">
        <f>IF('2018 Hourly Load - RC2016'!L204="",0,$P$19+$Q$19*(WLEF!L203))</f>
        <v>266.3658583274152</v>
      </c>
      <c r="M224" s="38">
        <f>IF('2018 Hourly Load - RC2016'!M204="",0,$P$19+$Q$19*(WLEF!M203))</f>
        <v>297.48987127545598</v>
      </c>
      <c r="N224" s="38">
        <f>IF('2018 Hourly Load - RC2016'!N204="",0,$P$19+$Q$19*(WLEF!N203))</f>
        <v>321.39487937736544</v>
      </c>
      <c r="O224" s="38">
        <f>IF('2018 Hourly Load - RC2016'!O204="",0,$P$19+$Q$19*(WLEF!O203))</f>
        <v>333.80553792008362</v>
      </c>
      <c r="P224" s="38">
        <f>IF('2018 Hourly Load - RC2016'!P204="",0,$P$19+$Q$19*(WLEF!P203))</f>
        <v>344.16311302497496</v>
      </c>
      <c r="Q224" s="38">
        <f>IF('2018 Hourly Load - RC2016'!Q204="",0,$P$19+$Q$19*(WLEF!Q203))</f>
        <v>351.49033446102641</v>
      </c>
      <c r="R224" s="38">
        <f>IF('2018 Hourly Load - RC2016'!R204="",0,$P$19+$Q$19*(WLEF!R203))</f>
        <v>350.12787686944955</v>
      </c>
      <c r="S224" s="38">
        <f>IF('2018 Hourly Load - RC2016'!S204="",0,$P$19+$Q$19*(WLEF!S203))</f>
        <v>340.1693899554042</v>
      </c>
      <c r="T224" s="38">
        <f>IF('2018 Hourly Load - RC2016'!T204="",0,$P$19+$Q$19*(WLEF!T203))</f>
        <v>324.21072825951376</v>
      </c>
      <c r="U224" s="38">
        <f>IF('2018 Hourly Load - RC2016'!U204="",0,$P$19+$Q$19*(WLEF!U203))</f>
        <v>304.26377478710134</v>
      </c>
      <c r="V224" s="38">
        <f>IF('2018 Hourly Load - RC2016'!V204="",0,$P$19+$Q$19*(WLEF!V203))</f>
        <v>293.64853154436412</v>
      </c>
      <c r="W224" s="38">
        <f>IF('2018 Hourly Load - RC2016'!W204="",0,$P$19+$Q$19*(WLEF!W203))</f>
        <v>282.47592154281875</v>
      </c>
      <c r="X224" s="38">
        <f>IF('2018 Hourly Load - RC2016'!X204="",0,$P$19+$Q$19*(WLEF!X203))</f>
        <v>257.4503379206252</v>
      </c>
      <c r="Y224" s="38">
        <f>IF('2018 Hourly Load - RC2016'!Y204="",0,$P$19+$Q$19*(WLEF!Y203))</f>
        <v>229.56866810143191</v>
      </c>
      <c r="Z224" s="25">
        <f t="shared" ref="Z224:Z287" si="3">SUM(B224:Y224)</f>
        <v>6126.5020779929055</v>
      </c>
    </row>
    <row r="225" spans="1:26" x14ac:dyDescent="0.25">
      <c r="A225" s="37">
        <f>IF('2018 Hourly Load - RC2016'!A205="","",'2018 Hourly Load - RC2016'!A205)</f>
        <v>43295</v>
      </c>
      <c r="B225" s="38">
        <f>IF('2018 Hourly Load - RC2016'!B205="",0,$P$19+$Q$19*(WLEF!B204))</f>
        <v>205.75382766393943</v>
      </c>
      <c r="C225" s="38">
        <f>IF('2018 Hourly Load - RC2016'!C205="",0,$P$19+$Q$19*(WLEF!C204))</f>
        <v>189.23731729077392</v>
      </c>
      <c r="D225" s="38">
        <f>IF('2018 Hourly Load - RC2016'!D205="",0,$P$19+$Q$19*(WLEF!D204))</f>
        <v>177.56440039616894</v>
      </c>
      <c r="E225" s="38">
        <f>IF('2018 Hourly Load - RC2016'!E205="",0,$P$19+$Q$19*(WLEF!E204))</f>
        <v>171.4023233072038</v>
      </c>
      <c r="F225" s="38">
        <f>IF('2018 Hourly Load - RC2016'!F205="",0,$P$19+$Q$19*(WLEF!F204))</f>
        <v>169.7906405016067</v>
      </c>
      <c r="G225" s="38">
        <f>IF('2018 Hourly Load - RC2016'!G205="",0,$P$19+$Q$19*(WLEF!G204))</f>
        <v>174.62075824512959</v>
      </c>
      <c r="H225" s="38">
        <f>IF('2018 Hourly Load - RC2016'!H205="",0,$P$19+$Q$19*(WLEF!H204))</f>
        <v>186.32524871140328</v>
      </c>
      <c r="I225" s="38">
        <f>IF('2018 Hourly Load - RC2016'!I205="",0,$P$19+$Q$19*(WLEF!I204))</f>
        <v>199.84671637299971</v>
      </c>
      <c r="J225" s="38">
        <f>IF('2018 Hourly Load - RC2016'!J205="",0,$P$19+$Q$19*(WLEF!J204))</f>
        <v>225.92487538125118</v>
      </c>
      <c r="K225" s="38">
        <f>IF('2018 Hourly Load - RC2016'!K205="",0,$P$19+$Q$19*(WLEF!K204))</f>
        <v>259.63589211359607</v>
      </c>
      <c r="L225" s="38">
        <f>IF('2018 Hourly Load - RC2016'!L205="",0,$P$19+$Q$19*(WLEF!L204))</f>
        <v>295.89958061481514</v>
      </c>
      <c r="M225" s="38">
        <f>IF('2018 Hourly Load - RC2016'!M205="",0,$P$19+$Q$19*(WLEF!M204))</f>
        <v>328.18590825733264</v>
      </c>
      <c r="N225" s="38">
        <f>IF('2018 Hourly Load - RC2016'!N205="",0,$P$19+$Q$19*(WLEF!N204))</f>
        <v>352.71670906680225</v>
      </c>
      <c r="O225" s="38">
        <f>IF('2018 Hourly Load - RC2016'!O205="",0,$P$19+$Q$19*(WLEF!O204))</f>
        <v>359.48330108409709</v>
      </c>
      <c r="P225" s="38">
        <f>IF('2018 Hourly Load - RC2016'!P205="",0,$P$19+$Q$19*(WLEF!P204))</f>
        <v>354.39352638995132</v>
      </c>
      <c r="Q225" s="38">
        <f>IF('2018 Hourly Load - RC2016'!Q205="",0,$P$19+$Q$19*(WLEF!Q204))</f>
        <v>351.68525321809017</v>
      </c>
      <c r="R225" s="38">
        <f>IF('2018 Hourly Load - RC2016'!R205="",0,$P$19+$Q$19*(WLEF!R204))</f>
        <v>350.57238120046173</v>
      </c>
      <c r="S225" s="38">
        <f>IF('2018 Hourly Load - RC2016'!S205="",0,$P$19+$Q$19*(WLEF!S204))</f>
        <v>350.0445733064185</v>
      </c>
      <c r="T225" s="38">
        <f>IF('2018 Hourly Load - RC2016'!T205="",0,$P$19+$Q$19*(WLEF!T204))</f>
        <v>343.12069892575317</v>
      </c>
      <c r="U225" s="38">
        <f>IF('2018 Hourly Load - RC2016'!U205="",0,$P$19+$Q$19*(WLEF!U204))</f>
        <v>320.76554852512135</v>
      </c>
      <c r="V225" s="38">
        <f>IF('2018 Hourly Load - RC2016'!V205="",0,$P$19+$Q$19*(WLEF!V204))</f>
        <v>301.41600995538846</v>
      </c>
      <c r="W225" s="38">
        <f>IF('2018 Hourly Load - RC2016'!W205="",0,$P$19+$Q$19*(WLEF!W204))</f>
        <v>281.25322893798528</v>
      </c>
      <c r="X225" s="38">
        <f>IF('2018 Hourly Load - RC2016'!X205="",0,$P$19+$Q$19*(WLEF!X204))</f>
        <v>252.21155691367443</v>
      </c>
      <c r="Y225" s="38">
        <f>IF('2018 Hourly Load - RC2016'!Y205="",0,$P$19+$Q$19*(WLEF!Y204))</f>
        <v>222.12586751213809</v>
      </c>
      <c r="Z225" s="25">
        <f t="shared" si="3"/>
        <v>6423.9761438921023</v>
      </c>
    </row>
    <row r="226" spans="1:26" x14ac:dyDescent="0.25">
      <c r="A226" s="37">
        <f>IF('2018 Hourly Load - RC2016'!A206="","",'2018 Hourly Load - RC2016'!A206)</f>
        <v>43296</v>
      </c>
      <c r="B226" s="38">
        <f>IF('2018 Hourly Load - RC2016'!B206="",0,$P$19+$Q$19*(WLEF!B205))</f>
        <v>197.6118403424378</v>
      </c>
      <c r="C226" s="38">
        <f>IF('2018 Hourly Load - RC2016'!C206="",0,$P$19+$Q$19*(WLEF!C205))</f>
        <v>181.75277536944353</v>
      </c>
      <c r="D226" s="38">
        <f>IF('2018 Hourly Load - RC2016'!D206="",0,$P$19+$Q$19*(WLEF!D205))</f>
        <v>171.54665069519322</v>
      </c>
      <c r="E226" s="38">
        <f>IF('2018 Hourly Load - RC2016'!E206="",0,$P$19+$Q$19*(WLEF!E205))</f>
        <v>165.26006385644297</v>
      </c>
      <c r="F226" s="38">
        <f>IF('2018 Hourly Load - RC2016'!F206="",0,$P$19+$Q$19*(WLEF!F205))</f>
        <v>163.81234625671618</v>
      </c>
      <c r="G226" s="38">
        <f>IF('2018 Hourly Load - RC2016'!G206="",0,$P$19+$Q$19*(WLEF!G205))</f>
        <v>168.74538955696255</v>
      </c>
      <c r="H226" s="38">
        <f>IF('2018 Hourly Load - RC2016'!H206="",0,$P$19+$Q$19*(WLEF!H205))</f>
        <v>181.12722721752317</v>
      </c>
      <c r="I226" s="38">
        <f>IF('2018 Hourly Load - RC2016'!I206="",0,$P$19+$Q$19*(WLEF!I205))</f>
        <v>193.83300040151912</v>
      </c>
      <c r="J226" s="38">
        <f>IF('2018 Hourly Load - RC2016'!J206="",0,$P$19+$Q$19*(WLEF!J205))</f>
        <v>214.48514372781671</v>
      </c>
      <c r="K226" s="38">
        <f>IF('2018 Hourly Load - RC2016'!K206="",0,$P$19+$Q$19*(WLEF!K205))</f>
        <v>245.87789599137608</v>
      </c>
      <c r="L226" s="38">
        <f>IF('2018 Hourly Load - RC2016'!L206="",0,$P$19+$Q$19*(WLEF!L205))</f>
        <v>274.65414242908838</v>
      </c>
      <c r="M226" s="38">
        <f>IF('2018 Hourly Load - RC2016'!M206="",0,$P$19+$Q$19*(WLEF!M205))</f>
        <v>300.71320883467962</v>
      </c>
      <c r="N226" s="38">
        <f>IF('2018 Hourly Load - RC2016'!N206="",0,$P$19+$Q$19*(WLEF!N205))</f>
        <v>317.16297637732055</v>
      </c>
      <c r="O226" s="38">
        <f>IF('2018 Hourly Load - RC2016'!O206="",0,$P$19+$Q$19*(WLEF!O205))</f>
        <v>317.29302603162989</v>
      </c>
      <c r="P226" s="38">
        <f>IF('2018 Hourly Load - RC2016'!P206="",0,$P$19+$Q$19*(WLEF!P205))</f>
        <v>310.19370168067763</v>
      </c>
      <c r="Q226" s="38">
        <f>IF('2018 Hourly Load - RC2016'!Q206="",0,$P$19+$Q$19*(WLEF!Q205))</f>
        <v>297.56456072571359</v>
      </c>
      <c r="R226" s="38">
        <f>IF('2018 Hourly Load - RC2016'!R206="",0,$P$19+$Q$19*(WLEF!R205))</f>
        <v>288.9869414079576</v>
      </c>
      <c r="S226" s="38">
        <f>IF('2018 Hourly Load - RC2016'!S206="",0,$P$19+$Q$19*(WLEF!S205))</f>
        <v>283.05260100436311</v>
      </c>
      <c r="T226" s="38">
        <f>IF('2018 Hourly Load - RC2016'!T206="",0,$P$19+$Q$19*(WLEF!T205))</f>
        <v>280.5118520422136</v>
      </c>
      <c r="U226" s="38">
        <f>IF('2018 Hourly Load - RC2016'!U206="",0,$P$19+$Q$19*(WLEF!U205))</f>
        <v>271.04638570172256</v>
      </c>
      <c r="V226" s="38">
        <f>IF('2018 Hourly Load - RC2016'!V206="",0,$P$19+$Q$19*(WLEF!V205))</f>
        <v>267.88868327983124</v>
      </c>
      <c r="W226" s="38">
        <f>IF('2018 Hourly Load - RC2016'!W206="",0,$P$19+$Q$19*(WLEF!W205))</f>
        <v>257.98983341641002</v>
      </c>
      <c r="X226" s="38">
        <f>IF('2018 Hourly Load - RC2016'!X206="",0,$P$19+$Q$19*(WLEF!X205))</f>
        <v>234.38629912169603</v>
      </c>
      <c r="Y226" s="38">
        <f>IF('2018 Hourly Load - RC2016'!Y206="",0,$P$19+$Q$19*(WLEF!Y205))</f>
        <v>208.40866614777218</v>
      </c>
      <c r="Z226" s="25">
        <f t="shared" si="3"/>
        <v>5793.9052116165085</v>
      </c>
    </row>
    <row r="227" spans="1:26" x14ac:dyDescent="0.25">
      <c r="A227" s="37">
        <f>IF('2018 Hourly Load - RC2016'!A207="","",'2018 Hourly Load - RC2016'!A207)</f>
        <v>43297</v>
      </c>
      <c r="B227" s="38">
        <f>IF('2018 Hourly Load - RC2016'!B207="",0,$P$19+$Q$19*(WLEF!B206))</f>
        <v>187.40169344719311</v>
      </c>
      <c r="C227" s="38">
        <f>IF('2018 Hourly Load - RC2016'!C207="",0,$P$19+$Q$19*(WLEF!C206))</f>
        <v>172.36670689455869</v>
      </c>
      <c r="D227" s="38">
        <f>IF('2018 Hourly Load - RC2016'!D207="",0,$P$19+$Q$19*(WLEF!D206))</f>
        <v>162.68159578325128</v>
      </c>
      <c r="E227" s="38">
        <f>IF('2018 Hourly Load - RC2016'!E207="",0,$P$19+$Q$19*(WLEF!E206))</f>
        <v>158.07464153463366</v>
      </c>
      <c r="F227" s="38">
        <f>IF('2018 Hourly Load - RC2016'!F207="",0,$P$19+$Q$19*(WLEF!F206))</f>
        <v>157.42547002718396</v>
      </c>
      <c r="G227" s="38">
        <f>IF('2018 Hourly Load - RC2016'!G207="",0,$P$19+$Q$19*(WLEF!G206))</f>
        <v>163.84301641108001</v>
      </c>
      <c r="H227" s="38">
        <f>IF('2018 Hourly Load - RC2016'!H207="",0,$P$19+$Q$19*(WLEF!H206))</f>
        <v>179.21224434952597</v>
      </c>
      <c r="I227" s="38">
        <f>IF('2018 Hourly Load - RC2016'!I207="",0,$P$19+$Q$19*(WLEF!I206))</f>
        <v>192.77761981841564</v>
      </c>
      <c r="J227" s="38">
        <f>IF('2018 Hourly Load - RC2016'!J207="",0,$P$19+$Q$19*(WLEF!J206))</f>
        <v>217.94241242291247</v>
      </c>
      <c r="K227" s="38">
        <f>IF('2018 Hourly Load - RC2016'!K207="",0,$P$19+$Q$19*(WLEF!K206))</f>
        <v>249.63293563356717</v>
      </c>
      <c r="L227" s="38">
        <f>IF('2018 Hourly Load - RC2016'!L207="",0,$P$19+$Q$19*(WLEF!L206))</f>
        <v>278.05849503796856</v>
      </c>
      <c r="M227" s="38">
        <f>IF('2018 Hourly Load - RC2016'!M207="",0,$P$19+$Q$19*(WLEF!M206))</f>
        <v>300.66305191150667</v>
      </c>
      <c r="N227" s="38">
        <f>IF('2018 Hourly Load - RC2016'!N207="",0,$P$19+$Q$19*(WLEF!N206))</f>
        <v>315.16475324304611</v>
      </c>
      <c r="O227" s="38">
        <f>IF('2018 Hourly Load - RC2016'!O207="",0,$P$19+$Q$19*(WLEF!O206))</f>
        <v>304.21321218927875</v>
      </c>
      <c r="P227" s="38">
        <f>IF('2018 Hourly Load - RC2016'!P207="",0,$P$19+$Q$19*(WLEF!P206))</f>
        <v>291.82679054903332</v>
      </c>
      <c r="Q227" s="38">
        <f>IF('2018 Hourly Load - RC2016'!Q207="",0,$P$19+$Q$19*(WLEF!Q206))</f>
        <v>281.87609488996145</v>
      </c>
      <c r="R227" s="38">
        <f>IF('2018 Hourly Load - RC2016'!R207="",0,$P$19+$Q$19*(WLEF!R206))</f>
        <v>273.15067189772361</v>
      </c>
      <c r="S227" s="38">
        <f>IF('2018 Hourly Load - RC2016'!S207="",0,$P$19+$Q$19*(WLEF!S206))</f>
        <v>265.12457158185805</v>
      </c>
      <c r="T227" s="38">
        <f>IF('2018 Hourly Load - RC2016'!T207="",0,$P$19+$Q$19*(WLEF!T206))</f>
        <v>259.90721077183395</v>
      </c>
      <c r="U227" s="38">
        <f>IF('2018 Hourly Load - RC2016'!U207="",0,$P$19+$Q$19*(WLEF!U206))</f>
        <v>251.21744902685697</v>
      </c>
      <c r="V227" s="38">
        <f>IF('2018 Hourly Load - RC2016'!V207="",0,$P$19+$Q$19*(WLEF!V206))</f>
        <v>252.41072806174668</v>
      </c>
      <c r="W227" s="38">
        <f>IF('2018 Hourly Load - RC2016'!W207="",0,$P$19+$Q$19*(WLEF!W206))</f>
        <v>246.18194770272805</v>
      </c>
      <c r="X227" s="38">
        <f>IF('2018 Hourly Load - RC2016'!X207="",0,$P$19+$Q$19*(WLEF!X206))</f>
        <v>226.08766312364367</v>
      </c>
      <c r="Y227" s="38">
        <f>IF('2018 Hourly Load - RC2016'!Y207="",0,$P$19+$Q$19*(WLEF!Y206))</f>
        <v>202.43771144920265</v>
      </c>
      <c r="Z227" s="25">
        <f t="shared" si="3"/>
        <v>5589.6786877587092</v>
      </c>
    </row>
    <row r="228" spans="1:26" x14ac:dyDescent="0.25">
      <c r="A228" s="37">
        <f>IF('2018 Hourly Load - RC2016'!A208="","",'2018 Hourly Load - RC2016'!A208)</f>
        <v>43298</v>
      </c>
      <c r="B228" s="38">
        <f>IF('2018 Hourly Load - RC2016'!B208="",0,$P$19+$Q$19*(WLEF!B207))</f>
        <v>182.31235823391773</v>
      </c>
      <c r="C228" s="38">
        <f>IF('2018 Hourly Load - RC2016'!C208="",0,$P$19+$Q$19*(WLEF!C207))</f>
        <v>169.64773729057882</v>
      </c>
      <c r="D228" s="38">
        <f>IF('2018 Hourly Load - RC2016'!D208="",0,$P$19+$Q$19*(WLEF!D207))</f>
        <v>160.30865730476822</v>
      </c>
      <c r="E228" s="38">
        <f>IF('2018 Hourly Load - RC2016'!E208="",0,$P$19+$Q$19*(WLEF!E207))</f>
        <v>155.88756390388272</v>
      </c>
      <c r="F228" s="38">
        <f>IF('2018 Hourly Load - RC2016'!F208="",0,$P$19+$Q$19*(WLEF!F207))</f>
        <v>155.46560400645927</v>
      </c>
      <c r="G228" s="38">
        <f>IF('2018 Hourly Load - RC2016'!G208="",0,$P$19+$Q$19*(WLEF!G207))</f>
        <v>161.31697531282424</v>
      </c>
      <c r="H228" s="38">
        <f>IF('2018 Hourly Load - RC2016'!H208="",0,$P$19+$Q$19*(WLEF!H207))</f>
        <v>174.06683972084338</v>
      </c>
      <c r="I228" s="38">
        <f>IF('2018 Hourly Load - RC2016'!I208="",0,$P$19+$Q$19*(WLEF!I207))</f>
        <v>185.61644374973599</v>
      </c>
      <c r="J228" s="38">
        <f>IF('2018 Hourly Load - RC2016'!J208="",0,$P$19+$Q$19*(WLEF!J207))</f>
        <v>212.7538300574497</v>
      </c>
      <c r="K228" s="38">
        <f>IF('2018 Hourly Load - RC2016'!K208="",0,$P$19+$Q$19*(WLEF!K207))</f>
        <v>241.80079455351972</v>
      </c>
      <c r="L228" s="38">
        <f>IF('2018 Hourly Load - RC2016'!L208="",0,$P$19+$Q$19*(WLEF!L207))</f>
        <v>272.588389570554</v>
      </c>
      <c r="M228" s="38">
        <f>IF('2018 Hourly Load - RC2016'!M208="",0,$P$19+$Q$19*(WLEF!M207))</f>
        <v>300.88880338050666</v>
      </c>
      <c r="N228" s="38">
        <f>IF('2018 Hourly Load - RC2016'!N208="",0,$P$19+$Q$19*(WLEF!N207))</f>
        <v>301.59188645948262</v>
      </c>
      <c r="O228" s="38">
        <f>IF('2018 Hourly Load - RC2016'!O208="",0,$P$19+$Q$19*(WLEF!O207))</f>
        <v>296.91768228702824</v>
      </c>
      <c r="P228" s="38">
        <f>IF('2018 Hourly Load - RC2016'!P208="",0,$P$19+$Q$19*(WLEF!P207))</f>
        <v>291.16406274704099</v>
      </c>
      <c r="Q228" s="38">
        <f>IF('2018 Hourly Load - RC2016'!Q208="",0,$P$19+$Q$19*(WLEF!Q207))</f>
        <v>300.5627553279117</v>
      </c>
      <c r="R228" s="38">
        <f>IF('2018 Hourly Load - RC2016'!R208="",0,$P$19+$Q$19*(WLEF!R207))</f>
        <v>313.484580472662</v>
      </c>
      <c r="S228" s="38">
        <f>IF('2018 Hourly Load - RC2016'!S208="",0,$P$19+$Q$19*(WLEF!S207))</f>
        <v>315.00940574635587</v>
      </c>
      <c r="T228" s="38">
        <f>IF('2018 Hourly Load - RC2016'!T208="",0,$P$19+$Q$19*(WLEF!T207))</f>
        <v>312.09336673424394</v>
      </c>
      <c r="U228" s="38">
        <f>IF('2018 Hourly Load - RC2016'!U208="",0,$P$19+$Q$19*(WLEF!U207))</f>
        <v>300.21189854421539</v>
      </c>
      <c r="V228" s="38">
        <f>IF('2018 Hourly Load - RC2016'!V208="",0,$P$19+$Q$19*(WLEF!V207))</f>
        <v>290.72282683022746</v>
      </c>
      <c r="W228" s="38">
        <f>IF('2018 Hourly Load - RC2016'!W208="",0,$P$19+$Q$19*(WLEF!W207))</f>
        <v>277.27569617105468</v>
      </c>
      <c r="X228" s="38">
        <f>IF('2018 Hourly Load - RC2016'!X208="",0,$P$19+$Q$19*(WLEF!X207))</f>
        <v>247.85927211918914</v>
      </c>
      <c r="Y228" s="38">
        <f>IF('2018 Hourly Load - RC2016'!Y208="",0,$P$19+$Q$19*(WLEF!Y207))</f>
        <v>220.32518995021223</v>
      </c>
      <c r="Z228" s="25">
        <f t="shared" si="3"/>
        <v>5839.8726204746654</v>
      </c>
    </row>
    <row r="229" spans="1:26" x14ac:dyDescent="0.25">
      <c r="A229" s="37">
        <f>IF('2018 Hourly Load - RC2016'!A209="","",'2018 Hourly Load - RC2016'!A209)</f>
        <v>43299</v>
      </c>
      <c r="B229" s="38">
        <f>IF('2018 Hourly Load - RC2016'!B209="",0,$P$19+$Q$19*(WLEF!B208))</f>
        <v>194.0123747705446</v>
      </c>
      <c r="C229" s="38">
        <f>IF('2018 Hourly Load - RC2016'!C209="",0,$P$19+$Q$19*(WLEF!C208))</f>
        <v>178.0622581364234</v>
      </c>
      <c r="D229" s="38">
        <f>IF('2018 Hourly Load - RC2016'!D209="",0,$P$19+$Q$19*(WLEF!D208))</f>
        <v>168.09922248747671</v>
      </c>
      <c r="E229" s="38">
        <f>IF('2018 Hourly Load - RC2016'!E209="",0,$P$19+$Q$19*(WLEF!E208))</f>
        <v>161.81598318386739</v>
      </c>
      <c r="F229" s="38">
        <f>IF('2018 Hourly Load - RC2016'!F209="",0,$P$19+$Q$19*(WLEF!F208))</f>
        <v>159.48575994429257</v>
      </c>
      <c r="G229" s="38">
        <f>IF('2018 Hourly Load - RC2016'!G209="",0,$P$19+$Q$19*(WLEF!G208))</f>
        <v>164.05786861063643</v>
      </c>
      <c r="H229" s="38">
        <f>IF('2018 Hourly Load - RC2016'!H209="",0,$P$19+$Q$19*(WLEF!H208))</f>
        <v>174.53919534282932</v>
      </c>
      <c r="I229" s="38">
        <f>IF('2018 Hourly Load - RC2016'!I209="",0,$P$19+$Q$19*(WLEF!I208))</f>
        <v>187.76754940370714</v>
      </c>
      <c r="J229" s="38">
        <f>IF('2018 Hourly Load - RC2016'!J209="",0,$P$19+$Q$19*(WLEF!J208))</f>
        <v>214.17305620585131</v>
      </c>
      <c r="K229" s="38">
        <f>IF('2018 Hourly Load - RC2016'!K209="",0,$P$19+$Q$19*(WLEF!K208))</f>
        <v>250.05034679608917</v>
      </c>
      <c r="L229" s="38">
        <f>IF('2018 Hourly Load - RC2016'!L209="",0,$P$19+$Q$19*(WLEF!L208))</f>
        <v>286.36034478484117</v>
      </c>
      <c r="M229" s="38">
        <f>IF('2018 Hourly Load - RC2016'!M209="",0,$P$19+$Q$19*(WLEF!M208))</f>
        <v>321.70985553300619</v>
      </c>
      <c r="N229" s="38">
        <f>IF('2018 Hourly Load - RC2016'!N209="",0,$P$19+$Q$19*(WLEF!N208))</f>
        <v>352.43774300984967</v>
      </c>
      <c r="O229" s="38">
        <f>IF('2018 Hourly Load - RC2016'!O209="",0,$P$19+$Q$19*(WLEF!O208))</f>
        <v>376.13963830219734</v>
      </c>
      <c r="P229" s="38">
        <f>IF('2018 Hourly Load - RC2016'!P209="",0,$P$19+$Q$19*(WLEF!P208))</f>
        <v>391.07128139567658</v>
      </c>
      <c r="Q229" s="38">
        <f>IF('2018 Hourly Load - RC2016'!Q209="",0,$P$19+$Q$19*(WLEF!Q208))</f>
        <v>399.38540567782633</v>
      </c>
      <c r="R229" s="38">
        <f>IF('2018 Hourly Load - RC2016'!R209="",0,$P$19+$Q$19*(WLEF!R208))</f>
        <v>399.4156205271313</v>
      </c>
      <c r="S229" s="38">
        <f>IF('2018 Hourly Load - RC2016'!S209="",0,$P$19+$Q$19*(WLEF!S208))</f>
        <v>383.63286914155572</v>
      </c>
      <c r="T229" s="38">
        <f>IF('2018 Hourly Load - RC2016'!T209="",0,$P$19+$Q$19*(WLEF!T208))</f>
        <v>354.89758145783236</v>
      </c>
      <c r="U229" s="38">
        <f>IF('2018 Hourly Load - RC2016'!U209="",0,$P$19+$Q$19*(WLEF!U208))</f>
        <v>326.0617842832512</v>
      </c>
      <c r="V229" s="38">
        <f>IF('2018 Hourly Load - RC2016'!V209="",0,$P$19+$Q$19*(WLEF!V208))</f>
        <v>308.63368485040775</v>
      </c>
      <c r="W229" s="38">
        <f>IF('2018 Hourly Load - RC2016'!W209="",0,$P$19+$Q$19*(WLEF!W208))</f>
        <v>290.50238365717502</v>
      </c>
      <c r="X229" s="38">
        <f>IF('2018 Hourly Load - RC2016'!X209="",0,$P$19+$Q$19*(WLEF!X208))</f>
        <v>262.7457644872996</v>
      </c>
      <c r="Y229" s="38">
        <f>IF('2018 Hourly Load - RC2016'!Y209="",0,$P$19+$Q$19*(WLEF!Y208))</f>
        <v>234.97297371609778</v>
      </c>
      <c r="Z229" s="25">
        <f t="shared" si="3"/>
        <v>6540.0305457058676</v>
      </c>
    </row>
    <row r="230" spans="1:26" x14ac:dyDescent="0.25">
      <c r="A230" s="37">
        <f>IF('2018 Hourly Load - RC2016'!A210="","",'2018 Hourly Load - RC2016'!A210)</f>
        <v>43300</v>
      </c>
      <c r="B230" s="38">
        <f>IF('2018 Hourly Load - RC2016'!B210="",0,$P$19+$Q$19*(WLEF!B209))</f>
        <v>209.22974084944951</v>
      </c>
      <c r="C230" s="38">
        <f>IF('2018 Hourly Load - RC2016'!C210="",0,$P$19+$Q$19*(WLEF!C209))</f>
        <v>190.52285925648914</v>
      </c>
      <c r="D230" s="38">
        <f>IF('2018 Hourly Load - RC2016'!D210="",0,$P$19+$Q$19*(WLEF!D209))</f>
        <v>178.14536030069218</v>
      </c>
      <c r="E230" s="38">
        <f>IF('2018 Hourly Load - RC2016'!E210="",0,$P$19+$Q$19*(WLEF!E209))</f>
        <v>170.60262636485675</v>
      </c>
      <c r="F230" s="38">
        <f>IF('2018 Hourly Load - RC2016'!F210="",0,$P$19+$Q$19*(WLEF!F209))</f>
        <v>165.92655493816397</v>
      </c>
      <c r="G230" s="38">
        <f>IF('2018 Hourly Load - RC2016'!G210="",0,$P$19+$Q$19*(WLEF!G209))</f>
        <v>165.63173088652894</v>
      </c>
      <c r="H230" s="38">
        <f>IF('2018 Hourly Load - RC2016'!H210="",0,$P$19+$Q$19*(WLEF!H209))</f>
        <v>167.22055996758095</v>
      </c>
      <c r="I230" s="38">
        <f>IF('2018 Hourly Load - RC2016'!I210="",0,$P$19+$Q$19*(WLEF!I209))</f>
        <v>175.2418116082456</v>
      </c>
      <c r="J230" s="38">
        <f>IF('2018 Hourly Load - RC2016'!J210="",0,$P$19+$Q$19*(WLEF!J209))</f>
        <v>205.64067896218847</v>
      </c>
      <c r="K230" s="38">
        <f>IF('2018 Hourly Load - RC2016'!K210="",0,$P$19+$Q$19*(WLEF!K209))</f>
        <v>244.81593542299771</v>
      </c>
      <c r="L230" s="38">
        <f>IF('2018 Hourly Load - RC2016'!L210="",0,$P$19+$Q$19*(WLEF!L209))</f>
        <v>282.81221719600512</v>
      </c>
      <c r="M230" s="38">
        <f>IF('2018 Hourly Load - RC2016'!M210="",0,$P$19+$Q$19*(WLEF!M209))</f>
        <v>317.94381376414646</v>
      </c>
      <c r="N230" s="38">
        <f>IF('2018 Hourly Load - RC2016'!N210="",0,$P$19+$Q$19*(WLEF!N209))</f>
        <v>346.08878729012179</v>
      </c>
      <c r="O230" s="38">
        <f>IF('2018 Hourly Load - RC2016'!O210="",0,$P$19+$Q$19*(WLEF!O209))</f>
        <v>367.22065024029041</v>
      </c>
      <c r="P230" s="38">
        <f>IF('2018 Hourly Load - RC2016'!P210="",0,$P$19+$Q$19*(WLEF!P209))</f>
        <v>376.19781377323255</v>
      </c>
      <c r="Q230" s="38">
        <f>IF('2018 Hourly Load - RC2016'!Q210="",0,$P$19+$Q$19*(WLEF!Q209))</f>
        <v>379.28934807035301</v>
      </c>
      <c r="R230" s="38">
        <f>IF('2018 Hourly Load - RC2016'!R210="",0,$P$19+$Q$19*(WLEF!R209))</f>
        <v>386.64471857983364</v>
      </c>
      <c r="S230" s="38">
        <f>IF('2018 Hourly Load - RC2016'!S210="",0,$P$19+$Q$19*(WLEF!S209))</f>
        <v>380.9877841120657</v>
      </c>
      <c r="T230" s="38">
        <f>IF('2018 Hourly Load - RC2016'!T210="",0,$P$19+$Q$19*(WLEF!T209))</f>
        <v>358.63643367450857</v>
      </c>
      <c r="U230" s="38">
        <f>IF('2018 Hourly Load - RC2016'!U210="",0,$P$19+$Q$19*(WLEF!U209))</f>
        <v>335.3688066210824</v>
      </c>
      <c r="V230" s="38">
        <f>IF('2018 Hourly Load - RC2016'!V210="",0,$P$19+$Q$19*(WLEF!V209))</f>
        <v>321.99876565384437</v>
      </c>
      <c r="W230" s="38">
        <f>IF('2018 Hourly Load - RC2016'!W210="",0,$P$19+$Q$19*(WLEF!W209))</f>
        <v>301.86840624075523</v>
      </c>
      <c r="X230" s="38">
        <f>IF('2018 Hourly Load - RC2016'!X210="",0,$P$19+$Q$19*(WLEF!X209))</f>
        <v>273.08034129210591</v>
      </c>
      <c r="Y230" s="38">
        <f>IF('2018 Hourly Load - RC2016'!Y210="",0,$P$19+$Q$19*(WLEF!Y209))</f>
        <v>245.18397943320724</v>
      </c>
      <c r="Z230" s="25">
        <f t="shared" si="3"/>
        <v>6546.2997244987455</v>
      </c>
    </row>
    <row r="231" spans="1:26" x14ac:dyDescent="0.25">
      <c r="A231" s="37">
        <f>IF('2018 Hourly Load - RC2016'!A211="","",'2018 Hourly Load - RC2016'!A211)</f>
        <v>43301</v>
      </c>
      <c r="B231" s="38">
        <f>IF('2018 Hourly Load - RC2016'!B211="",0,$P$19+$Q$19*(WLEF!B210))</f>
        <v>219.11135601379215</v>
      </c>
      <c r="C231" s="38">
        <f>IF('2018 Hourly Load - RC2016'!C211="",0,$P$19+$Q$19*(WLEF!C210))</f>
        <v>200.39955597534532</v>
      </c>
      <c r="D231" s="38">
        <f>IF('2018 Hourly Load - RC2016'!D211="",0,$P$19+$Q$19*(WLEF!D210))</f>
        <v>186.79334331100532</v>
      </c>
      <c r="E231" s="38">
        <f>IF('2018 Hourly Load - RC2016'!E211="",0,$P$19+$Q$19*(WLEF!E210))</f>
        <v>177.6970358667291</v>
      </c>
      <c r="F231" s="38">
        <f>IF('2018 Hourly Load - RC2016'!F211="",0,$P$19+$Q$19*(WLEF!F210))</f>
        <v>172.57633926976666</v>
      </c>
      <c r="G231" s="38">
        <f>IF('2018 Hourly Load - RC2016'!G211="",0,$P$19+$Q$19*(WLEF!G210))</f>
        <v>170.42717567528848</v>
      </c>
      <c r="H231" s="38">
        <f>IF('2018 Hourly Load - RC2016'!H211="",0,$P$19+$Q$19*(WLEF!H210))</f>
        <v>170.66646977248649</v>
      </c>
      <c r="I231" s="38">
        <f>IF('2018 Hourly Load - RC2016'!I211="",0,$P$19+$Q$19*(WLEF!I210))</f>
        <v>175.79925173374582</v>
      </c>
      <c r="J231" s="38">
        <f>IF('2018 Hourly Load - RC2016'!J211="",0,$P$19+$Q$19*(WLEF!J210))</f>
        <v>203.81862795661996</v>
      </c>
      <c r="K231" s="38">
        <f>IF('2018 Hourly Load - RC2016'!K211="",0,$P$19+$Q$19*(WLEF!K210))</f>
        <v>244.49153596312789</v>
      </c>
      <c r="L231" s="38">
        <f>IF('2018 Hourly Load - RC2016'!L211="",0,$P$19+$Q$19*(WLEF!L210))</f>
        <v>282.23588298948175</v>
      </c>
      <c r="M231" s="38">
        <f>IF('2018 Hourly Load - RC2016'!M211="",0,$P$19+$Q$19*(WLEF!M210))</f>
        <v>322.28784984075554</v>
      </c>
      <c r="N231" s="38">
        <f>IF('2018 Hourly Load - RC2016'!N211="",0,$P$19+$Q$19*(WLEF!N210))</f>
        <v>354.50549834750575</v>
      </c>
      <c r="O231" s="38">
        <f>IF('2018 Hourly Load - RC2016'!O211="",0,$P$19+$Q$19*(WLEF!O210))</f>
        <v>376.83812373514382</v>
      </c>
      <c r="P231" s="38">
        <f>IF('2018 Hourly Load - RC2016'!P211="",0,$P$19+$Q$19*(WLEF!P210))</f>
        <v>387.82992152435764</v>
      </c>
      <c r="Q231" s="38">
        <f>IF('2018 Hourly Load - RC2016'!Q211="",0,$P$19+$Q$19*(WLEF!Q210))</f>
        <v>381.4865186562173</v>
      </c>
      <c r="R231" s="38">
        <f>IF('2018 Hourly Load - RC2016'!R211="",0,$P$19+$Q$19*(WLEF!R210))</f>
        <v>375.84884726077621</v>
      </c>
      <c r="S231" s="38">
        <f>IF('2018 Hourly Load - RC2016'!S211="",0,$P$19+$Q$19*(WLEF!S210))</f>
        <v>366.96293247203528</v>
      </c>
      <c r="T231" s="38">
        <f>IF('2018 Hourly Load - RC2016'!T211="",0,$P$19+$Q$19*(WLEF!T210))</f>
        <v>347.96619202621042</v>
      </c>
      <c r="U231" s="38">
        <f>IF('2018 Hourly Load - RC2016'!U211="",0,$P$19+$Q$19*(WLEF!U210))</f>
        <v>325.18826534388677</v>
      </c>
      <c r="V231" s="38">
        <f>IF('2018 Hourly Load - RC2016'!V211="",0,$P$19+$Q$19*(WLEF!V210))</f>
        <v>315.89039298339281</v>
      </c>
      <c r="W231" s="38">
        <f>IF('2018 Hourly Load - RC2016'!W211="",0,$P$19+$Q$19*(WLEF!W210))</f>
        <v>299.78623722525452</v>
      </c>
      <c r="X231" s="38">
        <f>IF('2018 Hourly Load - RC2016'!X211="",0,$P$19+$Q$19*(WLEF!X210))</f>
        <v>272.9162868953552</v>
      </c>
      <c r="Y231" s="38">
        <f>IF('2018 Hourly Load - RC2016'!Y211="",0,$P$19+$Q$19*(WLEF!Y210))</f>
        <v>240.77352276409312</v>
      </c>
      <c r="Z231" s="25">
        <f t="shared" si="3"/>
        <v>6572.2971636023749</v>
      </c>
    </row>
    <row r="232" spans="1:26" x14ac:dyDescent="0.25">
      <c r="A232" s="37">
        <f>IF('2018 Hourly Load - RC2016'!A212="","",'2018 Hourly Load - RC2016'!A212)</f>
        <v>43302</v>
      </c>
      <c r="B232" s="38">
        <f>IF('2018 Hourly Load - RC2016'!B212="",0,$P$19+$Q$19*(WLEF!B211))</f>
        <v>213.86133695590837</v>
      </c>
      <c r="C232" s="38">
        <f>IF('2018 Hourly Load - RC2016'!C212="",0,$P$19+$Q$19*(WLEF!C211))</f>
        <v>195.94068520163287</v>
      </c>
      <c r="D232" s="38">
        <f>IF('2018 Hourly Load - RC2016'!D212="",0,$P$19+$Q$19*(WLEF!D211))</f>
        <v>183.69252165382056</v>
      </c>
      <c r="E232" s="38">
        <f>IF('2018 Hourly Load - RC2016'!E212="",0,$P$19+$Q$19*(WLEF!E211))</f>
        <v>176.45719271872844</v>
      </c>
      <c r="F232" s="38">
        <f>IF('2018 Hourly Load - RC2016'!F212="",0,$P$19+$Q$19*(WLEF!F211))</f>
        <v>174.70235711149456</v>
      </c>
      <c r="G232" s="38">
        <f>IF('2018 Hourly Load - RC2016'!G212="",0,$P$19+$Q$19*(WLEF!G211))</f>
        <v>179.647349112592</v>
      </c>
      <c r="H232" s="38">
        <f>IF('2018 Hourly Load - RC2016'!H212="",0,$P$19+$Q$19*(WLEF!H211))</f>
        <v>192.33193514680042</v>
      </c>
      <c r="I232" s="38">
        <f>IF('2018 Hourly Load - RC2016'!I212="",0,$P$19+$Q$19*(WLEF!I211))</f>
        <v>204.66222623272859</v>
      </c>
      <c r="J232" s="38">
        <f>IF('2018 Hourly Load - RC2016'!J212="",0,$P$19+$Q$19*(WLEF!J211))</f>
        <v>227.61827573462671</v>
      </c>
      <c r="K232" s="38">
        <f>IF('2018 Hourly Load - RC2016'!K212="",0,$P$19+$Q$19*(WLEF!K211))</f>
        <v>260.74508069171947</v>
      </c>
      <c r="L232" s="38">
        <f>IF('2018 Hourly Load - RC2016'!L212="",0,$P$19+$Q$19*(WLEF!L211))</f>
        <v>298.33710983419212</v>
      </c>
      <c r="M232" s="38">
        <f>IF('2018 Hourly Load - RC2016'!M212="",0,$P$19+$Q$19*(WLEF!M211))</f>
        <v>332.03253254808936</v>
      </c>
      <c r="N232" s="38">
        <f>IF('2018 Hourly Load - RC2016'!N212="",0,$P$19+$Q$19*(WLEF!N211))</f>
        <v>354.30956252669267</v>
      </c>
      <c r="O232" s="38">
        <f>IF('2018 Hourly Load - RC2016'!O212="",0,$P$19+$Q$19*(WLEF!O211))</f>
        <v>358.21348548458752</v>
      </c>
      <c r="P232" s="38">
        <f>IF('2018 Hourly Load - RC2016'!P212="",0,$P$19+$Q$19*(WLEF!P211))</f>
        <v>345.29015272624565</v>
      </c>
      <c r="Q232" s="38">
        <f>IF('2018 Hourly Load - RC2016'!Q212="",0,$P$19+$Q$19*(WLEF!Q211))</f>
        <v>332.46177660717416</v>
      </c>
      <c r="R232" s="38">
        <f>IF('2018 Hourly Load - RC2016'!R212="",0,$P$19+$Q$19*(WLEF!R211))</f>
        <v>319.03916121233499</v>
      </c>
      <c r="S232" s="38">
        <f>IF('2018 Hourly Load - RC2016'!S212="",0,$P$19+$Q$19*(WLEF!S211))</f>
        <v>307.23170131317892</v>
      </c>
      <c r="T232" s="38">
        <f>IF('2018 Hourly Load - RC2016'!T212="",0,$P$19+$Q$19*(WLEF!T211))</f>
        <v>295.42859738153754</v>
      </c>
      <c r="U232" s="38">
        <f>IF('2018 Hourly Load - RC2016'!U212="",0,$P$19+$Q$19*(WLEF!U211))</f>
        <v>282.6440341246286</v>
      </c>
      <c r="V232" s="38">
        <f>IF('2018 Hourly Load - RC2016'!V212="",0,$P$19+$Q$19*(WLEF!V211))</f>
        <v>280.1774898171447</v>
      </c>
      <c r="W232" s="38">
        <f>IF('2018 Hourly Load - RC2016'!W212="",0,$P$19+$Q$19*(WLEF!W211))</f>
        <v>262.81416598048759</v>
      </c>
      <c r="X232" s="38">
        <f>IF('2018 Hourly Load - RC2016'!X212="",0,$P$19+$Q$19*(WLEF!X211))</f>
        <v>238.77138314317449</v>
      </c>
      <c r="Y232" s="38">
        <f>IF('2018 Hourly Load - RC2016'!Y212="",0,$P$19+$Q$19*(WLEF!Y211))</f>
        <v>212.7538300574497</v>
      </c>
      <c r="Z232" s="25">
        <f t="shared" si="3"/>
        <v>6229.1639433169712</v>
      </c>
    </row>
    <row r="233" spans="1:26" x14ac:dyDescent="0.25">
      <c r="A233" s="37">
        <f>IF('2018 Hourly Load - RC2016'!A213="","",'2018 Hourly Load - RC2016'!A213)</f>
        <v>43303</v>
      </c>
      <c r="B233" s="38">
        <f>IF('2018 Hourly Load - RC2016'!B213="",0,$P$19+$Q$19*(WLEF!B212))</f>
        <v>189.51842392885658</v>
      </c>
      <c r="C233" s="38">
        <f>IF('2018 Hourly Load - RC2016'!C213="",0,$P$19+$Q$19*(WLEF!C212))</f>
        <v>174.63707514127742</v>
      </c>
      <c r="D233" s="38">
        <f>IF('2018 Hourly Load - RC2016'!D213="",0,$P$19+$Q$19*(WLEF!D212))</f>
        <v>166.58011406150527</v>
      </c>
      <c r="E233" s="38">
        <f>IF('2018 Hourly Load - RC2016'!E213="",0,$P$19+$Q$19*(WLEF!E212))</f>
        <v>161.03037840062672</v>
      </c>
      <c r="F233" s="38">
        <f>IF('2018 Hourly Load - RC2016'!F213="",0,$P$19+$Q$19*(WLEF!F212))</f>
        <v>160.21867521492507</v>
      </c>
      <c r="G233" s="38">
        <f>IF('2018 Hourly Load - RC2016'!G213="",0,$P$19+$Q$19*(WLEF!G212))</f>
        <v>167.15797098652749</v>
      </c>
      <c r="H233" s="38">
        <f>IF('2018 Hourly Load - RC2016'!H213="",0,$P$19+$Q$19*(WLEF!H212))</f>
        <v>179.3962084524866</v>
      </c>
      <c r="I233" s="38">
        <f>IF('2018 Hourly Load - RC2016'!I213="",0,$P$19+$Q$19*(WLEF!I212))</f>
        <v>192.42100015299405</v>
      </c>
      <c r="J233" s="38">
        <f>IF('2018 Hourly Load - RC2016'!J213="",0,$P$19+$Q$19*(WLEF!J212))</f>
        <v>216.52268925113691</v>
      </c>
      <c r="K233" s="38">
        <f>IF('2018 Hourly Load - RC2016'!K213="",0,$P$19+$Q$19*(WLEF!K212))</f>
        <v>246.44278787107919</v>
      </c>
      <c r="L233" s="38">
        <f>IF('2018 Hourly Load - RC2016'!L213="",0,$P$19+$Q$19*(WLEF!L212))</f>
        <v>275.78561218384709</v>
      </c>
      <c r="M233" s="38">
        <f>IF('2018 Hourly Load - RC2016'!M213="",0,$P$19+$Q$19*(WLEF!M212))</f>
        <v>299.26099428830457</v>
      </c>
      <c r="N233" s="38">
        <f>IF('2018 Hourly Load - RC2016'!N213="",0,$P$19+$Q$19*(WLEF!N212))</f>
        <v>313.97507924600052</v>
      </c>
      <c r="O233" s="38">
        <f>IF('2018 Hourly Load - RC2016'!O213="",0,$P$19+$Q$19*(WLEF!O212))</f>
        <v>322.39301452014632</v>
      </c>
      <c r="P233" s="38">
        <f>IF('2018 Hourly Load - RC2016'!P213="",0,$P$19+$Q$19*(WLEF!P212))</f>
        <v>334.18243556373744</v>
      </c>
      <c r="Q233" s="38">
        <f>IF('2018 Hourly Load - RC2016'!Q213="",0,$P$19+$Q$19*(WLEF!Q212))</f>
        <v>341.17859699513934</v>
      </c>
      <c r="R233" s="38">
        <f>IF('2018 Hourly Load - RC2016'!R213="",0,$P$19+$Q$19*(WLEF!R212))</f>
        <v>335.85494295337463</v>
      </c>
      <c r="S233" s="38">
        <f>IF('2018 Hourly Load - RC2016'!S213="",0,$P$19+$Q$19*(WLEF!S212))</f>
        <v>320.29409416259648</v>
      </c>
      <c r="T233" s="38">
        <f>IF('2018 Hourly Load - RC2016'!T213="",0,$P$19+$Q$19*(WLEF!T212))</f>
        <v>306.92639229812545</v>
      </c>
      <c r="U233" s="38">
        <f>IF('2018 Hourly Load - RC2016'!U213="",0,$P$19+$Q$19*(WLEF!U212))</f>
        <v>292.41676232888545</v>
      </c>
      <c r="V233" s="38">
        <f>IF('2018 Hourly Load - RC2016'!V213="",0,$P$19+$Q$19*(WLEF!V212))</f>
        <v>288.37744042169987</v>
      </c>
      <c r="W233" s="38">
        <f>IF('2018 Hourly Load - RC2016'!W213="",0,$P$19+$Q$19*(WLEF!W212))</f>
        <v>273.40866155430768</v>
      </c>
      <c r="X233" s="38">
        <f>IF('2018 Hourly Load - RC2016'!X213="",0,$P$19+$Q$19*(WLEF!X212))</f>
        <v>247.03043565307132</v>
      </c>
      <c r="Y233" s="38">
        <f>IF('2018 Hourly Load - RC2016'!Y213="",0,$P$19+$Q$19*(WLEF!Y212))</f>
        <v>220.32518995021223</v>
      </c>
      <c r="Z233" s="25">
        <f t="shared" si="3"/>
        <v>6025.3349755808631</v>
      </c>
    </row>
    <row r="234" spans="1:26" x14ac:dyDescent="0.25">
      <c r="A234" s="37">
        <f>IF('2018 Hourly Load - RC2016'!A214="","",'2018 Hourly Load - RC2016'!A214)</f>
        <v>43304</v>
      </c>
      <c r="B234" s="38">
        <f>IF('2018 Hourly Load - RC2016'!B214="",0,$P$19+$Q$19*(WLEF!B213))</f>
        <v>198.14114146444683</v>
      </c>
      <c r="C234" s="38">
        <f>IF('2018 Hourly Load - RC2016'!C214="",0,$P$19+$Q$19*(WLEF!C213))</f>
        <v>182.8224293705394</v>
      </c>
      <c r="D234" s="38">
        <f>IF('2018 Hourly Load - RC2016'!D214="",0,$P$19+$Q$19*(WLEF!D213))</f>
        <v>172.77006186203909</v>
      </c>
      <c r="E234" s="38">
        <f>IF('2018 Hourly Load - RC2016'!E214="",0,$P$19+$Q$19*(WLEF!E213))</f>
        <v>166.67368680356662</v>
      </c>
      <c r="F234" s="38">
        <f>IF('2018 Hourly Load - RC2016'!F214="",0,$P$19+$Q$19*(WLEF!F213))</f>
        <v>165.15181705670864</v>
      </c>
      <c r="G234" s="38">
        <f>IF('2018 Hourly Load - RC2016'!G214="",0,$P$19+$Q$19*(WLEF!G213))</f>
        <v>170.20412654610897</v>
      </c>
      <c r="H234" s="38">
        <f>IF('2018 Hourly Load - RC2016'!H214="",0,$P$19+$Q$19*(WLEF!H213))</f>
        <v>184.48052020520669</v>
      </c>
      <c r="I234" s="38">
        <f>IF('2018 Hourly Load - RC2016'!I214="",0,$P$19+$Q$19*(WLEF!I213))</f>
        <v>196.37546484955413</v>
      </c>
      <c r="J234" s="38">
        <f>IF('2018 Hourly Load - RC2016'!J214="",0,$P$19+$Q$19*(WLEF!J213))</f>
        <v>220.52468980983571</v>
      </c>
      <c r="K234" s="38">
        <f>IF('2018 Hourly Load - RC2016'!K214="",0,$P$19+$Q$19*(WLEF!K213))</f>
        <v>247.59730987201988</v>
      </c>
      <c r="L234" s="38">
        <f>IF('2018 Hourly Load - RC2016'!L214="",0,$P$19+$Q$19*(WLEF!L213))</f>
        <v>273.29137195014886</v>
      </c>
      <c r="M234" s="38">
        <f>IF('2018 Hourly Load - RC2016'!M214="",0,$P$19+$Q$19*(WLEF!M213))</f>
        <v>295.0323827194598</v>
      </c>
      <c r="N234" s="38">
        <f>IF('2018 Hourly Load - RC2016'!N214="",0,$P$19+$Q$19*(WLEF!N213))</f>
        <v>312.35068242425581</v>
      </c>
      <c r="O234" s="38">
        <f>IF('2018 Hourly Load - RC2016'!O214="",0,$P$19+$Q$19*(WLEF!O213))</f>
        <v>329.33142917216389</v>
      </c>
      <c r="P234" s="38">
        <f>IF('2018 Hourly Load - RC2016'!P214="",0,$P$19+$Q$19*(WLEF!P213))</f>
        <v>346.30931318052308</v>
      </c>
      <c r="Q234" s="38">
        <f>IF('2018 Hourly Load - RC2016'!Q214="",0,$P$19+$Q$19*(WLEF!Q213))</f>
        <v>355.2058445611591</v>
      </c>
      <c r="R234" s="38">
        <f>IF('2018 Hourly Load - RC2016'!R214="",0,$P$19+$Q$19*(WLEF!R213))</f>
        <v>358.58002188120548</v>
      </c>
      <c r="S234" s="38">
        <f>IF('2018 Hourly Load - RC2016'!S214="",0,$P$19+$Q$19*(WLEF!S213))</f>
        <v>355.73870900269708</v>
      </c>
      <c r="T234" s="38">
        <f>IF('2018 Hourly Load - RC2016'!T214="",0,$P$19+$Q$19*(WLEF!T213))</f>
        <v>353.55447037521253</v>
      </c>
      <c r="U234" s="38">
        <f>IF('2018 Hourly Load - RC2016'!U214="",0,$P$19+$Q$19*(WLEF!U213))</f>
        <v>334.20936761321786</v>
      </c>
      <c r="V234" s="38">
        <f>IF('2018 Hourly Load - RC2016'!V214="",0,$P$19+$Q$19*(WLEF!V213))</f>
        <v>322.7349586893323</v>
      </c>
      <c r="W234" s="38">
        <f>IF('2018 Hourly Load - RC2016'!W214="",0,$P$19+$Q$19*(WLEF!W213))</f>
        <v>305.83406942777702</v>
      </c>
      <c r="X234" s="38">
        <f>IF('2018 Hourly Load - RC2016'!X214="",0,$P$19+$Q$19*(WLEF!X213))</f>
        <v>272.9162868953552</v>
      </c>
      <c r="Y234" s="38">
        <f>IF('2018 Hourly Load - RC2016'!Y214="",0,$P$19+$Q$19*(WLEF!Y213))</f>
        <v>241.5008312370411</v>
      </c>
      <c r="Z234" s="25">
        <f t="shared" si="3"/>
        <v>6361.330986969575</v>
      </c>
    </row>
    <row r="235" spans="1:26" x14ac:dyDescent="0.25">
      <c r="A235" s="37">
        <f>IF('2018 Hourly Load - RC2016'!A215="","",'2018 Hourly Load - RC2016'!A215)</f>
        <v>43305</v>
      </c>
      <c r="B235" s="38">
        <f>IF('2018 Hourly Load - RC2016'!B215="",0,$P$19+$Q$19*(WLEF!B214))</f>
        <v>214.19255088675476</v>
      </c>
      <c r="C235" s="38">
        <f>IF('2018 Hourly Load - RC2016'!C215="",0,$P$19+$Q$19*(WLEF!C214))</f>
        <v>194.67731076610852</v>
      </c>
      <c r="D235" s="38">
        <f>IF('2018 Hourly Load - RC2016'!D215="",0,$P$19+$Q$19*(WLEF!D214))</f>
        <v>182.27839952547913</v>
      </c>
      <c r="E235" s="38">
        <f>IF('2018 Hourly Load - RC2016'!E215="",0,$P$19+$Q$19*(WLEF!E214))</f>
        <v>174.94736949497752</v>
      </c>
      <c r="F235" s="38">
        <f>IF('2018 Hourly Load - RC2016'!F215="",0,$P$19+$Q$19*(WLEF!F214))</f>
        <v>172.41506201809096</v>
      </c>
      <c r="G235" s="38">
        <f>IF('2018 Hourly Load - RC2016'!G215="",0,$P$19+$Q$19*(WLEF!G214))</f>
        <v>177.03477919398421</v>
      </c>
      <c r="H235" s="38">
        <f>IF('2018 Hourly Load - RC2016'!H215="",0,$P$19+$Q$19*(WLEF!H214))</f>
        <v>187.78498694011057</v>
      </c>
      <c r="I235" s="38">
        <f>IF('2018 Hourly Load - RC2016'!I215="",0,$P$19+$Q$19*(WLEF!I214))</f>
        <v>200.75035737438208</v>
      </c>
      <c r="J235" s="38">
        <f>IF('2018 Hourly Load - RC2016'!J215="",0,$P$19+$Q$19*(WLEF!J214))</f>
        <v>226.49503527714938</v>
      </c>
      <c r="K235" s="38">
        <f>IF('2018 Hourly Load - RC2016'!K215="",0,$P$19+$Q$19*(WLEF!K214))</f>
        <v>262.49506978159633</v>
      </c>
      <c r="L235" s="38">
        <f>IF('2018 Hourly Load - RC2016'!L215="",0,$P$19+$Q$19*(WLEF!L214))</f>
        <v>298.11267896564726</v>
      </c>
      <c r="M235" s="38">
        <f>IF('2018 Hourly Load - RC2016'!M215="",0,$P$19+$Q$19*(WLEF!M214))</f>
        <v>267.08034417274024</v>
      </c>
      <c r="N235" s="38">
        <f>IF('2018 Hourly Load - RC2016'!N215="",0,$P$19+$Q$19*(WLEF!N214))</f>
        <v>353.38681453702412</v>
      </c>
      <c r="O235" s="38">
        <f>IF('2018 Hourly Load - RC2016'!O215="",0,$P$19+$Q$19*(WLEF!O214))</f>
        <v>367.27793667964664</v>
      </c>
      <c r="P235" s="38">
        <f>IF('2018 Hourly Load - RC2016'!P215="",0,$P$19+$Q$19*(WLEF!P214))</f>
        <v>375.58725832059832</v>
      </c>
      <c r="Q235" s="38">
        <f>IF('2018 Hourly Load - RC2016'!Q215="",0,$P$19+$Q$19*(WLEF!Q214))</f>
        <v>383.60341529185962</v>
      </c>
      <c r="R235" s="38">
        <f>IF('2018 Hourly Load - RC2016'!R215="",0,$P$19+$Q$19*(WLEF!R214))</f>
        <v>394.77948144002136</v>
      </c>
      <c r="S235" s="38">
        <f>IF('2018 Hourly Load - RC2016'!S215="",0,$P$19+$Q$19*(WLEF!S214))</f>
        <v>388.30464717820638</v>
      </c>
      <c r="T235" s="38">
        <f>IF('2018 Hourly Load - RC2016'!T215="",0,$P$19+$Q$19*(WLEF!T214))</f>
        <v>378.32515653110352</v>
      </c>
      <c r="U235" s="38">
        <f>IF('2018 Hourly Load - RC2016'!U215="",0,$P$19+$Q$19*(WLEF!U214))</f>
        <v>354.64549566210701</v>
      </c>
      <c r="V235" s="38">
        <f>IF('2018 Hourly Load - RC2016'!V215="",0,$P$19+$Q$19*(WLEF!V214))</f>
        <v>333.83244982968785</v>
      </c>
      <c r="W235" s="38">
        <f>IF('2018 Hourly Load - RC2016'!W215="",0,$P$19+$Q$19*(WLEF!W214))</f>
        <v>314.13008148766988</v>
      </c>
      <c r="X235" s="38">
        <f>IF('2018 Hourly Load - RC2016'!X215="",0,$P$19+$Q$19*(WLEF!X214))</f>
        <v>277.34679496909405</v>
      </c>
      <c r="Y235" s="38">
        <f>IF('2018 Hourly Load - RC2016'!Y215="",0,$P$19+$Q$19*(WLEF!Y214))</f>
        <v>242.85288658254836</v>
      </c>
      <c r="Z235" s="25">
        <f t="shared" si="3"/>
        <v>6722.336362906588</v>
      </c>
    </row>
    <row r="236" spans="1:26" x14ac:dyDescent="0.25">
      <c r="A236" s="37">
        <f>IF('2018 Hourly Load - RC2016'!A216="","",'2018 Hourly Load - RC2016'!A216)</f>
        <v>43306</v>
      </c>
      <c r="B236" s="38">
        <f>IF('2018 Hourly Load - RC2016'!B216="",0,$P$19+$Q$19*(WLEF!B215))</f>
        <v>216.26714515095148</v>
      </c>
      <c r="C236" s="38">
        <f>IF('2018 Hourly Load - RC2016'!C216="",0,$P$19+$Q$19*(WLEF!C215))</f>
        <v>195.90449096693345</v>
      </c>
      <c r="D236" s="38">
        <f>IF('2018 Hourly Load - RC2016'!D216="",0,$P$19+$Q$19*(WLEF!D215))</f>
        <v>183.48745743410893</v>
      </c>
      <c r="E236" s="38">
        <f>IF('2018 Hourly Load - RC2016'!E216="",0,$P$19+$Q$19*(WLEF!E215))</f>
        <v>175.37282438020713</v>
      </c>
      <c r="F236" s="38">
        <f>IF('2018 Hourly Load - RC2016'!F216="",0,$P$19+$Q$19*(WLEF!F215))</f>
        <v>171.57873927226819</v>
      </c>
      <c r="G236" s="38">
        <f>IF('2018 Hourly Load - RC2016'!G216="",0,$P$19+$Q$19*(WLEF!G215))</f>
        <v>176.12793451371965</v>
      </c>
      <c r="H236" s="38">
        <f>IF('2018 Hourly Load - RC2016'!H216="",0,$P$19+$Q$19*(WLEF!H215))</f>
        <v>186.79334331100532</v>
      </c>
      <c r="I236" s="38">
        <f>IF('2018 Hourly Load - RC2016'!I216="",0,$P$19+$Q$19*(WLEF!I215))</f>
        <v>200.38110712944302</v>
      </c>
      <c r="J236" s="38">
        <f>IF('2018 Hourly Load - RC2016'!J216="",0,$P$19+$Q$19*(WLEF!J215))</f>
        <v>230.22856553153343</v>
      </c>
      <c r="K236" s="38">
        <f>IF('2018 Hourly Load - RC2016'!K216="",0,$P$19+$Q$19*(WLEF!K215))</f>
        <v>267.12648750629444</v>
      </c>
      <c r="L236" s="38">
        <f>IF('2018 Hourly Load - RC2016'!L216="",0,$P$19+$Q$19*(WLEF!L215))</f>
        <v>303.37976009509907</v>
      </c>
      <c r="M236" s="38">
        <f>IF('2018 Hourly Load - RC2016'!M216="",0,$P$19+$Q$19*(WLEF!M215))</f>
        <v>338.83590357577543</v>
      </c>
      <c r="N236" s="38">
        <f>IF('2018 Hourly Load - RC2016'!N216="",0,$P$19+$Q$19*(WLEF!N215))</f>
        <v>361.32262203352758</v>
      </c>
      <c r="O236" s="38">
        <f>IF('2018 Hourly Load - RC2016'!O216="",0,$P$19+$Q$19*(WLEF!O215))</f>
        <v>373.87528324709405</v>
      </c>
      <c r="P236" s="38">
        <f>IF('2018 Hourly Load - RC2016'!P216="",0,$P$19+$Q$19*(WLEF!P215))</f>
        <v>385.58000388338172</v>
      </c>
      <c r="Q236" s="38">
        <f>IF('2018 Hourly Load - RC2016'!Q216="",0,$P$19+$Q$19*(WLEF!Q215))</f>
        <v>396.73213235008882</v>
      </c>
      <c r="R236" s="38">
        <f>IF('2018 Hourly Load - RC2016'!R216="",0,$P$19+$Q$19*(WLEF!R215))</f>
        <v>398.26846756304451</v>
      </c>
      <c r="S236" s="38">
        <f>IF('2018 Hourly Load - RC2016'!S216="",0,$P$19+$Q$19*(WLEF!S215))</f>
        <v>387.00003778467618</v>
      </c>
      <c r="T236" s="38">
        <f>IF('2018 Hourly Load - RC2016'!T216="",0,$P$19+$Q$19*(WLEF!T215))</f>
        <v>364.22119329942177</v>
      </c>
      <c r="U236" s="38">
        <f>IF('2018 Hourly Load - RC2016'!U216="",0,$P$19+$Q$19*(WLEF!U215))</f>
        <v>337.31614851592099</v>
      </c>
      <c r="V236" s="38">
        <f>IF('2018 Hourly Load - RC2016'!V216="",0,$P$19+$Q$19*(WLEF!V215))</f>
        <v>323.57770317854528</v>
      </c>
      <c r="W236" s="38">
        <f>IF('2018 Hourly Load - RC2016'!W216="",0,$P$19+$Q$19*(WLEF!W215))</f>
        <v>303.10229086251877</v>
      </c>
      <c r="X236" s="38">
        <f>IF('2018 Hourly Load - RC2016'!X216="",0,$P$19+$Q$19*(WLEF!X215))</f>
        <v>274.72476218578612</v>
      </c>
      <c r="Y236" s="38">
        <f>IF('2018 Hourly Load - RC2016'!Y216="",0,$P$19+$Q$19*(WLEF!Y215))</f>
        <v>245.81277873657518</v>
      </c>
      <c r="Z236" s="25">
        <f t="shared" si="3"/>
        <v>6797.0171825079215</v>
      </c>
    </row>
    <row r="237" spans="1:26" x14ac:dyDescent="0.25">
      <c r="A237" s="37">
        <f>IF('2018 Hourly Load - RC2016'!A217="","",'2018 Hourly Load - RC2016'!A217)</f>
        <v>43307</v>
      </c>
      <c r="B237" s="38">
        <f>IF('2018 Hourly Load - RC2016'!B217="",0,$P$19+$Q$19*(WLEF!B216))</f>
        <v>222.00545982357107</v>
      </c>
      <c r="C237" s="38">
        <f>IF('2018 Hourly Load - RC2016'!C217="",0,$P$19+$Q$19*(WLEF!C216))</f>
        <v>203.40726235337161</v>
      </c>
      <c r="D237" s="38">
        <f>IF('2018 Hourly Load - RC2016'!D217="",0,$P$19+$Q$19*(WLEF!D216))</f>
        <v>191.88714957680239</v>
      </c>
      <c r="E237" s="38">
        <f>IF('2018 Hourly Load - RC2016'!E217="",0,$P$19+$Q$19*(WLEF!E216))</f>
        <v>182.53323009862123</v>
      </c>
      <c r="F237" s="38">
        <f>IF('2018 Hourly Load - RC2016'!F217="",0,$P$19+$Q$19*(WLEF!F216))</f>
        <v>177.00172677997563</v>
      </c>
      <c r="G237" s="38">
        <f>IF('2018 Hourly Load - RC2016'!G217="",0,$P$19+$Q$19*(WLEF!G216))</f>
        <v>176.09504034159568</v>
      </c>
      <c r="H237" s="38">
        <f>IF('2018 Hourly Load - RC2016'!H217="",0,$P$19+$Q$19*(WLEF!H216))</f>
        <v>178.44482587451552</v>
      </c>
      <c r="I237" s="38">
        <f>IF('2018 Hourly Load - RC2016'!I217="",0,$P$19+$Q$19*(WLEF!I216))</f>
        <v>184.87566098031289</v>
      </c>
      <c r="J237" s="38">
        <f>IF('2018 Hourly Load - RC2016'!J217="",0,$P$19+$Q$19*(WLEF!J216))</f>
        <v>210.57206359977158</v>
      </c>
      <c r="K237" s="38">
        <f>IF('2018 Hourly Load - RC2016'!K217="",0,$P$19+$Q$19*(WLEF!K216))</f>
        <v>249.08450162914551</v>
      </c>
      <c r="L237" s="38">
        <f>IF('2018 Hourly Load - RC2016'!L217="",0,$P$19+$Q$19*(WLEF!L216))</f>
        <v>288.18258999635896</v>
      </c>
      <c r="M237" s="38">
        <f>IF('2018 Hourly Load - RC2016'!M217="",0,$P$19+$Q$19*(WLEF!M216))</f>
        <v>316.12387384917503</v>
      </c>
      <c r="N237" s="38">
        <f>IF('2018 Hourly Load - RC2016'!N217="",0,$P$19+$Q$19*(WLEF!N216))</f>
        <v>328.42544834873314</v>
      </c>
      <c r="O237" s="38">
        <f>IF('2018 Hourly Load - RC2016'!O217="",0,$P$19+$Q$19*(WLEF!O216))</f>
        <v>335.31482024430164</v>
      </c>
      <c r="P237" s="38">
        <f>IF('2018 Hourly Load - RC2016'!P217="",0,$P$19+$Q$19*(WLEF!P216))</f>
        <v>333.26760182614362</v>
      </c>
      <c r="Q237" s="38">
        <f>IF('2018 Hourly Load - RC2016'!Q217="",0,$P$19+$Q$19*(WLEF!Q216))</f>
        <v>325.71748374854707</v>
      </c>
      <c r="R237" s="38">
        <f>IF('2018 Hourly Load - RC2016'!R217="",0,$P$19+$Q$19*(WLEF!R216))</f>
        <v>325.79691613965537</v>
      </c>
      <c r="S237" s="38">
        <f>IF('2018 Hourly Load - RC2016'!S217="",0,$P$19+$Q$19*(WLEF!S216))</f>
        <v>320.24173911578981</v>
      </c>
      <c r="T237" s="38">
        <f>IF('2018 Hourly Load - RC2016'!T217="",0,$P$19+$Q$19*(WLEF!T216))</f>
        <v>308.12336915814626</v>
      </c>
      <c r="U237" s="38">
        <f>IF('2018 Hourly Load - RC2016'!U217="",0,$P$19+$Q$19*(WLEF!U216))</f>
        <v>291.75310233833659</v>
      </c>
      <c r="V237" s="38">
        <f>IF('2018 Hourly Load - RC2016'!V217="",0,$P$19+$Q$19*(WLEF!V216))</f>
        <v>287.54996195866465</v>
      </c>
      <c r="W237" s="38">
        <f>IF('2018 Hourly Load - RC2016'!W217="",0,$P$19+$Q$19*(WLEF!W216))</f>
        <v>271.30295118134512</v>
      </c>
      <c r="X237" s="38">
        <f>IF('2018 Hourly Load - RC2016'!X217="",0,$P$19+$Q$19*(WLEF!X216))</f>
        <v>247.27014837198226</v>
      </c>
      <c r="Y237" s="38">
        <f>IF('2018 Hourly Load - RC2016'!Y217="",0,$P$19+$Q$19*(WLEF!Y216))</f>
        <v>226.10801806497443</v>
      </c>
      <c r="Z237" s="25">
        <f t="shared" si="3"/>
        <v>6181.0849453998362</v>
      </c>
    </row>
    <row r="238" spans="1:26" x14ac:dyDescent="0.25">
      <c r="A238" s="37">
        <f>IF('2018 Hourly Load - RC2016'!A218="","",'2018 Hourly Load - RC2016'!A218)</f>
        <v>43308</v>
      </c>
      <c r="B238" s="38">
        <f>IF('2018 Hourly Load - RC2016'!B218="",0,$P$19+$Q$19*(WLEF!B217))</f>
        <v>204.6810059480261</v>
      </c>
      <c r="C238" s="38">
        <f>IF('2018 Hourly Load - RC2016'!C218="",0,$P$19+$Q$19*(WLEF!C217))</f>
        <v>188.9039814801111</v>
      </c>
      <c r="D238" s="38">
        <f>IF('2018 Hourly Load - RC2016'!D218="",0,$P$19+$Q$19*(WLEF!D217))</f>
        <v>178.57807129561274</v>
      </c>
      <c r="E238" s="38">
        <f>IF('2018 Hourly Load - RC2016'!E218="",0,$P$19+$Q$19*(WLEF!E217))</f>
        <v>171.32219177467803</v>
      </c>
      <c r="F238" s="38">
        <f>IF('2018 Hourly Load - RC2016'!F218="",0,$P$19+$Q$19*(WLEF!F217))</f>
        <v>167.56521079227517</v>
      </c>
      <c r="G238" s="38">
        <f>IF('2018 Hourly Load - RC2016'!G218="",0,$P$19+$Q$19*(WLEF!G217))</f>
        <v>166.50217633692529</v>
      </c>
      <c r="H238" s="38">
        <f>IF('2018 Hourly Load - RC2016'!H218="",0,$P$19+$Q$19*(WLEF!H217))</f>
        <v>167.36146933086269</v>
      </c>
      <c r="I238" s="38">
        <f>IF('2018 Hourly Load - RC2016'!I218="",0,$P$19+$Q$19*(WLEF!I217))</f>
        <v>172.86700084055497</v>
      </c>
      <c r="J238" s="38">
        <f>IF('2018 Hourly Load - RC2016'!J218="",0,$P$19+$Q$19*(WLEF!J217))</f>
        <v>203.40726235337161</v>
      </c>
      <c r="K238" s="38">
        <f>IF('2018 Hourly Load - RC2016'!K218="",0,$P$19+$Q$19*(WLEF!K217))</f>
        <v>243.2617699460522</v>
      </c>
      <c r="L238" s="38">
        <f>IF('2018 Hourly Load - RC2016'!L218="",0,$P$19+$Q$19*(WLEF!L217))</f>
        <v>280.32075338810063</v>
      </c>
      <c r="M238" s="38">
        <f>IF('2018 Hourly Load - RC2016'!M218="",0,$P$19+$Q$19*(WLEF!M217))</f>
        <v>316.17577431020391</v>
      </c>
      <c r="N238" s="38">
        <f>IF('2018 Hourly Load - RC2016'!N218="",0,$P$19+$Q$19*(WLEF!N217))</f>
        <v>346.61268660961508</v>
      </c>
      <c r="O238" s="38">
        <f>IF('2018 Hourly Load - RC2016'!O218="",0,$P$19+$Q$19*(WLEF!O217))</f>
        <v>371.12923629881249</v>
      </c>
      <c r="P238" s="38">
        <f>IF('2018 Hourly Load - RC2016'!P218="",0,$P$19+$Q$19*(WLEF!P217))</f>
        <v>387.41483867538335</v>
      </c>
      <c r="Q238" s="38">
        <f>IF('2018 Hourly Load - RC2016'!Q218="",0,$P$19+$Q$19*(WLEF!Q217))</f>
        <v>398.47962913028294</v>
      </c>
      <c r="R238" s="38">
        <f>IF('2018 Hourly Load - RC2016'!R218="",0,$P$19+$Q$19*(WLEF!R217))</f>
        <v>402.23188946955514</v>
      </c>
      <c r="S238" s="38">
        <f>IF('2018 Hourly Load - RC2016'!S218="",0,$P$19+$Q$19*(WLEF!S217))</f>
        <v>397.96693045909535</v>
      </c>
      <c r="T238" s="38">
        <f>IF('2018 Hourly Load - RC2016'!T218="",0,$P$19+$Q$19*(WLEF!T217))</f>
        <v>379.17239293199566</v>
      </c>
      <c r="U238" s="38">
        <f>IF('2018 Hourly Load - RC2016'!U218="",0,$P$19+$Q$19*(WLEF!U217))</f>
        <v>352.3540812447344</v>
      </c>
      <c r="V238" s="38">
        <f>IF('2018 Hourly Load - RC2016'!V218="",0,$P$19+$Q$19*(WLEF!V217))</f>
        <v>340.41469148996731</v>
      </c>
      <c r="W238" s="38">
        <f>IF('2018 Hourly Load - RC2016'!W218="",0,$P$19+$Q$19*(WLEF!W217))</f>
        <v>321.00145049173824</v>
      </c>
      <c r="X238" s="38">
        <f>IF('2018 Hourly Load - RC2016'!X218="",0,$P$19+$Q$19*(WLEF!X217))</f>
        <v>288.59675720024637</v>
      </c>
      <c r="Y238" s="38">
        <f>IF('2018 Hourly Load - RC2016'!Y218="",0,$P$19+$Q$19*(WLEF!Y217))</f>
        <v>256.10522435888362</v>
      </c>
      <c r="Z238" s="25">
        <f t="shared" si="3"/>
        <v>6702.4264761570848</v>
      </c>
    </row>
    <row r="239" spans="1:26" x14ac:dyDescent="0.25">
      <c r="A239" s="37">
        <f>IF('2018 Hourly Load - RC2016'!A219="","",'2018 Hourly Load - RC2016'!A219)</f>
        <v>43309</v>
      </c>
      <c r="B239" s="38">
        <f>IF('2018 Hourly Load - RC2016'!B219="",0,$P$19+$Q$19*(WLEF!B218))</f>
        <v>226.49503527714938</v>
      </c>
      <c r="C239" s="38">
        <f>IF('2018 Hourly Load - RC2016'!C219="",0,$P$19+$Q$19*(WLEF!C218))</f>
        <v>207.95154849999344</v>
      </c>
      <c r="D239" s="38">
        <f>IF('2018 Hourly Load - RC2016'!D219="",0,$P$19+$Q$19*(WLEF!D218))</f>
        <v>194.78532379942237</v>
      </c>
      <c r="E239" s="38">
        <f>IF('2018 Hourly Load - RC2016'!E219="",0,$P$19+$Q$19*(WLEF!E218))</f>
        <v>186.89750675083525</v>
      </c>
      <c r="F239" s="38">
        <f>IF('2018 Hourly Load - RC2016'!F219="",0,$P$19+$Q$19*(WLEF!F218))</f>
        <v>184.72095004756744</v>
      </c>
      <c r="G239" s="38">
        <f>IF('2018 Hourly Load - RC2016'!G219="",0,$P$19+$Q$19*(WLEF!G218))</f>
        <v>190.29336608619926</v>
      </c>
      <c r="H239" s="38">
        <f>IF('2018 Hourly Load - RC2016'!H219="",0,$P$19+$Q$19*(WLEF!H218))</f>
        <v>202.45631997555222</v>
      </c>
      <c r="I239" s="38">
        <f>IF('2018 Hourly Load - RC2016'!I219="",0,$P$19+$Q$19*(WLEF!I218))</f>
        <v>215.03218304580986</v>
      </c>
      <c r="J239" s="38">
        <f>IF('2018 Hourly Load - RC2016'!J219="",0,$P$19+$Q$19*(WLEF!J218))</f>
        <v>242.93892413377677</v>
      </c>
      <c r="K239" s="38">
        <f>IF('2018 Hourly Load - RC2016'!K219="",0,$P$19+$Q$19*(WLEF!K218))</f>
        <v>282.06794159661979</v>
      </c>
      <c r="L239" s="38">
        <f>IF('2018 Hourly Load - RC2016'!L219="",0,$P$19+$Q$19*(WLEF!L218))</f>
        <v>319.61392738563819</v>
      </c>
      <c r="M239" s="38">
        <f>IF('2018 Hourly Load - RC2016'!M219="",0,$P$19+$Q$19*(WLEF!M218))</f>
        <v>357.17159717999147</v>
      </c>
      <c r="N239" s="38">
        <f>IF('2018 Hourly Load - RC2016'!N219="",0,$P$19+$Q$19*(WLEF!N218))</f>
        <v>383.95695643334398</v>
      </c>
      <c r="O239" s="38">
        <f>IF('2018 Hourly Load - RC2016'!O219="",0,$P$19+$Q$19*(WLEF!O218))</f>
        <v>409.6492555530221</v>
      </c>
      <c r="P239" s="38">
        <f>IF('2018 Hourly Load - RC2016'!P219="",0,$P$19+$Q$19*(WLEF!P218))</f>
        <v>433.49127906916647</v>
      </c>
      <c r="Q239" s="38">
        <f>IF('2018 Hourly Load - RC2016'!Q219="",0,$P$19+$Q$19*(WLEF!Q218))</f>
        <v>447.10232530380017</v>
      </c>
      <c r="R239" s="38">
        <f>IF('2018 Hourly Load - RC2016'!R219="",0,$P$19+$Q$19*(WLEF!R218))</f>
        <v>452.07735736884814</v>
      </c>
      <c r="S239" s="38">
        <f>IF('2018 Hourly Load - RC2016'!S219="",0,$P$19+$Q$19*(WLEF!S218))</f>
        <v>446.55162268617818</v>
      </c>
      <c r="T239" s="38">
        <f>IF('2018 Hourly Load - RC2016'!T219="",0,$P$19+$Q$19*(WLEF!T218))</f>
        <v>432.69681489823114</v>
      </c>
      <c r="U239" s="38">
        <f>IF('2018 Hourly Load - RC2016'!U219="",0,$P$19+$Q$19*(WLEF!U218))</f>
        <v>406.06732749763205</v>
      </c>
      <c r="V239" s="38">
        <f>IF('2018 Hourly Load - RC2016'!V219="",0,$P$19+$Q$19*(WLEF!V218))</f>
        <v>390.2072325138252</v>
      </c>
      <c r="W239" s="38">
        <f>IF('2018 Hourly Load - RC2016'!W219="",0,$P$19+$Q$19*(WLEF!W218))</f>
        <v>365.13363326887014</v>
      </c>
      <c r="X239" s="38">
        <f>IF('2018 Hourly Load - RC2016'!X219="",0,$P$19+$Q$19*(WLEF!X218))</f>
        <v>321.68359960794191</v>
      </c>
      <c r="Y239" s="38">
        <f>IF('2018 Hourly Load - RC2016'!Y219="",0,$P$19+$Q$19*(WLEF!Y218))</f>
        <v>279.55727945170491</v>
      </c>
      <c r="Z239" s="25">
        <f t="shared" si="3"/>
        <v>7578.59930743112</v>
      </c>
    </row>
    <row r="240" spans="1:26" x14ac:dyDescent="0.25">
      <c r="A240" s="37">
        <f>IF('2018 Hourly Load - RC2016'!A220="","",'2018 Hourly Load - RC2016'!A220)</f>
        <v>43310</v>
      </c>
      <c r="B240" s="38">
        <f>IF('2018 Hourly Load - RC2016'!B220="",0,$P$19+$Q$19*(WLEF!B219))</f>
        <v>245.57412623829117</v>
      </c>
      <c r="C240" s="38">
        <f>IF('2018 Hourly Load - RC2016'!C220="",0,$P$19+$Q$19*(WLEF!C219))</f>
        <v>223.43360362145211</v>
      </c>
      <c r="D240" s="38">
        <f>IF('2018 Hourly Load - RC2016'!D220="",0,$P$19+$Q$19*(WLEF!D219))</f>
        <v>208.46586411552926</v>
      </c>
      <c r="E240" s="38">
        <f>IF('2018 Hourly Load - RC2016'!E220="",0,$P$19+$Q$19*(WLEF!E219))</f>
        <v>199.6811169600301</v>
      </c>
      <c r="F240" s="38">
        <f>IF('2018 Hourly Load - RC2016'!F220="",0,$P$19+$Q$19*(WLEF!F219))</f>
        <v>195.88639600742749</v>
      </c>
      <c r="G240" s="38">
        <f>IF('2018 Hourly Load - RC2016'!G220="",0,$P$19+$Q$19*(WLEF!G219))</f>
        <v>200.12297433588145</v>
      </c>
      <c r="H240" s="38">
        <f>IF('2018 Hourly Load - RC2016'!H220="",0,$P$19+$Q$19*(WLEF!H219))</f>
        <v>211.67030471660468</v>
      </c>
      <c r="I240" s="38">
        <f>IF('2018 Hourly Load - RC2016'!I220="",0,$P$19+$Q$19*(WLEF!I219))</f>
        <v>223.17157016543479</v>
      </c>
      <c r="J240" s="38">
        <f>IF('2018 Hourly Load - RC2016'!J220="",0,$P$19+$Q$19*(WLEF!J219))</f>
        <v>251.76937154555316</v>
      </c>
      <c r="K240" s="38">
        <f>IF('2018 Hourly Load - RC2016'!K220="",0,$P$19+$Q$19*(WLEF!K219))</f>
        <v>287.817493600891</v>
      </c>
      <c r="L240" s="38">
        <f>IF('2018 Hourly Load - RC2016'!L220="",0,$P$19+$Q$19*(WLEF!L219))</f>
        <v>325.00317484642011</v>
      </c>
      <c r="M240" s="38">
        <f>IF('2018 Hourly Load - RC2016'!M220="",0,$P$19+$Q$19*(WLEF!M219))</f>
        <v>360.41635062045412</v>
      </c>
      <c r="N240" s="38">
        <f>IF('2018 Hourly Load - RC2016'!N220="",0,$P$19+$Q$19*(WLEF!N219))</f>
        <v>384.8712298508101</v>
      </c>
      <c r="O240" s="38">
        <f>IF('2018 Hourly Load - RC2016'!O220="",0,$P$19+$Q$19*(WLEF!O219))</f>
        <v>401.98914066430353</v>
      </c>
      <c r="P240" s="38">
        <f>IF('2018 Hourly Load - RC2016'!P220="",0,$P$19+$Q$19*(WLEF!P219))</f>
        <v>410.60161347642747</v>
      </c>
      <c r="Q240" s="38">
        <f>IF('2018 Hourly Load - RC2016'!Q220="",0,$P$19+$Q$19*(WLEF!Q219))</f>
        <v>403.87285205877538</v>
      </c>
      <c r="R240" s="38">
        <f>IF('2018 Hourly Load - RC2016'!R220="",0,$P$19+$Q$19*(WLEF!R219))</f>
        <v>397.33417079292428</v>
      </c>
      <c r="S240" s="38">
        <f>IF('2018 Hourly Load - RC2016'!S220="",0,$P$19+$Q$19*(WLEF!S219))</f>
        <v>375.52914326919171</v>
      </c>
      <c r="T240" s="38">
        <f>IF('2018 Hourly Load - RC2016'!T220="",0,$P$19+$Q$19*(WLEF!T219))</f>
        <v>349.82249376842287</v>
      </c>
      <c r="U240" s="38">
        <f>IF('2018 Hourly Load - RC2016'!U220="",0,$P$19+$Q$19*(WLEF!U219))</f>
        <v>327.91988926366685</v>
      </c>
      <c r="V240" s="38">
        <f>IF('2018 Hourly Load - RC2016'!V220="",0,$P$19+$Q$19*(WLEF!V219))</f>
        <v>318.96083795298159</v>
      </c>
      <c r="W240" s="38">
        <f>IF('2018 Hourly Load - RC2016'!W220="",0,$P$19+$Q$19*(WLEF!W219))</f>
        <v>300.86371412970078</v>
      </c>
      <c r="X240" s="38">
        <f>IF('2018 Hourly Load - RC2016'!X220="",0,$P$19+$Q$19*(WLEF!X219))</f>
        <v>269.4409908531951</v>
      </c>
      <c r="Y240" s="38">
        <f>IF('2018 Hourly Load - RC2016'!Y220="",0,$P$19+$Q$19*(WLEF!Y219))</f>
        <v>241.11557842187955</v>
      </c>
      <c r="Z240" s="25">
        <f t="shared" si="3"/>
        <v>7115.3340012762492</v>
      </c>
    </row>
    <row r="241" spans="1:26" x14ac:dyDescent="0.25">
      <c r="A241" s="37">
        <f>IF('2018 Hourly Load - RC2016'!A221="","",'2018 Hourly Load - RC2016'!A221)</f>
        <v>43311</v>
      </c>
      <c r="B241" s="38">
        <f>IF('2018 Hourly Load - RC2016'!B221="",0,$P$19+$Q$19*(WLEF!B220))</f>
        <v>214.97351774421361</v>
      </c>
      <c r="C241" s="38">
        <f>IF('2018 Hourly Load - RC2016'!C221="",0,$P$19+$Q$19*(WLEF!C220))</f>
        <v>198.78156435352116</v>
      </c>
      <c r="D241" s="38">
        <f>IF('2018 Hourly Load - RC2016'!D221="",0,$P$19+$Q$19*(WLEF!D220))</f>
        <v>187.07122756889214</v>
      </c>
      <c r="E241" s="38">
        <f>IF('2018 Hourly Load - RC2016'!E221="",0,$P$19+$Q$19*(WLEF!E220))</f>
        <v>180.53730506808026</v>
      </c>
      <c r="F241" s="38">
        <f>IF('2018 Hourly Load - RC2016'!F221="",0,$P$19+$Q$19*(WLEF!F220))</f>
        <v>177.99580229913491</v>
      </c>
      <c r="G241" s="38">
        <f>IF('2018 Hourly Load - RC2016'!G221="",0,$P$19+$Q$19*(WLEF!G220))</f>
        <v>183.21436071251304</v>
      </c>
      <c r="H241" s="38">
        <f>IF('2018 Hourly Load - RC2016'!H221="",0,$P$19+$Q$19*(WLEF!H220))</f>
        <v>196.99282110682049</v>
      </c>
      <c r="I241" s="38">
        <f>IF('2018 Hourly Load - RC2016'!I221="",0,$P$19+$Q$19*(WLEF!I220))</f>
        <v>208.40866614777218</v>
      </c>
      <c r="J241" s="38">
        <f>IF('2018 Hourly Load - RC2016'!J221="",0,$P$19+$Q$19*(WLEF!J220))</f>
        <v>234.65854349495885</v>
      </c>
      <c r="K241" s="38">
        <f>IF('2018 Hourly Load - RC2016'!K221="",0,$P$19+$Q$19*(WLEF!K220))</f>
        <v>266.59618658328708</v>
      </c>
      <c r="L241" s="38">
        <f>IF('2018 Hourly Load - RC2016'!L221="",0,$P$19+$Q$19*(WLEF!L220))</f>
        <v>295.007631530862</v>
      </c>
      <c r="M241" s="38">
        <f>IF('2018 Hourly Load - RC2016'!M221="",0,$P$19+$Q$19*(WLEF!M220))</f>
        <v>330.23907297394584</v>
      </c>
      <c r="N241" s="38">
        <f>IF('2018 Hourly Load - RC2016'!N221="",0,$P$19+$Q$19*(WLEF!N220))</f>
        <v>361.83304705654575</v>
      </c>
      <c r="O241" s="38">
        <f>IF('2018 Hourly Load - RC2016'!O221="",0,$P$19+$Q$19*(WLEF!O220))</f>
        <v>390.83280224418434</v>
      </c>
      <c r="P241" s="38">
        <f>IF('2018 Hourly Load - RC2016'!P221="",0,$P$19+$Q$19*(WLEF!P220))</f>
        <v>406.55600145432851</v>
      </c>
      <c r="Q241" s="38">
        <f>IF('2018 Hourly Load - RC2016'!Q221="",0,$P$19+$Q$19*(WLEF!Q220))</f>
        <v>407.84052275988785</v>
      </c>
      <c r="R241" s="38">
        <f>IF('2018 Hourly Load - RC2016'!R221="",0,$P$19+$Q$19*(WLEF!R220))</f>
        <v>389.19575038735809</v>
      </c>
      <c r="S241" s="38">
        <f>IF('2018 Hourly Load - RC2016'!S221="",0,$P$19+$Q$19*(WLEF!S220))</f>
        <v>359.56805903390404</v>
      </c>
      <c r="T241" s="38">
        <f>IF('2018 Hourly Load - RC2016'!T221="",0,$P$19+$Q$19*(WLEF!T220))</f>
        <v>339.13495700141749</v>
      </c>
      <c r="U241" s="38">
        <f>IF('2018 Hourly Load - RC2016'!U221="",0,$P$19+$Q$19*(WLEF!U220))</f>
        <v>319.77080263579637</v>
      </c>
      <c r="V241" s="38">
        <f>IF('2018 Hourly Load - RC2016'!V221="",0,$P$19+$Q$19*(WLEF!V220))</f>
        <v>307.97038665834964</v>
      </c>
      <c r="W241" s="38">
        <f>IF('2018 Hourly Load - RC2016'!W221="",0,$P$19+$Q$19*(WLEF!W220))</f>
        <v>290.82083897643349</v>
      </c>
      <c r="X241" s="38">
        <f>IF('2018 Hourly Load - RC2016'!X221="",0,$P$19+$Q$19*(WLEF!X220))</f>
        <v>259.79413615605625</v>
      </c>
      <c r="Y241" s="38">
        <f>IF('2018 Hourly Load - RC2016'!Y221="",0,$P$19+$Q$19*(WLEF!Y220))</f>
        <v>230.88993604972444</v>
      </c>
      <c r="Z241" s="25">
        <f t="shared" si="3"/>
        <v>6738.6839399979872</v>
      </c>
    </row>
    <row r="242" spans="1:26" x14ac:dyDescent="0.25">
      <c r="A242" s="37">
        <f>IF('2018 Hourly Load - RC2016'!A222="","",'2018 Hourly Load - RC2016'!A222)</f>
        <v>43312</v>
      </c>
      <c r="B242" s="38">
        <f>IF('2018 Hourly Load - RC2016'!B222="",0,$P$19+$Q$19*(WLEF!B221))</f>
        <v>205.20742203276603</v>
      </c>
      <c r="C242" s="38">
        <f>IF('2018 Hourly Load - RC2016'!C222="",0,$P$19+$Q$19*(WLEF!C221))</f>
        <v>188.39620700866024</v>
      </c>
      <c r="D242" s="38">
        <f>IF('2018 Hourly Load - RC2016'!D222="",0,$P$19+$Q$19*(WLEF!D221))</f>
        <v>177.61412790840956</v>
      </c>
      <c r="E242" s="38">
        <f>IF('2018 Hourly Load - RC2016'!E222="",0,$P$19+$Q$19*(WLEF!E221))</f>
        <v>171.46645442735098</v>
      </c>
      <c r="F242" s="38">
        <f>IF('2018 Hourly Load - RC2016'!F222="",0,$P$19+$Q$19*(WLEF!F221))</f>
        <v>169.37812692541354</v>
      </c>
      <c r="G242" s="38">
        <f>IF('2018 Hourly Load - RC2016'!G222="",0,$P$19+$Q$19*(WLEF!G221))</f>
        <v>173.96926202053862</v>
      </c>
      <c r="H242" s="38">
        <f>IF('2018 Hourly Load - RC2016'!H222="",0,$P$19+$Q$19*(WLEF!H221))</f>
        <v>186.72392978903713</v>
      </c>
      <c r="I242" s="38">
        <f>IF('2018 Hourly Load - RC2016'!I222="",0,$P$19+$Q$19*(WLEF!I221))</f>
        <v>197.02918796903049</v>
      </c>
      <c r="J242" s="38">
        <f>IF('2018 Hourly Load - RC2016'!J222="",0,$P$19+$Q$19*(WLEF!J221))</f>
        <v>219.11135601379215</v>
      </c>
      <c r="K242" s="38">
        <f>IF('2018 Hourly Load - RC2016'!K222="",0,$P$19+$Q$19*(WLEF!K221))</f>
        <v>254.05277532715775</v>
      </c>
      <c r="L242" s="38">
        <f>IF('2018 Hourly Load - RC2016'!L222="",0,$P$19+$Q$19*(WLEF!L221))</f>
        <v>294.56235613030293</v>
      </c>
      <c r="M242" s="38">
        <f>IF('2018 Hourly Load - RC2016'!M222="",0,$P$19+$Q$19*(WLEF!M221))</f>
        <v>333.85936317785462</v>
      </c>
      <c r="N242" s="38">
        <f>IF('2018 Hourly Load - RC2016'!N222="",0,$P$19+$Q$19*(WLEF!N221))</f>
        <v>361.12424928769138</v>
      </c>
      <c r="O242" s="38">
        <f>IF('2018 Hourly Load - RC2016'!O222="",0,$P$19+$Q$19*(WLEF!O221))</f>
        <v>379.78666419179331</v>
      </c>
      <c r="P242" s="38">
        <f>IF('2018 Hourly Load - RC2016'!P222="",0,$P$19+$Q$19*(WLEF!P221))</f>
        <v>386.31919128689543</v>
      </c>
      <c r="Q242" s="38">
        <f>IF('2018 Hourly Load - RC2016'!Q222="",0,$P$19+$Q$19*(WLEF!Q221))</f>
        <v>378.96777682453006</v>
      </c>
      <c r="R242" s="38">
        <f>IF('2018 Hourly Load - RC2016'!R222="",0,$P$19+$Q$19*(WLEF!R221))</f>
        <v>356.52492949072513</v>
      </c>
      <c r="S242" s="38">
        <f>IF('2018 Hourly Load - RC2016'!S222="",0,$P$19+$Q$19*(WLEF!S221))</f>
        <v>336.17929278283503</v>
      </c>
      <c r="T242" s="38">
        <f>IF('2018 Hourly Load - RC2016'!T222="",0,$P$19+$Q$19*(WLEF!T221))</f>
        <v>319.56164714408607</v>
      </c>
      <c r="U242" s="38">
        <f>IF('2018 Hourly Load - RC2016'!U222="",0,$P$19+$Q$19*(WLEF!U221))</f>
        <v>301.51650218349522</v>
      </c>
      <c r="V242" s="38">
        <f>IF('2018 Hourly Load - RC2016'!V222="",0,$P$19+$Q$19*(WLEF!V221))</f>
        <v>296.19731128215801</v>
      </c>
      <c r="W242" s="38">
        <f>IF('2018 Hourly Load - RC2016'!W222="",0,$P$19+$Q$19*(WLEF!W221))</f>
        <v>281.20535645220122</v>
      </c>
      <c r="X242" s="38">
        <f>IF('2018 Hourly Load - RC2016'!X222="",0,$P$19+$Q$19*(WLEF!X221))</f>
        <v>254.47565302751201</v>
      </c>
      <c r="Y242" s="38">
        <f>IF('2018 Hourly Load - RC2016'!Y222="",0,$P$19+$Q$19*(WLEF!Y221))</f>
        <v>226.12837444486763</v>
      </c>
      <c r="Z242" s="25">
        <f t="shared" si="3"/>
        <v>6449.3575171291031</v>
      </c>
    </row>
    <row r="243" spans="1:26" x14ac:dyDescent="0.25">
      <c r="A243" s="37">
        <f>IF('2018 Hourly Load - RC2016'!A223="","",'2018 Hourly Load - RC2016'!A223)</f>
        <v>43313</v>
      </c>
      <c r="B243" s="38">
        <f>IF('2018 Hourly Load - RC2016'!B223="",0,$P$19+$Q$19*(WLEF!B222))</f>
        <v>203.72507463515353</v>
      </c>
      <c r="C243" s="38">
        <f>IF('2018 Hourly Load - RC2016'!C223="",0,$P$19+$Q$19*(WLEF!C222))</f>
        <v>188.06418316707709</v>
      </c>
      <c r="D243" s="38">
        <f>IF('2018 Hourly Load - RC2016'!D223="",0,$P$19+$Q$19*(WLEF!D222))</f>
        <v>176.17728656112499</v>
      </c>
      <c r="E243" s="38">
        <f>IF('2018 Hourly Load - RC2016'!E223="",0,$P$19+$Q$19*(WLEF!E222))</f>
        <v>171.08201296148877</v>
      </c>
      <c r="F243" s="38">
        <f>IF('2018 Hourly Load - RC2016'!F223="",0,$P$19+$Q$19*(WLEF!F222))</f>
        <v>168.33534455416941</v>
      </c>
      <c r="G243" s="38">
        <f>IF('2018 Hourly Load - RC2016'!G223="",0,$P$19+$Q$19*(WLEF!G222))</f>
        <v>173.40109093741754</v>
      </c>
      <c r="H243" s="38">
        <f>IF('2018 Hourly Load - RC2016'!H223="",0,$P$19+$Q$19*(WLEF!H222))</f>
        <v>184.25751639074866</v>
      </c>
      <c r="I243" s="38">
        <f>IF('2018 Hourly Load - RC2016'!I223="",0,$P$19+$Q$19*(WLEF!I222))</f>
        <v>198.56179226991571</v>
      </c>
      <c r="J243" s="38">
        <f>IF('2018 Hourly Load - RC2016'!J223="",0,$P$19+$Q$19*(WLEF!J222))</f>
        <v>225.07175022440742</v>
      </c>
      <c r="K243" s="38">
        <f>IF('2018 Hourly Load - RC2016'!K223="",0,$P$19+$Q$19*(WLEF!K222))</f>
        <v>262.33562741650093</v>
      </c>
      <c r="L243" s="38">
        <f>IF('2018 Hourly Load - RC2016'!L223="",0,$P$19+$Q$19*(WLEF!L222))</f>
        <v>298.71142022303241</v>
      </c>
      <c r="M243" s="38">
        <f>IF('2018 Hourly Load - RC2016'!M223="",0,$P$19+$Q$19*(WLEF!M222))</f>
        <v>332.86452737836782</v>
      </c>
      <c r="N243" s="38">
        <f>IF('2018 Hourly Load - RC2016'!N223="",0,$P$19+$Q$19*(WLEF!N222))</f>
        <v>360.04859863844985</v>
      </c>
      <c r="O243" s="38">
        <f>IF('2018 Hourly Load - RC2016'!O223="",0,$P$19+$Q$19*(WLEF!O222))</f>
        <v>379.90374016940791</v>
      </c>
      <c r="P243" s="38">
        <f>IF('2018 Hourly Load - RC2016'!P223="",0,$P$19+$Q$19*(WLEF!P222))</f>
        <v>396.88258801470067</v>
      </c>
      <c r="Q243" s="38">
        <f>IF('2018 Hourly Load - RC2016'!Q223="",0,$P$19+$Q$19*(WLEF!Q222))</f>
        <v>406.15892581254224</v>
      </c>
      <c r="R243" s="38">
        <f>IF('2018 Hourly Load - RC2016'!R223="",0,$P$19+$Q$19*(WLEF!R222))</f>
        <v>404.81678144398103</v>
      </c>
      <c r="S243" s="38">
        <f>IF('2018 Hourly Load - RC2016'!S223="",0,$P$19+$Q$19*(WLEF!S222))</f>
        <v>386.79274307367285</v>
      </c>
      <c r="T243" s="38">
        <f>IF('2018 Hourly Load - RC2016'!T223="",0,$P$19+$Q$19*(WLEF!T222))</f>
        <v>360.98259762611451</v>
      </c>
      <c r="U243" s="38">
        <f>IF('2018 Hourly Load - RC2016'!U223="",0,$P$19+$Q$19*(WLEF!U222))</f>
        <v>336.77447215925372</v>
      </c>
      <c r="V243" s="38">
        <f>IF('2018 Hourly Load - RC2016'!V223="",0,$P$19+$Q$19*(WLEF!V222))</f>
        <v>327.06959519799511</v>
      </c>
      <c r="W243" s="38">
        <f>IF('2018 Hourly Load - RC2016'!W223="",0,$P$19+$Q$19*(WLEF!W222))</f>
        <v>307.66457702351573</v>
      </c>
      <c r="X243" s="38">
        <f>IF('2018 Hourly Load - RC2016'!X223="",0,$P$19+$Q$19*(WLEF!X222))</f>
        <v>275.73840143685305</v>
      </c>
      <c r="Y243" s="38">
        <f>IF('2018 Hourly Load - RC2016'!Y223="",0,$P$19+$Q$19*(WLEF!Y222))</f>
        <v>246.59504030036271</v>
      </c>
      <c r="Z243" s="25">
        <f t="shared" si="3"/>
        <v>6772.0156876162528</v>
      </c>
    </row>
    <row r="244" spans="1:26" x14ac:dyDescent="0.25">
      <c r="A244" s="37">
        <f>IF('2018 Hourly Load - RC2016'!A224="","",'2018 Hourly Load - RC2016'!A224)</f>
        <v>43314</v>
      </c>
      <c r="B244" s="38">
        <f>IF('2018 Hourly Load - RC2016'!B224="",0,$P$19+$Q$19*(WLEF!B223))</f>
        <v>220.94410776716717</v>
      </c>
      <c r="C244" s="38">
        <f>IF('2018 Hourly Load - RC2016'!C224="",0,$P$19+$Q$19*(WLEF!C223))</f>
        <v>201.39792991951583</v>
      </c>
      <c r="D244" s="38">
        <f>IF('2018 Hourly Load - RC2016'!D224="",0,$P$19+$Q$19*(WLEF!D223))</f>
        <v>188.55366271882247</v>
      </c>
      <c r="E244" s="38">
        <f>IF('2018 Hourly Load - RC2016'!E224="",0,$P$19+$Q$19*(WLEF!E223))</f>
        <v>180.04984741605153</v>
      </c>
      <c r="F244" s="38">
        <f>IF('2018 Hourly Load - RC2016'!F224="",0,$P$19+$Q$19*(WLEF!F223))</f>
        <v>175.45475411596721</v>
      </c>
      <c r="G244" s="38">
        <f>IF('2018 Hourly Load - RC2016'!G224="",0,$P$19+$Q$19*(WLEF!G223))</f>
        <v>175.04546507781373</v>
      </c>
      <c r="H244" s="38">
        <f>IF('2018 Hourly Load - RC2016'!H224="",0,$P$19+$Q$19*(WLEF!H223))</f>
        <v>177.73020911999498</v>
      </c>
      <c r="I244" s="38">
        <f>IF('2018 Hourly Load - RC2016'!I224="",0,$P$19+$Q$19*(WLEF!I223))</f>
        <v>183.79513144605608</v>
      </c>
      <c r="J244" s="38">
        <f>IF('2018 Hourly Load - RC2016'!J224="",0,$P$19+$Q$19*(WLEF!J223))</f>
        <v>211.82481784699428</v>
      </c>
      <c r="K244" s="38">
        <f>IF('2018 Hourly Load - RC2016'!K224="",0,$P$19+$Q$19*(WLEF!K223))</f>
        <v>250.3802487578559</v>
      </c>
      <c r="L244" s="38">
        <f>IF('2018 Hourly Load - RC2016'!L224="",0,$P$19+$Q$19*(WLEF!L223))</f>
        <v>287.91482099130559</v>
      </c>
      <c r="M244" s="38">
        <f>IF('2018 Hourly Load - RC2016'!M224="",0,$P$19+$Q$19*(WLEF!M223))</f>
        <v>318.83032795864443</v>
      </c>
      <c r="N244" s="38">
        <f>IF('2018 Hourly Load - RC2016'!N224="",0,$P$19+$Q$19*(WLEF!N223))</f>
        <v>344.053287402801</v>
      </c>
      <c r="O244" s="38">
        <f>IF('2018 Hourly Load - RC2016'!O224="",0,$P$19+$Q$19*(WLEF!O223))</f>
        <v>358.80570357991996</v>
      </c>
      <c r="P244" s="38">
        <f>IF('2018 Hourly Load - RC2016'!P224="",0,$P$19+$Q$19*(WLEF!P223))</f>
        <v>372.31277986139173</v>
      </c>
      <c r="Q244" s="38">
        <f>IF('2018 Hourly Load - RC2016'!Q224="",0,$P$19+$Q$19*(WLEF!Q223))</f>
        <v>371.70627252387851</v>
      </c>
      <c r="R244" s="38">
        <f>IF('2018 Hourly Load - RC2016'!R224="",0,$P$19+$Q$19*(WLEF!R223))</f>
        <v>367.04882544772363</v>
      </c>
      <c r="S244" s="38">
        <f>IF('2018 Hourly Load - RC2016'!S224="",0,$P$19+$Q$19*(WLEF!S223))</f>
        <v>355.23387711101884</v>
      </c>
      <c r="T244" s="38">
        <f>IF('2018 Hourly Load - RC2016'!T224="",0,$P$19+$Q$19*(WLEF!T223))</f>
        <v>334.69439049806732</v>
      </c>
      <c r="U244" s="38">
        <f>IF('2018 Hourly Load - RC2016'!U224="",0,$P$19+$Q$19*(WLEF!U223))</f>
        <v>314.54367398580359</v>
      </c>
      <c r="V244" s="38">
        <f>IF('2018 Hourly Load - RC2016'!V224="",0,$P$19+$Q$19*(WLEF!V223))</f>
        <v>307.00270013129386</v>
      </c>
      <c r="W244" s="38">
        <f>IF('2018 Hourly Load - RC2016'!W224="",0,$P$19+$Q$19*(WLEF!W223))</f>
        <v>292.2200130009291</v>
      </c>
      <c r="X244" s="38">
        <f>IF('2018 Hourly Load - RC2016'!X224="",0,$P$19+$Q$19*(WLEF!X223))</f>
        <v>265.44598386651501</v>
      </c>
      <c r="Y244" s="38">
        <f>IF('2018 Hourly Load - RC2016'!Y224="",0,$P$19+$Q$19*(WLEF!Y223))</f>
        <v>240.13316101392877</v>
      </c>
      <c r="Z244" s="25">
        <f t="shared" si="3"/>
        <v>6495.1219915594593</v>
      </c>
    </row>
    <row r="245" spans="1:26" x14ac:dyDescent="0.25">
      <c r="A245" s="37">
        <f>IF('2018 Hourly Load - RC2016'!A225="","",'2018 Hourly Load - RC2016'!A225)</f>
        <v>43315</v>
      </c>
      <c r="B245" s="38">
        <f>IF('2018 Hourly Load - RC2016'!B225="",0,$P$19+$Q$19*(WLEF!B224))</f>
        <v>216.30644380371461</v>
      </c>
      <c r="C245" s="38">
        <f>IF('2018 Hourly Load - RC2016'!C225="",0,$P$19+$Q$19*(WLEF!C224))</f>
        <v>199.14831149955813</v>
      </c>
      <c r="D245" s="38">
        <f>IF('2018 Hourly Load - RC2016'!D225="",0,$P$19+$Q$19*(WLEF!D224))</f>
        <v>187.07122756889214</v>
      </c>
      <c r="E245" s="38">
        <f>IF('2018 Hourly Load - RC2016'!E225="",0,$P$19+$Q$19*(WLEF!E224))</f>
        <v>179.37947725031364</v>
      </c>
      <c r="F245" s="38">
        <f>IF('2018 Hourly Load - RC2016'!F225="",0,$P$19+$Q$19*(WLEF!F224))</f>
        <v>174.91468247586616</v>
      </c>
      <c r="G245" s="38">
        <f>IF('2018 Hourly Load - RC2016'!G225="",0,$P$19+$Q$19*(WLEF!G224))</f>
        <v>174.37617743042284</v>
      </c>
      <c r="H245" s="38">
        <f>IF('2018 Hourly Load - RC2016'!H225="",0,$P$19+$Q$19*(WLEF!H224))</f>
        <v>176.34188689237766</v>
      </c>
      <c r="I245" s="38">
        <f>IF('2018 Hourly Load - RC2016'!I225="",0,$P$19+$Q$19*(WLEF!I224))</f>
        <v>179.31256682724751</v>
      </c>
      <c r="J245" s="38">
        <f>IF('2018 Hourly Load - RC2016'!J225="",0,$P$19+$Q$19*(WLEF!J224))</f>
        <v>200.75035737438208</v>
      </c>
      <c r="K245" s="38">
        <f>IF('2018 Hourly Load - RC2016'!K225="",0,$P$19+$Q$19*(WLEF!K224))</f>
        <v>230.70377670025545</v>
      </c>
      <c r="L245" s="38">
        <f>IF('2018 Hourly Load - RC2016'!L225="",0,$P$19+$Q$19*(WLEF!L224))</f>
        <v>255.21135910956406</v>
      </c>
      <c r="M245" s="38">
        <f>IF('2018 Hourly Load - RC2016'!M225="",0,$P$19+$Q$19*(WLEF!M224))</f>
        <v>283.22095526468763</v>
      </c>
      <c r="N245" s="38">
        <f>IF('2018 Hourly Load - RC2016'!N225="",0,$P$19+$Q$19*(WLEF!N224))</f>
        <v>297.34053121613067</v>
      </c>
      <c r="O245" s="38">
        <f>IF('2018 Hourly Load - RC2016'!O225="",0,$P$19+$Q$19*(WLEF!O224))</f>
        <v>301.6170174286035</v>
      </c>
      <c r="P245" s="38">
        <f>IF('2018 Hourly Load - RC2016'!P225="",0,$P$19+$Q$19*(WLEF!P224))</f>
        <v>303.17794702683506</v>
      </c>
      <c r="Q245" s="38">
        <f>IF('2018 Hourly Load - RC2016'!Q225="",0,$P$19+$Q$19*(WLEF!Q224))</f>
        <v>307.05357921288584</v>
      </c>
      <c r="R245" s="38">
        <f>IF('2018 Hourly Load - RC2016'!R225="",0,$P$19+$Q$19*(WLEF!R224))</f>
        <v>310.29618487940553</v>
      </c>
      <c r="S245" s="38">
        <f>IF('2018 Hourly Load - RC2016'!S225="",0,$P$19+$Q$19*(WLEF!S224))</f>
        <v>306.26560008209458</v>
      </c>
      <c r="T245" s="38">
        <f>IF('2018 Hourly Load - RC2016'!T225="",0,$P$19+$Q$19*(WLEF!T224))</f>
        <v>295.77558730899892</v>
      </c>
      <c r="U245" s="38">
        <f>IF('2018 Hourly Load - RC2016'!U225="",0,$P$19+$Q$19*(WLEF!U224))</f>
        <v>285.73052194419228</v>
      </c>
      <c r="V245" s="38">
        <f>IF('2018 Hourly Load - RC2016'!V225="",0,$P$19+$Q$19*(WLEF!V224))</f>
        <v>277.03879368415829</v>
      </c>
      <c r="W245" s="38">
        <f>IF('2018 Hourly Load - RC2016'!W225="",0,$P$19+$Q$19*(WLEF!W224))</f>
        <v>261.19880333179191</v>
      </c>
      <c r="X245" s="38">
        <f>IF('2018 Hourly Load - RC2016'!X225="",0,$P$19+$Q$19*(WLEF!X224))</f>
        <v>235.72892684728652</v>
      </c>
      <c r="Y245" s="38">
        <f>IF('2018 Hourly Load - RC2016'!Y225="",0,$P$19+$Q$19*(WLEF!Y224))</f>
        <v>209.746658824706</v>
      </c>
      <c r="Z245" s="25">
        <f t="shared" si="3"/>
        <v>5847.7073739843718</v>
      </c>
    </row>
    <row r="246" spans="1:26" x14ac:dyDescent="0.25">
      <c r="A246" s="37">
        <f>IF('2018 Hourly Load - RC2016'!A226="","",'2018 Hourly Load - RC2016'!A226)</f>
        <v>43316</v>
      </c>
      <c r="B246" s="38">
        <f>IF('2018 Hourly Load - RC2016'!B226="",0,$P$19+$Q$19*(WLEF!B225))</f>
        <v>187.36688310970271</v>
      </c>
      <c r="C246" s="38">
        <f>IF('2018 Hourly Load - RC2016'!C226="",0,$P$19+$Q$19*(WLEF!C225))</f>
        <v>173.49836653957885</v>
      </c>
      <c r="D246" s="38">
        <f>IF('2018 Hourly Load - RC2016'!D226="",0,$P$19+$Q$19*(WLEF!D225))</f>
        <v>164.99730104919382</v>
      </c>
      <c r="E246" s="38">
        <f>IF('2018 Hourly Load - RC2016'!E226="",0,$P$19+$Q$19*(WLEF!E225))</f>
        <v>160.15871592628139</v>
      </c>
      <c r="F246" s="38">
        <f>IF('2018 Hourly Load - RC2016'!F226="",0,$P$19+$Q$19*(WLEF!F225))</f>
        <v>159.82935126764113</v>
      </c>
      <c r="G246" s="38">
        <f>IF('2018 Hourly Load - RC2016'!G226="",0,$P$19+$Q$19*(WLEF!G225))</f>
        <v>166.3464087799594</v>
      </c>
      <c r="H246" s="38">
        <f>IF('2018 Hourly Load - RC2016'!H226="",0,$P$19+$Q$19*(WLEF!H225))</f>
        <v>179.6305963319802</v>
      </c>
      <c r="I246" s="38">
        <f>IF('2018 Hourly Load - RC2016'!I226="",0,$P$19+$Q$19*(WLEF!I225))</f>
        <v>190.09936944775399</v>
      </c>
      <c r="J246" s="38">
        <f>IF('2018 Hourly Load - RC2016'!J226="",0,$P$19+$Q$19*(WLEF!J225))</f>
        <v>211.65099704883761</v>
      </c>
      <c r="K246" s="38">
        <f>IF('2018 Hourly Load - RC2016'!K226="",0,$P$19+$Q$19*(WLEF!K225))</f>
        <v>241.30814656767552</v>
      </c>
      <c r="L246" s="38">
        <f>IF('2018 Hourly Load - RC2016'!L226="",0,$P$19+$Q$19*(WLEF!L225))</f>
        <v>273.29137195014886</v>
      </c>
      <c r="M246" s="38">
        <f>IF('2018 Hourly Load - RC2016'!M226="",0,$P$19+$Q$19*(WLEF!M225))</f>
        <v>302.74939995132388</v>
      </c>
      <c r="N246" s="38">
        <f>IF('2018 Hourly Load - RC2016'!N226="",0,$P$19+$Q$19*(WLEF!N225))</f>
        <v>311.14254951136968</v>
      </c>
      <c r="O246" s="38">
        <f>IF('2018 Hourly Load - RC2016'!O226="",0,$P$19+$Q$19*(WLEF!O225))</f>
        <v>307.30806093460046</v>
      </c>
      <c r="P246" s="38">
        <f>IF('2018 Hourly Load - RC2016'!P226="",0,$P$19+$Q$19*(WLEF!P225))</f>
        <v>294.01876360826918</v>
      </c>
      <c r="Q246" s="38">
        <f>IF('2018 Hourly Load - RC2016'!Q226="",0,$P$19+$Q$19*(WLEF!Q225))</f>
        <v>280.89432555445626</v>
      </c>
      <c r="R246" s="38">
        <f>IF('2018 Hourly Load - RC2016'!R226="",0,$P$19+$Q$19*(WLEF!R225))</f>
        <v>268.25879666232265</v>
      </c>
      <c r="S246" s="38">
        <f>IF('2018 Hourly Load - RC2016'!S226="",0,$P$19+$Q$19*(WLEF!S225))</f>
        <v>254.65386216084164</v>
      </c>
      <c r="T246" s="38">
        <f>IF('2018 Hourly Load - RC2016'!T226="",0,$P$19+$Q$19*(WLEF!T225))</f>
        <v>246.24713832422088</v>
      </c>
      <c r="U246" s="38">
        <f>IF('2018 Hourly Load - RC2016'!U226="",0,$P$19+$Q$19*(WLEF!U225))</f>
        <v>240.00524402865534</v>
      </c>
      <c r="V246" s="38">
        <f>IF('2018 Hourly Load - RC2016'!V226="",0,$P$19+$Q$19*(WLEF!V225))</f>
        <v>244.18905516212135</v>
      </c>
      <c r="W246" s="38">
        <f>IF('2018 Hourly Load - RC2016'!W226="",0,$P$19+$Q$19*(WLEF!W225))</f>
        <v>234.11429786551037</v>
      </c>
      <c r="X246" s="38">
        <f>IF('2018 Hourly Load - RC2016'!X226="",0,$P$19+$Q$19*(WLEF!X225))</f>
        <v>215.52156405601801</v>
      </c>
      <c r="Y246" s="38">
        <f>IF('2018 Hourly Load - RC2016'!Y226="",0,$P$19+$Q$19*(WLEF!Y225))</f>
        <v>195.86830248648428</v>
      </c>
      <c r="Z246" s="25">
        <f t="shared" si="3"/>
        <v>5503.148868324949</v>
      </c>
    </row>
    <row r="247" spans="1:26" x14ac:dyDescent="0.25">
      <c r="A247" s="37">
        <f>IF('2018 Hourly Load - RC2016'!A227="","",'2018 Hourly Load - RC2016'!A227)</f>
        <v>43317</v>
      </c>
      <c r="B247" s="38">
        <f>IF('2018 Hourly Load - RC2016'!B227="",0,$P$19+$Q$19*(WLEF!B226))</f>
        <v>178.078875692152</v>
      </c>
      <c r="C247" s="38">
        <f>IF('2018 Hourly Load - RC2016'!C227="",0,$P$19+$Q$19*(WLEF!C226))</f>
        <v>166.76731133388114</v>
      </c>
      <c r="D247" s="38">
        <f>IF('2018 Hourly Load - RC2016'!D227="",0,$P$19+$Q$19*(WLEF!D226))</f>
        <v>160.45874253951382</v>
      </c>
      <c r="E247" s="38">
        <f>IF('2018 Hourly Load - RC2016'!E227="",0,$P$19+$Q$19*(WLEF!E226))</f>
        <v>157.08723878803613</v>
      </c>
      <c r="F247" s="38">
        <f>IF('2018 Hourly Load - RC2016'!F227="",0,$P$19+$Q$19*(WLEF!F226))</f>
        <v>156.9110724135806</v>
      </c>
      <c r="G247" s="38">
        <f>IF('2018 Hourly Load - RC2016'!G227="",0,$P$19+$Q$19*(WLEF!G226))</f>
        <v>162.5902585674508</v>
      </c>
      <c r="H247" s="38">
        <f>IF('2018 Hourly Load - RC2016'!H227="",0,$P$19+$Q$19*(WLEF!H226))</f>
        <v>176.60554664340003</v>
      </c>
      <c r="I247" s="38">
        <f>IF('2018 Hourly Load - RC2016'!I227="",0,$P$19+$Q$19*(WLEF!I226))</f>
        <v>188.79882543209581</v>
      </c>
      <c r="J247" s="38">
        <f>IF('2018 Hourly Load - RC2016'!J227="",0,$P$19+$Q$19*(WLEF!J226))</f>
        <v>212.48252578483772</v>
      </c>
      <c r="K247" s="38">
        <f>IF('2018 Hourly Load - RC2016'!K227="",0,$P$19+$Q$19*(WLEF!K226))</f>
        <v>245.357320470741</v>
      </c>
      <c r="L247" s="38">
        <f>IF('2018 Hourly Load - RC2016'!L227="",0,$P$19+$Q$19*(WLEF!L226))</f>
        <v>275.92727895033107</v>
      </c>
      <c r="M247" s="38">
        <f>IF('2018 Hourly Load - RC2016'!M227="",0,$P$19+$Q$19*(WLEF!M226))</f>
        <v>306.67212636079893</v>
      </c>
      <c r="N247" s="38">
        <f>IF('2018 Hourly Load - RC2016'!N227="",0,$P$19+$Q$19*(WLEF!N226))</f>
        <v>332.48861658864899</v>
      </c>
      <c r="O247" s="38">
        <f>IF('2018 Hourly Load - RC2016'!O227="",0,$P$19+$Q$19*(WLEF!O226))</f>
        <v>348.54732311968161</v>
      </c>
      <c r="P247" s="38">
        <f>IF('2018 Hourly Load - RC2016'!P227="",0,$P$19+$Q$19*(WLEF!P226))</f>
        <v>345.26263518179218</v>
      </c>
      <c r="Q247" s="38">
        <f>IF('2018 Hourly Load - RC2016'!Q227="",0,$P$19+$Q$19*(WLEF!Q226))</f>
        <v>342.76456045951716</v>
      </c>
      <c r="R247" s="38">
        <f>IF('2018 Hourly Load - RC2016'!R227="",0,$P$19+$Q$19*(WLEF!R226))</f>
        <v>345.23511907590131</v>
      </c>
      <c r="S247" s="38">
        <f>IF('2018 Hourly Load - RC2016'!S227="",0,$P$19+$Q$19*(WLEF!S226))</f>
        <v>347.5238512933297</v>
      </c>
      <c r="T247" s="38">
        <f>IF('2018 Hourly Load - RC2016'!T227="",0,$P$19+$Q$19*(WLEF!T226))</f>
        <v>338.61851950606513</v>
      </c>
      <c r="U247" s="38">
        <f>IF('2018 Hourly Load - RC2016'!U227="",0,$P$19+$Q$19*(WLEF!U226))</f>
        <v>319.30033225008111</v>
      </c>
      <c r="V247" s="38">
        <f>IF('2018 Hourly Load - RC2016'!V227="",0,$P$19+$Q$19*(WLEF!V226))</f>
        <v>310.73199525742064</v>
      </c>
      <c r="W247" s="38">
        <f>IF('2018 Hourly Load - RC2016'!W227="",0,$P$19+$Q$19*(WLEF!W226))</f>
        <v>289.45076347667498</v>
      </c>
      <c r="X247" s="38">
        <f>IF('2018 Hourly Load - RC2016'!X227="",0,$P$19+$Q$19*(WLEF!X226))</f>
        <v>257.04626007544471</v>
      </c>
      <c r="Y247" s="38">
        <f>IF('2018 Hourly Load - RC2016'!Y227="",0,$P$19+$Q$19*(WLEF!Y226))</f>
        <v>227.4137265203214</v>
      </c>
      <c r="Z247" s="25">
        <f t="shared" si="3"/>
        <v>6192.120825781697</v>
      </c>
    </row>
    <row r="248" spans="1:26" x14ac:dyDescent="0.25">
      <c r="A248" s="37">
        <f>IF('2018 Hourly Load - RC2016'!A228="","",'2018 Hourly Load - RC2016'!A228)</f>
        <v>43318</v>
      </c>
      <c r="B248" s="38">
        <f>IF('2018 Hourly Load - RC2016'!B228="",0,$P$19+$Q$19*(WLEF!B227))</f>
        <v>200.38110712944302</v>
      </c>
      <c r="C248" s="38">
        <f>IF('2018 Hourly Load - RC2016'!C228="",0,$P$19+$Q$19*(WLEF!C227))</f>
        <v>184.12040411341644</v>
      </c>
      <c r="D248" s="38">
        <f>IF('2018 Hourly Load - RC2016'!D228="",0,$P$19+$Q$19*(WLEF!D227))</f>
        <v>173.14194251866923</v>
      </c>
      <c r="E248" s="38">
        <f>IF('2018 Hourly Load - RC2016'!E228="",0,$P$19+$Q$19*(WLEF!E227))</f>
        <v>166.5333471110695</v>
      </c>
      <c r="F248" s="38">
        <f>IF('2018 Hourly Load - RC2016'!F228="",0,$P$19+$Q$19*(WLEF!F227))</f>
        <v>165.30647692048223</v>
      </c>
      <c r="G248" s="38">
        <f>IF('2018 Hourly Load - RC2016'!G228="",0,$P$19+$Q$19*(WLEF!G227))</f>
        <v>170.04497836706264</v>
      </c>
      <c r="H248" s="38">
        <f>IF('2018 Hourly Load - RC2016'!H228="",0,$P$19+$Q$19*(WLEF!H227))</f>
        <v>182.46524363073974</v>
      </c>
      <c r="I248" s="38">
        <f>IF('2018 Hourly Load - RC2016'!I228="",0,$P$19+$Q$19*(WLEF!I227))</f>
        <v>195.14574127007467</v>
      </c>
      <c r="J248" s="38">
        <f>IF('2018 Hourly Load - RC2016'!J228="",0,$P$19+$Q$19*(WLEF!J227))</f>
        <v>222.12586751213809</v>
      </c>
      <c r="K248" s="38">
        <f>IF('2018 Hourly Load - RC2016'!K228="",0,$P$19+$Q$19*(WLEF!K227))</f>
        <v>258.57522193585874</v>
      </c>
      <c r="L248" s="38">
        <f>IF('2018 Hourly Load - RC2016'!L228="",0,$P$19+$Q$19*(WLEF!L227))</f>
        <v>294.63653632940452</v>
      </c>
      <c r="M248" s="38">
        <f>IF('2018 Hourly Load - RC2016'!M228="",0,$P$19+$Q$19*(WLEF!M227))</f>
        <v>335.90898687265877</v>
      </c>
      <c r="N248" s="38">
        <f>IF('2018 Hourly Load - RC2016'!N228="",0,$P$19+$Q$19*(WLEF!N227))</f>
        <v>366.16188903510641</v>
      </c>
      <c r="O248" s="38">
        <f>IF('2018 Hourly Load - RC2016'!O228="",0,$P$19+$Q$19*(WLEF!O227))</f>
        <v>392.62364003801235</v>
      </c>
      <c r="P248" s="38">
        <f>IF('2018 Hourly Load - RC2016'!P228="",0,$P$19+$Q$19*(WLEF!P227))</f>
        <v>409.52647135906057</v>
      </c>
      <c r="Q248" s="38">
        <f>IF('2018 Hourly Load - RC2016'!Q228="",0,$P$19+$Q$19*(WLEF!Q227))</f>
        <v>410.90912061511443</v>
      </c>
      <c r="R248" s="38">
        <f>IF('2018 Hourly Load - RC2016'!R228="",0,$P$19+$Q$19*(WLEF!R227))</f>
        <v>396.37118548840431</v>
      </c>
      <c r="S248" s="38">
        <f>IF('2018 Hourly Load - RC2016'!S228="",0,$P$19+$Q$19*(WLEF!S227))</f>
        <v>380.8411766023753</v>
      </c>
      <c r="T248" s="38">
        <f>IF('2018 Hourly Load - RC2016'!T228="",0,$P$19+$Q$19*(WLEF!T227))</f>
        <v>360.3314632000143</v>
      </c>
      <c r="U248" s="38">
        <f>IF('2018 Hourly Load - RC2016'!U228="",0,$P$19+$Q$19*(WLEF!U227))</f>
        <v>340.57829058165908</v>
      </c>
      <c r="V248" s="38">
        <f>IF('2018 Hourly Load - RC2016'!V228="",0,$P$19+$Q$19*(WLEF!V227))</f>
        <v>331.81804862055532</v>
      </c>
      <c r="W248" s="38">
        <f>IF('2018 Hourly Load - RC2016'!W228="",0,$P$19+$Q$19*(WLEF!W227))</f>
        <v>311.21956943301888</v>
      </c>
      <c r="X248" s="38">
        <f>IF('2018 Hourly Load - RC2016'!X228="",0,$P$19+$Q$19*(WLEF!X227))</f>
        <v>273.83120191173521</v>
      </c>
      <c r="Y248" s="38">
        <f>IF('2018 Hourly Load - RC2016'!Y228="",0,$P$19+$Q$19*(WLEF!Y227))</f>
        <v>242.14395502737329</v>
      </c>
      <c r="Z248" s="25">
        <f t="shared" si="3"/>
        <v>6764.7418656234477</v>
      </c>
    </row>
    <row r="249" spans="1:26" x14ac:dyDescent="0.25">
      <c r="A249" s="37">
        <f>IF('2018 Hourly Load - RC2016'!A229="","",'2018 Hourly Load - RC2016'!A229)</f>
        <v>43319</v>
      </c>
      <c r="B249" s="38">
        <f>IF('2018 Hourly Load - RC2016'!B229="",0,$P$19+$Q$19*(WLEF!B228))</f>
        <v>213.54998597798783</v>
      </c>
      <c r="C249" s="38">
        <f>IF('2018 Hourly Load - RC2016'!C229="",0,$P$19+$Q$19*(WLEF!C228))</f>
        <v>195.326165789789</v>
      </c>
      <c r="D249" s="38">
        <f>IF('2018 Hourly Load - RC2016'!D229="",0,$P$19+$Q$19*(WLEF!D228))</f>
        <v>183.89779302654475</v>
      </c>
      <c r="E249" s="38">
        <f>IF('2018 Hourly Load - RC2016'!E229="",0,$P$19+$Q$19*(WLEF!E228))</f>
        <v>176.63853000640444</v>
      </c>
      <c r="F249" s="38">
        <f>IF('2018 Hourly Load - RC2016'!F229="",0,$P$19+$Q$19*(WLEF!F228))</f>
        <v>174.03430806649141</v>
      </c>
      <c r="G249" s="38">
        <f>IF('2018 Hourly Load - RC2016'!G229="",0,$P$19+$Q$19*(WLEF!G228))</f>
        <v>178.9950566436089</v>
      </c>
      <c r="H249" s="38">
        <f>IF('2018 Hourly Load - RC2016'!H229="",0,$P$19+$Q$19*(WLEF!H228))</f>
        <v>191.88714957680239</v>
      </c>
      <c r="I249" s="38">
        <f>IF('2018 Hourly Load - RC2016'!I229="",0,$P$19+$Q$19*(WLEF!I228))</f>
        <v>203.76249164805236</v>
      </c>
      <c r="J249" s="38">
        <f>IF('2018 Hourly Load - RC2016'!J229="",0,$P$19+$Q$19*(WLEF!J228))</f>
        <v>233.38319518373811</v>
      </c>
      <c r="K249" s="38">
        <f>IF('2018 Hourly Load - RC2016'!K229="",0,$P$19+$Q$19*(WLEF!K228))</f>
        <v>272.19060759453737</v>
      </c>
      <c r="L249" s="38">
        <f>IF('2018 Hourly Load - RC2016'!L229="",0,$P$19+$Q$19*(WLEF!L228))</f>
        <v>310.32180927549388</v>
      </c>
      <c r="M249" s="38">
        <f>IF('2018 Hourly Load - RC2016'!M229="",0,$P$19+$Q$19*(WLEF!M228))</f>
        <v>349.37861089644844</v>
      </c>
      <c r="N249" s="38">
        <f>IF('2018 Hourly Load - RC2016'!N229="",0,$P$19+$Q$19*(WLEF!N228))</f>
        <v>381.60392838035216</v>
      </c>
      <c r="O249" s="38">
        <f>IF('2018 Hourly Load - RC2016'!O229="",0,$P$19+$Q$19*(WLEF!O228))</f>
        <v>404.69490642157479</v>
      </c>
      <c r="P249" s="38">
        <f>IF('2018 Hourly Load - RC2016'!P229="",0,$P$19+$Q$19*(WLEF!P228))</f>
        <v>409.55716524970711</v>
      </c>
      <c r="Q249" s="38">
        <f>IF('2018 Hourly Load - RC2016'!Q229="",0,$P$19+$Q$19*(WLEF!Q228))</f>
        <v>406.70878759033189</v>
      </c>
      <c r="R249" s="38">
        <f>IF('2018 Hourly Load - RC2016'!R229="",0,$P$19+$Q$19*(WLEF!R228))</f>
        <v>402.04981923424089</v>
      </c>
      <c r="S249" s="38">
        <f>IF('2018 Hourly Load - RC2016'!S229="",0,$P$19+$Q$19*(WLEF!S228))</f>
        <v>394.0001228955353</v>
      </c>
      <c r="T249" s="38">
        <f>IF('2018 Hourly Load - RC2016'!T229="",0,$P$19+$Q$19*(WLEF!T228))</f>
        <v>373.03563957953821</v>
      </c>
      <c r="U249" s="38">
        <f>IF('2018 Hourly Load - RC2016'!U229="",0,$P$19+$Q$19*(WLEF!U228))</f>
        <v>349.82249376842287</v>
      </c>
      <c r="V249" s="38">
        <f>IF('2018 Hourly Load - RC2016'!V229="",0,$P$19+$Q$19*(WLEF!V228))</f>
        <v>329.33142917216389</v>
      </c>
      <c r="W249" s="38">
        <f>IF('2018 Hourly Load - RC2016'!W229="",0,$P$19+$Q$19*(WLEF!W228))</f>
        <v>302.11993890916568</v>
      </c>
      <c r="X249" s="38">
        <f>IF('2018 Hourly Load - RC2016'!X229="",0,$P$19+$Q$19*(WLEF!X228))</f>
        <v>263.59028775915198</v>
      </c>
      <c r="Y249" s="38">
        <f>IF('2018 Hourly Load - RC2016'!Y229="",0,$P$19+$Q$19*(WLEF!Y228))</f>
        <v>231.32476101236722</v>
      </c>
      <c r="Z249" s="25">
        <f t="shared" si="3"/>
        <v>6931.2049836584483</v>
      </c>
    </row>
    <row r="250" spans="1:26" x14ac:dyDescent="0.25">
      <c r="A250" s="37">
        <f>IF('2018 Hourly Load - RC2016'!A230="","",'2018 Hourly Load - RC2016'!A230)</f>
        <v>43320</v>
      </c>
      <c r="B250" s="38">
        <f>IF('2018 Hourly Load - RC2016'!B230="",0,$P$19+$Q$19*(WLEF!B229))</f>
        <v>204.90647473947766</v>
      </c>
      <c r="C250" s="38">
        <f>IF('2018 Hourly Load - RC2016'!C230="",0,$P$19+$Q$19*(WLEF!C229))</f>
        <v>186.56783352052003</v>
      </c>
      <c r="D250" s="38">
        <f>IF('2018 Hourly Load - RC2016'!D230="",0,$P$19+$Q$19*(WLEF!D229))</f>
        <v>176.24310943087499</v>
      </c>
      <c r="E250" s="38">
        <f>IF('2018 Hourly Load - RC2016'!E230="",0,$P$19+$Q$19*(WLEF!E229))</f>
        <v>170.25189905179332</v>
      </c>
      <c r="F250" s="38">
        <f>IF('2018 Hourly Load - RC2016'!F230="",0,$P$19+$Q$19*(WLEF!F229))</f>
        <v>167.62794938383774</v>
      </c>
      <c r="G250" s="38">
        <f>IF('2018 Hourly Load - RC2016'!G230="",0,$P$19+$Q$19*(WLEF!G229))</f>
        <v>177.2828557157784</v>
      </c>
      <c r="H250" s="38">
        <f>IF('2018 Hourly Load - RC2016'!H230="",0,$P$19+$Q$19*(WLEF!H229))</f>
        <v>185.25433381019954</v>
      </c>
      <c r="I250" s="38">
        <f>IF('2018 Hourly Load - RC2016'!I230="",0,$P$19+$Q$19*(WLEF!I229))</f>
        <v>196.53872084406885</v>
      </c>
      <c r="J250" s="38">
        <f>IF('2018 Hourly Load - RC2016'!J230="",0,$P$19+$Q$19*(WLEF!J229))</f>
        <v>215.93333893032252</v>
      </c>
      <c r="K250" s="38">
        <f>IF('2018 Hourly Load - RC2016'!K230="",0,$P$19+$Q$19*(WLEF!K229))</f>
        <v>247.07400683671915</v>
      </c>
      <c r="L250" s="38">
        <f>IF('2018 Hourly Load - RC2016'!L230="",0,$P$19+$Q$19*(WLEF!L229))</f>
        <v>278.48613653833104</v>
      </c>
      <c r="M250" s="38">
        <f>IF('2018 Hourly Load - RC2016'!M230="",0,$P$19+$Q$19*(WLEF!M229))</f>
        <v>314.85411003791859</v>
      </c>
      <c r="N250" s="38">
        <f>IF('2018 Hourly Load - RC2016'!N230="",0,$P$19+$Q$19*(WLEF!N229))</f>
        <v>349.87800502154619</v>
      </c>
      <c r="O250" s="38">
        <f>IF('2018 Hourly Load - RC2016'!O230="",0,$P$19+$Q$19*(WLEF!O229))</f>
        <v>380.46016538900273</v>
      </c>
      <c r="P250" s="38">
        <f>IF('2018 Hourly Load - RC2016'!P230="",0,$P$19+$Q$19*(WLEF!P229))</f>
        <v>396.76222060588606</v>
      </c>
      <c r="Q250" s="38">
        <f>IF('2018 Hourly Load - RC2016'!Q230="",0,$P$19+$Q$19*(WLEF!Q229))</f>
        <v>397.75594008080486</v>
      </c>
      <c r="R250" s="38">
        <f>IF('2018 Hourly Load - RC2016'!R230="",0,$P$19+$Q$19*(WLEF!R229))</f>
        <v>392.35468421882439</v>
      </c>
      <c r="S250" s="38">
        <f>IF('2018 Hourly Load - RC2016'!S230="",0,$P$19+$Q$19*(WLEF!S229))</f>
        <v>369.6316351028043</v>
      </c>
      <c r="T250" s="38">
        <f>IF('2018 Hourly Load - RC2016'!T230="",0,$P$19+$Q$19*(WLEF!T229))</f>
        <v>342.76456045951716</v>
      </c>
      <c r="U250" s="38">
        <f>IF('2018 Hourly Load - RC2016'!U230="",0,$P$19+$Q$19*(WLEF!U229))</f>
        <v>318.80423027546465</v>
      </c>
      <c r="V250" s="38">
        <f>IF('2018 Hourly Load - RC2016'!V230="",0,$P$19+$Q$19*(WLEF!V229))</f>
        <v>310.44995283437481</v>
      </c>
      <c r="W250" s="38">
        <f>IF('2018 Hourly Load - RC2016'!W230="",0,$P$19+$Q$19*(WLEF!W229))</f>
        <v>291.4584789661825</v>
      </c>
      <c r="X250" s="38">
        <f>IF('2018 Hourly Load - RC2016'!X230="",0,$P$19+$Q$19*(WLEF!X229))</f>
        <v>263.88747968480584</v>
      </c>
      <c r="Y250" s="38">
        <f>IF('2018 Hourly Load - RC2016'!Y230="",0,$P$19+$Q$19*(WLEF!Y229))</f>
        <v>239.94130495661358</v>
      </c>
      <c r="Z250" s="25">
        <f t="shared" si="3"/>
        <v>6575.1694264356693</v>
      </c>
    </row>
    <row r="251" spans="1:26" x14ac:dyDescent="0.25">
      <c r="A251" s="37">
        <f>IF('2018 Hourly Load - RC2016'!A231="","",'2018 Hourly Load - RC2016'!A231)</f>
        <v>43321</v>
      </c>
      <c r="B251" s="38">
        <f>IF('2018 Hourly Load - RC2016'!B231="",0,$P$19+$Q$19*(WLEF!B230))</f>
        <v>212.19215552297339</v>
      </c>
      <c r="C251" s="38">
        <f>IF('2018 Hourly Load - RC2016'!C231="",0,$P$19+$Q$19*(WLEF!C230))</f>
        <v>194.5513610151734</v>
      </c>
      <c r="D251" s="38">
        <f>IF('2018 Hourly Load - RC2016'!D231="",0,$P$19+$Q$19*(WLEF!D230))</f>
        <v>182.15958936066534</v>
      </c>
      <c r="E251" s="38">
        <f>IF('2018 Hourly Load - RC2016'!E231="",0,$P$19+$Q$19*(WLEF!E230))</f>
        <v>174.55550504616417</v>
      </c>
      <c r="F251" s="38">
        <f>IF('2018 Hourly Load - RC2016'!F231="",0,$P$19+$Q$19*(WLEF!F230))</f>
        <v>170.93806103833464</v>
      </c>
      <c r="G251" s="38">
        <f>IF('2018 Hourly Load - RC2016'!G231="",0,$P$19+$Q$19*(WLEF!G230))</f>
        <v>170.93806103833464</v>
      </c>
      <c r="H251" s="38">
        <f>IF('2018 Hourly Load - RC2016'!H231="",0,$P$19+$Q$19*(WLEF!H230))</f>
        <v>173.35247255693179</v>
      </c>
      <c r="I251" s="38">
        <f>IF('2018 Hourly Load - RC2016'!I231="",0,$P$19+$Q$19*(WLEF!I230))</f>
        <v>180.85732985912168</v>
      </c>
      <c r="J251" s="38">
        <f>IF('2018 Hourly Load - RC2016'!J231="",0,$P$19+$Q$19*(WLEF!J230))</f>
        <v>211.70892436782651</v>
      </c>
      <c r="K251" s="38">
        <f>IF('2018 Hourly Load - RC2016'!K231="",0,$P$19+$Q$19*(WLEF!K230))</f>
        <v>253.29734295562565</v>
      </c>
      <c r="L251" s="38">
        <f>IF('2018 Hourly Load - RC2016'!L231="",0,$P$19+$Q$19*(WLEF!L230))</f>
        <v>292.63821537287424</v>
      </c>
      <c r="M251" s="38">
        <f>IF('2018 Hourly Load - RC2016'!M231="",0,$P$19+$Q$19*(WLEF!M230))</f>
        <v>329.86513589209687</v>
      </c>
      <c r="N251" s="38">
        <f>IF('2018 Hourly Load - RC2016'!N231="",0,$P$19+$Q$19*(WLEF!N230))</f>
        <v>359.3420666056706</v>
      </c>
      <c r="O251" s="38">
        <f>IF('2018 Hourly Load - RC2016'!O231="",0,$P$19+$Q$19*(WLEF!O230))</f>
        <v>379.69887231348952</v>
      </c>
      <c r="P251" s="38">
        <f>IF('2018 Hourly Load - RC2016'!P231="",0,$P$19+$Q$19*(WLEF!P230))</f>
        <v>394.11996091331775</v>
      </c>
      <c r="Q251" s="38">
        <f>IF('2018 Hourly Load - RC2016'!Q231="",0,$P$19+$Q$19*(WLEF!Q230))</f>
        <v>402.77841090501698</v>
      </c>
      <c r="R251" s="38">
        <f>IF('2018 Hourly Load - RC2016'!R231="",0,$P$19+$Q$19*(WLEF!R230))</f>
        <v>401.56455179375149</v>
      </c>
      <c r="S251" s="38">
        <f>IF('2018 Hourly Load - RC2016'!S231="",0,$P$19+$Q$19*(WLEF!S230))</f>
        <v>383.27951789033278</v>
      </c>
      <c r="T251" s="38">
        <f>IF('2018 Hourly Load - RC2016'!T231="",0,$P$19+$Q$19*(WLEF!T230))</f>
        <v>354.22561161049725</v>
      </c>
      <c r="U251" s="38">
        <f>IF('2018 Hourly Load - RC2016'!U231="",0,$P$19+$Q$19*(WLEF!U230))</f>
        <v>327.2820306124047</v>
      </c>
      <c r="V251" s="38">
        <f>IF('2018 Hourly Load - RC2016'!V231="",0,$P$19+$Q$19*(WLEF!V230))</f>
        <v>317.37107308696642</v>
      </c>
      <c r="W251" s="38">
        <f>IF('2018 Hourly Load - RC2016'!W231="",0,$P$19+$Q$19*(WLEF!W230))</f>
        <v>296.79339407588151</v>
      </c>
      <c r="X251" s="38">
        <f>IF('2018 Hourly Load - RC2016'!X231="",0,$P$19+$Q$19*(WLEF!X230))</f>
        <v>268.44399145557685</v>
      </c>
      <c r="Y251" s="38">
        <f>IF('2018 Hourly Load - RC2016'!Y231="",0,$P$19+$Q$19*(WLEF!Y230))</f>
        <v>243.86528147697715</v>
      </c>
      <c r="Z251" s="25">
        <f t="shared" si="3"/>
        <v>6675.8189167660057</v>
      </c>
    </row>
    <row r="252" spans="1:26" x14ac:dyDescent="0.25">
      <c r="A252" s="37">
        <f>IF('2018 Hourly Load - RC2016'!A232="","",'2018 Hourly Load - RC2016'!A232)</f>
        <v>43322</v>
      </c>
      <c r="B252" s="38">
        <f>IF('2018 Hourly Load - RC2016'!B232="",0,$P$19+$Q$19*(WLEF!B231))</f>
        <v>218.87319910031954</v>
      </c>
      <c r="C252" s="38">
        <f>IF('2018 Hourly Load - RC2016'!C232="",0,$P$19+$Q$19*(WLEF!C231))</f>
        <v>201.21272937201132</v>
      </c>
      <c r="D252" s="38">
        <f>IF('2018 Hourly Load - RC2016'!D232="",0,$P$19+$Q$19*(WLEF!D231))</f>
        <v>187.662954395101</v>
      </c>
      <c r="E252" s="38">
        <f>IF('2018 Hourly Load - RC2016'!E232="",0,$P$19+$Q$19*(WLEF!E231))</f>
        <v>179.37947725031364</v>
      </c>
      <c r="F252" s="38">
        <f>IF('2018 Hourly Load - RC2016'!F232="",0,$P$19+$Q$19*(WLEF!F231))</f>
        <v>174.52288707805707</v>
      </c>
      <c r="G252" s="38">
        <f>IF('2018 Hourly Load - RC2016'!G232="",0,$P$19+$Q$19*(WLEF!G231))</f>
        <v>172.81852487776541</v>
      </c>
      <c r="H252" s="38">
        <f>IF('2018 Hourly Load - RC2016'!H232="",0,$P$19+$Q$19*(WLEF!H231))</f>
        <v>173.59569392999339</v>
      </c>
      <c r="I252" s="38">
        <f>IF('2018 Hourly Load - RC2016'!I232="",0,$P$19+$Q$19*(WLEF!I231))</f>
        <v>178.0622581364234</v>
      </c>
      <c r="J252" s="38">
        <f>IF('2018 Hourly Load - RC2016'!J232="",0,$P$19+$Q$19*(WLEF!J231))</f>
        <v>207.07772242751662</v>
      </c>
      <c r="K252" s="38">
        <f>IF('2018 Hourly Load - RC2016'!K232="",0,$P$19+$Q$19*(WLEF!K231))</f>
        <v>248.034028702309</v>
      </c>
      <c r="L252" s="38">
        <f>IF('2018 Hourly Load - RC2016'!L232="",0,$P$19+$Q$19*(WLEF!L231))</f>
        <v>287.84182329065084</v>
      </c>
      <c r="M252" s="38">
        <f>IF('2018 Hourly Load - RC2016'!M232="",0,$P$19+$Q$19*(WLEF!M231))</f>
        <v>330.10549164848436</v>
      </c>
      <c r="N252" s="38">
        <f>IF('2018 Hourly Load - RC2016'!N232="",0,$P$19+$Q$19*(WLEF!N231))</f>
        <v>361.52106526893061</v>
      </c>
      <c r="O252" s="38">
        <f>IF('2018 Hourly Load - RC2016'!O232="",0,$P$19+$Q$19*(WLEF!O231))</f>
        <v>386.2008608827046</v>
      </c>
      <c r="P252" s="38">
        <f>IF('2018 Hourly Load - RC2016'!P232="",0,$P$19+$Q$19*(WLEF!P231))</f>
        <v>398.35895674619979</v>
      </c>
      <c r="Q252" s="38">
        <f>IF('2018 Hourly Load - RC2016'!Q232="",0,$P$19+$Q$19*(WLEF!Q231))</f>
        <v>400.77677765812905</v>
      </c>
      <c r="R252" s="38">
        <f>IF('2018 Hourly Load - RC2016'!R232="",0,$P$19+$Q$19*(WLEF!R231))</f>
        <v>398.63050197804512</v>
      </c>
      <c r="S252" s="38">
        <f>IF('2018 Hourly Load - RC2016'!S232="",0,$P$19+$Q$19*(WLEF!S231))</f>
        <v>390.2072325138252</v>
      </c>
      <c r="T252" s="38">
        <f>IF('2018 Hourly Load - RC2016'!T232="",0,$P$19+$Q$19*(WLEF!T231))</f>
        <v>368.02318402805986</v>
      </c>
      <c r="U252" s="38">
        <f>IF('2018 Hourly Load - RC2016'!U232="",0,$P$19+$Q$19*(WLEF!U231))</f>
        <v>340.63283512072366</v>
      </c>
      <c r="V252" s="38">
        <f>IF('2018 Hourly Load - RC2016'!V232="",0,$P$19+$Q$19*(WLEF!V231))</f>
        <v>328.39882702877162</v>
      </c>
      <c r="W252" s="38">
        <f>IF('2018 Hourly Load - RC2016'!W232="",0,$P$19+$Q$19*(WLEF!W231))</f>
        <v>303.40499320216378</v>
      </c>
      <c r="X252" s="38">
        <f>IF('2018 Hourly Load - RC2016'!X232="",0,$P$19+$Q$19*(WLEF!X231))</f>
        <v>269.1856913086495</v>
      </c>
      <c r="Y252" s="38">
        <f>IF('2018 Hourly Load - RC2016'!Y232="",0,$P$19+$Q$19*(WLEF!Y231))</f>
        <v>236.908559677472</v>
      </c>
      <c r="Z252" s="25">
        <f t="shared" si="3"/>
        <v>6741.4362756226201</v>
      </c>
    </row>
    <row r="253" spans="1:26" x14ac:dyDescent="0.25">
      <c r="A253" s="37">
        <f>IF('2018 Hourly Load - RC2016'!A233="","",'2018 Hourly Load - RC2016'!A233)</f>
        <v>43323</v>
      </c>
      <c r="B253" s="38">
        <f>IF('2018 Hourly Load - RC2016'!B233="",0,$P$19+$Q$19*(WLEF!B232))</f>
        <v>209.53593601905681</v>
      </c>
      <c r="C253" s="38">
        <f>IF('2018 Hourly Load - RC2016'!C233="",0,$P$19+$Q$19*(WLEF!C232))</f>
        <v>191.23051696449301</v>
      </c>
      <c r="D253" s="38">
        <f>IF('2018 Hourly Load - RC2016'!D233="",0,$P$19+$Q$19*(WLEF!D232))</f>
        <v>179.42967517252038</v>
      </c>
      <c r="E253" s="38">
        <f>IF('2018 Hourly Load - RC2016'!E233="",0,$P$19+$Q$19*(WLEF!E232))</f>
        <v>172.56020507106746</v>
      </c>
      <c r="F253" s="38">
        <f>IF('2018 Hourly Load - RC2016'!F233="",0,$P$19+$Q$19*(WLEF!F232))</f>
        <v>170.39529425122612</v>
      </c>
      <c r="G253" s="38">
        <f>IF('2018 Hourly Load - RC2016'!G233="",0,$P$19+$Q$19*(WLEF!G232))</f>
        <v>176.29249168809469</v>
      </c>
      <c r="H253" s="38">
        <f>IF('2018 Hourly Load - RC2016'!H233="",0,$P$19+$Q$19*(WLEF!H232))</f>
        <v>189.07935664514355</v>
      </c>
      <c r="I253" s="38">
        <f>IF('2018 Hourly Load - RC2016'!I233="",0,$P$19+$Q$19*(WLEF!I232))</f>
        <v>199.09326274430657</v>
      </c>
      <c r="J253" s="38">
        <f>IF('2018 Hourly Load - RC2016'!J233="",0,$P$19+$Q$19*(WLEF!J232))</f>
        <v>224.01901587718345</v>
      </c>
      <c r="K253" s="38">
        <f>IF('2018 Hourly Load - RC2016'!K233="",0,$P$19+$Q$19*(WLEF!K232))</f>
        <v>262.6317907699048</v>
      </c>
      <c r="L253" s="38">
        <f>IF('2018 Hourly Load - RC2016'!L233="",0,$P$19+$Q$19*(WLEF!L232))</f>
        <v>302.32126862040036</v>
      </c>
      <c r="M253" s="38">
        <f>IF('2018 Hourly Load - RC2016'!M233="",0,$P$19+$Q$19*(WLEF!M232))</f>
        <v>345.48281581717248</v>
      </c>
      <c r="N253" s="38">
        <f>IF('2018 Hourly Load - RC2016'!N233="",0,$P$19+$Q$19*(WLEF!N232))</f>
        <v>380.51876667456395</v>
      </c>
      <c r="O253" s="38">
        <f>IF('2018 Hourly Load - RC2016'!O233="",0,$P$19+$Q$19*(WLEF!O232))</f>
        <v>403.75115541812988</v>
      </c>
      <c r="P253" s="38">
        <f>IF('2018 Hourly Load - RC2016'!P233="",0,$P$19+$Q$19*(WLEF!P232))</f>
        <v>409.80276816313216</v>
      </c>
      <c r="Q253" s="38">
        <f>IF('2018 Hourly Load - RC2016'!Q233="",0,$P$19+$Q$19*(WLEF!Q232))</f>
        <v>408.11610747547871</v>
      </c>
      <c r="R253" s="38">
        <f>IF('2018 Hourly Load - RC2016'!R233="",0,$P$19+$Q$19*(WLEF!R232))</f>
        <v>409.00489531814605</v>
      </c>
      <c r="S253" s="38">
        <f>IF('2018 Hourly Load - RC2016'!S233="",0,$P$19+$Q$19*(WLEF!S232))</f>
        <v>403.26459902556235</v>
      </c>
      <c r="T253" s="38">
        <f>IF('2018 Hourly Load - RC2016'!T233="",0,$P$19+$Q$19*(WLEF!T232))</f>
        <v>386.26002320767475</v>
      </c>
      <c r="U253" s="38">
        <f>IF('2018 Hourly Load - RC2016'!U233="",0,$P$19+$Q$19*(WLEF!U232))</f>
        <v>360.86930219097962</v>
      </c>
      <c r="V253" s="38">
        <f>IF('2018 Hourly Load - RC2016'!V233="",0,$P$19+$Q$19*(WLEF!V232))</f>
        <v>350.93381213845691</v>
      </c>
      <c r="W253" s="38">
        <f>IF('2018 Hourly Load - RC2016'!W233="",0,$P$19+$Q$19*(WLEF!W232))</f>
        <v>320.47738214114094</v>
      </c>
      <c r="X253" s="38">
        <f>IF('2018 Hourly Load - RC2016'!X233="",0,$P$19+$Q$19*(WLEF!X232))</f>
        <v>285.46435118217352</v>
      </c>
      <c r="Y253" s="38">
        <f>IF('2018 Hourly Load - RC2016'!Y233="",0,$P$19+$Q$19*(WLEF!Y232))</f>
        <v>248.27446933388916</v>
      </c>
      <c r="Z253" s="25">
        <f t="shared" si="3"/>
        <v>6988.8092619098979</v>
      </c>
    </row>
    <row r="254" spans="1:26" x14ac:dyDescent="0.25">
      <c r="A254" s="37">
        <f>IF('2018 Hourly Load - RC2016'!A234="","",'2018 Hourly Load - RC2016'!A234)</f>
        <v>43324</v>
      </c>
      <c r="B254" s="38">
        <f>IF('2018 Hourly Load - RC2016'!B234="",0,$P$19+$Q$19*(WLEF!B233))</f>
        <v>218.7938594964981</v>
      </c>
      <c r="C254" s="38">
        <f>IF('2018 Hourly Load - RC2016'!C234="",0,$P$19+$Q$19*(WLEF!C233))</f>
        <v>200.1966977913616</v>
      </c>
      <c r="D254" s="38">
        <f>IF('2018 Hourly Load - RC2016'!D234="",0,$P$19+$Q$19*(WLEF!D233))</f>
        <v>186.30793201425718</v>
      </c>
      <c r="E254" s="38">
        <f>IF('2018 Hourly Load - RC2016'!E234="",0,$P$19+$Q$19*(WLEF!E233))</f>
        <v>178.21186792623382</v>
      </c>
      <c r="F254" s="38">
        <f>IF('2018 Hourly Load - RC2016'!F234="",0,$P$19+$Q$19*(WLEF!F233))</f>
        <v>175.61872147968137</v>
      </c>
      <c r="G254" s="38">
        <f>IF('2018 Hourly Load - RC2016'!G234="",0,$P$19+$Q$19*(WLEF!G233))</f>
        <v>180.67198905176491</v>
      </c>
      <c r="H254" s="38">
        <f>IF('2018 Hourly Load - RC2016'!H234="",0,$P$19+$Q$19*(WLEF!H233))</f>
        <v>193.72544483110806</v>
      </c>
      <c r="I254" s="38">
        <f>IF('2018 Hourly Load - RC2016'!I234="",0,$P$19+$Q$19*(WLEF!I233))</f>
        <v>204.86888222194318</v>
      </c>
      <c r="J254" s="38">
        <f>IF('2018 Hourly Load - RC2016'!J234="",0,$P$19+$Q$19*(WLEF!J233))</f>
        <v>230.72445531816828</v>
      </c>
      <c r="K254" s="38">
        <f>IF('2018 Hourly Load - RC2016'!K234="",0,$P$19+$Q$19*(WLEF!K233))</f>
        <v>267.8193280196478</v>
      </c>
      <c r="L254" s="38">
        <f>IF('2018 Hourly Load - RC2016'!L234="",0,$P$19+$Q$19*(WLEF!L233))</f>
        <v>304.4913776861514</v>
      </c>
      <c r="M254" s="38">
        <f>IF('2018 Hourly Load - RC2016'!M234="",0,$P$19+$Q$19*(WLEF!M233))</f>
        <v>340.36016996790403</v>
      </c>
      <c r="N254" s="38">
        <f>IF('2018 Hourly Load - RC2016'!N234="",0,$P$19+$Q$19*(WLEF!N233))</f>
        <v>367.70776839154848</v>
      </c>
      <c r="O254" s="38">
        <f>IF('2018 Hourly Load - RC2016'!O234="",0,$P$19+$Q$19*(WLEF!O233))</f>
        <v>389.67153482327114</v>
      </c>
      <c r="P254" s="38">
        <f>IF('2018 Hourly Load - RC2016'!P234="",0,$P$19+$Q$19*(WLEF!P233))</f>
        <v>397.87649737988102</v>
      </c>
      <c r="Q254" s="38">
        <f>IF('2018 Hourly Load - RC2016'!Q234="",0,$P$19+$Q$19*(WLEF!Q233))</f>
        <v>397.24382834315298</v>
      </c>
      <c r="R254" s="38">
        <f>IF('2018 Hourly Load - RC2016'!R234="",0,$P$19+$Q$19*(WLEF!R233))</f>
        <v>402.1711936368668</v>
      </c>
      <c r="S254" s="38">
        <f>IF('2018 Hourly Load - RC2016'!S234="",0,$P$19+$Q$19*(WLEF!S233))</f>
        <v>398.8719733397192</v>
      </c>
      <c r="T254" s="38">
        <f>IF('2018 Hourly Load - RC2016'!T234="",0,$P$19+$Q$19*(WLEF!T233))</f>
        <v>387.44447809965328</v>
      </c>
      <c r="U254" s="38">
        <f>IF('2018 Hourly Load - RC2016'!U234="",0,$P$19+$Q$19*(WLEF!U233))</f>
        <v>363.13958412394305</v>
      </c>
      <c r="V254" s="38">
        <f>IF('2018 Hourly Load - RC2016'!V234="",0,$P$19+$Q$19*(WLEF!V233))</f>
        <v>348.54732311968161</v>
      </c>
      <c r="W254" s="38">
        <f>IF('2018 Hourly Load - RC2016'!W234="",0,$P$19+$Q$19*(WLEF!W233))</f>
        <v>320.34645496365329</v>
      </c>
      <c r="X254" s="38">
        <f>IF('2018 Hourly Load - RC2016'!X234="",0,$P$19+$Q$19*(WLEF!X233))</f>
        <v>283.53380018985524</v>
      </c>
      <c r="Y254" s="38">
        <f>IF('2018 Hourly Load - RC2016'!Y234="",0,$P$19+$Q$19*(WLEF!Y233))</f>
        <v>250.05034679608917</v>
      </c>
      <c r="Z254" s="25">
        <f t="shared" si="3"/>
        <v>6988.3955090120362</v>
      </c>
    </row>
    <row r="255" spans="1:26" x14ac:dyDescent="0.25">
      <c r="A255" s="37">
        <f>IF('2018 Hourly Load - RC2016'!A235="","",'2018 Hourly Load - RC2016'!A235)</f>
        <v>43325</v>
      </c>
      <c r="B255" s="38">
        <f>IF('2018 Hourly Load - RC2016'!B235="",0,$P$19+$Q$19*(WLEF!B234))</f>
        <v>220.00628939583282</v>
      </c>
      <c r="C255" s="38">
        <f>IF('2018 Hourly Load - RC2016'!C235="",0,$P$19+$Q$19*(WLEF!C234))</f>
        <v>202.605239974602</v>
      </c>
      <c r="D255" s="38">
        <f>IF('2018 Hourly Load - RC2016'!D235="",0,$P$19+$Q$19*(WLEF!D234))</f>
        <v>189.87032510899132</v>
      </c>
      <c r="E255" s="38">
        <f>IF('2018 Hourly Load - RC2016'!E235="",0,$P$19+$Q$19*(WLEF!E234))</f>
        <v>179.86526616974089</v>
      </c>
      <c r="F255" s="38">
        <f>IF('2018 Hourly Load - RC2016'!F235="",0,$P$19+$Q$19*(WLEF!F234))</f>
        <v>177.33250986132708</v>
      </c>
      <c r="G255" s="38">
        <f>IF('2018 Hourly Load - RC2016'!G235="",0,$P$19+$Q$19*(WLEF!G234))</f>
        <v>182.70329696770608</v>
      </c>
      <c r="H255" s="38">
        <f>IF('2018 Hourly Load - RC2016'!H235="",0,$P$19+$Q$19*(WLEF!H234))</f>
        <v>196.4480086837126</v>
      </c>
      <c r="I255" s="38">
        <f>IF('2018 Hourly Load - RC2016'!I235="",0,$P$19+$Q$19*(WLEF!I234))</f>
        <v>208.06575022955838</v>
      </c>
      <c r="J255" s="38">
        <f>IF('2018 Hourly Load - RC2016'!J235="",0,$P$19+$Q$19*(WLEF!J234))</f>
        <v>236.65540143333777</v>
      </c>
      <c r="K255" s="38">
        <f>IF('2018 Hourly Load - RC2016'!K235="",0,$P$19+$Q$19*(WLEF!K234))</f>
        <v>275.00737068321013</v>
      </c>
      <c r="L255" s="38">
        <f>IF('2018 Hourly Load - RC2016'!L235="",0,$P$19+$Q$19*(WLEF!L234))</f>
        <v>313.3297940153808</v>
      </c>
      <c r="M255" s="38">
        <f>IF('2018 Hourly Load - RC2016'!M235="",0,$P$19+$Q$19*(WLEF!M234))</f>
        <v>356.38445025765708</v>
      </c>
      <c r="N255" s="38">
        <f>IF('2018 Hourly Load - RC2016'!N235="",0,$P$19+$Q$19*(WLEF!N234))</f>
        <v>389.46333381783768</v>
      </c>
      <c r="O255" s="38">
        <f>IF('2018 Hourly Load - RC2016'!O235="",0,$P$19+$Q$19*(WLEF!O234))</f>
        <v>413.3743565499251</v>
      </c>
      <c r="P255" s="38">
        <f>IF('2018 Hourly Load - RC2016'!P235="",0,$P$19+$Q$19*(WLEF!P234))</f>
        <v>425.74429945573166</v>
      </c>
      <c r="Q255" s="38">
        <f>IF('2018 Hourly Load - RC2016'!Q235="",0,$P$19+$Q$19*(WLEF!Q234))</f>
        <v>432.22056796444633</v>
      </c>
      <c r="R255" s="38">
        <f>IF('2018 Hourly Load - RC2016'!R235="",0,$P$19+$Q$19*(WLEF!R234))</f>
        <v>432.18882967736124</v>
      </c>
      <c r="S255" s="38">
        <f>IF('2018 Hourly Load - RC2016'!S235="",0,$P$19+$Q$19*(WLEF!S234))</f>
        <v>417.08947320319015</v>
      </c>
      <c r="T255" s="38">
        <f>IF('2018 Hourly Load - RC2016'!T235="",0,$P$19+$Q$19*(WLEF!T234))</f>
        <v>394.41965665715503</v>
      </c>
      <c r="U255" s="38">
        <f>IF('2018 Hourly Load - RC2016'!U235="",0,$P$19+$Q$19*(WLEF!U234))</f>
        <v>366.047546326408</v>
      </c>
      <c r="V255" s="38">
        <f>IF('2018 Hourly Load - RC2016'!V235="",0,$P$19+$Q$19*(WLEF!V234))</f>
        <v>354.58949242057878</v>
      </c>
      <c r="W255" s="38">
        <f>IF('2018 Hourly Load - RC2016'!W235="",0,$P$19+$Q$19*(WLEF!W234))</f>
        <v>328.71837781344044</v>
      </c>
      <c r="X255" s="38">
        <f>IF('2018 Hourly Load - RC2016'!X235="",0,$P$19+$Q$19*(WLEF!X234))</f>
        <v>290.72282683022746</v>
      </c>
      <c r="Y255" s="38">
        <f>IF('2018 Hourly Load - RC2016'!Y235="",0,$P$19+$Q$19*(WLEF!Y234))</f>
        <v>256.08284967568022</v>
      </c>
      <c r="Z255" s="25">
        <f t="shared" si="3"/>
        <v>7238.9353131730404</v>
      </c>
    </row>
    <row r="256" spans="1:26" x14ac:dyDescent="0.25">
      <c r="A256" s="37">
        <f>IF('2018 Hourly Load - RC2016'!A236="","",'2018 Hourly Load - RC2016'!A236)</f>
        <v>43326</v>
      </c>
      <c r="B256" s="38">
        <f>IF('2018 Hourly Load - RC2016'!B236="",0,$P$19+$Q$19*(WLEF!B235))</f>
        <v>227.61827573462671</v>
      </c>
      <c r="C256" s="38">
        <f>IF('2018 Hourly Load - RC2016'!C236="",0,$P$19+$Q$19*(WLEF!C235))</f>
        <v>209.478496372785</v>
      </c>
      <c r="D256" s="38">
        <f>IF('2018 Hourly Load - RC2016'!D236="",0,$P$19+$Q$19*(WLEF!D235))</f>
        <v>197.39317307489958</v>
      </c>
      <c r="E256" s="38">
        <f>IF('2018 Hourly Load - RC2016'!E236="",0,$P$19+$Q$19*(WLEF!E235))</f>
        <v>189.83510909685134</v>
      </c>
      <c r="F256" s="38">
        <f>IF('2018 Hourly Load - RC2016'!F236="",0,$P$19+$Q$19*(WLEF!F235))</f>
        <v>186.53316128503798</v>
      </c>
      <c r="G256" s="38">
        <f>IF('2018 Hourly Load - RC2016'!G236="",0,$P$19+$Q$19*(WLEF!G235))</f>
        <v>190.77027763589956</v>
      </c>
      <c r="H256" s="38">
        <f>IF('2018 Hourly Load - RC2016'!H236="",0,$P$19+$Q$19*(WLEF!H235))</f>
        <v>204.49327353036773</v>
      </c>
      <c r="I256" s="38">
        <f>IF('2018 Hourly Load - RC2016'!I236="",0,$P$19+$Q$19*(WLEF!I235))</f>
        <v>215.40403061550057</v>
      </c>
      <c r="J256" s="38">
        <f>IF('2018 Hourly Load - RC2016'!J236="",0,$P$19+$Q$19*(WLEF!J235))</f>
        <v>243.54183146841507</v>
      </c>
      <c r="K256" s="38">
        <f>IF('2018 Hourly Load - RC2016'!K236="",0,$P$19+$Q$19*(WLEF!K235))</f>
        <v>283.67827215338468</v>
      </c>
      <c r="L256" s="38">
        <f>IF('2018 Hourly Load - RC2016'!L236="",0,$P$19+$Q$19*(WLEF!L235))</f>
        <v>323.81499048093383</v>
      </c>
      <c r="M256" s="38">
        <f>IF('2018 Hourly Load - RC2016'!M236="",0,$P$19+$Q$19*(WLEF!M235))</f>
        <v>357.67821576640335</v>
      </c>
      <c r="N256" s="38">
        <f>IF('2018 Hourly Load - RC2016'!N236="",0,$P$19+$Q$19*(WLEF!N235))</f>
        <v>388.39369923733682</v>
      </c>
      <c r="O256" s="38">
        <f>IF('2018 Hourly Load - RC2016'!O236="",0,$P$19+$Q$19*(WLEF!O235))</f>
        <v>405.24352528128895</v>
      </c>
      <c r="P256" s="38">
        <f>IF('2018 Hourly Load - RC2016'!P236="",0,$P$19+$Q$19*(WLEF!P235))</f>
        <v>407.62625965171094</v>
      </c>
      <c r="Q256" s="38">
        <f>IF('2018 Hourly Load - RC2016'!Q236="",0,$P$19+$Q$19*(WLEF!Q235))</f>
        <v>386.05298024512416</v>
      </c>
      <c r="R256" s="38">
        <f>IF('2018 Hourly Load - RC2016'!R236="",0,$P$19+$Q$19*(WLEF!R235))</f>
        <v>355.31798339197371</v>
      </c>
      <c r="S256" s="38">
        <f>IF('2018 Hourly Load - RC2016'!S236="",0,$P$19+$Q$19*(WLEF!S235))</f>
        <v>332.78395133000254</v>
      </c>
      <c r="T256" s="38">
        <f>IF('2018 Hourly Load - RC2016'!T236="",0,$P$19+$Q$19*(WLEF!T235))</f>
        <v>314.62126357823746</v>
      </c>
      <c r="U256" s="38">
        <f>IF('2018 Hourly Load - RC2016'!U236="",0,$P$19+$Q$19*(WLEF!U235))</f>
        <v>299.68614204042183</v>
      </c>
      <c r="V256" s="38">
        <f>IF('2018 Hourly Load - RC2016'!V236="",0,$P$19+$Q$19*(WLEF!V235))</f>
        <v>296.69398940109073</v>
      </c>
      <c r="W256" s="38">
        <f>IF('2018 Hourly Load - RC2016'!W236="",0,$P$19+$Q$19*(WLEF!W235))</f>
        <v>277.18091791354504</v>
      </c>
      <c r="X256" s="38">
        <f>IF('2018 Hourly Load - RC2016'!X236="",0,$P$19+$Q$19*(WLEF!X235))</f>
        <v>252.0346137154217</v>
      </c>
      <c r="Y256" s="38">
        <f>IF('2018 Hourly Load - RC2016'!Y236="",0,$P$19+$Q$19*(WLEF!Y235))</f>
        <v>222.748798918712</v>
      </c>
      <c r="Z256" s="25">
        <f t="shared" si="3"/>
        <v>6768.6232319199726</v>
      </c>
    </row>
    <row r="257" spans="1:26" x14ac:dyDescent="0.25">
      <c r="A257" s="37">
        <f>IF('2018 Hourly Load - RC2016'!A237="","",'2018 Hourly Load - RC2016'!A237)</f>
        <v>43327</v>
      </c>
      <c r="B257" s="38">
        <f>IF('2018 Hourly Load - RC2016'!B237="",0,$P$19+$Q$19*(WLEF!B236))</f>
        <v>199.62594304983347</v>
      </c>
      <c r="C257" s="38">
        <f>IF('2018 Hourly Load - RC2016'!C237="",0,$P$19+$Q$19*(WLEF!C236))</f>
        <v>185.06491036221965</v>
      </c>
      <c r="D257" s="38">
        <f>IF('2018 Hourly Load - RC2016'!D237="",0,$P$19+$Q$19*(WLEF!D236))</f>
        <v>174.40876950440344</v>
      </c>
      <c r="E257" s="38">
        <f>IF('2018 Hourly Load - RC2016'!E237="",0,$P$19+$Q$19*(WLEF!E236))</f>
        <v>169.71123544318758</v>
      </c>
      <c r="F257" s="38">
        <f>IF('2018 Hourly Load - RC2016'!F237="",0,$P$19+$Q$19*(WLEF!F236))</f>
        <v>168.49293908562129</v>
      </c>
      <c r="G257" s="38">
        <f>IF('2018 Hourly Load - RC2016'!G237="",0,$P$19+$Q$19*(WLEF!G236))</f>
        <v>174.76766209871309</v>
      </c>
      <c r="H257" s="38">
        <f>IF('2018 Hourly Load - RC2016'!H237="",0,$P$19+$Q$19*(WLEF!H236))</f>
        <v>189.39539445997389</v>
      </c>
      <c r="I257" s="38">
        <f>IF('2018 Hourly Load - RC2016'!I237="",0,$P$19+$Q$19*(WLEF!I236))</f>
        <v>202.43771144920265</v>
      </c>
      <c r="J257" s="38">
        <f>IF('2018 Hourly Load - RC2016'!J237="",0,$P$19+$Q$19*(WLEF!J236))</f>
        <v>230.00155963595716</v>
      </c>
      <c r="K257" s="38">
        <f>IF('2018 Hourly Load - RC2016'!K237="",0,$P$19+$Q$19*(WLEF!K236))</f>
        <v>262.90538811128107</v>
      </c>
      <c r="L257" s="38">
        <f>IF('2018 Hourly Load - RC2016'!L237="",0,$P$19+$Q$19*(WLEF!L236))</f>
        <v>297.31564624121211</v>
      </c>
      <c r="M257" s="38">
        <f>IF('2018 Hourly Load - RC2016'!M237="",0,$P$19+$Q$19*(WLEF!M236))</f>
        <v>323.84136292956771</v>
      </c>
      <c r="N257" s="38">
        <f>IF('2018 Hourly Load - RC2016'!N237="",0,$P$19+$Q$19*(WLEF!N236))</f>
        <v>344.87754060851529</v>
      </c>
      <c r="O257" s="38">
        <f>IF('2018 Hourly Load - RC2016'!O237="",0,$P$19+$Q$19*(WLEF!O236))</f>
        <v>340.38743000965439</v>
      </c>
      <c r="P257" s="38">
        <f>IF('2018 Hourly Load - RC2016'!P237="",0,$P$19+$Q$19*(WLEF!P236))</f>
        <v>304.08683086956734</v>
      </c>
      <c r="Q257" s="38">
        <f>IF('2018 Hourly Load - RC2016'!Q237="",0,$P$19+$Q$19*(WLEF!Q236))</f>
        <v>282.25988037128377</v>
      </c>
      <c r="R257" s="38">
        <f>IF('2018 Hourly Load - RC2016'!R237="",0,$P$19+$Q$19*(WLEF!R236))</f>
        <v>268.25879666232265</v>
      </c>
      <c r="S257" s="38">
        <f>IF('2018 Hourly Load - RC2016'!S237="",0,$P$19+$Q$19*(WLEF!S236))</f>
        <v>258.86828087119892</v>
      </c>
      <c r="T257" s="38">
        <f>IF('2018 Hourly Load - RC2016'!T237="",0,$P$19+$Q$19*(WLEF!T236))</f>
        <v>247.44459422558322</v>
      </c>
      <c r="U257" s="38">
        <f>IF('2018 Hourly Load - RC2016'!U237="",0,$P$19+$Q$19*(WLEF!U236))</f>
        <v>236.8452506958435</v>
      </c>
      <c r="V257" s="38">
        <f>IF('2018 Hourly Load - RC2016'!V237="",0,$P$19+$Q$19*(WLEF!V236))</f>
        <v>238.26223556373395</v>
      </c>
      <c r="W257" s="38">
        <f>IF('2018 Hourly Load - RC2016'!W237="",0,$P$19+$Q$19*(WLEF!W236))</f>
        <v>227.45462485468175</v>
      </c>
      <c r="X257" s="38">
        <f>IF('2018 Hourly Load - RC2016'!X237="",0,$P$19+$Q$19*(WLEF!X236))</f>
        <v>212.87018963089582</v>
      </c>
      <c r="Y257" s="38">
        <f>IF('2018 Hourly Load - RC2016'!Y237="",0,$P$19+$Q$19*(WLEF!Y236))</f>
        <v>195.29006937734545</v>
      </c>
      <c r="Z257" s="25">
        <f t="shared" si="3"/>
        <v>5734.8742461117999</v>
      </c>
    </row>
    <row r="258" spans="1:26" x14ac:dyDescent="0.25">
      <c r="A258" s="37">
        <f>IF('2018 Hourly Load - RC2016'!A238="","",'2018 Hourly Load - RC2016'!A238)</f>
        <v>43328</v>
      </c>
      <c r="B258" s="38">
        <f>IF('2018 Hourly Load - RC2016'!B238="",0,$P$19+$Q$19*(WLEF!B237))</f>
        <v>178.41152890486708</v>
      </c>
      <c r="C258" s="38">
        <f>IF('2018 Hourly Load - RC2016'!C238="",0,$P$19+$Q$19*(WLEF!C237))</f>
        <v>167.94198759667159</v>
      </c>
      <c r="D258" s="38">
        <f>IF('2018 Hourly Load - RC2016'!D238="",0,$P$19+$Q$19*(WLEF!D237))</f>
        <v>161.15098748795606</v>
      </c>
      <c r="E258" s="38">
        <f>IF('2018 Hourly Load - RC2016'!E238="",0,$P$19+$Q$19*(WLEF!E237))</f>
        <v>156.76442534341896</v>
      </c>
      <c r="F258" s="38">
        <f>IF('2018 Hourly Load - RC2016'!F238="",0,$P$19+$Q$19*(WLEF!F237))</f>
        <v>154.56754103150959</v>
      </c>
      <c r="G258" s="38">
        <f>IF('2018 Hourly Load - RC2016'!G238="",0,$P$19+$Q$19*(WLEF!G237))</f>
        <v>155.36393287631205</v>
      </c>
      <c r="H258" s="38">
        <f>IF('2018 Hourly Load - RC2016'!H238="",0,$P$19+$Q$19*(WLEF!H237))</f>
        <v>159.44099978866629</v>
      </c>
      <c r="I258" s="38">
        <f>IF('2018 Hourly Load - RC2016'!I238="",0,$P$19+$Q$19*(WLEF!I237))</f>
        <v>166.33083993635705</v>
      </c>
      <c r="J258" s="38">
        <f>IF('2018 Hourly Load - RC2016'!J238="",0,$P$19+$Q$19*(WLEF!J237))</f>
        <v>192.58140779358575</v>
      </c>
      <c r="K258" s="38">
        <f>IF('2018 Hourly Load - RC2016'!K238="",0,$P$19+$Q$19*(WLEF!K237))</f>
        <v>235.03589860151544</v>
      </c>
      <c r="L258" s="38">
        <f>IF('2018 Hourly Load - RC2016'!L238="",0,$P$19+$Q$19*(WLEF!L237))</f>
        <v>275.14875261430188</v>
      </c>
      <c r="M258" s="38">
        <f>IF('2018 Hourly Load - RC2016'!M238="",0,$P$19+$Q$19*(WLEF!M237))</f>
        <v>307.18080209171075</v>
      </c>
      <c r="N258" s="38">
        <f>IF('2018 Hourly Load - RC2016'!N238="",0,$P$19+$Q$19*(WLEF!N237))</f>
        <v>339.08057070423746</v>
      </c>
      <c r="O258" s="38">
        <f>IF('2018 Hourly Load - RC2016'!O238="",0,$P$19+$Q$19*(WLEF!O237))</f>
        <v>344.93253685623228</v>
      </c>
      <c r="P258" s="38">
        <f>IF('2018 Hourly Load - RC2016'!P238="",0,$P$19+$Q$19*(WLEF!P237))</f>
        <v>361.66285359395334</v>
      </c>
      <c r="Q258" s="38">
        <f>IF('2018 Hourly Load - RC2016'!Q238="",0,$P$19+$Q$19*(WLEF!Q237))</f>
        <v>348.96280516977396</v>
      </c>
      <c r="R258" s="38">
        <f>IF('2018 Hourly Load - RC2016'!R238="",0,$P$19+$Q$19*(WLEF!R237))</f>
        <v>326.64500057319282</v>
      </c>
      <c r="S258" s="38">
        <f>IF('2018 Hourly Load - RC2016'!S238="",0,$P$19+$Q$19*(WLEF!S237))</f>
        <v>304.41549710607137</v>
      </c>
      <c r="T258" s="38">
        <f>IF('2018 Hourly Load - RC2016'!T238="",0,$P$19+$Q$19*(WLEF!T237))</f>
        <v>284.23256110753726</v>
      </c>
      <c r="U258" s="38">
        <f>IF('2018 Hourly Load - RC2016'!U238="",0,$P$19+$Q$19*(WLEF!U237))</f>
        <v>267.7499857065277</v>
      </c>
      <c r="V258" s="38">
        <f>IF('2018 Hourly Load - RC2016'!V238="",0,$P$19+$Q$19*(WLEF!V237))</f>
        <v>263.31617253524411</v>
      </c>
      <c r="W258" s="38">
        <f>IF('2018 Hourly Load - RC2016'!W238="",0,$P$19+$Q$19*(WLEF!W237))</f>
        <v>250.66642560977789</v>
      </c>
      <c r="X258" s="38">
        <f>IF('2018 Hourly Load - RC2016'!X238="",0,$P$19+$Q$19*(WLEF!X237))</f>
        <v>232.73711874369519</v>
      </c>
      <c r="Y258" s="38">
        <f>IF('2018 Hourly Load - RC2016'!Y238="",0,$P$19+$Q$19*(WLEF!Y237))</f>
        <v>209.93837606073157</v>
      </c>
      <c r="Z258" s="25">
        <f t="shared" si="3"/>
        <v>5844.2590078338462</v>
      </c>
    </row>
    <row r="259" spans="1:26" x14ac:dyDescent="0.25">
      <c r="A259" s="37">
        <f>IF('2018 Hourly Load - RC2016'!A239="","",'2018 Hourly Load - RC2016'!A239)</f>
        <v>43329</v>
      </c>
      <c r="B259" s="38">
        <f>IF('2018 Hourly Load - RC2016'!B239="",0,$P$19+$Q$19*(WLEF!B238))</f>
        <v>190.77027763589956</v>
      </c>
      <c r="C259" s="38">
        <f>IF('2018 Hourly Load - RC2016'!C239="",0,$P$19+$Q$19*(WLEF!C238))</f>
        <v>177.53125591415477</v>
      </c>
      <c r="D259" s="38">
        <f>IF('2018 Hourly Load - RC2016'!D239="",0,$P$19+$Q$19*(WLEF!D238))</f>
        <v>168.17789387897625</v>
      </c>
      <c r="E259" s="38">
        <f>IF('2018 Hourly Load - RC2016'!E239="",0,$P$19+$Q$19*(WLEF!E238))</f>
        <v>161.90688019951608</v>
      </c>
      <c r="F259" s="38">
        <f>IF('2018 Hourly Load - RC2016'!F239="",0,$P$19+$Q$19*(WLEF!F238))</f>
        <v>159.33660977522882</v>
      </c>
      <c r="G259" s="38">
        <f>IF('2018 Hourly Load - RC2016'!G239="",0,$P$19+$Q$19*(WLEF!G238))</f>
        <v>159.45591840197915</v>
      </c>
      <c r="H259" s="38">
        <f>IF('2018 Hourly Load - RC2016'!H239="",0,$P$19+$Q$19*(WLEF!H238))</f>
        <v>162.24061233417177</v>
      </c>
      <c r="I259" s="38">
        <f>IF('2018 Hourly Load - RC2016'!I239="",0,$P$19+$Q$19*(WLEF!I238))</f>
        <v>167.6907109924017</v>
      </c>
      <c r="J259" s="38">
        <f>IF('2018 Hourly Load - RC2016'!J239="",0,$P$19+$Q$19*(WLEF!J238))</f>
        <v>192.61706976012789</v>
      </c>
      <c r="K259" s="38">
        <f>IF('2018 Hourly Load - RC2016'!K239="",0,$P$19+$Q$19*(WLEF!K238))</f>
        <v>232.9245469053663</v>
      </c>
      <c r="L259" s="38">
        <f>IF('2018 Hourly Load - RC2016'!L239="",0,$P$19+$Q$19*(WLEF!L238))</f>
        <v>274.44236084137486</v>
      </c>
      <c r="M259" s="38">
        <f>IF('2018 Hourly Load - RC2016'!M239="",0,$P$19+$Q$19*(WLEF!M238))</f>
        <v>311.14254951136968</v>
      </c>
      <c r="N259" s="38">
        <f>IF('2018 Hourly Load - RC2016'!N239="",0,$P$19+$Q$19*(WLEF!N238))</f>
        <v>343.66907898407783</v>
      </c>
      <c r="O259" s="38">
        <f>IF('2018 Hourly Load - RC2016'!O239="",0,$P$19+$Q$19*(WLEF!O238))</f>
        <v>372.34167698736667</v>
      </c>
      <c r="P259" s="38">
        <f>IF('2018 Hourly Load - RC2016'!P239="",0,$P$19+$Q$19*(WLEF!P238))</f>
        <v>377.21681598562537</v>
      </c>
      <c r="Q259" s="38">
        <f>IF('2018 Hourly Load - RC2016'!Q239="",0,$P$19+$Q$19*(WLEF!Q238))</f>
        <v>371.70627252387851</v>
      </c>
      <c r="R259" s="38">
        <f>IF('2018 Hourly Load - RC2016'!R239="",0,$P$19+$Q$19*(WLEF!R238))</f>
        <v>374.51306133885146</v>
      </c>
      <c r="S259" s="38">
        <f>IF('2018 Hourly Load - RC2016'!S239="",0,$P$19+$Q$19*(WLEF!S238))</f>
        <v>373.44083374928658</v>
      </c>
      <c r="T259" s="38">
        <f>IF('2018 Hourly Load - RC2016'!T239="",0,$P$19+$Q$19*(WLEF!T238))</f>
        <v>360.69940219515496</v>
      </c>
      <c r="U259" s="38">
        <f>IF('2018 Hourly Load - RC2016'!U239="",0,$P$19+$Q$19*(WLEF!U238))</f>
        <v>340.33291136471627</v>
      </c>
      <c r="V259" s="38">
        <f>IF('2018 Hourly Load - RC2016'!V239="",0,$P$19+$Q$19*(WLEF!V238))</f>
        <v>334.04779689477431</v>
      </c>
      <c r="W259" s="38">
        <f>IF('2018 Hourly Load - RC2016'!W239="",0,$P$19+$Q$19*(WLEF!W238))</f>
        <v>311.93904637124092</v>
      </c>
      <c r="X259" s="38">
        <f>IF('2018 Hourly Load - RC2016'!X239="",0,$P$19+$Q$19*(WLEF!X238))</f>
        <v>276.56542027914168</v>
      </c>
      <c r="Y259" s="38">
        <f>IF('2018 Hourly Load - RC2016'!Y239="",0,$P$19+$Q$19*(WLEF!Y238))</f>
        <v>238.8775598513455</v>
      </c>
      <c r="Z259" s="25">
        <f t="shared" si="3"/>
        <v>6433.5865626760269</v>
      </c>
    </row>
    <row r="260" spans="1:26" x14ac:dyDescent="0.25">
      <c r="A260" s="37">
        <f>IF('2018 Hourly Load - RC2016'!A240="","",'2018 Hourly Load - RC2016'!A240)</f>
        <v>43330</v>
      </c>
      <c r="B260" s="38">
        <f>IF('2018 Hourly Load - RC2016'!B240="",0,$P$19+$Q$19*(WLEF!B239))</f>
        <v>213.14189670103224</v>
      </c>
      <c r="C260" s="38">
        <f>IF('2018 Hourly Load - RC2016'!C240="",0,$P$19+$Q$19*(WLEF!C239))</f>
        <v>194.33561115256242</v>
      </c>
      <c r="D260" s="38">
        <f>IF('2018 Hourly Load - RC2016'!D240="",0,$P$19+$Q$19*(WLEF!D239))</f>
        <v>182.48223808986626</v>
      </c>
      <c r="E260" s="38">
        <f>IF('2018 Hourly Load - RC2016'!E240="",0,$P$19+$Q$19*(WLEF!E239))</f>
        <v>175.66793974076609</v>
      </c>
      <c r="F260" s="38">
        <f>IF('2018 Hourly Load - RC2016'!F240="",0,$P$19+$Q$19*(WLEF!F239))</f>
        <v>174.21330337427509</v>
      </c>
      <c r="G260" s="38">
        <f>IF('2018 Hourly Load - RC2016'!G240="",0,$P$19+$Q$19*(WLEF!G239))</f>
        <v>183.60705305409545</v>
      </c>
      <c r="H260" s="38">
        <f>IF('2018 Hourly Load - RC2016'!H240="",0,$P$19+$Q$19*(WLEF!H239))</f>
        <v>200.71340645576157</v>
      </c>
      <c r="I260" s="38">
        <f>IF('2018 Hourly Load - RC2016'!I240="",0,$P$19+$Q$19*(WLEF!I239))</f>
        <v>208.73295915401047</v>
      </c>
      <c r="J260" s="38">
        <f>IF('2018 Hourly Load - RC2016'!J240="",0,$P$19+$Q$19*(WLEF!J239))</f>
        <v>229.01302545988466</v>
      </c>
      <c r="K260" s="38">
        <f>IF('2018 Hourly Load - RC2016'!K240="",0,$P$19+$Q$19*(WLEF!K239))</f>
        <v>267.72687447927945</v>
      </c>
      <c r="L260" s="38">
        <f>IF('2018 Hourly Load - RC2016'!L240="",0,$P$19+$Q$19*(WLEF!L239))</f>
        <v>308.4294895224989</v>
      </c>
      <c r="M260" s="38">
        <f>IF('2018 Hourly Load - RC2016'!M240="",0,$P$19+$Q$19*(WLEF!M239))</f>
        <v>348.40890103111354</v>
      </c>
      <c r="N260" s="38">
        <f>IF('2018 Hourly Load - RC2016'!N240="",0,$P$19+$Q$19*(WLEF!N239))</f>
        <v>380.22581778926167</v>
      </c>
      <c r="O260" s="38">
        <f>IF('2018 Hourly Load - RC2016'!O240="",0,$P$19+$Q$19*(WLEF!O239))</f>
        <v>406.98389326458118</v>
      </c>
      <c r="P260" s="38">
        <f>IF('2018 Hourly Load - RC2016'!P240="",0,$P$19+$Q$19*(WLEF!P239))</f>
        <v>419.39078780828947</v>
      </c>
      <c r="Q260" s="38">
        <f>IF('2018 Hourly Load - RC2016'!Q240="",0,$P$19+$Q$19*(WLEF!Q239))</f>
        <v>429.62280588983202</v>
      </c>
      <c r="R260" s="38">
        <f>IF('2018 Hourly Load - RC2016'!R240="",0,$P$19+$Q$19*(WLEF!R239))</f>
        <v>431.26904512662281</v>
      </c>
      <c r="S260" s="38">
        <f>IF('2018 Hourly Load - RC2016'!S240="",0,$P$19+$Q$19*(WLEF!S239))</f>
        <v>424.55046225855801</v>
      </c>
      <c r="T260" s="38">
        <f>IF('2018 Hourly Load - RC2016'!T240="",0,$P$19+$Q$19*(WLEF!T239))</f>
        <v>410.20206926124121</v>
      </c>
      <c r="U260" s="38">
        <f>IF('2018 Hourly Load - RC2016'!U240="",0,$P$19+$Q$19*(WLEF!U239))</f>
        <v>385.2255132905895</v>
      </c>
      <c r="V260" s="38">
        <f>IF('2018 Hourly Load - RC2016'!V240="",0,$P$19+$Q$19*(WLEF!V239))</f>
        <v>375.58725832059832</v>
      </c>
      <c r="W260" s="38">
        <f>IF('2018 Hourly Load - RC2016'!W240="",0,$P$19+$Q$19*(WLEF!W239))</f>
        <v>341.20590019376721</v>
      </c>
      <c r="X260" s="38">
        <f>IF('2018 Hourly Load - RC2016'!X240="",0,$P$19+$Q$19*(WLEF!X239))</f>
        <v>295.60205710048479</v>
      </c>
      <c r="Y260" s="38">
        <f>IF('2018 Hourly Load - RC2016'!Y240="",0,$P$19+$Q$19*(WLEF!Y239))</f>
        <v>259.13901259590108</v>
      </c>
      <c r="Z260" s="25">
        <f t="shared" si="3"/>
        <v>7245.4773211148731</v>
      </c>
    </row>
    <row r="261" spans="1:26" x14ac:dyDescent="0.25">
      <c r="A261" s="37">
        <f>IF('2018 Hourly Load - RC2016'!A241="","",'2018 Hourly Load - RC2016'!A241)</f>
        <v>43331</v>
      </c>
      <c r="B261" s="38">
        <f>IF('2018 Hourly Load - RC2016'!B241="",0,$P$19+$Q$19*(WLEF!B240))</f>
        <v>227.00505966048701</v>
      </c>
      <c r="C261" s="38">
        <f>IF('2018 Hourly Load - RC2016'!C241="",0,$P$19+$Q$19*(WLEF!C240))</f>
        <v>207.22947351773843</v>
      </c>
      <c r="D261" s="38">
        <f>IF('2018 Hourly Load - RC2016'!D241="",0,$P$19+$Q$19*(WLEF!D240))</f>
        <v>193.88679760731958</v>
      </c>
      <c r="E261" s="38">
        <f>IF('2018 Hourly Load - RC2016'!E241="",0,$P$19+$Q$19*(WLEF!E240))</f>
        <v>185.75455726662904</v>
      </c>
      <c r="F261" s="38">
        <f>IF('2018 Hourly Load - RC2016'!F241="",0,$P$19+$Q$19*(WLEF!F240))</f>
        <v>183.35086303930819</v>
      </c>
      <c r="G261" s="38">
        <f>IF('2018 Hourly Load - RC2016'!G241="",0,$P$19+$Q$19*(WLEF!G240))</f>
        <v>191.35459370693934</v>
      </c>
      <c r="H261" s="38">
        <f>IF('2018 Hourly Load - RC2016'!H241="",0,$P$19+$Q$19*(WLEF!H240))</f>
        <v>209.53593601905681</v>
      </c>
      <c r="I261" s="38">
        <f>IF('2018 Hourly Load - RC2016'!I241="",0,$P$19+$Q$19*(WLEF!I240))</f>
        <v>217.01480353026108</v>
      </c>
      <c r="J261" s="38">
        <f>IF('2018 Hourly Load - RC2016'!J241="",0,$P$19+$Q$19*(WLEF!J240))</f>
        <v>239.09002115988164</v>
      </c>
      <c r="K261" s="38">
        <f>IF('2018 Hourly Load - RC2016'!K241="",0,$P$19+$Q$19*(WLEF!K240))</f>
        <v>277.46532173707811</v>
      </c>
      <c r="L261" s="38">
        <f>IF('2018 Hourly Load - RC2016'!L241="",0,$P$19+$Q$19*(WLEF!L240))</f>
        <v>315.00940574635587</v>
      </c>
      <c r="M261" s="38">
        <f>IF('2018 Hourly Load - RC2016'!M241="",0,$P$19+$Q$19*(WLEF!M240))</f>
        <v>354.75751940791469</v>
      </c>
      <c r="N261" s="38">
        <f>IF('2018 Hourly Load - RC2016'!N241="",0,$P$19+$Q$19*(WLEF!N240))</f>
        <v>388.36401377906407</v>
      </c>
      <c r="O261" s="38">
        <f>IF('2018 Hourly Load - RC2016'!O241="",0,$P$19+$Q$19*(WLEF!O240))</f>
        <v>412.10977300254604</v>
      </c>
      <c r="P261" s="38">
        <f>IF('2018 Hourly Load - RC2016'!P241="",0,$P$19+$Q$19*(WLEF!P240))</f>
        <v>426.40494278053472</v>
      </c>
      <c r="Q261" s="38">
        <f>IF('2018 Hourly Load - RC2016'!Q241="",0,$P$19+$Q$19*(WLEF!Q240))</f>
        <v>443.90113153848466</v>
      </c>
      <c r="R261" s="38">
        <f>IF('2018 Hourly Load - RC2016'!R241="",0,$P$19+$Q$19*(WLEF!R240))</f>
        <v>452.9914660708979</v>
      </c>
      <c r="S261" s="38">
        <f>IF('2018 Hourly Load - RC2016'!S241="",0,$P$19+$Q$19*(WLEF!S240))</f>
        <v>443.70757294234721</v>
      </c>
      <c r="T261" s="38">
        <f>IF('2018 Hourly Load - RC2016'!T241="",0,$P$19+$Q$19*(WLEF!T240))</f>
        <v>426.5308515324362</v>
      </c>
      <c r="U261" s="38">
        <f>IF('2018 Hourly Load - RC2016'!U241="",0,$P$19+$Q$19*(WLEF!U240))</f>
        <v>397.4847703137948</v>
      </c>
      <c r="V261" s="38">
        <f>IF('2018 Hourly Load - RC2016'!V241="",0,$P$19+$Q$19*(WLEF!V240))</f>
        <v>386.05298024512416</v>
      </c>
      <c r="W261" s="38">
        <f>IF('2018 Hourly Load - RC2016'!W241="",0,$P$19+$Q$19*(WLEF!W240))</f>
        <v>353.1633539789446</v>
      </c>
      <c r="X261" s="38">
        <f>IF('2018 Hourly Load - RC2016'!X241="",0,$P$19+$Q$19*(WLEF!X240))</f>
        <v>306.87552760215954</v>
      </c>
      <c r="Y261" s="38">
        <f>IF('2018 Hourly Load - RC2016'!Y241="",0,$P$19+$Q$19*(WLEF!Y240))</f>
        <v>267.58823732560461</v>
      </c>
      <c r="Z261" s="25">
        <f t="shared" si="3"/>
        <v>7506.6289735109076</v>
      </c>
    </row>
    <row r="262" spans="1:26" x14ac:dyDescent="0.25">
      <c r="A262" s="37">
        <f>IF('2018 Hourly Load - RC2016'!A242="","",'2018 Hourly Load - RC2016'!A242)</f>
        <v>43332</v>
      </c>
      <c r="B262" s="38">
        <f>IF('2018 Hourly Load - RC2016'!B242="",0,$P$19+$Q$19*(WLEF!B241))</f>
        <v>235.22475094014811</v>
      </c>
      <c r="C262" s="38">
        <f>IF('2018 Hourly Load - RC2016'!C242="",0,$P$19+$Q$19*(WLEF!C241))</f>
        <v>214.60227149368444</v>
      </c>
      <c r="D262" s="38">
        <f>IF('2018 Hourly Load - RC2016'!D242="",0,$P$19+$Q$19*(WLEF!D241))</f>
        <v>201.13868943276196</v>
      </c>
      <c r="E262" s="38">
        <f>IF('2018 Hourly Load - RC2016'!E242="",0,$P$19+$Q$19*(WLEF!E241))</f>
        <v>191.47874093895246</v>
      </c>
      <c r="F262" s="38">
        <f>IF('2018 Hourly Load - RC2016'!F242="",0,$P$19+$Q$19*(WLEF!F241))</f>
        <v>188.43118709653595</v>
      </c>
      <c r="G262" s="38">
        <f>IF('2018 Hourly Load - RC2016'!G242="",0,$P$19+$Q$19*(WLEF!G241))</f>
        <v>195.63321762341707</v>
      </c>
      <c r="H262" s="38">
        <f>IF('2018 Hourly Load - RC2016'!H242="",0,$P$19+$Q$19*(WLEF!H241))</f>
        <v>213.14189670103224</v>
      </c>
      <c r="I262" s="38">
        <f>IF('2018 Hourly Load - RC2016'!I242="",0,$P$19+$Q$19*(WLEF!I241))</f>
        <v>193.45678247868787</v>
      </c>
      <c r="J262" s="38">
        <f>IF('2018 Hourly Load - RC2016'!J242="",0,$P$19+$Q$19*(WLEF!J241))</f>
        <v>241.28674435278123</v>
      </c>
      <c r="K262" s="38">
        <f>IF('2018 Hourly Load - RC2016'!K242="",0,$P$19+$Q$19*(WLEF!K241))</f>
        <v>280.1774898171447</v>
      </c>
      <c r="L262" s="38">
        <f>IF('2018 Hourly Load - RC2016'!L242="",0,$P$19+$Q$19*(WLEF!L241))</f>
        <v>317.55323323244255</v>
      </c>
      <c r="M262" s="38">
        <f>IF('2018 Hourly Load - RC2016'!M242="",0,$P$19+$Q$19*(WLEF!M241))</f>
        <v>359.9354930935765</v>
      </c>
      <c r="N262" s="38">
        <f>IF('2018 Hourly Load - RC2016'!N242="",0,$P$19+$Q$19*(WLEF!N241))</f>
        <v>388.72033422346749</v>
      </c>
      <c r="O262" s="38">
        <f>IF('2018 Hourly Load - RC2016'!O242="",0,$P$19+$Q$19*(WLEF!O241))</f>
        <v>417.67959962852052</v>
      </c>
      <c r="P262" s="38">
        <f>IF('2018 Hourly Load - RC2016'!P242="",0,$P$19+$Q$19*(WLEF!P241))</f>
        <v>429.78092909303479</v>
      </c>
      <c r="Q262" s="38">
        <f>IF('2018 Hourly Load - RC2016'!Q242="",0,$P$19+$Q$19*(WLEF!Q241))</f>
        <v>432.18882967736124</v>
      </c>
      <c r="R262" s="38">
        <f>IF('2018 Hourly Load - RC2016'!R242="",0,$P$19+$Q$19*(WLEF!R241))</f>
        <v>431.2373499964155</v>
      </c>
      <c r="S262" s="38">
        <f>IF('2018 Hourly Load - RC2016'!S242="",0,$P$19+$Q$19*(WLEF!S241))</f>
        <v>421.88755703501636</v>
      </c>
      <c r="T262" s="38">
        <f>IF('2018 Hourly Load - RC2016'!T242="",0,$P$19+$Q$19*(WLEF!T241))</f>
        <v>402.04981923424089</v>
      </c>
      <c r="U262" s="38">
        <f>IF('2018 Hourly Load - RC2016'!U242="",0,$P$19+$Q$19*(WLEF!U241))</f>
        <v>378.29596306123562</v>
      </c>
      <c r="V262" s="38">
        <f>IF('2018 Hourly Load - RC2016'!V242="",0,$P$19+$Q$19*(WLEF!V241))</f>
        <v>367.87979170575221</v>
      </c>
      <c r="W262" s="38">
        <f>IF('2018 Hourly Load - RC2016'!W242="",0,$P$19+$Q$19*(WLEF!W241))</f>
        <v>339.73358605092074</v>
      </c>
      <c r="X262" s="38">
        <f>IF('2018 Hourly Load - RC2016'!X242="",0,$P$19+$Q$19*(WLEF!X241))</f>
        <v>298.76135273044173</v>
      </c>
      <c r="Y262" s="38">
        <f>IF('2018 Hourly Load - RC2016'!Y242="",0,$P$19+$Q$19*(WLEF!Y241))</f>
        <v>260.15610152005263</v>
      </c>
      <c r="Z262" s="25">
        <f t="shared" si="3"/>
        <v>7400.4317111576247</v>
      </c>
    </row>
    <row r="263" spans="1:26" x14ac:dyDescent="0.25">
      <c r="A263" s="37">
        <f>IF('2018 Hourly Load - RC2016'!A243="","",'2018 Hourly Load - RC2016'!A243)</f>
        <v>43333</v>
      </c>
      <c r="B263" s="38">
        <f>IF('2018 Hourly Load - RC2016'!B243="",0,$P$19+$Q$19*(WLEF!B242))</f>
        <v>232.52900189417312</v>
      </c>
      <c r="C263" s="38">
        <f>IF('2018 Hourly Load - RC2016'!C243="",0,$P$19+$Q$19*(WLEF!C242))</f>
        <v>212.3469793828819</v>
      </c>
      <c r="D263" s="38">
        <f>IF('2018 Hourly Load - RC2016'!D243="",0,$P$19+$Q$19*(WLEF!D242))</f>
        <v>198.92819416093175</v>
      </c>
      <c r="E263" s="38">
        <f>IF('2018 Hourly Load - RC2016'!E243="",0,$P$19+$Q$19*(WLEF!E242))</f>
        <v>190.68188156130907</v>
      </c>
      <c r="F263" s="38">
        <f>IF('2018 Hourly Load - RC2016'!F243="",0,$P$19+$Q$19*(WLEF!F242))</f>
        <v>187.41910077378219</v>
      </c>
      <c r="G263" s="38">
        <f>IF('2018 Hourly Load - RC2016'!G243="",0,$P$19+$Q$19*(WLEF!G242))</f>
        <v>195.05558295631457</v>
      </c>
      <c r="H263" s="38">
        <f>IF('2018 Hourly Load - RC2016'!H243="",0,$P$19+$Q$19*(WLEF!H242))</f>
        <v>213.58888471035164</v>
      </c>
      <c r="I263" s="38">
        <f>IF('2018 Hourly Load - RC2016'!I243="",0,$P$19+$Q$19*(WLEF!I242))</f>
        <v>222.28649165639916</v>
      </c>
      <c r="J263" s="38">
        <f>IF('2018 Hourly Load - RC2016'!J243="",0,$P$19+$Q$19*(WLEF!J242))</f>
        <v>245.18397943320724</v>
      </c>
      <c r="K263" s="38">
        <f>IF('2018 Hourly Load - RC2016'!K243="",0,$P$19+$Q$19*(WLEF!K242))</f>
        <v>280.96608033703558</v>
      </c>
      <c r="L263" s="38">
        <f>IF('2018 Hourly Load - RC2016'!L243="",0,$P$19+$Q$19*(WLEF!L242))</f>
        <v>320.52976308207406</v>
      </c>
      <c r="M263" s="38">
        <f>IF('2018 Hourly Load - RC2016'!M243="",0,$P$19+$Q$19*(WLEF!M242))</f>
        <v>361.46436000885961</v>
      </c>
      <c r="N263" s="38">
        <f>IF('2018 Hourly Load - RC2016'!N243="",0,$P$19+$Q$19*(WLEF!N242))</f>
        <v>392.2949320831932</v>
      </c>
      <c r="O263" s="38">
        <f>IF('2018 Hourly Load - RC2016'!O243="",0,$P$19+$Q$19*(WLEF!O242))</f>
        <v>420.10766598319736</v>
      </c>
      <c r="P263" s="38">
        <f>IF('2018 Hourly Load - RC2016'!P243="",0,$P$19+$Q$19*(WLEF!P242))</f>
        <v>436.16726442303417</v>
      </c>
      <c r="Q263" s="38">
        <f>IF('2018 Hourly Load - RC2016'!Q243="",0,$P$19+$Q$19*(WLEF!Q242))</f>
        <v>452.79549068961364</v>
      </c>
      <c r="R263" s="38">
        <f>IF('2018 Hourly Load - RC2016'!R243="",0,$P$19+$Q$19*(WLEF!R242))</f>
        <v>453.38357219822592</v>
      </c>
      <c r="S263" s="38">
        <f>IF('2018 Hourly Load - RC2016'!S243="",0,$P$19+$Q$19*(WLEF!S242))</f>
        <v>429.18025224968835</v>
      </c>
      <c r="T263" s="38">
        <f>IF('2018 Hourly Load - RC2016'!T243="",0,$P$19+$Q$19*(WLEF!T242))</f>
        <v>404.54259501122505</v>
      </c>
      <c r="U263" s="38">
        <f>IF('2018 Hourly Load - RC2016'!U243="",0,$P$19+$Q$19*(WLEF!U242))</f>
        <v>371.99500642079965</v>
      </c>
      <c r="V263" s="38">
        <f>IF('2018 Hourly Load - RC2016'!V243="",0,$P$19+$Q$19*(WLEF!V242))</f>
        <v>364.79129565281647</v>
      </c>
      <c r="W263" s="38">
        <f>IF('2018 Hourly Load - RC2016'!W243="",0,$P$19+$Q$19*(WLEF!W242))</f>
        <v>333.96703095614743</v>
      </c>
      <c r="X263" s="38">
        <f>IF('2018 Hourly Load - RC2016'!X243="",0,$P$19+$Q$19*(WLEF!X242))</f>
        <v>295.47815010842379</v>
      </c>
      <c r="Y263" s="38">
        <f>IF('2018 Hourly Load - RC2016'!Y243="",0,$P$19+$Q$19*(WLEF!Y242))</f>
        <v>257.33804732145768</v>
      </c>
      <c r="Z263" s="25">
        <f t="shared" si="3"/>
        <v>7473.021603055141</v>
      </c>
    </row>
    <row r="264" spans="1:26" x14ac:dyDescent="0.25">
      <c r="A264" s="37">
        <f>IF('2018 Hourly Load - RC2016'!A244="","",'2018 Hourly Load - RC2016'!A244)</f>
        <v>43334</v>
      </c>
      <c r="B264" s="38">
        <f>IF('2018 Hourly Load - RC2016'!B244="",0,$P$19+$Q$19*(WLEF!B243))</f>
        <v>225.94521881408116</v>
      </c>
      <c r="C264" s="38">
        <f>IF('2018 Hourly Load - RC2016'!C244="",0,$P$19+$Q$19*(WLEF!C243))</f>
        <v>207.17255606968587</v>
      </c>
      <c r="D264" s="38">
        <f>IF('2018 Hourly Load - RC2016'!D244="",0,$P$19+$Q$19*(WLEF!D243))</f>
        <v>194.42548175380506</v>
      </c>
      <c r="E264" s="38">
        <f>IF('2018 Hourly Load - RC2016'!E244="",0,$P$19+$Q$19*(WLEF!E243))</f>
        <v>186.70658000495155</v>
      </c>
      <c r="F264" s="38">
        <f>IF('2018 Hourly Load - RC2016'!F244="",0,$P$19+$Q$19*(WLEF!F243))</f>
        <v>183.64123617829773</v>
      </c>
      <c r="G264" s="38">
        <f>IF('2018 Hourly Load - RC2016'!G244="",0,$P$19+$Q$19*(WLEF!G243))</f>
        <v>190.71723567545757</v>
      </c>
      <c r="H264" s="38">
        <f>IF('2018 Hourly Load - RC2016'!H244="",0,$P$19+$Q$19*(WLEF!H243))</f>
        <v>209.00033615075878</v>
      </c>
      <c r="I264" s="38">
        <f>IF('2018 Hourly Load - RC2016'!I244="",0,$P$19+$Q$19*(WLEF!I243))</f>
        <v>217.25133774513512</v>
      </c>
      <c r="J264" s="38">
        <f>IF('2018 Hourly Load - RC2016'!J244="",0,$P$19+$Q$19*(WLEF!J243))</f>
        <v>239.36643592608539</v>
      </c>
      <c r="K264" s="38">
        <f>IF('2018 Hourly Load - RC2016'!K244="",0,$P$19+$Q$19*(WLEF!K243))</f>
        <v>278.10598774322972</v>
      </c>
      <c r="L264" s="38">
        <f>IF('2018 Hourly Load - RC2016'!L244="",0,$P$19+$Q$19*(WLEF!L243))</f>
        <v>315.76073174098207</v>
      </c>
      <c r="M264" s="38">
        <f>IF('2018 Hourly Load - RC2016'!M244="",0,$P$19+$Q$19*(WLEF!M243))</f>
        <v>354.44950949160329</v>
      </c>
      <c r="N264" s="38">
        <f>IF('2018 Hourly Load - RC2016'!N244="",0,$P$19+$Q$19*(WLEF!N243))</f>
        <v>386.7631352977798</v>
      </c>
      <c r="O264" s="38">
        <f>IF('2018 Hourly Load - RC2016'!O244="",0,$P$19+$Q$19*(WLEF!O243))</f>
        <v>410.90912061511443</v>
      </c>
      <c r="P264" s="38">
        <f>IF('2018 Hourly Load - RC2016'!P244="",0,$P$19+$Q$19*(WLEF!P243))</f>
        <v>420.07648154270868</v>
      </c>
      <c r="Q264" s="38">
        <f>IF('2018 Hourly Load - RC2016'!Q244="",0,$P$19+$Q$19*(WLEF!Q243))</f>
        <v>440.10398516935976</v>
      </c>
      <c r="R264" s="38">
        <f>IF('2018 Hourly Load - RC2016'!R244="",0,$P$19+$Q$19*(WLEF!R243))</f>
        <v>445.35447176008432</v>
      </c>
      <c r="S264" s="38">
        <f>IF('2018 Hourly Load - RC2016'!S244="",0,$P$19+$Q$19*(WLEF!S243))</f>
        <v>430.98384074300998</v>
      </c>
      <c r="T264" s="38">
        <f>IF('2018 Hourly Load - RC2016'!T244="",0,$P$19+$Q$19*(WLEF!T243))</f>
        <v>408.23862697392417</v>
      </c>
      <c r="U264" s="38">
        <f>IF('2018 Hourly Load - RC2016'!U244="",0,$P$19+$Q$19*(WLEF!U243))</f>
        <v>375.44198148130113</v>
      </c>
      <c r="V264" s="38">
        <f>IF('2018 Hourly Load - RC2016'!V244="",0,$P$19+$Q$19*(WLEF!V243))</f>
        <v>358.35443225049659</v>
      </c>
      <c r="W264" s="38">
        <f>IF('2018 Hourly Load - RC2016'!W244="",0,$P$19+$Q$19*(WLEF!W243))</f>
        <v>326.56543008007606</v>
      </c>
      <c r="X264" s="38">
        <f>IF('2018 Hourly Load - RC2016'!X244="",0,$P$19+$Q$19*(WLEF!X243))</f>
        <v>292.07251142459057</v>
      </c>
      <c r="Y264" s="38">
        <f>IF('2018 Hourly Load - RC2016'!Y244="",0,$P$19+$Q$19*(WLEF!Y243))</f>
        <v>259.95245068808316</v>
      </c>
      <c r="Z264" s="25">
        <f t="shared" si="3"/>
        <v>7357.3591153206016</v>
      </c>
    </row>
    <row r="265" spans="1:26" x14ac:dyDescent="0.25">
      <c r="A265" s="37">
        <f>IF('2018 Hourly Load - RC2016'!A245="","",'2018 Hourly Load - RC2016'!A245)</f>
        <v>43335</v>
      </c>
      <c r="B265" s="38">
        <f>IF('2018 Hourly Load - RC2016'!B245="",0,$P$19+$Q$19*(WLEF!B244))</f>
        <v>230.3731144581613</v>
      </c>
      <c r="C265" s="38">
        <f>IF('2018 Hourly Load - RC2016'!C245="",0,$P$19+$Q$19*(WLEF!C244))</f>
        <v>211.0724359474288</v>
      </c>
      <c r="D265" s="38">
        <f>IF('2018 Hourly Load - RC2016'!D245="",0,$P$19+$Q$19*(WLEF!D244))</f>
        <v>196.42987056732909</v>
      </c>
      <c r="E265" s="38">
        <f>IF('2018 Hourly Load - RC2016'!E245="",0,$P$19+$Q$19*(WLEF!E244))</f>
        <v>186.84541855738865</v>
      </c>
      <c r="F265" s="38">
        <f>IF('2018 Hourly Load - RC2016'!F245="",0,$P$19+$Q$19*(WLEF!F244))</f>
        <v>181.1103478434037</v>
      </c>
      <c r="G265" s="38">
        <f>IF('2018 Hourly Load - RC2016'!G245="",0,$P$19+$Q$19*(WLEF!G244))</f>
        <v>180.60463555142189</v>
      </c>
      <c r="H265" s="38">
        <f>IF('2018 Hourly Load - RC2016'!H245="",0,$P$19+$Q$19*(WLEF!H244))</f>
        <v>183.2314184683934</v>
      </c>
      <c r="I265" s="38">
        <f>IF('2018 Hourly Load - RC2016'!I245="",0,$P$19+$Q$19*(WLEF!I244))</f>
        <v>188.97411428337301</v>
      </c>
      <c r="J265" s="38">
        <f>IF('2018 Hourly Load - RC2016'!J245="",0,$P$19+$Q$19*(WLEF!J244))</f>
        <v>217.66577108310116</v>
      </c>
      <c r="K265" s="38">
        <f>IF('2018 Hourly Load - RC2016'!K245="",0,$P$19+$Q$19*(WLEF!K244))</f>
        <v>262.90538811128107</v>
      </c>
      <c r="L265" s="38">
        <f>IF('2018 Hourly Load - RC2016'!L245="",0,$P$19+$Q$19*(WLEF!L244))</f>
        <v>305.60578033437281</v>
      </c>
      <c r="M265" s="38">
        <f>IF('2018 Hourly Load - RC2016'!M245="",0,$P$19+$Q$19*(WLEF!M244))</f>
        <v>346.64027464363534</v>
      </c>
      <c r="N265" s="38">
        <f>IF('2018 Hourly Load - RC2016'!N245="",0,$P$19+$Q$19*(WLEF!N244))</f>
        <v>379.69887231348952</v>
      </c>
      <c r="O265" s="38">
        <f>IF('2018 Hourly Load - RC2016'!O245="",0,$P$19+$Q$19*(WLEF!O244))</f>
        <v>402.89992340965119</v>
      </c>
      <c r="P265" s="38">
        <f>IF('2018 Hourly Load - RC2016'!P245="",0,$P$19+$Q$19*(WLEF!P244))</f>
        <v>413.55962039418341</v>
      </c>
      <c r="Q265" s="38">
        <f>IF('2018 Hourly Load - RC2016'!Q245="",0,$P$19+$Q$19*(WLEF!Q244))</f>
        <v>422.29415164544355</v>
      </c>
      <c r="R265" s="38">
        <f>IF('2018 Hourly Load - RC2016'!R245="",0,$P$19+$Q$19*(WLEF!R244))</f>
        <v>427.31830271075779</v>
      </c>
      <c r="S265" s="38">
        <f>IF('2018 Hourly Load - RC2016'!S245="",0,$P$19+$Q$19*(WLEF!S244))</f>
        <v>420.29480283594461</v>
      </c>
      <c r="T265" s="38">
        <f>IF('2018 Hourly Load - RC2016'!T245="",0,$P$19+$Q$19*(WLEF!T244))</f>
        <v>398.4494588764183</v>
      </c>
      <c r="U265" s="38">
        <f>IF('2018 Hourly Load - RC2016'!U245="",0,$P$19+$Q$19*(WLEF!U244))</f>
        <v>367.50713997957519</v>
      </c>
      <c r="V265" s="38">
        <f>IF('2018 Hourly Load - RC2016'!V245="",0,$P$19+$Q$19*(WLEF!V244))</f>
        <v>353.24714089900499</v>
      </c>
      <c r="W265" s="38">
        <f>IF('2018 Hourly Load - RC2016'!W245="",0,$P$19+$Q$19*(WLEF!W244))</f>
        <v>327.76034691847161</v>
      </c>
      <c r="X265" s="38">
        <f>IF('2018 Hourly Load - RC2016'!X245="",0,$P$19+$Q$19*(WLEF!X244))</f>
        <v>298.03789457025897</v>
      </c>
      <c r="Y265" s="38">
        <f>IF('2018 Hourly Load - RC2016'!Y245="",0,$P$19+$Q$19*(WLEF!Y244))</f>
        <v>265.17047035977237</v>
      </c>
      <c r="Z265" s="25">
        <f t="shared" si="3"/>
        <v>7167.6966947622614</v>
      </c>
    </row>
    <row r="266" spans="1:26" x14ac:dyDescent="0.25">
      <c r="A266" s="37">
        <f>IF('2018 Hourly Load - RC2016'!A246="","",'2018 Hourly Load - RC2016'!A246)</f>
        <v>43336</v>
      </c>
      <c r="B266" s="38">
        <f>IF('2018 Hourly Load - RC2016'!B246="",0,$P$19+$Q$19*(WLEF!B245))</f>
        <v>234.61664392103762</v>
      </c>
      <c r="C266" s="38">
        <f>IF('2018 Hourly Load - RC2016'!C246="",0,$P$19+$Q$19*(WLEF!C245))</f>
        <v>213.64724359811686</v>
      </c>
      <c r="D266" s="38">
        <f>IF('2018 Hourly Load - RC2016'!D246="",0,$P$19+$Q$19*(WLEF!D245))</f>
        <v>198.34222733932293</v>
      </c>
      <c r="E266" s="38">
        <f>IF('2018 Hourly Load - RC2016'!E246="",0,$P$19+$Q$19*(WLEF!E245))</f>
        <v>188.2913012705352</v>
      </c>
      <c r="F266" s="38">
        <f>IF('2018 Hourly Load - RC2016'!F246="",0,$P$19+$Q$19*(WLEF!F245))</f>
        <v>182.3802929135461</v>
      </c>
      <c r="G266" s="38">
        <f>IF('2018 Hourly Load - RC2016'!G246="",0,$P$19+$Q$19*(WLEF!G245))</f>
        <v>180.15060146254933</v>
      </c>
      <c r="H266" s="38">
        <f>IF('2018 Hourly Load - RC2016'!H246="",0,$P$19+$Q$19*(WLEF!H245))</f>
        <v>180.41953210689206</v>
      </c>
      <c r="I266" s="38">
        <f>IF('2018 Hourly Load - RC2016'!I246="",0,$P$19+$Q$19*(WLEF!I245))</f>
        <v>183.98338390408981</v>
      </c>
      <c r="J266" s="38">
        <f>IF('2018 Hourly Load - RC2016'!J246="",0,$P$19+$Q$19*(WLEF!J245))</f>
        <v>214.15356296351052</v>
      </c>
      <c r="K266" s="38">
        <f>IF('2018 Hourly Load - RC2016'!K246="",0,$P$19+$Q$19*(WLEF!K245))</f>
        <v>258.19235785387355</v>
      </c>
      <c r="L266" s="38">
        <f>IF('2018 Hourly Load - RC2016'!L246="",0,$P$19+$Q$19*(WLEF!L245))</f>
        <v>298.18747630809889</v>
      </c>
      <c r="M266" s="38">
        <f>IF('2018 Hourly Load - RC2016'!M246="",0,$P$19+$Q$19*(WLEF!M245))</f>
        <v>342.84672468097898</v>
      </c>
      <c r="N266" s="38">
        <f>IF('2018 Hourly Load - RC2016'!N246="",0,$P$19+$Q$19*(WLEF!N245))</f>
        <v>380.40156985769187</v>
      </c>
      <c r="O266" s="38">
        <f>IF('2018 Hourly Load - RC2016'!O246="",0,$P$19+$Q$19*(WLEF!O245))</f>
        <v>408.45309148086335</v>
      </c>
      <c r="P266" s="38">
        <f>IF('2018 Hourly Load - RC2016'!P246="",0,$P$19+$Q$19*(WLEF!P245))</f>
        <v>425.87008736837572</v>
      </c>
      <c r="Q266" s="38">
        <f>IF('2018 Hourly Load - RC2016'!Q246="",0,$P$19+$Q$19*(WLEF!Q245))</f>
        <v>435.11477391216874</v>
      </c>
      <c r="R266" s="38">
        <f>IF('2018 Hourly Load - RC2016'!R246="",0,$P$19+$Q$19*(WLEF!R245))</f>
        <v>436.07151873218459</v>
      </c>
      <c r="S266" s="38">
        <f>IF('2018 Hourly Load - RC2016'!S246="",0,$P$19+$Q$19*(WLEF!S245))</f>
        <v>430.85712064180922</v>
      </c>
      <c r="T266" s="38">
        <f>IF('2018 Hourly Load - RC2016'!T246="",0,$P$19+$Q$19*(WLEF!T245))</f>
        <v>410.26352177785066</v>
      </c>
      <c r="U266" s="38">
        <f>IF('2018 Hourly Load - RC2016'!U246="",0,$P$19+$Q$19*(WLEF!U245))</f>
        <v>383.04406547452453</v>
      </c>
      <c r="V266" s="38">
        <f>IF('2018 Hourly Load - RC2016'!V246="",0,$P$19+$Q$19*(WLEF!V245))</f>
        <v>371.53310123673003</v>
      </c>
      <c r="W266" s="38">
        <f>IF('2018 Hourly Load - RC2016'!W246="",0,$P$19+$Q$19*(WLEF!W245))</f>
        <v>337.91265712417044</v>
      </c>
      <c r="X266" s="38">
        <f>IF('2018 Hourly Load - RC2016'!X246="",0,$P$19+$Q$19*(WLEF!X245))</f>
        <v>297.63926312303431</v>
      </c>
      <c r="Y266" s="38">
        <f>IF('2018 Hourly Load - RC2016'!Y246="",0,$P$19+$Q$19*(WLEF!Y245))</f>
        <v>261.15340517365809</v>
      </c>
      <c r="Z266" s="25">
        <f t="shared" si="3"/>
        <v>7253.5255242256135</v>
      </c>
    </row>
    <row r="267" spans="1:26" x14ac:dyDescent="0.25">
      <c r="A267" s="37">
        <f>IF('2018 Hourly Load - RC2016'!A247="","",'2018 Hourly Load - RC2016'!A247)</f>
        <v>43337</v>
      </c>
      <c r="B267" s="38">
        <f>IF('2018 Hourly Load - RC2016'!B247="",0,$P$19+$Q$19*(WLEF!B246))</f>
        <v>234.70044882313039</v>
      </c>
      <c r="C267" s="38">
        <f>IF('2018 Hourly Load - RC2016'!C247="",0,$P$19+$Q$19*(WLEF!C246))</f>
        <v>213.68615671610655</v>
      </c>
      <c r="D267" s="38">
        <f>IF('2018 Hourly Load - RC2016'!D247="",0,$P$19+$Q$19*(WLEF!D246))</f>
        <v>202.19593151585363</v>
      </c>
      <c r="E267" s="38">
        <f>IF('2018 Hourly Load - RC2016'!E247="",0,$P$19+$Q$19*(WLEF!E246))</f>
        <v>195.56093273052437</v>
      </c>
      <c r="F267" s="38">
        <f>IF('2018 Hourly Load - RC2016'!F247="",0,$P$19+$Q$19*(WLEF!F246))</f>
        <v>195.18181466551687</v>
      </c>
      <c r="G267" s="38">
        <f>IF('2018 Hourly Load - RC2016'!G247="",0,$P$19+$Q$19*(WLEF!G246))</f>
        <v>205.3768667235318</v>
      </c>
      <c r="H267" s="38">
        <f>IF('2018 Hourly Load - RC2016'!H247="",0,$P$19+$Q$19*(WLEF!H246))</f>
        <v>225.43706456210725</v>
      </c>
      <c r="I267" s="38">
        <f>IF('2018 Hourly Load - RC2016'!I247="",0,$P$19+$Q$19*(WLEF!I246))</f>
        <v>233.6963091201095</v>
      </c>
      <c r="J267" s="38">
        <f>IF('2018 Hourly Load - RC2016'!J247="",0,$P$19+$Q$19*(WLEF!J246))</f>
        <v>249.65489169505764</v>
      </c>
      <c r="K267" s="38">
        <f>IF('2018 Hourly Load - RC2016'!K247="",0,$P$19+$Q$19*(WLEF!K246))</f>
        <v>283.87098199759561</v>
      </c>
      <c r="L267" s="38">
        <f>IF('2018 Hourly Load - RC2016'!L247="",0,$P$19+$Q$19*(WLEF!L246))</f>
        <v>319.79695354579178</v>
      </c>
      <c r="M267" s="38">
        <f>IF('2018 Hourly Load - RC2016'!M247="",0,$P$19+$Q$19*(WLEF!M246))</f>
        <v>352.77251954094385</v>
      </c>
      <c r="N267" s="38">
        <f>IF('2018 Hourly Load - RC2016'!N247="",0,$P$19+$Q$19*(WLEF!N246))</f>
        <v>374.28106147325292</v>
      </c>
      <c r="O267" s="38">
        <f>IF('2018 Hourly Load - RC2016'!O247="",0,$P$19+$Q$19*(WLEF!O246))</f>
        <v>382.89695446792842</v>
      </c>
      <c r="P267" s="38">
        <f>IF('2018 Hourly Load - RC2016'!P247="",0,$P$19+$Q$19*(WLEF!P246))</f>
        <v>384.81220275072297</v>
      </c>
      <c r="Q267" s="38">
        <f>IF('2018 Hourly Load - RC2016'!Q247="",0,$P$19+$Q$19*(WLEF!Q246))</f>
        <v>384.28121779120545</v>
      </c>
      <c r="R267" s="38">
        <f>IF('2018 Hourly Load - RC2016'!R247="",0,$P$19+$Q$19*(WLEF!R246))</f>
        <v>386.02340843329591</v>
      </c>
      <c r="S267" s="38">
        <f>IF('2018 Hourly Load - RC2016'!S247="",0,$P$19+$Q$19*(WLEF!S246))</f>
        <v>379.23086762404915</v>
      </c>
      <c r="T267" s="38">
        <f>IF('2018 Hourly Load - RC2016'!T247="",0,$P$19+$Q$19*(WLEF!T246))</f>
        <v>359.42680297703868</v>
      </c>
      <c r="U267" s="38">
        <f>IF('2018 Hourly Load - RC2016'!U247="",0,$P$19+$Q$19*(WLEF!U246))</f>
        <v>341.64294701632627</v>
      </c>
      <c r="V267" s="38">
        <f>IF('2018 Hourly Load - RC2016'!V247="",0,$P$19+$Q$19*(WLEF!V246))</f>
        <v>337.20776721058473</v>
      </c>
      <c r="W267" s="38">
        <f>IF('2018 Hourly Load - RC2016'!W247="",0,$P$19+$Q$19*(WLEF!W246))</f>
        <v>307.86842709640359</v>
      </c>
      <c r="X267" s="38">
        <f>IF('2018 Hourly Load - RC2016'!X247="",0,$P$19+$Q$19*(WLEF!X246))</f>
        <v>274.11315442461921</v>
      </c>
      <c r="Y267" s="38">
        <f>IF('2018 Hourly Load - RC2016'!Y247="",0,$P$19+$Q$19*(WLEF!Y246))</f>
        <v>239.00501937371615</v>
      </c>
      <c r="Z267" s="25">
        <f t="shared" si="3"/>
        <v>7062.7207022754137</v>
      </c>
    </row>
    <row r="268" spans="1:26" x14ac:dyDescent="0.25">
      <c r="A268" s="37">
        <f>IF('2018 Hourly Load - RC2016'!A248="","",'2018 Hourly Load - RC2016'!A248)</f>
        <v>43338</v>
      </c>
      <c r="B268" s="38">
        <f>IF('2018 Hourly Load - RC2016'!B248="",0,$P$19+$Q$19*(WLEF!B247))</f>
        <v>215.81562423091907</v>
      </c>
      <c r="C268" s="38">
        <f>IF('2018 Hourly Load - RC2016'!C248="",0,$P$19+$Q$19*(WLEF!C247))</f>
        <v>200.27044426384305</v>
      </c>
      <c r="D268" s="38">
        <f>IF('2018 Hourly Load - RC2016'!D248="",0,$P$19+$Q$19*(WLEF!D247))</f>
        <v>189.90554687538173</v>
      </c>
      <c r="E268" s="38">
        <f>IF('2018 Hourly Load - RC2016'!E248="",0,$P$19+$Q$19*(WLEF!E247))</f>
        <v>183.96626285145561</v>
      </c>
      <c r="F268" s="38">
        <f>IF('2018 Hourly Load - RC2016'!F248="",0,$P$19+$Q$19*(WLEF!F247))</f>
        <v>182.90756710086941</v>
      </c>
      <c r="G268" s="38">
        <f>IF('2018 Hourly Load - RC2016'!G248="",0,$P$19+$Q$19*(WLEF!G247))</f>
        <v>191.94047637263674</v>
      </c>
      <c r="H268" s="38">
        <f>IF('2018 Hourly Load - RC2016'!H248="",0,$P$19+$Q$19*(WLEF!H247))</f>
        <v>211.32298679687341</v>
      </c>
      <c r="I268" s="38">
        <f>IF('2018 Hourly Load - RC2016'!I248="",0,$P$19+$Q$19*(WLEF!I247))</f>
        <v>218.75419832596288</v>
      </c>
      <c r="J268" s="38">
        <f>IF('2018 Hourly Load - RC2016'!J248="",0,$P$19+$Q$19*(WLEF!J247))</f>
        <v>235.66585954417275</v>
      </c>
      <c r="K268" s="38">
        <f>IF('2018 Hourly Load - RC2016'!K248="",0,$P$19+$Q$19*(WLEF!K247))</f>
        <v>269.41777461087804</v>
      </c>
      <c r="L268" s="38">
        <f>IF('2018 Hourly Load - RC2016'!L248="",0,$P$19+$Q$19*(WLEF!L247))</f>
        <v>301.51650218349522</v>
      </c>
      <c r="M268" s="38">
        <f>IF('2018 Hourly Load - RC2016'!M248="",0,$P$19+$Q$19*(WLEF!M247))</f>
        <v>332.70338822870059</v>
      </c>
      <c r="N268" s="38">
        <f>IF('2018 Hourly Load - RC2016'!N248="",0,$P$19+$Q$19*(WLEF!N247))</f>
        <v>355.65453798642579</v>
      </c>
      <c r="O268" s="38">
        <f>IF('2018 Hourly Load - RC2016'!O248="",0,$P$19+$Q$19*(WLEF!O247))</f>
        <v>376.750767741304</v>
      </c>
      <c r="P268" s="38">
        <f>IF('2018 Hourly Load - RC2016'!P248="",0,$P$19+$Q$19*(WLEF!P247))</f>
        <v>391.30985261517441</v>
      </c>
      <c r="Q268" s="38">
        <f>IF('2018 Hourly Load - RC2016'!Q248="",0,$P$19+$Q$19*(WLEF!Q247))</f>
        <v>403.20380537061789</v>
      </c>
      <c r="R268" s="38">
        <f>IF('2018 Hourly Load - RC2016'!R248="",0,$P$19+$Q$19*(WLEF!R247))</f>
        <v>409.37302348426692</v>
      </c>
      <c r="S268" s="38">
        <f>IF('2018 Hourly Load - RC2016'!S248="",0,$P$19+$Q$19*(WLEF!S247))</f>
        <v>404.0858765645645</v>
      </c>
      <c r="T268" s="38">
        <f>IF('2018 Hourly Load - RC2016'!T248="",0,$P$19+$Q$19*(WLEF!T247))</f>
        <v>386.28960652800373</v>
      </c>
      <c r="U268" s="38">
        <f>IF('2018 Hourly Load - RC2016'!U248="",0,$P$19+$Q$19*(WLEF!U247))</f>
        <v>360.16172720032449</v>
      </c>
      <c r="V268" s="38">
        <f>IF('2018 Hourly Load - RC2016'!V248="",0,$P$19+$Q$19*(WLEF!V247))</f>
        <v>350.90600112723558</v>
      </c>
      <c r="W268" s="38">
        <f>IF('2018 Hourly Load - RC2016'!W248="",0,$P$19+$Q$19*(WLEF!W247))</f>
        <v>320.66074060925223</v>
      </c>
      <c r="X268" s="38">
        <f>IF('2018 Hourly Load - RC2016'!X248="",0,$P$19+$Q$19*(WLEF!X247))</f>
        <v>277.9872667692963</v>
      </c>
      <c r="Y268" s="38">
        <f>IF('2018 Hourly Load - RC2016'!Y248="",0,$P$19+$Q$19*(WLEF!Y247))</f>
        <v>243.45563279817679</v>
      </c>
      <c r="Z268" s="25">
        <f t="shared" si="3"/>
        <v>7014.0254701798312</v>
      </c>
    </row>
    <row r="269" spans="1:26" x14ac:dyDescent="0.25">
      <c r="A269" s="37">
        <f>IF('2018 Hourly Load - RC2016'!A249="","",'2018 Hourly Load - RC2016'!A249)</f>
        <v>43339</v>
      </c>
      <c r="B269" s="38">
        <f>IF('2018 Hourly Load - RC2016'!B249="",0,$P$19+$Q$19*(WLEF!B248))</f>
        <v>213.18073501376739</v>
      </c>
      <c r="C269" s="38">
        <f>IF('2018 Hourly Load - RC2016'!C249="",0,$P$19+$Q$19*(WLEF!C248))</f>
        <v>194.67731076610852</v>
      </c>
      <c r="D269" s="38">
        <f>IF('2018 Hourly Load - RC2016'!D249="",0,$P$19+$Q$19*(WLEF!D248))</f>
        <v>182.07476811410453</v>
      </c>
      <c r="E269" s="38">
        <f>IF('2018 Hourly Load - RC2016'!E249="",0,$P$19+$Q$19*(WLEF!E248))</f>
        <v>174.81665594403415</v>
      </c>
      <c r="F269" s="38">
        <f>IF('2018 Hourly Load - RC2016'!F249="",0,$P$19+$Q$19*(WLEF!F248))</f>
        <v>172.18951554425968</v>
      </c>
      <c r="G269" s="38">
        <f>IF('2018 Hourly Load - RC2016'!G249="",0,$P$19+$Q$19*(WLEF!G248))</f>
        <v>179.61384498993101</v>
      </c>
      <c r="H269" s="38">
        <f>IF('2018 Hourly Load - RC2016'!H249="",0,$P$19+$Q$19*(WLEF!H248))</f>
        <v>197.52070380611826</v>
      </c>
      <c r="I269" s="38">
        <f>IF('2018 Hourly Load - RC2016'!I249="",0,$P$19+$Q$19*(WLEF!I248))</f>
        <v>203.94966302630161</v>
      </c>
      <c r="J269" s="38">
        <f>IF('2018 Hourly Load - RC2016'!J249="",0,$P$19+$Q$19*(WLEF!J248))</f>
        <v>222.5879100789349</v>
      </c>
      <c r="K269" s="38">
        <f>IF('2018 Hourly Load - RC2016'!K249="",0,$P$19+$Q$19*(WLEF!K248))</f>
        <v>258.19235785387355</v>
      </c>
      <c r="L269" s="38">
        <f>IF('2018 Hourly Load - RC2016'!L249="",0,$P$19+$Q$19*(WLEF!L248))</f>
        <v>292.04793286350315</v>
      </c>
      <c r="M269" s="38">
        <f>IF('2018 Hourly Load - RC2016'!M249="",0,$P$19+$Q$19*(WLEF!M248))</f>
        <v>326.91032905681664</v>
      </c>
      <c r="N269" s="38">
        <f>IF('2018 Hourly Load - RC2016'!N249="",0,$P$19+$Q$19*(WLEF!N248))</f>
        <v>356.46873348181015</v>
      </c>
      <c r="O269" s="38">
        <f>IF('2018 Hourly Load - RC2016'!O249="",0,$P$19+$Q$19*(WLEF!O248))</f>
        <v>381.51586892940708</v>
      </c>
      <c r="P269" s="38">
        <f>IF('2018 Hourly Load - RC2016'!P249="",0,$P$19+$Q$19*(WLEF!P248))</f>
        <v>401.41298124313448</v>
      </c>
      <c r="Q269" s="38">
        <f>IF('2018 Hourly Load - RC2016'!Q249="",0,$P$19+$Q$19*(WLEF!Q248))</f>
        <v>415.94176998891385</v>
      </c>
      <c r="R269" s="38">
        <f>IF('2018 Hourly Load - RC2016'!R249="",0,$P$19+$Q$19*(WLEF!R248))</f>
        <v>424.61324400699823</v>
      </c>
      <c r="S269" s="38">
        <f>IF('2018 Hourly Load - RC2016'!S249="",0,$P$19+$Q$19*(WLEF!S248))</f>
        <v>419.20390126543253</v>
      </c>
      <c r="T269" s="38">
        <f>IF('2018 Hourly Load - RC2016'!T249="",0,$P$19+$Q$19*(WLEF!T248))</f>
        <v>401.32205617551529</v>
      </c>
      <c r="U269" s="38">
        <f>IF('2018 Hourly Load - RC2016'!U249="",0,$P$19+$Q$19*(WLEF!U248))</f>
        <v>372.71747053423456</v>
      </c>
      <c r="V269" s="38">
        <f>IF('2018 Hourly Load - RC2016'!V249="",0,$P$19+$Q$19*(WLEF!V248))</f>
        <v>363.65166637106199</v>
      </c>
      <c r="W269" s="38">
        <f>IF('2018 Hourly Load - RC2016'!W249="",0,$P$19+$Q$19*(WLEF!W248))</f>
        <v>332.43493806426204</v>
      </c>
      <c r="X269" s="38">
        <f>IF('2018 Hourly Load - RC2016'!X249="",0,$P$19+$Q$19*(WLEF!X248))</f>
        <v>290.40444631622341</v>
      </c>
      <c r="Y269" s="38">
        <f>IF('2018 Hourly Load - RC2016'!Y249="",0,$P$19+$Q$19*(WLEF!Y248))</f>
        <v>255.52395012843499</v>
      </c>
      <c r="Z269" s="25">
        <f t="shared" si="3"/>
        <v>7032.972753563181</v>
      </c>
    </row>
    <row r="270" spans="1:26" x14ac:dyDescent="0.25">
      <c r="A270" s="37">
        <f>IF('2018 Hourly Load - RC2016'!A250="","",'2018 Hourly Load - RC2016'!A250)</f>
        <v>43340</v>
      </c>
      <c r="B270" s="38">
        <f>IF('2018 Hourly Load - RC2016'!B250="",0,$P$19+$Q$19*(WLEF!B249))</f>
        <v>226.04695755667007</v>
      </c>
      <c r="C270" s="38">
        <f>IF('2018 Hourly Load - RC2016'!C250="",0,$P$19+$Q$19*(WLEF!C249))</f>
        <v>207.21049959649167</v>
      </c>
      <c r="D270" s="38">
        <f>IF('2018 Hourly Load - RC2016'!D250="",0,$P$19+$Q$19*(WLEF!D249))</f>
        <v>194.03032011954133</v>
      </c>
      <c r="E270" s="38">
        <f>IF('2018 Hourly Load - RC2016'!E250="",0,$P$19+$Q$19*(WLEF!E249))</f>
        <v>185.61644374973599</v>
      </c>
      <c r="F270" s="38">
        <f>IF('2018 Hourly Load - RC2016'!F250="",0,$P$19+$Q$19*(WLEF!F249))</f>
        <v>182.22747225204051</v>
      </c>
      <c r="G270" s="38">
        <f>IF('2018 Hourly Load - RC2016'!G250="",0,$P$19+$Q$19*(WLEF!G249))</f>
        <v>190.06411603298665</v>
      </c>
      <c r="H270" s="38">
        <f>IF('2018 Hourly Load - RC2016'!H250="",0,$P$19+$Q$19*(WLEF!H249))</f>
        <v>209.65085415279026</v>
      </c>
      <c r="I270" s="38">
        <f>IF('2018 Hourly Load - RC2016'!I250="",0,$P$19+$Q$19*(WLEF!I249))</f>
        <v>217.21190099036357</v>
      </c>
      <c r="J270" s="38">
        <f>IF('2018 Hourly Load - RC2016'!J250="",0,$P$19+$Q$19*(WLEF!J249))</f>
        <v>236.10760255429835</v>
      </c>
      <c r="K270" s="38">
        <f>IF('2018 Hourly Load - RC2016'!K250="",0,$P$19+$Q$19*(WLEF!K249))</f>
        <v>265.46895267606709</v>
      </c>
      <c r="L270" s="38">
        <f>IF('2018 Hourly Load - RC2016'!L250="",0,$P$19+$Q$19*(WLEF!L249))</f>
        <v>290.13523731002005</v>
      </c>
      <c r="M270" s="38">
        <f>IF('2018 Hourly Load - RC2016'!M250="",0,$P$19+$Q$19*(WLEF!M249))</f>
        <v>312.24773888550004</v>
      </c>
      <c r="N270" s="38">
        <f>IF('2018 Hourly Load - RC2016'!N250="",0,$P$19+$Q$19*(WLEF!N249))</f>
        <v>338.75437376041464</v>
      </c>
      <c r="O270" s="38">
        <f>IF('2018 Hourly Load - RC2016'!O250="",0,$P$19+$Q$19*(WLEF!O249))</f>
        <v>366.87705244341021</v>
      </c>
      <c r="P270" s="38">
        <f>IF('2018 Hourly Load - RC2016'!P250="",0,$P$19+$Q$19*(WLEF!P249))</f>
        <v>393.37135092485642</v>
      </c>
      <c r="Q270" s="38">
        <f>IF('2018 Hourly Load - RC2016'!Q250="",0,$P$19+$Q$19*(WLEF!Q249))</f>
        <v>410.41717824421949</v>
      </c>
      <c r="R270" s="38">
        <f>IF('2018 Hourly Load - RC2016'!R250="",0,$P$19+$Q$19*(WLEF!R249))</f>
        <v>417.9904010755327</v>
      </c>
      <c r="S270" s="38">
        <f>IF('2018 Hourly Load - RC2016'!S250="",0,$P$19+$Q$19*(WLEF!S249))</f>
        <v>405.09108440030644</v>
      </c>
      <c r="T270" s="38">
        <f>IF('2018 Hourly Load - RC2016'!T250="",0,$P$19+$Q$19*(WLEF!T249))</f>
        <v>379.37707952902815</v>
      </c>
      <c r="U270" s="38">
        <f>IF('2018 Hourly Load - RC2016'!U250="",0,$P$19+$Q$19*(WLEF!U249))</f>
        <v>359.08793517394605</v>
      </c>
      <c r="V270" s="38">
        <f>IF('2018 Hourly Load - RC2016'!V250="",0,$P$19+$Q$19*(WLEF!V249))</f>
        <v>346.99904999509414</v>
      </c>
      <c r="W270" s="38">
        <f>IF('2018 Hourly Load - RC2016'!W250="",0,$P$19+$Q$19*(WLEF!W249))</f>
        <v>314.879989059585</v>
      </c>
      <c r="X270" s="38">
        <f>IF('2018 Hourly Load - RC2016'!X250="",0,$P$19+$Q$19*(WLEF!X249))</f>
        <v>278.46236644941786</v>
      </c>
      <c r="Y270" s="38">
        <f>IF('2018 Hourly Load - RC2016'!Y250="",0,$P$19+$Q$19*(WLEF!Y249))</f>
        <v>245.79107586210006</v>
      </c>
      <c r="Z270" s="25">
        <f t="shared" si="3"/>
        <v>6973.1170327944164</v>
      </c>
    </row>
    <row r="271" spans="1:26" x14ac:dyDescent="0.25">
      <c r="A271" s="37">
        <f>IF('2018 Hourly Load - RC2016'!A251="","",'2018 Hourly Load - RC2016'!A251)</f>
        <v>43341</v>
      </c>
      <c r="B271" s="38">
        <f>IF('2018 Hourly Load - RC2016'!B251="",0,$P$19+$Q$19*(WLEF!B250))</f>
        <v>216.71942707059253</v>
      </c>
      <c r="C271" s="38">
        <f>IF('2018 Hourly Load - RC2016'!C251="",0,$P$19+$Q$19*(WLEF!C250))</f>
        <v>199.55239797611415</v>
      </c>
      <c r="D271" s="38">
        <f>IF('2018 Hourly Load - RC2016'!D251="",0,$P$19+$Q$19*(WLEF!D250))</f>
        <v>188.50116453503841</v>
      </c>
      <c r="E271" s="38">
        <f>IF('2018 Hourly Load - RC2016'!E251="",0,$P$19+$Q$19*(WLEF!E250))</f>
        <v>181.17787397125721</v>
      </c>
      <c r="F271" s="38">
        <f>IF('2018 Hourly Load - RC2016'!F251="",0,$P$19+$Q$19*(WLEF!F250))</f>
        <v>179.2623991148551</v>
      </c>
      <c r="G271" s="38">
        <f>IF('2018 Hourly Load - RC2016'!G251="",0,$P$19+$Q$19*(WLEF!G250))</f>
        <v>187.17552911073045</v>
      </c>
      <c r="H271" s="38">
        <f>IF('2018 Hourly Load - RC2016'!H251="",0,$P$19+$Q$19*(WLEF!H250))</f>
        <v>206.62302156488474</v>
      </c>
      <c r="I271" s="38">
        <f>IF('2018 Hourly Load - RC2016'!I251="",0,$P$19+$Q$19*(WLEF!I250))</f>
        <v>216.6407146800592</v>
      </c>
      <c r="J271" s="38">
        <f>IF('2018 Hourly Load - RC2016'!J251="",0,$P$19+$Q$19*(WLEF!J250))</f>
        <v>238.28343350274082</v>
      </c>
      <c r="K271" s="38">
        <f>IF('2018 Hourly Load - RC2016'!K251="",0,$P$19+$Q$19*(WLEF!K250))</f>
        <v>277.08616267303688</v>
      </c>
      <c r="L271" s="38">
        <f>IF('2018 Hourly Load - RC2016'!L251="",0,$P$19+$Q$19*(WLEF!L250))</f>
        <v>316.3574712385269</v>
      </c>
      <c r="M271" s="38">
        <f>IF('2018 Hourly Load - RC2016'!M251="",0,$P$19+$Q$19*(WLEF!M250))</f>
        <v>347.80027109450253</v>
      </c>
      <c r="N271" s="38">
        <f>IF('2018 Hourly Load - RC2016'!N251="",0,$P$19+$Q$19*(WLEF!N250))</f>
        <v>371.64854300724534</v>
      </c>
      <c r="O271" s="38">
        <f>IF('2018 Hourly Load - RC2016'!O251="",0,$P$19+$Q$19*(WLEF!O250))</f>
        <v>395.04948597133551</v>
      </c>
      <c r="P271" s="38">
        <f>IF('2018 Hourly Load - RC2016'!P251="",0,$P$19+$Q$19*(WLEF!P250))</f>
        <v>412.01733744421</v>
      </c>
      <c r="Q271" s="38">
        <f>IF('2018 Hourly Load - RC2016'!Q251="",0,$P$19+$Q$19*(WLEF!Q250))</f>
        <v>421.76249991216673</v>
      </c>
      <c r="R271" s="38">
        <f>IF('2018 Hourly Load - RC2016'!R251="",0,$P$19+$Q$19*(WLEF!R250))</f>
        <v>418.48798261177035</v>
      </c>
      <c r="S271" s="38">
        <f>IF('2018 Hourly Load - RC2016'!S251="",0,$P$19+$Q$19*(WLEF!S250))</f>
        <v>397.27394105451413</v>
      </c>
      <c r="T271" s="38">
        <f>IF('2018 Hourly Load - RC2016'!T251="",0,$P$19+$Q$19*(WLEF!T250))</f>
        <v>371.04273049546185</v>
      </c>
      <c r="U271" s="38">
        <f>IF('2018 Hourly Load - RC2016'!U251="",0,$P$19+$Q$19*(WLEF!U250))</f>
        <v>345.92345329194961</v>
      </c>
      <c r="V271" s="38">
        <f>IF('2018 Hourly Load - RC2016'!V251="",0,$P$19+$Q$19*(WLEF!V250))</f>
        <v>336.6120814601353</v>
      </c>
      <c r="W271" s="38">
        <f>IF('2018 Hourly Load - RC2016'!W251="",0,$P$19+$Q$19*(WLEF!W250))</f>
        <v>309.11901774549489</v>
      </c>
      <c r="X271" s="38">
        <f>IF('2018 Hourly Load - RC2016'!X251="",0,$P$19+$Q$19*(WLEF!X250))</f>
        <v>278.84286049954017</v>
      </c>
      <c r="Y271" s="38">
        <f>IF('2018 Hourly Load - RC2016'!Y251="",0,$P$19+$Q$19*(WLEF!Y250))</f>
        <v>252.30006303830294</v>
      </c>
      <c r="Z271" s="25">
        <f t="shared" si="3"/>
        <v>7065.2598630644661</v>
      </c>
    </row>
    <row r="272" spans="1:26" x14ac:dyDescent="0.25">
      <c r="A272" s="37">
        <f>IF('2018 Hourly Load - RC2016'!A252="","",'2018 Hourly Load - RC2016'!A252)</f>
        <v>43342</v>
      </c>
      <c r="B272" s="38">
        <f>IF('2018 Hourly Load - RC2016'!B252="",0,$P$19+$Q$19*(WLEF!B251))</f>
        <v>227.65920284023878</v>
      </c>
      <c r="C272" s="38">
        <f>IF('2018 Hourly Load - RC2016'!C252="",0,$P$19+$Q$19*(WLEF!C251))</f>
        <v>209.746658824706</v>
      </c>
      <c r="D272" s="38">
        <f>IF('2018 Hourly Load - RC2016'!D252="",0,$P$19+$Q$19*(WLEF!D251))</f>
        <v>197.37496015326158</v>
      </c>
      <c r="E272" s="38">
        <f>IF('2018 Hourly Load - RC2016'!E252="",0,$P$19+$Q$19*(WLEF!E251))</f>
        <v>188.74626682868313</v>
      </c>
      <c r="F272" s="38">
        <f>IF('2018 Hourly Load - RC2016'!F252="",0,$P$19+$Q$19*(WLEF!F251))</f>
        <v>185.08212348285946</v>
      </c>
      <c r="G272" s="38">
        <f>IF('2018 Hourly Load - RC2016'!G252="",0,$P$19+$Q$19*(WLEF!G251))</f>
        <v>188.57116499054231</v>
      </c>
      <c r="H272" s="38">
        <f>IF('2018 Hourly Load - RC2016'!H252="",0,$P$19+$Q$19*(WLEF!H251))</f>
        <v>189.83510909685134</v>
      </c>
      <c r="I272" s="38">
        <f>IF('2018 Hourly Load - RC2016'!I252="",0,$P$19+$Q$19*(WLEF!I251))</f>
        <v>194.29967298200347</v>
      </c>
      <c r="J272" s="38">
        <f>IF('2018 Hourly Load - RC2016'!J252="",0,$P$19+$Q$19*(WLEF!J251))</f>
        <v>218.69471735937952</v>
      </c>
      <c r="K272" s="38">
        <f>IF('2018 Hourly Load - RC2016'!K252="",0,$P$19+$Q$19*(WLEF!K251))</f>
        <v>260.83577918573121</v>
      </c>
      <c r="L272" s="38">
        <f>IF('2018 Hourly Load - RC2016'!L252="",0,$P$19+$Q$19*(WLEF!L251))</f>
        <v>300.53768477841948</v>
      </c>
      <c r="M272" s="38">
        <f>IF('2018 Hourly Load - RC2016'!M252="",0,$P$19+$Q$19*(WLEF!M251))</f>
        <v>340.87835675536269</v>
      </c>
      <c r="N272" s="38">
        <f>IF('2018 Hourly Load - RC2016'!N252="",0,$P$19+$Q$19*(WLEF!N251))</f>
        <v>369.40158017382396</v>
      </c>
      <c r="O272" s="38">
        <f>IF('2018 Hourly Load - RC2016'!O252="",0,$P$19+$Q$19*(WLEF!O251))</f>
        <v>392.26505817322158</v>
      </c>
      <c r="P272" s="38">
        <f>IF('2018 Hourly Load - RC2016'!P252="",0,$P$19+$Q$19*(WLEF!P251))</f>
        <v>409.67995519791901</v>
      </c>
      <c r="Q272" s="38">
        <f>IF('2018 Hourly Load - RC2016'!Q252="",0,$P$19+$Q$19*(WLEF!Q251))</f>
        <v>417.30682778236735</v>
      </c>
      <c r="R272" s="38">
        <f>IF('2018 Hourly Load - RC2016'!R252="",0,$P$19+$Q$19*(WLEF!R251))</f>
        <v>416.25176584087706</v>
      </c>
      <c r="S272" s="38">
        <f>IF('2018 Hourly Load - RC2016'!S252="",0,$P$19+$Q$19*(WLEF!S251))</f>
        <v>398.08752803792396</v>
      </c>
      <c r="T272" s="38">
        <f>IF('2018 Hourly Load - RC2016'!T252="",0,$P$19+$Q$19*(WLEF!T251))</f>
        <v>367.19200917845615</v>
      </c>
      <c r="U272" s="38">
        <f>IF('2018 Hourly Load - RC2016'!U252="",0,$P$19+$Q$19*(WLEF!U251))</f>
        <v>341.80693451991669</v>
      </c>
      <c r="V272" s="38">
        <f>IF('2018 Hourly Load - RC2016'!V252="",0,$P$19+$Q$19*(WLEF!V251))</f>
        <v>332.64968668731206</v>
      </c>
      <c r="W272" s="38">
        <f>IF('2018 Hourly Load - RC2016'!W252="",0,$P$19+$Q$19*(WLEF!W251))</f>
        <v>306.62129043608468</v>
      </c>
      <c r="X272" s="38">
        <f>IF('2018 Hourly Load - RC2016'!X252="",0,$P$19+$Q$19*(WLEF!X251))</f>
        <v>279.00944245075704</v>
      </c>
      <c r="Y272" s="38">
        <f>IF('2018 Hourly Load - RC2016'!Y252="",0,$P$19+$Q$19*(WLEF!Y251))</f>
        <v>253.96381461675168</v>
      </c>
      <c r="Z272" s="25">
        <f t="shared" si="3"/>
        <v>6986.4975903734494</v>
      </c>
    </row>
    <row r="273" spans="1:26" x14ac:dyDescent="0.25">
      <c r="A273" s="37">
        <f>IF('2018 Hourly Load - RC2016'!A253="","",'2018 Hourly Load - RC2016'!A253)</f>
        <v>43343</v>
      </c>
      <c r="B273" s="38">
        <f>IF('2018 Hourly Load - RC2016'!B253="",0,$P$19+$Q$19*(WLEF!B252))</f>
        <v>228.47895334505449</v>
      </c>
      <c r="C273" s="38">
        <f>IF('2018 Hourly Load - RC2016'!C253="",0,$P$19+$Q$19*(WLEF!C252))</f>
        <v>209.1150126059776</v>
      </c>
      <c r="D273" s="38">
        <f>IF('2018 Hourly Load - RC2016'!D253="",0,$P$19+$Q$19*(WLEF!D252))</f>
        <v>195.34421615385466</v>
      </c>
      <c r="E273" s="38">
        <f>IF('2018 Hourly Load - RC2016'!E253="",0,$P$19+$Q$19*(WLEF!E252))</f>
        <v>187.34948009880139</v>
      </c>
      <c r="F273" s="38">
        <f>IF('2018 Hourly Load - RC2016'!F253="",0,$P$19+$Q$19*(WLEF!F252))</f>
        <v>181.85440118486926</v>
      </c>
      <c r="G273" s="38">
        <f>IF('2018 Hourly Load - RC2016'!G253="",0,$P$19+$Q$19*(WLEF!G252))</f>
        <v>179.49662587533891</v>
      </c>
      <c r="H273" s="38">
        <f>IF('2018 Hourly Load - RC2016'!H253="",0,$P$19+$Q$19*(WLEF!H252))</f>
        <v>180.92476967321994</v>
      </c>
      <c r="I273" s="38">
        <f>IF('2018 Hourly Load - RC2016'!I253="",0,$P$19+$Q$19*(WLEF!I252))</f>
        <v>184.89285827676417</v>
      </c>
      <c r="J273" s="38">
        <f>IF('2018 Hourly Load - RC2016'!J253="",0,$P$19+$Q$19*(WLEF!J252))</f>
        <v>212.59876451902647</v>
      </c>
      <c r="K273" s="38">
        <f>IF('2018 Hourly Load - RC2016'!K253="",0,$P$19+$Q$19*(WLEF!K252))</f>
        <v>257.49526423023036</v>
      </c>
      <c r="L273" s="38">
        <f>IF('2018 Hourly Load - RC2016'!L253="",0,$P$19+$Q$19*(WLEF!L252))</f>
        <v>294.78493556879761</v>
      </c>
      <c r="M273" s="38">
        <f>IF('2018 Hourly Load - RC2016'!M253="",0,$P$19+$Q$19*(WLEF!M252))</f>
        <v>330.3726902634719</v>
      </c>
      <c r="N273" s="38">
        <f>IF('2018 Hourly Load - RC2016'!N253="",0,$P$19+$Q$19*(WLEF!N252))</f>
        <v>361.43600953666811</v>
      </c>
      <c r="O273" s="38">
        <f>IF('2018 Hourly Load - RC2016'!O253="",0,$P$19+$Q$19*(WLEF!O252))</f>
        <v>383.45616762181766</v>
      </c>
      <c r="P273" s="38">
        <f>IF('2018 Hourly Load - RC2016'!P253="",0,$P$19+$Q$19*(WLEF!P252))</f>
        <v>393.49106810338156</v>
      </c>
      <c r="Q273" s="38">
        <f>IF('2018 Hourly Load - RC2016'!Q253="",0,$P$19+$Q$19*(WLEF!Q252))</f>
        <v>396.76222060588606</v>
      </c>
      <c r="R273" s="38">
        <f>IF('2018 Hourly Load - RC2016'!R253="",0,$P$19+$Q$19*(WLEF!R252))</f>
        <v>389.93932540676343</v>
      </c>
      <c r="S273" s="38">
        <f>IF('2018 Hourly Load - RC2016'!S253="",0,$P$19+$Q$19*(WLEF!S252))</f>
        <v>376.77988496735463</v>
      </c>
      <c r="T273" s="38">
        <f>IF('2018 Hourly Load - RC2016'!T253="",0,$P$19+$Q$19*(WLEF!T252))</f>
        <v>349.82249376842287</v>
      </c>
      <c r="U273" s="38">
        <f>IF('2018 Hourly Load - RC2016'!U253="",0,$P$19+$Q$19*(WLEF!U252))</f>
        <v>325.45280261808756</v>
      </c>
      <c r="V273" s="38">
        <f>IF('2018 Hourly Load - RC2016'!V253="",0,$P$19+$Q$19*(WLEF!V252))</f>
        <v>318.41293765527985</v>
      </c>
      <c r="W273" s="38">
        <f>IF('2018 Hourly Load - RC2016'!W253="",0,$P$19+$Q$19*(WLEF!W252))</f>
        <v>294.53763227439418</v>
      </c>
      <c r="X273" s="38">
        <f>IF('2018 Hourly Load - RC2016'!X253="",0,$P$19+$Q$19*(WLEF!X252))</f>
        <v>267.08034417274024</v>
      </c>
      <c r="Y273" s="38">
        <f>IF('2018 Hourly Load - RC2016'!Y253="",0,$P$19+$Q$19*(WLEF!Y252))</f>
        <v>240.0478772694961</v>
      </c>
      <c r="Z273" s="25">
        <f t="shared" si="3"/>
        <v>6739.9267357956996</v>
      </c>
    </row>
    <row r="274" spans="1:26" x14ac:dyDescent="0.25">
      <c r="A274" s="37">
        <f>IF('2018 Hourly Load - RC2016'!A254="","",'2018 Hourly Load - RC2016'!A254)</f>
        <v>43344</v>
      </c>
      <c r="B274" s="38">
        <f>IF('2018 Hourly Load - RC2016'!B254="",0,$P$19+$Q$19*(WLEF!B253))</f>
        <v>216.36540257207872</v>
      </c>
      <c r="C274" s="38">
        <f>IF('2018 Hourly Load - RC2016'!C254="",0,$P$19+$Q$19*(WLEF!C253))</f>
        <v>201.08317458323211</v>
      </c>
      <c r="D274" s="38">
        <f>IF('2018 Hourly Load - RC2016'!D254="",0,$P$19+$Q$19*(WLEF!D253))</f>
        <v>189.9583903141868</v>
      </c>
      <c r="E274" s="38">
        <f>IF('2018 Hourly Load - RC2016'!E254="",0,$P$19+$Q$19*(WLEF!E253))</f>
        <v>181.98998283160847</v>
      </c>
      <c r="F274" s="38">
        <f>IF('2018 Hourly Load - RC2016'!F254="",0,$P$19+$Q$19*(WLEF!F253))</f>
        <v>179.44641069038113</v>
      </c>
      <c r="G274" s="38">
        <f>IF('2018 Hourly Load - RC2016'!G254="",0,$P$19+$Q$19*(WLEF!G253))</f>
        <v>180.95849821164461</v>
      </c>
      <c r="H274" s="38">
        <f>IF('2018 Hourly Load - RC2016'!H254="",0,$P$19+$Q$19*(WLEF!H253))</f>
        <v>185.63370290437854</v>
      </c>
      <c r="I274" s="38">
        <f>IF('2018 Hourly Load - RC2016'!I254="",0,$P$19+$Q$19*(WLEF!I253))</f>
        <v>187.78498694011057</v>
      </c>
      <c r="J274" s="38">
        <f>IF('2018 Hourly Load - RC2016'!J254="",0,$P$19+$Q$19*(WLEF!J253))</f>
        <v>214.05611833024511</v>
      </c>
      <c r="K274" s="38">
        <f>IF('2018 Hourly Load - RC2016'!K254="",0,$P$19+$Q$19*(WLEF!K253))</f>
        <v>258.57522193585874</v>
      </c>
      <c r="L274" s="38">
        <f>IF('2018 Hourly Load - RC2016'!L254="",0,$P$19+$Q$19*(WLEF!L253))</f>
        <v>300.03657588671746</v>
      </c>
      <c r="M274" s="38">
        <f>IF('2018 Hourly Load - RC2016'!M254="",0,$P$19+$Q$19*(WLEF!M253))</f>
        <v>343.0932950277442</v>
      </c>
      <c r="N274" s="38">
        <f>IF('2018 Hourly Load - RC2016'!N254="",0,$P$19+$Q$19*(WLEF!N253))</f>
        <v>368.31007656486912</v>
      </c>
      <c r="O274" s="38">
        <f>IF('2018 Hourly Load - RC2016'!O254="",0,$P$19+$Q$19*(WLEF!O253))</f>
        <v>388.21560806613928</v>
      </c>
      <c r="P274" s="38">
        <f>IF('2018 Hourly Load - RC2016'!P254="",0,$P$19+$Q$19*(WLEF!P253))</f>
        <v>405.79261023528147</v>
      </c>
      <c r="Q274" s="38">
        <f>IF('2018 Hourly Load - RC2016'!Q254="",0,$P$19+$Q$19*(WLEF!Q253))</f>
        <v>411.89411017297164</v>
      </c>
      <c r="R274" s="38">
        <f>IF('2018 Hourly Load - RC2016'!R254="",0,$P$19+$Q$19*(WLEF!R253))</f>
        <v>406.98389326458118</v>
      </c>
      <c r="S274" s="38">
        <f>IF('2018 Hourly Load - RC2016'!S254="",0,$P$19+$Q$19*(WLEF!S253))</f>
        <v>394.77948144002136</v>
      </c>
      <c r="T274" s="38">
        <f>IF('2018 Hourly Load - RC2016'!T254="",0,$P$19+$Q$19*(WLEF!T253))</f>
        <v>374.42605060003262</v>
      </c>
      <c r="U274" s="38">
        <f>IF('2018 Hourly Load - RC2016'!U254="",0,$P$19+$Q$19*(WLEF!U253))</f>
        <v>350.15564760091831</v>
      </c>
      <c r="V274" s="38">
        <f>IF('2018 Hourly Load - RC2016'!V254="",0,$P$19+$Q$19*(WLEF!V253))</f>
        <v>342.84672468097898</v>
      </c>
      <c r="W274" s="38">
        <f>IF('2018 Hourly Load - RC2016'!W254="",0,$P$19+$Q$19*(WLEF!W253))</f>
        <v>313.20084486145078</v>
      </c>
      <c r="X274" s="38">
        <f>IF('2018 Hourly Load - RC2016'!X254="",0,$P$19+$Q$19*(WLEF!X253))</f>
        <v>276.04537414953882</v>
      </c>
      <c r="Y274" s="38">
        <f>IF('2018 Hourly Load - RC2016'!Y254="",0,$P$19+$Q$19*(WLEF!Y253))</f>
        <v>244.27544947687147</v>
      </c>
      <c r="Z274" s="25">
        <f t="shared" si="3"/>
        <v>6915.9076313418418</v>
      </c>
    </row>
    <row r="275" spans="1:26" x14ac:dyDescent="0.25">
      <c r="A275" s="37">
        <f>IF('2018 Hourly Load - RC2016'!A255="","",'2018 Hourly Load - RC2016'!A255)</f>
        <v>43345</v>
      </c>
      <c r="B275" s="38">
        <f>IF('2018 Hourly Load - RC2016'!B255="",0,$P$19+$Q$19*(WLEF!B254))</f>
        <v>216.89661410520381</v>
      </c>
      <c r="C275" s="38">
        <f>IF('2018 Hourly Load - RC2016'!C255="",0,$P$19+$Q$19*(WLEF!C254))</f>
        <v>199.11161089082785</v>
      </c>
      <c r="D275" s="38">
        <f>IF('2018 Hourly Load - RC2016'!D255="",0,$P$19+$Q$19*(WLEF!D254))</f>
        <v>187.27988244082201</v>
      </c>
      <c r="E275" s="38">
        <f>IF('2018 Hourly Load - RC2016'!E255="",0,$P$19+$Q$19*(WLEF!E254))</f>
        <v>180.57096743262588</v>
      </c>
      <c r="F275" s="38">
        <f>IF('2018 Hourly Load - RC2016'!F255="",0,$P$19+$Q$19*(WLEF!F254))</f>
        <v>178.34495222832126</v>
      </c>
      <c r="G275" s="38">
        <f>IF('2018 Hourly Load - RC2016'!G255="",0,$P$19+$Q$19*(WLEF!G254))</f>
        <v>186.20406204119513</v>
      </c>
      <c r="H275" s="38">
        <f>IF('2018 Hourly Load - RC2016'!H255="",0,$P$19+$Q$19*(WLEF!H254))</f>
        <v>204.39946126763556</v>
      </c>
      <c r="I275" s="38">
        <f>IF('2018 Hourly Load - RC2016'!I255="",0,$P$19+$Q$19*(WLEF!I254))</f>
        <v>212.01808873061424</v>
      </c>
      <c r="J275" s="38">
        <f>IF('2018 Hourly Load - RC2016'!J255="",0,$P$19+$Q$19*(WLEF!J254))</f>
        <v>229.44510132942287</v>
      </c>
      <c r="K275" s="38">
        <f>IF('2018 Hourly Load - RC2016'!K255="",0,$P$19+$Q$19*(WLEF!K254))</f>
        <v>264.13913966600535</v>
      </c>
      <c r="L275" s="38">
        <f>IF('2018 Hourly Load - RC2016'!L255="",0,$P$19+$Q$19*(WLEF!L254))</f>
        <v>297.66416679926652</v>
      </c>
      <c r="M275" s="38">
        <f>IF('2018 Hourly Load - RC2016'!M255="",0,$P$19+$Q$19*(WLEF!M254))</f>
        <v>334.55961516565839</v>
      </c>
      <c r="N275" s="38">
        <f>IF('2018 Hourly Load - RC2016'!N255="",0,$P$19+$Q$19*(WLEF!N254))</f>
        <v>362.25875728663459</v>
      </c>
      <c r="O275" s="38">
        <f>IF('2018 Hourly Load - RC2016'!O255="",0,$P$19+$Q$19*(WLEF!O254))</f>
        <v>379.87446901716038</v>
      </c>
      <c r="P275" s="38">
        <f>IF('2018 Hourly Load - RC2016'!P255="",0,$P$19+$Q$19*(WLEF!P254))</f>
        <v>399.32498029490444</v>
      </c>
      <c r="Q275" s="38">
        <f>IF('2018 Hourly Load - RC2016'!Q255="",0,$P$19+$Q$19*(WLEF!Q254))</f>
        <v>410.81685336860124</v>
      </c>
      <c r="R275" s="38">
        <f>IF('2018 Hourly Load - RC2016'!R255="",0,$P$19+$Q$19*(WLEF!R254))</f>
        <v>413.25087609167127</v>
      </c>
      <c r="S275" s="38">
        <f>IF('2018 Hourly Load - RC2016'!S255="",0,$P$19+$Q$19*(WLEF!S254))</f>
        <v>402.71766328407529</v>
      </c>
      <c r="T275" s="38">
        <f>IF('2018 Hourly Load - RC2016'!T255="",0,$P$19+$Q$19*(WLEF!T254))</f>
        <v>379.72813483436147</v>
      </c>
      <c r="U275" s="38">
        <f>IF('2018 Hourly Load - RC2016'!U255="",0,$P$19+$Q$19*(WLEF!U254))</f>
        <v>355.12175554295533</v>
      </c>
      <c r="V275" s="38">
        <f>IF('2018 Hourly Load - RC2016'!V255="",0,$P$19+$Q$19*(WLEF!V254))</f>
        <v>341.06939858625339</v>
      </c>
      <c r="W275" s="38">
        <f>IF('2018 Hourly Load - RC2016'!W255="",0,$P$19+$Q$19*(WLEF!W254))</f>
        <v>304.31434313917435</v>
      </c>
      <c r="X275" s="38">
        <f>IF('2018 Hourly Load - RC2016'!X255="",0,$P$19+$Q$19*(WLEF!X254))</f>
        <v>264.66590028648494</v>
      </c>
      <c r="Y275" s="38">
        <f>IF('2018 Hourly Load - RC2016'!Y255="",0,$P$19+$Q$19*(WLEF!Y254))</f>
        <v>229.56866810143191</v>
      </c>
      <c r="Z275" s="25">
        <f t="shared" si="3"/>
        <v>6933.3454619313097</v>
      </c>
    </row>
    <row r="276" spans="1:26" x14ac:dyDescent="0.25">
      <c r="A276" s="37">
        <f>IF('2018 Hourly Load - RC2016'!A256="","",'2018 Hourly Load - RC2016'!A256)</f>
        <v>43346</v>
      </c>
      <c r="B276" s="38">
        <f>IF('2018 Hourly Load - RC2016'!B256="",0,$P$19+$Q$19*(WLEF!B255))</f>
        <v>203.01524469764271</v>
      </c>
      <c r="C276" s="38">
        <f>IF('2018 Hourly Load - RC2016'!C256="",0,$P$19+$Q$19*(WLEF!C255))</f>
        <v>186.44650587117823</v>
      </c>
      <c r="D276" s="38">
        <f>IF('2018 Hourly Load - RC2016'!D256="",0,$P$19+$Q$19*(WLEF!D255))</f>
        <v>176.32542038572072</v>
      </c>
      <c r="E276" s="38">
        <f>IF('2018 Hourly Load - RC2016'!E256="",0,$P$19+$Q$19*(WLEF!E255))</f>
        <v>169.96545822363652</v>
      </c>
      <c r="F276" s="38">
        <f>IF('2018 Hourly Load - RC2016'!F256="",0,$P$19+$Q$19*(WLEF!F255))</f>
        <v>168.30384291063007</v>
      </c>
      <c r="G276" s="38">
        <f>IF('2018 Hourly Load - RC2016'!G256="",0,$P$19+$Q$19*(WLEF!G255))</f>
        <v>175.84851746739591</v>
      </c>
      <c r="H276" s="38">
        <f>IF('2018 Hourly Load - RC2016'!H256="",0,$P$19+$Q$19*(WLEF!H255))</f>
        <v>194.60533084848436</v>
      </c>
      <c r="I276" s="38">
        <f>IF('2018 Hourly Load - RC2016'!I256="",0,$P$19+$Q$19*(WLEF!I255))</f>
        <v>201.89868995979043</v>
      </c>
      <c r="J276" s="38">
        <f>IF('2018 Hourly Load - RC2016'!J256="",0,$P$19+$Q$19*(WLEF!J255))</f>
        <v>217.46834275360362</v>
      </c>
      <c r="K276" s="38">
        <f>IF('2018 Hourly Load - RC2016'!K256="",0,$P$19+$Q$19*(WLEF!K255))</f>
        <v>246.46453390243187</v>
      </c>
      <c r="L276" s="38">
        <f>IF('2018 Hourly Load - RC2016'!L256="",0,$P$19+$Q$19*(WLEF!L255))</f>
        <v>268.25879666232265</v>
      </c>
      <c r="M276" s="38">
        <f>IF('2018 Hourly Load - RC2016'!M256="",0,$P$19+$Q$19*(WLEF!M255))</f>
        <v>292.41676232888545</v>
      </c>
      <c r="N276" s="38">
        <f>IF('2018 Hourly Load - RC2016'!N256="",0,$P$19+$Q$19*(WLEF!N255))</f>
        <v>316.51326756674445</v>
      </c>
      <c r="O276" s="38">
        <f>IF('2018 Hourly Load - RC2016'!O256="",0,$P$19+$Q$19*(WLEF!O255))</f>
        <v>343.06589256829773</v>
      </c>
      <c r="P276" s="38">
        <f>IF('2018 Hourly Load - RC2016'!P256="",0,$P$19+$Q$19*(WLEF!P255))</f>
        <v>362.9121416246216</v>
      </c>
      <c r="Q276" s="38">
        <f>IF('2018 Hourly Load - RC2016'!Q256="",0,$P$19+$Q$19*(WLEF!Q255))</f>
        <v>369.68916322067514</v>
      </c>
      <c r="R276" s="38">
        <f>IF('2018 Hourly Load - RC2016'!R256="",0,$P$19+$Q$19*(WLEF!R255))</f>
        <v>373.81733794607271</v>
      </c>
      <c r="S276" s="38">
        <f>IF('2018 Hourly Load - RC2016'!S256="",0,$P$19+$Q$19*(WLEF!S255))</f>
        <v>364.22119329942177</v>
      </c>
      <c r="T276" s="38">
        <f>IF('2018 Hourly Load - RC2016'!T256="",0,$P$19+$Q$19*(WLEF!T255))</f>
        <v>347.49621722530668</v>
      </c>
      <c r="U276" s="38">
        <f>IF('2018 Hourly Load - RC2016'!U256="",0,$P$19+$Q$19*(WLEF!U255))</f>
        <v>326.37981594582766</v>
      </c>
      <c r="V276" s="38">
        <f>IF('2018 Hourly Load - RC2016'!V256="",0,$P$19+$Q$19*(WLEF!V255))</f>
        <v>320.05854176668834</v>
      </c>
      <c r="W276" s="38">
        <f>IF('2018 Hourly Load - RC2016'!W256="",0,$P$19+$Q$19*(WLEF!W255))</f>
        <v>292.95829770641922</v>
      </c>
      <c r="X276" s="38">
        <f>IF('2018 Hourly Load - RC2016'!X256="",0,$P$19+$Q$19*(WLEF!X255))</f>
        <v>258.62029210172255</v>
      </c>
      <c r="Y276" s="38">
        <f>IF('2018 Hourly Load - RC2016'!Y256="",0,$P$19+$Q$19*(WLEF!Y255))</f>
        <v>224.72715910006053</v>
      </c>
      <c r="Z276" s="25">
        <f t="shared" si="3"/>
        <v>6401.4767660835805</v>
      </c>
    </row>
    <row r="277" spans="1:26" x14ac:dyDescent="0.25">
      <c r="A277" s="37">
        <f>IF('2018 Hourly Load - RC2016'!A257="","",'2018 Hourly Load - RC2016'!A257)</f>
        <v>43347</v>
      </c>
      <c r="B277" s="38">
        <f>IF('2018 Hourly Load - RC2016'!B257="",0,$P$19+$Q$19*(WLEF!B256))</f>
        <v>199.62594304983347</v>
      </c>
      <c r="C277" s="38">
        <f>IF('2018 Hourly Load - RC2016'!C257="",0,$P$19+$Q$19*(WLEF!C256))</f>
        <v>183.43622374683929</v>
      </c>
      <c r="D277" s="38">
        <f>IF('2018 Hourly Load - RC2016'!D257="",0,$P$19+$Q$19*(WLEF!D256))</f>
        <v>173.51458417490818</v>
      </c>
      <c r="E277" s="38">
        <f>IF('2018 Hourly Load - RC2016'!E257="",0,$P$19+$Q$19*(WLEF!E256))</f>
        <v>167.64363762813485</v>
      </c>
      <c r="F277" s="38">
        <f>IF('2018 Hourly Load - RC2016'!F257="",0,$P$19+$Q$19*(WLEF!F256))</f>
        <v>166.06638969519287</v>
      </c>
      <c r="G277" s="38">
        <f>IF('2018 Hourly Load - RC2016'!G257="",0,$P$19+$Q$19*(WLEF!G256))</f>
        <v>173.44972226496654</v>
      </c>
      <c r="H277" s="38">
        <f>IF('2018 Hourly Load - RC2016'!H257="",0,$P$19+$Q$19*(WLEF!H256))</f>
        <v>192.68841095596321</v>
      </c>
      <c r="I277" s="38">
        <f>IF('2018 Hourly Load - RC2016'!I257="",0,$P$19+$Q$19*(WLEF!I256))</f>
        <v>199.62594304983347</v>
      </c>
      <c r="J277" s="38">
        <f>IF('2018 Hourly Load - RC2016'!J257="",0,$P$19+$Q$19*(WLEF!J256))</f>
        <v>210.74515936238424</v>
      </c>
      <c r="K277" s="38">
        <f>IF('2018 Hourly Load - RC2016'!K257="",0,$P$19+$Q$19*(WLEF!K256))</f>
        <v>235.66585954417275</v>
      </c>
      <c r="L277" s="38">
        <f>IF('2018 Hourly Load - RC2016'!L257="",0,$P$19+$Q$19*(WLEF!L256))</f>
        <v>264.07048786292717</v>
      </c>
      <c r="M277" s="38">
        <f>IF('2018 Hourly Load - RC2016'!M257="",0,$P$19+$Q$19*(WLEF!M256))</f>
        <v>289.15776280311957</v>
      </c>
      <c r="N277" s="38">
        <f>IF('2018 Hourly Load - RC2016'!N257="",0,$P$19+$Q$19*(WLEF!N256))</f>
        <v>311.16822138002345</v>
      </c>
      <c r="O277" s="38">
        <f>IF('2018 Hourly Load - RC2016'!O257="",0,$P$19+$Q$19*(WLEF!O256))</f>
        <v>332.73024115723865</v>
      </c>
      <c r="P277" s="38">
        <f>IF('2018 Hourly Load - RC2016'!P257="",0,$P$19+$Q$19*(WLEF!P256))</f>
        <v>342.02566508420881</v>
      </c>
      <c r="Q277" s="38">
        <f>IF('2018 Hourly Load - RC2016'!Q257="",0,$P$19+$Q$19*(WLEF!Q256))</f>
        <v>345.9785588704234</v>
      </c>
      <c r="R277" s="38">
        <f>IF('2018 Hourly Load - RC2016'!R257="",0,$P$19+$Q$19*(WLEF!R256))</f>
        <v>350.73916526972215</v>
      </c>
      <c r="S277" s="38">
        <f>IF('2018 Hourly Load - RC2016'!S257="",0,$P$19+$Q$19*(WLEF!S256))</f>
        <v>343.55935693841013</v>
      </c>
      <c r="T277" s="38">
        <f>IF('2018 Hourly Load - RC2016'!T257="",0,$P$19+$Q$19*(WLEF!T256))</f>
        <v>330.77375791643823</v>
      </c>
      <c r="U277" s="38">
        <f>IF('2018 Hourly Load - RC2016'!U257="",0,$P$19+$Q$19*(WLEF!U256))</f>
        <v>319.30033225008111</v>
      </c>
      <c r="V277" s="38">
        <f>IF('2018 Hourly Load - RC2016'!V257="",0,$P$19+$Q$19*(WLEF!V256))</f>
        <v>316.0719791423964</v>
      </c>
      <c r="W277" s="38">
        <f>IF('2018 Hourly Load - RC2016'!W257="",0,$P$19+$Q$19*(WLEF!W256))</f>
        <v>289.10894949740322</v>
      </c>
      <c r="X277" s="38">
        <f>IF('2018 Hourly Load - RC2016'!X257="",0,$P$19+$Q$19*(WLEF!X256))</f>
        <v>254.69842882979992</v>
      </c>
      <c r="Y277" s="38">
        <f>IF('2018 Hourly Load - RC2016'!Y257="",0,$P$19+$Q$19*(WLEF!Y256))</f>
        <v>224.86899921333628</v>
      </c>
      <c r="Z277" s="25">
        <f t="shared" si="3"/>
        <v>6216.7137796877569</v>
      </c>
    </row>
    <row r="278" spans="1:26" x14ac:dyDescent="0.25">
      <c r="A278" s="37">
        <f>IF('2018 Hourly Load - RC2016'!A258="","",'2018 Hourly Load - RC2016'!A258)</f>
        <v>43348</v>
      </c>
      <c r="B278" s="38">
        <f>IF('2018 Hourly Load - RC2016'!B258="",0,$P$19+$Q$19*(WLEF!B257))</f>
        <v>200.10454706841784</v>
      </c>
      <c r="C278" s="38">
        <f>IF('2018 Hourly Load - RC2016'!C258="",0,$P$19+$Q$19*(WLEF!C257))</f>
        <v>184.61787416105363</v>
      </c>
      <c r="D278" s="38">
        <f>IF('2018 Hourly Load - RC2016'!D258="",0,$P$19+$Q$19*(WLEF!D257))</f>
        <v>175.32368380150217</v>
      </c>
      <c r="E278" s="38">
        <f>IF('2018 Hourly Load - RC2016'!E258="",0,$P$19+$Q$19*(WLEF!E257))</f>
        <v>169.72711357774625</v>
      </c>
      <c r="F278" s="38">
        <f>IF('2018 Hourly Load - RC2016'!F258="",0,$P$19+$Q$19*(WLEF!F257))</f>
        <v>168.85595244246264</v>
      </c>
      <c r="G278" s="38">
        <f>IF('2018 Hourly Load - RC2016'!G258="",0,$P$19+$Q$19*(WLEF!G257))</f>
        <v>176.67151912365915</v>
      </c>
      <c r="H278" s="38">
        <f>IF('2018 Hourly Load - RC2016'!H258="",0,$P$19+$Q$19*(WLEF!H257))</f>
        <v>197.13832308116253</v>
      </c>
      <c r="I278" s="38">
        <f>IF('2018 Hourly Load - RC2016'!I258="",0,$P$19+$Q$19*(WLEF!I257))</f>
        <v>204.75613919484192</v>
      </c>
      <c r="J278" s="38">
        <f>IF('2018 Hourly Load - RC2016'!J258="",0,$P$19+$Q$19*(WLEF!J257))</f>
        <v>221.58444074607974</v>
      </c>
      <c r="K278" s="38">
        <f>IF('2018 Hourly Load - RC2016'!K258="",0,$P$19+$Q$19*(WLEF!K257))</f>
        <v>255.07747784380319</v>
      </c>
      <c r="L278" s="38">
        <f>IF('2018 Hourly Load - RC2016'!L258="",0,$P$19+$Q$19*(WLEF!L257))</f>
        <v>290.42892849361743</v>
      </c>
      <c r="M278" s="38">
        <f>IF('2018 Hourly Load - RC2016'!M258="",0,$P$19+$Q$19*(WLEF!M257))</f>
        <v>324.50114167825575</v>
      </c>
      <c r="N278" s="38">
        <f>IF('2018 Hourly Load - RC2016'!N258="",0,$P$19+$Q$19*(WLEF!N257))</f>
        <v>354.98163595053404</v>
      </c>
      <c r="O278" s="38">
        <f>IF('2018 Hourly Load - RC2016'!O258="",0,$P$19+$Q$19*(WLEF!O257))</f>
        <v>379.05546081063977</v>
      </c>
      <c r="P278" s="38">
        <f>IF('2018 Hourly Load - RC2016'!P258="",0,$P$19+$Q$19*(WLEF!P257))</f>
        <v>393.07215867792473</v>
      </c>
      <c r="Q278" s="38">
        <f>IF('2018 Hourly Load - RC2016'!Q258="",0,$P$19+$Q$19*(WLEF!Q257))</f>
        <v>393.94021251801956</v>
      </c>
      <c r="R278" s="38">
        <f>IF('2018 Hourly Load - RC2016'!R258="",0,$P$19+$Q$19*(WLEF!R257))</f>
        <v>380.37227424988038</v>
      </c>
      <c r="S278" s="38">
        <f>IF('2018 Hourly Load - RC2016'!S258="",0,$P$19+$Q$19*(WLEF!S257))</f>
        <v>353.91790235376664</v>
      </c>
      <c r="T278" s="38">
        <f>IF('2018 Hourly Load - RC2016'!T258="",0,$P$19+$Q$19*(WLEF!T257))</f>
        <v>327.17580139669923</v>
      </c>
      <c r="U278" s="38">
        <f>IF('2018 Hourly Load - RC2016'!U258="",0,$P$19+$Q$19*(WLEF!U257))</f>
        <v>309.73281212179467</v>
      </c>
      <c r="V278" s="38">
        <f>IF('2018 Hourly Load - RC2016'!V258="",0,$P$19+$Q$19*(WLEF!V257))</f>
        <v>299.78623722525452</v>
      </c>
      <c r="W278" s="38">
        <f>IF('2018 Hourly Load - RC2016'!W258="",0,$P$19+$Q$19*(WLEF!W257))</f>
        <v>275.64399720561619</v>
      </c>
      <c r="X278" s="38">
        <f>IF('2018 Hourly Load - RC2016'!X258="",0,$P$19+$Q$19*(WLEF!X257))</f>
        <v>250.66642560977789</v>
      </c>
      <c r="Y278" s="38">
        <f>IF('2018 Hourly Load - RC2016'!Y258="",0,$P$19+$Q$19*(WLEF!Y257))</f>
        <v>227.70013570010127</v>
      </c>
      <c r="Z278" s="25">
        <f t="shared" si="3"/>
        <v>6514.8321950326099</v>
      </c>
    </row>
    <row r="279" spans="1:26" x14ac:dyDescent="0.25">
      <c r="A279" s="37">
        <f>IF('2018 Hourly Load - RC2016'!A259="","",'2018 Hourly Load - RC2016'!A259)</f>
        <v>43349</v>
      </c>
      <c r="B279" s="38">
        <f>IF('2018 Hourly Load - RC2016'!B259="",0,$P$19+$Q$19*(WLEF!B258))</f>
        <v>205.32037221287993</v>
      </c>
      <c r="C279" s="38">
        <f>IF('2018 Hourly Load - RC2016'!C259="",0,$P$19+$Q$19*(WLEF!C258))</f>
        <v>191.56746069012513</v>
      </c>
      <c r="D279" s="38">
        <f>IF('2018 Hourly Load - RC2016'!D259="",0,$P$19+$Q$19*(WLEF!D258))</f>
        <v>181.43130194587656</v>
      </c>
      <c r="E279" s="38">
        <f>IF('2018 Hourly Load - RC2016'!E259="",0,$P$19+$Q$19*(WLEF!E258))</f>
        <v>174.71868120045531</v>
      </c>
      <c r="F279" s="38">
        <f>IF('2018 Hourly Load - RC2016'!F259="",0,$P$19+$Q$19*(WLEF!F258))</f>
        <v>171.56269426444942</v>
      </c>
      <c r="G279" s="38">
        <f>IF('2018 Hourly Load - RC2016'!G259="",0,$P$19+$Q$19*(WLEF!G258))</f>
        <v>171.51456787236859</v>
      </c>
      <c r="H279" s="38">
        <f>IF('2018 Hourly Load - RC2016'!H259="",0,$P$19+$Q$19*(WLEF!H258))</f>
        <v>175.45475411596721</v>
      </c>
      <c r="I279" s="38">
        <f>IF('2018 Hourly Load - RC2016'!I259="",0,$P$19+$Q$19*(WLEF!I258))</f>
        <v>182.05780818048018</v>
      </c>
      <c r="J279" s="38">
        <f>IF('2018 Hourly Load - RC2016'!J259="",0,$P$19+$Q$19*(WLEF!J258))</f>
        <v>204.34319117274731</v>
      </c>
      <c r="K279" s="38">
        <f>IF('2018 Hourly Load - RC2016'!K259="",0,$P$19+$Q$19*(WLEF!K258))</f>
        <v>236.80305190090411</v>
      </c>
      <c r="L279" s="38">
        <f>IF('2018 Hourly Load - RC2016'!L259="",0,$P$19+$Q$19*(WLEF!L258))</f>
        <v>264.23069554331914</v>
      </c>
      <c r="M279" s="38">
        <f>IF('2018 Hourly Load - RC2016'!M259="",0,$P$19+$Q$19*(WLEF!M258))</f>
        <v>286.38458816084562</v>
      </c>
      <c r="N279" s="38">
        <f>IF('2018 Hourly Load - RC2016'!N259="",0,$P$19+$Q$19*(WLEF!N258))</f>
        <v>299.83629344904637</v>
      </c>
      <c r="O279" s="38">
        <f>IF('2018 Hourly Load - RC2016'!O259="",0,$P$19+$Q$19*(WLEF!O258))</f>
        <v>298.06282126349254</v>
      </c>
      <c r="P279" s="38">
        <f>IF('2018 Hourly Load - RC2016'!P259="",0,$P$19+$Q$19*(WLEF!P258))</f>
        <v>293.79658552873633</v>
      </c>
      <c r="Q279" s="38">
        <f>IF('2018 Hourly Load - RC2016'!Q259="",0,$P$19+$Q$19*(WLEF!Q258))</f>
        <v>288.25564811664242</v>
      </c>
      <c r="R279" s="38">
        <f>IF('2018 Hourly Load - RC2016'!R259="",0,$P$19+$Q$19*(WLEF!R258))</f>
        <v>277.70248316524027</v>
      </c>
      <c r="S279" s="38">
        <f>IF('2018 Hourly Load - RC2016'!S259="",0,$P$19+$Q$19*(WLEF!S258))</f>
        <v>269.41777461087804</v>
      </c>
      <c r="T279" s="38">
        <f>IF('2018 Hourly Load - RC2016'!T259="",0,$P$19+$Q$19*(WLEF!T258))</f>
        <v>259.95245068808316</v>
      </c>
      <c r="U279" s="38">
        <f>IF('2018 Hourly Load - RC2016'!U259="",0,$P$19+$Q$19*(WLEF!U258))</f>
        <v>255.14441200315201</v>
      </c>
      <c r="V279" s="38">
        <f>IF('2018 Hourly Load - RC2016'!V259="",0,$P$19+$Q$19*(WLEF!V258))</f>
        <v>255.1890419688641</v>
      </c>
      <c r="W279" s="38">
        <f>IF('2018 Hourly Load - RC2016'!W259="",0,$P$19+$Q$19*(WLEF!W258))</f>
        <v>241.99377700534086</v>
      </c>
      <c r="X279" s="38">
        <f>IF('2018 Hourly Load - RC2016'!X259="",0,$P$19+$Q$19*(WLEF!X258))</f>
        <v>226.41351481244544</v>
      </c>
      <c r="Y279" s="38">
        <f>IF('2018 Hourly Load - RC2016'!Y259="",0,$P$19+$Q$19*(WLEF!Y258))</f>
        <v>209.68917170586883</v>
      </c>
      <c r="Z279" s="25">
        <f t="shared" si="3"/>
        <v>5620.8431415782088</v>
      </c>
    </row>
    <row r="280" spans="1:26" x14ac:dyDescent="0.25">
      <c r="A280" s="37">
        <f>IF('2018 Hourly Load - RC2016'!A260="","",'2018 Hourly Load - RC2016'!A260)</f>
        <v>43350</v>
      </c>
      <c r="B280" s="38">
        <f>IF('2018 Hourly Load - RC2016'!B260="",0,$P$19+$Q$19*(WLEF!B259))</f>
        <v>192.20730455775794</v>
      </c>
      <c r="C280" s="38">
        <f>IF('2018 Hourly Load - RC2016'!C260="",0,$P$19+$Q$19*(WLEF!C259))</f>
        <v>177.63070662294831</v>
      </c>
      <c r="D280" s="38">
        <f>IF('2018 Hourly Load - RC2016'!D260="",0,$P$19+$Q$19*(WLEF!D259))</f>
        <v>168.25660123454048</v>
      </c>
      <c r="E280" s="38">
        <f>IF('2018 Hourly Load - RC2016'!E260="",0,$P$19+$Q$19*(WLEF!E259))</f>
        <v>162.02815677988599</v>
      </c>
      <c r="F280" s="38">
        <f>IF('2018 Hourly Load - RC2016'!F260="",0,$P$19+$Q$19*(WLEF!F259))</f>
        <v>159.72469943581277</v>
      </c>
      <c r="G280" s="38">
        <f>IF('2018 Hourly Load - RC2016'!G260="",0,$P$19+$Q$19*(WLEF!G259))</f>
        <v>160.12874491333508</v>
      </c>
      <c r="H280" s="38">
        <f>IF('2018 Hourly Load - RC2016'!H260="",0,$P$19+$Q$19*(WLEF!H259))</f>
        <v>163.29183403283503</v>
      </c>
      <c r="I280" s="38">
        <f>IF('2018 Hourly Load - RC2016'!I260="",0,$P$19+$Q$19*(WLEF!I259))</f>
        <v>167.47114606180889</v>
      </c>
      <c r="J280" s="38">
        <f>IF('2018 Hourly Load - RC2016'!J260="",0,$P$19+$Q$19*(WLEF!J259))</f>
        <v>187.1581419240176</v>
      </c>
      <c r="K280" s="38">
        <f>IF('2018 Hourly Load - RC2016'!K260="",0,$P$19+$Q$19*(WLEF!K259))</f>
        <v>215.58035019687162</v>
      </c>
      <c r="L280" s="38">
        <f>IF('2018 Hourly Load - RC2016'!L260="",0,$P$19+$Q$19*(WLEF!L259))</f>
        <v>243.82213610785521</v>
      </c>
      <c r="M280" s="38">
        <f>IF('2018 Hourly Load - RC2016'!M260="",0,$P$19+$Q$19*(WLEF!M259))</f>
        <v>274.34827309390721</v>
      </c>
      <c r="N280" s="38">
        <f>IF('2018 Hourly Load - RC2016'!N260="",0,$P$19+$Q$19*(WLEF!N259))</f>
        <v>300.98917476935617</v>
      </c>
      <c r="O280" s="38">
        <f>IF('2018 Hourly Load - RC2016'!O260="",0,$P$19+$Q$19*(WLEF!O259))</f>
        <v>320.11087667361875</v>
      </c>
      <c r="P280" s="38">
        <f>IF('2018 Hourly Load - RC2016'!P260="",0,$P$19+$Q$19*(WLEF!P259))</f>
        <v>329.25142279458328</v>
      </c>
      <c r="Q280" s="38">
        <f>IF('2018 Hourly Load - RC2016'!Q260="",0,$P$19+$Q$19*(WLEF!Q259))</f>
        <v>322.99815810032669</v>
      </c>
      <c r="R280" s="38">
        <f>IF('2018 Hourly Load - RC2016'!R260="",0,$P$19+$Q$19*(WLEF!R259))</f>
        <v>312.17054633634035</v>
      </c>
      <c r="S280" s="38">
        <f>IF('2018 Hourly Load - RC2016'!S260="",0,$P$19+$Q$19*(WLEF!S259))</f>
        <v>297.56456072571359</v>
      </c>
      <c r="T280" s="38">
        <f>IF('2018 Hourly Load - RC2016'!T260="",0,$P$19+$Q$19*(WLEF!T259))</f>
        <v>276.58907528304792</v>
      </c>
      <c r="U280" s="38">
        <f>IF('2018 Hourly Load - RC2016'!U260="",0,$P$19+$Q$19*(WLEF!U259))</f>
        <v>269.95211214050562</v>
      </c>
      <c r="V280" s="38">
        <f>IF('2018 Hourly Load - RC2016'!V260="",0,$P$19+$Q$19*(WLEF!V259))</f>
        <v>269.65000176936536</v>
      </c>
      <c r="W280" s="38">
        <f>IF('2018 Hourly Load - RC2016'!W260="",0,$P$19+$Q$19*(WLEF!W259))</f>
        <v>250.75452893688185</v>
      </c>
      <c r="X280" s="38">
        <f>IF('2018 Hourly Load - RC2016'!X260="",0,$P$19+$Q$19*(WLEF!X259))</f>
        <v>225.74184922109754</v>
      </c>
      <c r="Y280" s="38">
        <f>IF('2018 Hourly Load - RC2016'!Y260="",0,$P$19+$Q$19*(WLEF!Y259))</f>
        <v>201.41645788636055</v>
      </c>
      <c r="Z280" s="25">
        <f t="shared" si="3"/>
        <v>5648.836859598774</v>
      </c>
    </row>
    <row r="281" spans="1:26" x14ac:dyDescent="0.25">
      <c r="A281" s="37">
        <f>IF('2018 Hourly Load - RC2016'!A261="","",'2018 Hourly Load - RC2016'!A261)</f>
        <v>43351</v>
      </c>
      <c r="B281" s="38">
        <f>IF('2018 Hourly Load - RC2016'!B261="",0,$P$19+$Q$19*(WLEF!B260))</f>
        <v>183.07795045372353</v>
      </c>
      <c r="C281" s="38">
        <f>IF('2018 Hourly Load - RC2016'!C261="",0,$P$19+$Q$19*(WLEF!C260))</f>
        <v>171.46645442735098</v>
      </c>
      <c r="D281" s="38">
        <f>IF('2018 Hourly Load - RC2016'!D261="",0,$P$19+$Q$19*(WLEF!D260))</f>
        <v>162.925414879068</v>
      </c>
      <c r="E281" s="38">
        <f>IF('2018 Hourly Load - RC2016'!E261="",0,$P$19+$Q$19*(WLEF!E260))</f>
        <v>157.98595415111919</v>
      </c>
      <c r="F281" s="38">
        <f>IF('2018 Hourly Load - RC2016'!F261="",0,$P$19+$Q$19*(WLEF!F260))</f>
        <v>157.67595614131204</v>
      </c>
      <c r="G281" s="38">
        <f>IF('2018 Hourly Load - RC2016'!G261="",0,$P$19+$Q$19*(WLEF!G260))</f>
        <v>166.595705922109</v>
      </c>
      <c r="H281" s="38">
        <f>IF('2018 Hourly Load - RC2016'!H261="",0,$P$19+$Q$19*(WLEF!H260))</f>
        <v>185.04769868014247</v>
      </c>
      <c r="I281" s="38">
        <f>IF('2018 Hourly Load - RC2016'!I261="",0,$P$19+$Q$19*(WLEF!I260))</f>
        <v>192.34974527091401</v>
      </c>
      <c r="J281" s="38">
        <f>IF('2018 Hourly Load - RC2016'!J261="",0,$P$19+$Q$19*(WLEF!J260))</f>
        <v>204.7185696943088</v>
      </c>
      <c r="K281" s="38">
        <f>IF('2018 Hourly Load - RC2016'!K261="",0,$P$19+$Q$19*(WLEF!K260))</f>
        <v>236.276052479035</v>
      </c>
      <c r="L281" s="38">
        <f>IF('2018 Hourly Load - RC2016'!L261="",0,$P$19+$Q$19*(WLEF!L260))</f>
        <v>271.53634357552824</v>
      </c>
      <c r="M281" s="38">
        <f>IF('2018 Hourly Load - RC2016'!M261="",0,$P$19+$Q$19*(WLEF!M260))</f>
        <v>305.04823087811599</v>
      </c>
      <c r="N281" s="38">
        <f>IF('2018 Hourly Load - RC2016'!N261="",0,$P$19+$Q$19*(WLEF!N260))</f>
        <v>333.26760182614362</v>
      </c>
      <c r="O281" s="38">
        <f>IF('2018 Hourly Load - RC2016'!O261="",0,$P$19+$Q$19*(WLEF!O260))</f>
        <v>355.6264838581273</v>
      </c>
      <c r="P281" s="38">
        <f>IF('2018 Hourly Load - RC2016'!P261="",0,$P$19+$Q$19*(WLEF!P260))</f>
        <v>372.51508995302976</v>
      </c>
      <c r="Q281" s="38">
        <f>IF('2018 Hourly Load - RC2016'!Q261="",0,$P$19+$Q$19*(WLEF!Q260))</f>
        <v>379.72813483436147</v>
      </c>
      <c r="R281" s="38">
        <f>IF('2018 Hourly Load - RC2016'!R261="",0,$P$19+$Q$19*(WLEF!R260))</f>
        <v>378.9385517062853</v>
      </c>
      <c r="S281" s="38">
        <f>IF('2018 Hourly Load - RC2016'!S261="",0,$P$19+$Q$19*(WLEF!S260))</f>
        <v>372.45727987689173</v>
      </c>
      <c r="T281" s="38">
        <f>IF('2018 Hourly Load - RC2016'!T261="",0,$P$19+$Q$19*(WLEF!T260))</f>
        <v>349.1845279442478</v>
      </c>
      <c r="U281" s="38">
        <f>IF('2018 Hourly Load - RC2016'!U261="",0,$P$19+$Q$19*(WLEF!U260))</f>
        <v>336.34154537994505</v>
      </c>
      <c r="V281" s="38">
        <f>IF('2018 Hourly Load - RC2016'!V261="",0,$P$19+$Q$19*(WLEF!V260))</f>
        <v>327.5742796370082</v>
      </c>
      <c r="W281" s="38">
        <f>IF('2018 Hourly Load - RC2016'!W261="",0,$P$19+$Q$19*(WLEF!W260))</f>
        <v>296.99227247646729</v>
      </c>
      <c r="X281" s="38">
        <f>IF('2018 Hourly Load - RC2016'!X261="",0,$P$19+$Q$19*(WLEF!X260))</f>
        <v>261.83498174195205</v>
      </c>
      <c r="Y281" s="38">
        <f>IF('2018 Hourly Load - RC2016'!Y261="",0,$P$19+$Q$19*(WLEF!Y260))</f>
        <v>229.75411536242018</v>
      </c>
      <c r="Z281" s="25">
        <f t="shared" si="3"/>
        <v>6388.9189411496063</v>
      </c>
    </row>
    <row r="282" spans="1:26" x14ac:dyDescent="0.25">
      <c r="A282" s="37">
        <f>IF('2018 Hourly Load - RC2016'!A262="","",'2018 Hourly Load - RC2016'!A262)</f>
        <v>43352</v>
      </c>
      <c r="B282" s="38">
        <f>IF('2018 Hourly Load - RC2016'!B262="",0,$P$19+$Q$19*(WLEF!B261))</f>
        <v>204.34319117274731</v>
      </c>
      <c r="C282" s="38">
        <f>IF('2018 Hourly Load - RC2016'!C262="",0,$P$19+$Q$19*(WLEF!C261))</f>
        <v>187.47133138492495</v>
      </c>
      <c r="D282" s="38">
        <f>IF('2018 Hourly Load - RC2016'!D262="",0,$P$19+$Q$19*(WLEF!D261))</f>
        <v>177.46498421287745</v>
      </c>
      <c r="E282" s="38">
        <f>IF('2018 Hourly Load - RC2016'!E262="",0,$P$19+$Q$19*(WLEF!E261))</f>
        <v>171.33821520405797</v>
      </c>
      <c r="F282" s="38">
        <f>IF('2018 Hourly Load - RC2016'!F262="",0,$P$19+$Q$19*(WLEF!F261))</f>
        <v>168.87175289464159</v>
      </c>
      <c r="G282" s="38">
        <f>IF('2018 Hourly Load - RC2016'!G262="",0,$P$19+$Q$19*(WLEF!G261))</f>
        <v>176.14438375762549</v>
      </c>
      <c r="H282" s="38">
        <f>IF('2018 Hourly Load - RC2016'!H262="",0,$P$19+$Q$19*(WLEF!H261))</f>
        <v>195.01952970074871</v>
      </c>
      <c r="I282" s="38">
        <f>IF('2018 Hourly Load - RC2016'!I262="",0,$P$19+$Q$19*(WLEF!I261))</f>
        <v>202.19593151585363</v>
      </c>
      <c r="J282" s="38">
        <f>IF('2018 Hourly Load - RC2016'!J262="",0,$P$19+$Q$19*(WLEF!J261))</f>
        <v>215.18868714682048</v>
      </c>
      <c r="K282" s="38">
        <f>IF('2018 Hourly Load - RC2016'!K262="",0,$P$19+$Q$19*(WLEF!K261))</f>
        <v>244.51315252384779</v>
      </c>
      <c r="L282" s="38">
        <f>IF('2018 Hourly Load - RC2016'!L262="",0,$P$19+$Q$19*(WLEF!L261))</f>
        <v>277.91605144768732</v>
      </c>
      <c r="M282" s="38">
        <f>IF('2018 Hourly Load - RC2016'!M262="",0,$P$19+$Q$19*(WLEF!M261))</f>
        <v>310.14246871268921</v>
      </c>
      <c r="N282" s="38">
        <f>IF('2018 Hourly Load - RC2016'!N262="",0,$P$19+$Q$19*(WLEF!N261))</f>
        <v>338.80872553209258</v>
      </c>
      <c r="O282" s="38">
        <f>IF('2018 Hourly Load - RC2016'!O262="",0,$P$19+$Q$19*(WLEF!O261))</f>
        <v>364.93391115132692</v>
      </c>
      <c r="P282" s="38">
        <f>IF('2018 Hourly Load - RC2016'!P262="",0,$P$19+$Q$19*(WLEF!P261))</f>
        <v>377.18767718113588</v>
      </c>
      <c r="Q282" s="38">
        <f>IF('2018 Hourly Load - RC2016'!Q262="",0,$P$19+$Q$19*(WLEF!Q261))</f>
        <v>390.38590198718288</v>
      </c>
      <c r="R282" s="38">
        <f>IF('2018 Hourly Load - RC2016'!R262="",0,$P$19+$Q$19*(WLEF!R261))</f>
        <v>387.14814859227045</v>
      </c>
      <c r="S282" s="38">
        <f>IF('2018 Hourly Load - RC2016'!S262="",0,$P$19+$Q$19*(WLEF!S261))</f>
        <v>373.23820141962904</v>
      </c>
      <c r="T282" s="38">
        <f>IF('2018 Hourly Load - RC2016'!T262="",0,$P$19+$Q$19*(WLEF!T261))</f>
        <v>351.2120013716123</v>
      </c>
      <c r="U282" s="38">
        <f>IF('2018 Hourly Load - RC2016'!U262="",0,$P$19+$Q$19*(WLEF!U261))</f>
        <v>333.9401118537304</v>
      </c>
      <c r="V282" s="38">
        <f>IF('2018 Hourly Load - RC2016'!V262="",0,$P$19+$Q$19*(WLEF!V261))</f>
        <v>322.20899143611967</v>
      </c>
      <c r="W282" s="38">
        <f>IF('2018 Hourly Load - RC2016'!W262="",0,$P$19+$Q$19*(WLEF!W261))</f>
        <v>288.81619050236247</v>
      </c>
      <c r="X282" s="38">
        <f>IF('2018 Hourly Load - RC2016'!X262="",0,$P$19+$Q$19*(WLEF!X261))</f>
        <v>253.09765392502197</v>
      </c>
      <c r="Y282" s="38">
        <f>IF('2018 Hourly Load - RC2016'!Y262="",0,$P$19+$Q$19*(WLEF!Y261))</f>
        <v>222.18609077701666</v>
      </c>
      <c r="Z282" s="25">
        <f t="shared" si="3"/>
        <v>6533.7732854040232</v>
      </c>
    </row>
    <row r="283" spans="1:26" x14ac:dyDescent="0.25">
      <c r="A283" s="37">
        <f>IF('2018 Hourly Load - RC2016'!A263="","",'2018 Hourly Load - RC2016'!A263)</f>
        <v>43353</v>
      </c>
      <c r="B283" s="38">
        <f>IF('2018 Hourly Load - RC2016'!B263="",0,$P$19+$Q$19*(WLEF!B262))</f>
        <v>199.05657076695184</v>
      </c>
      <c r="C283" s="38">
        <f>IF('2018 Hourly Load - RC2016'!C263="",0,$P$19+$Q$19*(WLEF!C262))</f>
        <v>184.92725718535459</v>
      </c>
      <c r="D283" s="38">
        <f>IF('2018 Hourly Load - RC2016'!D263="",0,$P$19+$Q$19*(WLEF!D262))</f>
        <v>175.93065579473114</v>
      </c>
      <c r="E283" s="38">
        <f>IF('2018 Hourly Load - RC2016'!E263="",0,$P$19+$Q$19*(WLEF!E262))</f>
        <v>169.77475661279772</v>
      </c>
      <c r="F283" s="38">
        <f>IF('2018 Hourly Load - RC2016'!F263="",0,$P$19+$Q$19*(WLEF!F262))</f>
        <v>168.47717315894448</v>
      </c>
      <c r="G283" s="38">
        <f>IF('2018 Hourly Load - RC2016'!G263="",0,$P$19+$Q$19*(WLEF!G262))</f>
        <v>176.836551023688</v>
      </c>
      <c r="H283" s="38">
        <f>IF('2018 Hourly Load - RC2016'!H263="",0,$P$19+$Q$19*(WLEF!H262))</f>
        <v>196.15797144908726</v>
      </c>
      <c r="I283" s="38">
        <f>IF('2018 Hourly Load - RC2016'!I263="",0,$P$19+$Q$19*(WLEF!I262))</f>
        <v>202.84743133685103</v>
      </c>
      <c r="J283" s="38">
        <f>IF('2018 Hourly Load - RC2016'!J263="",0,$P$19+$Q$19*(WLEF!J262))</f>
        <v>215.65875185788605</v>
      </c>
      <c r="K283" s="38">
        <f>IF('2018 Hourly Load - RC2016'!K263="",0,$P$19+$Q$19*(WLEF!K262))</f>
        <v>241.54366587664418</v>
      </c>
      <c r="L283" s="38">
        <f>IF('2018 Hourly Load - RC2016'!L263="",0,$P$19+$Q$19*(WLEF!L262))</f>
        <v>273.78422996613074</v>
      </c>
      <c r="M283" s="38">
        <f>IF('2018 Hourly Load - RC2016'!M263="",0,$P$19+$Q$19*(WLEF!M262))</f>
        <v>301.84326088600847</v>
      </c>
      <c r="N283" s="38">
        <f>IF('2018 Hourly Load - RC2016'!N263="",0,$P$19+$Q$19*(WLEF!N262))</f>
        <v>327.91988926366685</v>
      </c>
      <c r="O283" s="38">
        <f>IF('2018 Hourly Load - RC2016'!O263="",0,$P$19+$Q$19*(WLEF!O262))</f>
        <v>351.40681942929496</v>
      </c>
      <c r="P283" s="38">
        <f>IF('2018 Hourly Load - RC2016'!P263="",0,$P$19+$Q$19*(WLEF!P262))</f>
        <v>365.44762472841984</v>
      </c>
      <c r="Q283" s="38">
        <f>IF('2018 Hourly Load - RC2016'!Q263="",0,$P$19+$Q$19*(WLEF!Q262))</f>
        <v>372.05277046293503</v>
      </c>
      <c r="R283" s="38">
        <f>IF('2018 Hourly Load - RC2016'!R263="",0,$P$19+$Q$19*(WLEF!R262))</f>
        <v>369.45908527469356</v>
      </c>
      <c r="S283" s="38">
        <f>IF('2018 Hourly Load - RC2016'!S263="",0,$P$19+$Q$19*(WLEF!S262))</f>
        <v>357.70637490977089</v>
      </c>
      <c r="T283" s="38">
        <f>IF('2018 Hourly Load - RC2016'!T263="",0,$P$19+$Q$19*(WLEF!T262))</f>
        <v>338.61851950606513</v>
      </c>
      <c r="U283" s="38">
        <f>IF('2018 Hourly Load - RC2016'!U263="",0,$P$19+$Q$19*(WLEF!U262))</f>
        <v>324.63320532018736</v>
      </c>
      <c r="V283" s="38">
        <f>IF('2018 Hourly Load - RC2016'!V263="",0,$P$19+$Q$19*(WLEF!V262))</f>
        <v>316.40939759368234</v>
      </c>
      <c r="W283" s="38">
        <f>IF('2018 Hourly Load - RC2016'!W263="",0,$P$19+$Q$19*(WLEF!W262))</f>
        <v>283.89507720165358</v>
      </c>
      <c r="X283" s="38">
        <f>IF('2018 Hourly Load - RC2016'!X263="",0,$P$19+$Q$19*(WLEF!X262))</f>
        <v>250.09431502301118</v>
      </c>
      <c r="Y283" s="38">
        <f>IF('2018 Hourly Load - RC2016'!Y263="",0,$P$19+$Q$19*(WLEF!Y262))</f>
        <v>218.97240597275453</v>
      </c>
      <c r="Z283" s="25">
        <f t="shared" si="3"/>
        <v>6383.45376060121</v>
      </c>
    </row>
    <row r="284" spans="1:26" x14ac:dyDescent="0.25">
      <c r="A284" s="37">
        <f>IF('2018 Hourly Load - RC2016'!A264="","",'2018 Hourly Load - RC2016'!A264)</f>
        <v>43354</v>
      </c>
      <c r="B284" s="38">
        <f>IF('2018 Hourly Load - RC2016'!B264="",0,$P$19+$Q$19*(WLEF!B263))</f>
        <v>195.29006937734545</v>
      </c>
      <c r="C284" s="38">
        <f>IF('2018 Hourly Load - RC2016'!C264="",0,$P$19+$Q$19*(WLEF!C263))</f>
        <v>181.00910180850101</v>
      </c>
      <c r="D284" s="38">
        <f>IF('2018 Hourly Load - RC2016'!D264="",0,$P$19+$Q$19*(WLEF!D263))</f>
        <v>171.37026637850573</v>
      </c>
      <c r="E284" s="38">
        <f>IF('2018 Hourly Load - RC2016'!E264="",0,$P$19+$Q$19*(WLEF!E263))</f>
        <v>165.55423192353814</v>
      </c>
      <c r="F284" s="38">
        <f>IF('2018 Hourly Load - RC2016'!F264="",0,$P$19+$Q$19*(WLEF!F263))</f>
        <v>164.25762669224432</v>
      </c>
      <c r="G284" s="38">
        <f>IF('2018 Hourly Load - RC2016'!G264="",0,$P$19+$Q$19*(WLEF!G263))</f>
        <v>171.98033200057898</v>
      </c>
      <c r="H284" s="38">
        <f>IF('2018 Hourly Load - RC2016'!H264="",0,$P$19+$Q$19*(WLEF!H263))</f>
        <v>191.15964761718635</v>
      </c>
      <c r="I284" s="38">
        <f>IF('2018 Hourly Load - RC2016'!I264="",0,$P$19+$Q$19*(WLEF!I263))</f>
        <v>198.47028170732344</v>
      </c>
      <c r="J284" s="38">
        <f>IF('2018 Hourly Load - RC2016'!J264="",0,$P$19+$Q$19*(WLEF!J263))</f>
        <v>209.99591928350964</v>
      </c>
      <c r="K284" s="38">
        <f>IF('2018 Hourly Load - RC2016'!K264="",0,$P$19+$Q$19*(WLEF!K263))</f>
        <v>237.50006784216754</v>
      </c>
      <c r="L284" s="38">
        <f>IF('2018 Hourly Load - RC2016'!L264="",0,$P$19+$Q$19*(WLEF!L263))</f>
        <v>264.71174152189565</v>
      </c>
      <c r="M284" s="38">
        <f>IF('2018 Hourly Load - RC2016'!M264="",0,$P$19+$Q$19*(WLEF!M263))</f>
        <v>289.5484764018629</v>
      </c>
      <c r="N284" s="38">
        <f>IF('2018 Hourly Load - RC2016'!N264="",0,$P$19+$Q$19*(WLEF!N263))</f>
        <v>308.65921573992796</v>
      </c>
      <c r="O284" s="38">
        <f>IF('2018 Hourly Load - RC2016'!O264="",0,$P$19+$Q$19*(WLEF!O263))</f>
        <v>322.68233606988451</v>
      </c>
      <c r="P284" s="38">
        <f>IF('2018 Hourly Load - RC2016'!P264="",0,$P$19+$Q$19*(WLEF!P263))</f>
        <v>327.5742796370082</v>
      </c>
      <c r="Q284" s="38">
        <f>IF('2018 Hourly Load - RC2016'!Q264="",0,$P$19+$Q$19*(WLEF!Q263))</f>
        <v>329.09144888061184</v>
      </c>
      <c r="R284" s="38">
        <f>IF('2018 Hourly Load - RC2016'!R264="",0,$P$19+$Q$19*(WLEF!R263))</f>
        <v>319.92772967420763</v>
      </c>
      <c r="S284" s="38">
        <f>IF('2018 Hourly Load - RC2016'!S264="",0,$P$19+$Q$19*(WLEF!S263))</f>
        <v>302.29609737152691</v>
      </c>
      <c r="T284" s="38">
        <f>IF('2018 Hourly Load - RC2016'!T264="",0,$P$19+$Q$19*(WLEF!T263))</f>
        <v>286.67562088078154</v>
      </c>
      <c r="U284" s="38">
        <f>IF('2018 Hourly Load - RC2016'!U264="",0,$P$19+$Q$19*(WLEF!U263))</f>
        <v>278.08224067131783</v>
      </c>
      <c r="V284" s="38">
        <f>IF('2018 Hourly Load - RC2016'!V264="",0,$P$19+$Q$19*(WLEF!V263))</f>
        <v>273.83120191173521</v>
      </c>
      <c r="W284" s="38">
        <f>IF('2018 Hourly Load - RC2016'!W264="",0,$P$19+$Q$19*(WLEF!W263))</f>
        <v>252.12307380604744</v>
      </c>
      <c r="X284" s="38">
        <f>IF('2018 Hourly Load - RC2016'!X264="",0,$P$19+$Q$19*(WLEF!X263))</f>
        <v>229.03358611566534</v>
      </c>
      <c r="Y284" s="38">
        <f>IF('2018 Hourly Load - RC2016'!Y264="",0,$P$19+$Q$19*(WLEF!Y263))</f>
        <v>203.44463045514243</v>
      </c>
      <c r="Z284" s="25">
        <f t="shared" si="3"/>
        <v>5874.2692237685169</v>
      </c>
    </row>
    <row r="285" spans="1:26" x14ac:dyDescent="0.25">
      <c r="A285" s="37">
        <f>IF('2018 Hourly Load - RC2016'!A265="","",'2018 Hourly Load - RC2016'!A265)</f>
        <v>43355</v>
      </c>
      <c r="B285" s="38">
        <f>IF('2018 Hourly Load - RC2016'!B265="",0,$P$19+$Q$19*(WLEF!B264))</f>
        <v>179.96592527110792</v>
      </c>
      <c r="C285" s="38">
        <f>IF('2018 Hourly Load - RC2016'!C265="",0,$P$19+$Q$19*(WLEF!C264))</f>
        <v>168.99820830032616</v>
      </c>
      <c r="D285" s="38">
        <f>IF('2018 Hourly Load - RC2016'!D265="",0,$P$19+$Q$19*(WLEF!D264))</f>
        <v>161.54360286644001</v>
      </c>
      <c r="E285" s="38">
        <f>IF('2018 Hourly Load - RC2016'!E265="",0,$P$19+$Q$19*(WLEF!E264))</f>
        <v>157.86778486593812</v>
      </c>
      <c r="F285" s="38">
        <f>IF('2018 Hourly Load - RC2016'!F265="",0,$P$19+$Q$19*(WLEF!F264))</f>
        <v>157.86778486593812</v>
      </c>
      <c r="G285" s="38">
        <f>IF('2018 Hourly Load - RC2016'!G265="",0,$P$19+$Q$19*(WLEF!G264))</f>
        <v>166.28414203692552</v>
      </c>
      <c r="H285" s="38">
        <f>IF('2018 Hourly Load - RC2016'!H265="",0,$P$19+$Q$19*(WLEF!H264))</f>
        <v>186.58517179610487</v>
      </c>
      <c r="I285" s="38">
        <f>IF('2018 Hourly Load - RC2016'!I265="",0,$P$19+$Q$19*(WLEF!I264))</f>
        <v>192.81331343333471</v>
      </c>
      <c r="J285" s="38">
        <f>IF('2018 Hourly Load - RC2016'!J265="",0,$P$19+$Q$19*(WLEF!J264))</f>
        <v>206.1313640293821</v>
      </c>
      <c r="K285" s="38">
        <f>IF('2018 Hourly Load - RC2016'!K265="",0,$P$19+$Q$19*(WLEF!K264))</f>
        <v>229.73350435694891</v>
      </c>
      <c r="L285" s="38">
        <f>IF('2018 Hourly Load - RC2016'!L265="",0,$P$19+$Q$19*(WLEF!L264))</f>
        <v>252.9867659243771</v>
      </c>
      <c r="M285" s="38">
        <f>IF('2018 Hourly Load - RC2016'!M265="",0,$P$19+$Q$19*(WLEF!M264))</f>
        <v>273.6668252769648</v>
      </c>
      <c r="N285" s="38">
        <f>IF('2018 Hourly Load - RC2016'!N265="",0,$P$19+$Q$19*(WLEF!N264))</f>
        <v>295.007631530862</v>
      </c>
      <c r="O285" s="38">
        <f>IF('2018 Hourly Load - RC2016'!O265="",0,$P$19+$Q$19*(WLEF!O264))</f>
        <v>316.12387384917503</v>
      </c>
      <c r="P285" s="38">
        <f>IF('2018 Hourly Load - RC2016'!P265="",0,$P$19+$Q$19*(WLEF!P264))</f>
        <v>321.49984841224426</v>
      </c>
      <c r="Q285" s="38">
        <f>IF('2018 Hourly Load - RC2016'!Q265="",0,$P$19+$Q$19*(WLEF!Q264))</f>
        <v>319.43097171505133</v>
      </c>
      <c r="R285" s="38">
        <f>IF('2018 Hourly Load - RC2016'!R265="",0,$P$19+$Q$19*(WLEF!R264))</f>
        <v>320.92280355580266</v>
      </c>
      <c r="S285" s="38">
        <f>IF('2018 Hourly Load - RC2016'!S265="",0,$P$19+$Q$19*(WLEF!S264))</f>
        <v>322.70864666032708</v>
      </c>
      <c r="T285" s="38">
        <f>IF('2018 Hourly Load - RC2016'!T265="",0,$P$19+$Q$19*(WLEF!T264))</f>
        <v>306.44341001430627</v>
      </c>
      <c r="U285" s="38">
        <f>IF('2018 Hourly Load - RC2016'!U265="",0,$P$19+$Q$19*(WLEF!U264))</f>
        <v>288.71865020468505</v>
      </c>
      <c r="V285" s="38">
        <f>IF('2018 Hourly Load - RC2016'!V265="",0,$P$19+$Q$19*(WLEF!V264))</f>
        <v>281.75623745158407</v>
      </c>
      <c r="W285" s="38">
        <f>IF('2018 Hourly Load - RC2016'!W265="",0,$P$19+$Q$19*(WLEF!W264))</f>
        <v>261.72129573707463</v>
      </c>
      <c r="X285" s="38">
        <f>IF('2018 Hourly Load - RC2016'!X265="",0,$P$19+$Q$19*(WLEF!X264))</f>
        <v>240.47452616167334</v>
      </c>
      <c r="Y285" s="38">
        <f>IF('2018 Hourly Load - RC2016'!Y265="",0,$P$19+$Q$19*(WLEF!Y264))</f>
        <v>216.28679375805166</v>
      </c>
      <c r="Z285" s="25">
        <f t="shared" si="3"/>
        <v>5825.5390820746261</v>
      </c>
    </row>
    <row r="286" spans="1:26" x14ac:dyDescent="0.25">
      <c r="A286" s="37">
        <f>IF('2018 Hourly Load - RC2016'!A266="","",'2018 Hourly Load - RC2016'!A266)</f>
        <v>43356</v>
      </c>
      <c r="B286" s="38">
        <f>IF('2018 Hourly Load - RC2016'!B266="",0,$P$19+$Q$19*(WLEF!B265))</f>
        <v>192.10053444251963</v>
      </c>
      <c r="C286" s="38">
        <f>IF('2018 Hourly Load - RC2016'!C266="",0,$P$19+$Q$19*(WLEF!C265))</f>
        <v>177.2828557157784</v>
      </c>
      <c r="D286" s="38">
        <f>IF('2018 Hourly Load - RC2016'!D266="",0,$P$19+$Q$19*(WLEF!D265))</f>
        <v>167.4241331171707</v>
      </c>
      <c r="E286" s="38">
        <f>IF('2018 Hourly Load - RC2016'!E266="",0,$P$19+$Q$19*(WLEF!E265))</f>
        <v>159.84430728358126</v>
      </c>
      <c r="F286" s="38">
        <f>IF('2018 Hourly Load - RC2016'!F266="",0,$P$19+$Q$19*(WLEF!F265))</f>
        <v>156.85239632276492</v>
      </c>
      <c r="G286" s="38">
        <f>IF('2018 Hourly Load - RC2016'!G266="",0,$P$19+$Q$19*(WLEF!G265))</f>
        <v>156.57399921731565</v>
      </c>
      <c r="H286" s="38">
        <f>IF('2018 Hourly Load - RC2016'!H266="",0,$P$19+$Q$19*(WLEF!H265))</f>
        <v>160.63903471147003</v>
      </c>
      <c r="I286" s="38">
        <f>IF('2018 Hourly Load - RC2016'!I266="",0,$P$19+$Q$19*(WLEF!I265))</f>
        <v>166.33083993635705</v>
      </c>
      <c r="J286" s="38">
        <f>IF('2018 Hourly Load - RC2016'!J266="",0,$P$19+$Q$19*(WLEF!J265))</f>
        <v>184.58352704071632</v>
      </c>
      <c r="K286" s="38">
        <f>IF('2018 Hourly Load - RC2016'!K266="",0,$P$19+$Q$19*(WLEF!K265))</f>
        <v>213.70561543294531</v>
      </c>
      <c r="L286" s="38">
        <f>IF('2018 Hourly Load - RC2016'!L266="",0,$P$19+$Q$19*(WLEF!L265))</f>
        <v>247.85927211918914</v>
      </c>
      <c r="M286" s="38">
        <f>IF('2018 Hourly Load - RC2016'!M266="",0,$P$19+$Q$19*(WLEF!M265))</f>
        <v>281.32504845588096</v>
      </c>
      <c r="N286" s="38">
        <f>IF('2018 Hourly Load - RC2016'!N266="",0,$P$19+$Q$19*(WLEF!N265))</f>
        <v>308.73581703986423</v>
      </c>
      <c r="O286" s="38">
        <f>IF('2018 Hourly Load - RC2016'!O266="",0,$P$19+$Q$19*(WLEF!O265))</f>
        <v>326.45935622913009</v>
      </c>
      <c r="P286" s="38">
        <f>IF('2018 Hourly Load - RC2016'!P266="",0,$P$19+$Q$19*(WLEF!P265))</f>
        <v>333.75171841656311</v>
      </c>
      <c r="Q286" s="38">
        <f>IF('2018 Hourly Load - RC2016'!Q266="",0,$P$19+$Q$19*(WLEF!Q265))</f>
        <v>332.9182519367576</v>
      </c>
      <c r="R286" s="38">
        <f>IF('2018 Hourly Load - RC2016'!R266="",0,$P$19+$Q$19*(WLEF!R265))</f>
        <v>322.60341292993206</v>
      </c>
      <c r="S286" s="38">
        <f>IF('2018 Hourly Load - RC2016'!S266="",0,$P$19+$Q$19*(WLEF!S265))</f>
        <v>308.22538626259575</v>
      </c>
      <c r="T286" s="38">
        <f>IF('2018 Hourly Load - RC2016'!T266="",0,$P$19+$Q$19*(WLEF!T265))</f>
        <v>284.83591223873378</v>
      </c>
      <c r="U286" s="38">
        <f>IF('2018 Hourly Load - RC2016'!U266="",0,$P$19+$Q$19*(WLEF!U265))</f>
        <v>273.33828347612456</v>
      </c>
      <c r="V286" s="38">
        <f>IF('2018 Hourly Load - RC2016'!V266="",0,$P$19+$Q$19*(WLEF!V265))</f>
        <v>266.27376730481888</v>
      </c>
      <c r="W286" s="38">
        <f>IF('2018 Hourly Load - RC2016'!W266="",0,$P$19+$Q$19*(WLEF!W265))</f>
        <v>244.85921313987768</v>
      </c>
      <c r="X286" s="38">
        <f>IF('2018 Hourly Load - RC2016'!X266="",0,$P$19+$Q$19*(WLEF!X265))</f>
        <v>221.00407640646762</v>
      </c>
      <c r="Y286" s="38">
        <f>IF('2018 Hourly Load - RC2016'!Y266="",0,$P$19+$Q$19*(WLEF!Y265))</f>
        <v>198.21424346088921</v>
      </c>
      <c r="Z286" s="25">
        <f t="shared" si="3"/>
        <v>5685.7410026374437</v>
      </c>
    </row>
    <row r="287" spans="1:26" x14ac:dyDescent="0.25">
      <c r="A287" s="37">
        <f>IF('2018 Hourly Load - RC2016'!A267="","",'2018 Hourly Load - RC2016'!A267)</f>
        <v>43357</v>
      </c>
      <c r="B287" s="38">
        <f>IF('2018 Hourly Load - RC2016'!B267="",0,$P$19+$Q$19*(WLEF!B266))</f>
        <v>181.26231399873228</v>
      </c>
      <c r="C287" s="38">
        <f>IF('2018 Hourly Load - RC2016'!C267="",0,$P$19+$Q$19*(WLEF!C266))</f>
        <v>168.44564562127857</v>
      </c>
      <c r="D287" s="38">
        <f>IF('2018 Hourly Load - RC2016'!D267="",0,$P$19+$Q$19*(WLEF!D266))</f>
        <v>159.75459276637937</v>
      </c>
      <c r="E287" s="38">
        <f>IF('2018 Hourly Load - RC2016'!E267="",0,$P$19+$Q$19*(WLEF!E266))</f>
        <v>154.13497964709816</v>
      </c>
      <c r="F287" s="38">
        <f>IF('2018 Hourly Load - RC2016'!F267="",0,$P$19+$Q$19*(WLEF!F266))</f>
        <v>150.88982412839232</v>
      </c>
      <c r="G287" s="38">
        <f>IF('2018 Hourly Load - RC2016'!G267="",0,$P$19+$Q$19*(WLEF!G266))</f>
        <v>150.35623537059149</v>
      </c>
      <c r="H287" s="38">
        <f>IF('2018 Hourly Load - RC2016'!H267="",0,$P$19+$Q$19*(WLEF!H266))</f>
        <v>152.54575999630362</v>
      </c>
      <c r="I287" s="38">
        <f>IF('2018 Hourly Load - RC2016'!I267="",0,$P$19+$Q$19*(WLEF!I266))</f>
        <v>155.64006136856091</v>
      </c>
      <c r="J287" s="38">
        <f>IF('2018 Hourly Load - RC2016'!J267="",0,$P$19+$Q$19*(WLEF!J266))</f>
        <v>176.60554664340003</v>
      </c>
      <c r="K287" s="38">
        <f>IF('2018 Hourly Load - RC2016'!K267="",0,$P$19+$Q$19*(WLEF!K266))</f>
        <v>208.44679668771428</v>
      </c>
      <c r="L287" s="38">
        <f>IF('2018 Hourly Load - RC2016'!L267="",0,$P$19+$Q$19*(WLEF!L266))</f>
        <v>241.97232875644374</v>
      </c>
      <c r="M287" s="38">
        <f>IF('2018 Hourly Load - RC2016'!M267="",0,$P$19+$Q$19*(WLEF!M266))</f>
        <v>276.13987620303175</v>
      </c>
      <c r="N287" s="38">
        <f>IF('2018 Hourly Load - RC2016'!N267="",0,$P$19+$Q$19*(WLEF!N266))</f>
        <v>303.40499320216378</v>
      </c>
      <c r="O287" s="38">
        <f>IF('2018 Hourly Load - RC2016'!O267="",0,$P$19+$Q$19*(WLEF!O266))</f>
        <v>322.39301452014632</v>
      </c>
      <c r="P287" s="38">
        <f>IF('2018 Hourly Load - RC2016'!P267="",0,$P$19+$Q$19*(WLEF!P266))</f>
        <v>332.247108543629</v>
      </c>
      <c r="Q287" s="38">
        <f>IF('2018 Hourly Load - RC2016'!Q267="",0,$P$19+$Q$19*(WLEF!Q266))</f>
        <v>335.58480967070875</v>
      </c>
      <c r="R287" s="38">
        <f>IF('2018 Hourly Load - RC2016'!R267="",0,$P$19+$Q$19*(WLEF!R266))</f>
        <v>336.09818590487498</v>
      </c>
      <c r="S287" s="38">
        <f>IF('2018 Hourly Load - RC2016'!S267="",0,$P$19+$Q$19*(WLEF!S266))</f>
        <v>323.23516056732296</v>
      </c>
      <c r="T287" s="38">
        <f>IF('2018 Hourly Load - RC2016'!T267="",0,$P$19+$Q$19*(WLEF!T266))</f>
        <v>301.08956917520709</v>
      </c>
      <c r="U287" s="38">
        <f>IF('2018 Hourly Load - RC2016'!U267="",0,$P$19+$Q$19*(WLEF!U266))</f>
        <v>288.52363866033426</v>
      </c>
      <c r="V287" s="38">
        <f>IF('2018 Hourly Load - RC2016'!V267="",0,$P$19+$Q$19*(WLEF!V266))</f>
        <v>281.92404793525048</v>
      </c>
      <c r="W287" s="38">
        <f>IF('2018 Hourly Load - RC2016'!W267="",0,$P$19+$Q$19*(WLEF!W266))</f>
        <v>258.25989189382125</v>
      </c>
      <c r="X287" s="38">
        <f>IF('2018 Hourly Load - RC2016'!X267="",0,$P$19+$Q$19*(WLEF!X266))</f>
        <v>231.57351725498393</v>
      </c>
      <c r="Y287" s="38">
        <f>IF('2018 Hourly Load - RC2016'!Y267="",0,$P$19+$Q$19*(WLEF!Y266))</f>
        <v>203.57546412606183</v>
      </c>
      <c r="Z287" s="25">
        <f t="shared" si="3"/>
        <v>5694.1033626424305</v>
      </c>
    </row>
    <row r="288" spans="1:26" x14ac:dyDescent="0.25">
      <c r="A288" s="37">
        <f>IF('2018 Hourly Load - RC2016'!A268="","",'2018 Hourly Load - RC2016'!A268)</f>
        <v>43358</v>
      </c>
      <c r="B288" s="38">
        <f>IF('2018 Hourly Load - RC2016'!B268="",0,$P$19+$Q$19*(WLEF!B267))</f>
        <v>184.18894874358185</v>
      </c>
      <c r="C288" s="38">
        <f>IF('2018 Hourly Load - RC2016'!C268="",0,$P$19+$Q$19*(WLEF!C267))</f>
        <v>170.95404994221255</v>
      </c>
      <c r="D288" s="38">
        <f>IF('2018 Hourly Load - RC2016'!D268="",0,$P$19+$Q$19*(WLEF!D267))</f>
        <v>163.18487618517906</v>
      </c>
      <c r="E288" s="38">
        <f>IF('2018 Hourly Load - RC2016'!E268="",0,$P$19+$Q$19*(WLEF!E267))</f>
        <v>158.96436372370144</v>
      </c>
      <c r="F288" s="38">
        <f>IF('2018 Hourly Load - RC2016'!F268="",0,$P$19+$Q$19*(WLEF!F267))</f>
        <v>158.80086029642172</v>
      </c>
      <c r="G288" s="38">
        <f>IF('2018 Hourly Load - RC2016'!G268="",0,$P$19+$Q$19*(WLEF!G267))</f>
        <v>167.01722993506849</v>
      </c>
      <c r="H288" s="38">
        <f>IF('2018 Hourly Load - RC2016'!H268="",0,$P$19+$Q$19*(WLEF!H267))</f>
        <v>185.40944610190689</v>
      </c>
      <c r="I288" s="38">
        <f>IF('2018 Hourly Load - RC2016'!I268="",0,$P$19+$Q$19*(WLEF!I267))</f>
        <v>193.17056606629467</v>
      </c>
      <c r="J288" s="38">
        <f>IF('2018 Hourly Load - RC2016'!J268="",0,$P$19+$Q$19*(WLEF!J267))</f>
        <v>206.96396952947896</v>
      </c>
      <c r="K288" s="38">
        <f>IF('2018 Hourly Load - RC2016'!K268="",0,$P$19+$Q$19*(WLEF!K267))</f>
        <v>237.60581298156234</v>
      </c>
      <c r="L288" s="38">
        <f>IF('2018 Hourly Load - RC2016'!L268="",0,$P$19+$Q$19*(WLEF!L267))</f>
        <v>278.29601610677747</v>
      </c>
      <c r="M288" s="38">
        <f>IF('2018 Hourly Load - RC2016'!M268="",0,$P$19+$Q$19*(WLEF!M267))</f>
        <v>311.52777859024849</v>
      </c>
      <c r="N288" s="38">
        <f>IF('2018 Hourly Load - RC2016'!N268="",0,$P$19+$Q$19*(WLEF!N267))</f>
        <v>340.68738541403872</v>
      </c>
      <c r="O288" s="38">
        <f>IF('2018 Hourly Load - RC2016'!O268="",0,$P$19+$Q$19*(WLEF!O267))</f>
        <v>367.19200917845615</v>
      </c>
      <c r="P288" s="38">
        <f>IF('2018 Hourly Load - RC2016'!P268="",0,$P$19+$Q$19*(WLEF!P267))</f>
        <v>386.40795419494577</v>
      </c>
      <c r="Q288" s="38">
        <f>IF('2018 Hourly Load - RC2016'!Q268="",0,$P$19+$Q$19*(WLEF!Q267))</f>
        <v>399.5062737064215</v>
      </c>
      <c r="R288" s="38">
        <f>IF('2018 Hourly Load - RC2016'!R268="",0,$P$19+$Q$19*(WLEF!R267))</f>
        <v>401.86780078717987</v>
      </c>
      <c r="S288" s="38">
        <f>IF('2018 Hourly Load - RC2016'!S268="",0,$P$19+$Q$19*(WLEF!S267))</f>
        <v>393.19181831394638</v>
      </c>
      <c r="T288" s="38">
        <f>IF('2018 Hourly Load - RC2016'!T268="",0,$P$19+$Q$19*(WLEF!T267))</f>
        <v>371.6196804067726</v>
      </c>
      <c r="U288" s="38">
        <f>IF('2018 Hourly Load - RC2016'!U268="",0,$P$19+$Q$19*(WLEF!U267))</f>
        <v>355.65453798642579</v>
      </c>
      <c r="V288" s="38">
        <f>IF('2018 Hourly Load - RC2016'!V268="",0,$P$19+$Q$19*(WLEF!V267))</f>
        <v>344.053287402801</v>
      </c>
      <c r="W288" s="38">
        <f>IF('2018 Hourly Load - RC2016'!W268="",0,$P$19+$Q$19*(WLEF!W267))</f>
        <v>308.9656986220528</v>
      </c>
      <c r="X288" s="38">
        <f>IF('2018 Hourly Load - RC2016'!X268="",0,$P$19+$Q$19*(WLEF!X267))</f>
        <v>272.61180145738308</v>
      </c>
      <c r="Y288" s="38">
        <f>IF('2018 Hourly Load - RC2016'!Y268="",0,$P$19+$Q$19*(WLEF!Y267))</f>
        <v>233.44579207688582</v>
      </c>
      <c r="Z288" s="25">
        <f t="shared" ref="Z288:Z351" si="4">SUM(B288:Y288)</f>
        <v>6591.2879577497424</v>
      </c>
    </row>
    <row r="289" spans="1:26" x14ac:dyDescent="0.25">
      <c r="A289" s="37">
        <f>IF('2018 Hourly Load - RC2016'!A269="","",'2018 Hourly Load - RC2016'!A269)</f>
        <v>43359</v>
      </c>
      <c r="B289" s="38">
        <f>IF('2018 Hourly Load - RC2016'!B269="",0,$P$19+$Q$19*(WLEF!B268))</f>
        <v>205.86702815394361</v>
      </c>
      <c r="C289" s="38">
        <f>IF('2018 Hourly Load - RC2016'!C269="",0,$P$19+$Q$19*(WLEF!C268))</f>
        <v>189.85271638364009</v>
      </c>
      <c r="D289" s="38">
        <f>IF('2018 Hourly Load - RC2016'!D269="",0,$P$19+$Q$19*(WLEF!D268))</f>
        <v>178.19523886200454</v>
      </c>
      <c r="E289" s="38">
        <f>IF('2018 Hourly Load - RC2016'!E269="",0,$P$19+$Q$19*(WLEF!E268))</f>
        <v>171.11401810193371</v>
      </c>
      <c r="F289" s="38">
        <f>IF('2018 Hourly Load - RC2016'!F269="",0,$P$19+$Q$19*(WLEF!F268))</f>
        <v>169.17223481293289</v>
      </c>
      <c r="G289" s="38">
        <f>IF('2018 Hourly Load - RC2016'!G269="",0,$P$19+$Q$19*(WLEF!G268))</f>
        <v>176.25956874471896</v>
      </c>
      <c r="H289" s="38">
        <f>IF('2018 Hourly Load - RC2016'!H269="",0,$P$19+$Q$19*(WLEF!H268))</f>
        <v>195.29006937734545</v>
      </c>
      <c r="I289" s="38">
        <f>IF('2018 Hourly Load - RC2016'!I269="",0,$P$19+$Q$19*(WLEF!I268))</f>
        <v>202.5307684665764</v>
      </c>
      <c r="J289" s="38">
        <f>IF('2018 Hourly Load - RC2016'!J269="",0,$P$19+$Q$19*(WLEF!J268))</f>
        <v>216.05110541797904</v>
      </c>
      <c r="K289" s="38">
        <f>IF('2018 Hourly Load - RC2016'!K269="",0,$P$19+$Q$19*(WLEF!K268))</f>
        <v>245.01073046367901</v>
      </c>
      <c r="L289" s="38">
        <f>IF('2018 Hourly Load - RC2016'!L269="",0,$P$19+$Q$19*(WLEF!L268))</f>
        <v>279.50961124180816</v>
      </c>
      <c r="M289" s="38">
        <f>IF('2018 Hourly Load - RC2016'!M269="",0,$P$19+$Q$19*(WLEF!M268))</f>
        <v>313.5361874669232</v>
      </c>
      <c r="N289" s="38">
        <f>IF('2018 Hourly Load - RC2016'!N269="",0,$P$19+$Q$19*(WLEF!N268))</f>
        <v>340.82378632217143</v>
      </c>
      <c r="O289" s="38">
        <f>IF('2018 Hourly Load - RC2016'!O269="",0,$P$19+$Q$19*(WLEF!O268))</f>
        <v>361.88978971924394</v>
      </c>
      <c r="P289" s="38">
        <f>IF('2018 Hourly Load - RC2016'!P269="",0,$P$19+$Q$19*(WLEF!P268))</f>
        <v>358.10075396598688</v>
      </c>
      <c r="Q289" s="38">
        <f>IF('2018 Hourly Load - RC2016'!Q269="",0,$P$19+$Q$19*(WLEF!Q268))</f>
        <v>346.55751485726228</v>
      </c>
      <c r="R289" s="38">
        <f>IF('2018 Hourly Load - RC2016'!R269="",0,$P$19+$Q$19*(WLEF!R268))</f>
        <v>337.26195498612759</v>
      </c>
      <c r="S289" s="38">
        <f>IF('2018 Hourly Load - RC2016'!S269="",0,$P$19+$Q$19*(WLEF!S268))</f>
        <v>326.56543008007606</v>
      </c>
      <c r="T289" s="38">
        <f>IF('2018 Hourly Load - RC2016'!T269="",0,$P$19+$Q$19*(WLEF!T268))</f>
        <v>314.69886611773461</v>
      </c>
      <c r="U289" s="38">
        <f>IF('2018 Hourly Load - RC2016'!U269="",0,$P$19+$Q$19*(WLEF!U268))</f>
        <v>310.09124149895115</v>
      </c>
      <c r="V289" s="38">
        <f>IF('2018 Hourly Load - RC2016'!V269="",0,$P$19+$Q$19*(WLEF!V268))</f>
        <v>301.11467137307625</v>
      </c>
      <c r="W289" s="38">
        <f>IF('2018 Hourly Load - RC2016'!W269="",0,$P$19+$Q$19*(WLEF!W268))</f>
        <v>272.68204574924556</v>
      </c>
      <c r="X289" s="38">
        <f>IF('2018 Hourly Load - RC2016'!X269="",0,$P$19+$Q$19*(WLEF!X268))</f>
        <v>242.44452254013856</v>
      </c>
      <c r="Y289" s="38">
        <f>IF('2018 Hourly Load - RC2016'!Y269="",0,$P$19+$Q$19*(WLEF!Y268))</f>
        <v>213.37501289119854</v>
      </c>
      <c r="Z289" s="25">
        <f t="shared" si="4"/>
        <v>6267.9948675946989</v>
      </c>
    </row>
    <row r="290" spans="1:26" x14ac:dyDescent="0.25">
      <c r="A290" s="37">
        <f>IF('2018 Hourly Load - RC2016'!A270="","",'2018 Hourly Load - RC2016'!A270)</f>
        <v>43360</v>
      </c>
      <c r="B290" s="38">
        <f>IF('2018 Hourly Load - RC2016'!B270="",0,$P$19+$Q$19*(WLEF!B269))</f>
        <v>188.9390450046169</v>
      </c>
      <c r="C290" s="38">
        <f>IF('2018 Hourly Load - RC2016'!C270="",0,$P$19+$Q$19*(WLEF!C269))</f>
        <v>175.06181937658883</v>
      </c>
      <c r="D290" s="38">
        <f>IF('2018 Hourly Load - RC2016'!D270="",0,$P$19+$Q$19*(WLEF!D269))</f>
        <v>165.81787513109077</v>
      </c>
      <c r="E290" s="38">
        <f>IF('2018 Hourly Load - RC2016'!E270="",0,$P$19+$Q$19*(WLEF!E269))</f>
        <v>160.23366863349247</v>
      </c>
      <c r="F290" s="38">
        <f>IF('2018 Hourly Load - RC2016'!F270="",0,$P$19+$Q$19*(WLEF!F269))</f>
        <v>159.78449185119632</v>
      </c>
      <c r="G290" s="38">
        <f>IF('2018 Hourly Load - RC2016'!G270="",0,$P$19+$Q$19*(WLEF!G269))</f>
        <v>168.27234702134109</v>
      </c>
      <c r="H290" s="38">
        <f>IF('2018 Hourly Load - RC2016'!H270="",0,$P$19+$Q$19*(WLEF!H269))</f>
        <v>188.09910858957451</v>
      </c>
      <c r="I290" s="38">
        <f>IF('2018 Hourly Load - RC2016'!I270="",0,$P$19+$Q$19*(WLEF!I269))</f>
        <v>195.19985352108182</v>
      </c>
      <c r="J290" s="38">
        <f>IF('2018 Hourly Load - RC2016'!J270="",0,$P$19+$Q$19*(WLEF!J269))</f>
        <v>206.2636377014515</v>
      </c>
      <c r="K290" s="38">
        <f>IF('2018 Hourly Load - RC2016'!K270="",0,$P$19+$Q$19*(WLEF!K269))</f>
        <v>228.29430880198998</v>
      </c>
      <c r="L290" s="38">
        <f>IF('2018 Hourly Load - RC2016'!L270="",0,$P$19+$Q$19*(WLEF!L269))</f>
        <v>258.37247739831929</v>
      </c>
      <c r="M290" s="38">
        <f>IF('2018 Hourly Load - RC2016'!M270="",0,$P$19+$Q$19*(WLEF!M269))</f>
        <v>282.88431723360543</v>
      </c>
      <c r="N290" s="38">
        <f>IF('2018 Hourly Load - RC2016'!N270="",0,$P$19+$Q$19*(WLEF!N269))</f>
        <v>301.46625319231669</v>
      </c>
      <c r="O290" s="38">
        <f>IF('2018 Hourly Load - RC2016'!O270="",0,$P$19+$Q$19*(WLEF!O269))</f>
        <v>311.63056100999461</v>
      </c>
      <c r="P290" s="38">
        <f>IF('2018 Hourly Load - RC2016'!P270="",0,$P$19+$Q$19*(WLEF!P269))</f>
        <v>323.02448595352041</v>
      </c>
      <c r="Q290" s="38">
        <f>IF('2018 Hourly Load - RC2016'!Q270="",0,$P$19+$Q$19*(WLEF!Q269))</f>
        <v>322.34042930332578</v>
      </c>
      <c r="R290" s="38">
        <f>IF('2018 Hourly Load - RC2016'!R270="",0,$P$19+$Q$19*(WLEF!R269))</f>
        <v>306.29099718529426</v>
      </c>
      <c r="S290" s="38">
        <f>IF('2018 Hourly Load - RC2016'!S270="",0,$P$19+$Q$19*(WLEF!S269))</f>
        <v>288.42616741366101</v>
      </c>
      <c r="T290" s="38">
        <f>IF('2018 Hourly Load - RC2016'!T270="",0,$P$19+$Q$19*(WLEF!T269))</f>
        <v>276.49446389879847</v>
      </c>
      <c r="U290" s="38">
        <f>IF('2018 Hourly Load - RC2016'!U270="",0,$P$19+$Q$19*(WLEF!U269))</f>
        <v>278.48613653833104</v>
      </c>
      <c r="V290" s="38">
        <f>IF('2018 Hourly Load - RC2016'!V270="",0,$P$19+$Q$19*(WLEF!V269))</f>
        <v>275.12518536271335</v>
      </c>
      <c r="W290" s="38">
        <f>IF('2018 Hourly Load - RC2016'!W270="",0,$P$19+$Q$19*(WLEF!W269))</f>
        <v>254.38658298634925</v>
      </c>
      <c r="X290" s="38">
        <f>IF('2018 Hourly Load - RC2016'!X270="",0,$P$19+$Q$19*(WLEF!X269))</f>
        <v>226.59696822568753</v>
      </c>
      <c r="Y290" s="38">
        <f>IF('2018 Hourly Load - RC2016'!Y270="",0,$P$19+$Q$19*(WLEF!Y269))</f>
        <v>198.96486599841026</v>
      </c>
      <c r="Z290" s="25">
        <f t="shared" si="4"/>
        <v>5740.456047332752</v>
      </c>
    </row>
    <row r="291" spans="1:26" x14ac:dyDescent="0.25">
      <c r="A291" s="37">
        <f>IF('2018 Hourly Load - RC2016'!A271="","",'2018 Hourly Load - RC2016'!A271)</f>
        <v>43361</v>
      </c>
      <c r="B291" s="38">
        <f>IF('2018 Hourly Load - RC2016'!B271="",0,$P$19+$Q$19*(WLEF!B270))</f>
        <v>179.647349112592</v>
      </c>
      <c r="C291" s="38">
        <f>IF('2018 Hourly Load - RC2016'!C271="",0,$P$19+$Q$19*(WLEF!C270))</f>
        <v>166.20634097579136</v>
      </c>
      <c r="D291" s="38">
        <f>IF('2018 Hourly Load - RC2016'!D271="",0,$P$19+$Q$19*(WLEF!D270))</f>
        <v>159.51560724085635</v>
      </c>
      <c r="E291" s="38">
        <f>IF('2018 Hourly Load - RC2016'!E271="",0,$P$19+$Q$19*(WLEF!E270))</f>
        <v>155.05934242327103</v>
      </c>
      <c r="F291" s="38">
        <f>IF('2018 Hourly Load - RC2016'!F271="",0,$P$19+$Q$19*(WLEF!F270))</f>
        <v>154.6831093955326</v>
      </c>
      <c r="G291" s="38">
        <f>IF('2018 Hourly Load - RC2016'!G271="",0,$P$19+$Q$19*(WLEF!G270))</f>
        <v>162.7882213229496</v>
      </c>
      <c r="H291" s="38">
        <f>IF('2018 Hourly Load - RC2016'!H271="",0,$P$19+$Q$19*(WLEF!H270))</f>
        <v>182.22747225204051</v>
      </c>
      <c r="I291" s="38">
        <f>IF('2018 Hourly Load - RC2016'!I271="",0,$P$19+$Q$19*(WLEF!I270))</f>
        <v>189.23731729077392</v>
      </c>
      <c r="J291" s="38">
        <f>IF('2018 Hourly Load - RC2016'!J271="",0,$P$19+$Q$19*(WLEF!J270))</f>
        <v>200.43645798283791</v>
      </c>
      <c r="K291" s="38">
        <f>IF('2018 Hourly Load - RC2016'!K271="",0,$P$19+$Q$19*(WLEF!K270))</f>
        <v>223.73625201500005</v>
      </c>
      <c r="L291" s="38">
        <f>IF('2018 Hourly Load - RC2016'!L271="",0,$P$19+$Q$19*(WLEF!L270))</f>
        <v>247.88111165711007</v>
      </c>
      <c r="M291" s="38">
        <f>IF('2018 Hourly Load - RC2016'!M271="",0,$P$19+$Q$19*(WLEF!M270))</f>
        <v>274.60706978410286</v>
      </c>
      <c r="N291" s="38">
        <f>IF('2018 Hourly Load - RC2016'!N271="",0,$P$19+$Q$19*(WLEF!N270))</f>
        <v>301.71755569071308</v>
      </c>
      <c r="O291" s="38">
        <f>IF('2018 Hourly Load - RC2016'!O271="",0,$P$19+$Q$19*(WLEF!O270))</f>
        <v>327.81352194595303</v>
      </c>
      <c r="P291" s="38">
        <f>IF('2018 Hourly Load - RC2016'!P271="",0,$P$19+$Q$19*(WLEF!P270))</f>
        <v>346.99904999509414</v>
      </c>
      <c r="Q291" s="38">
        <f>IF('2018 Hourly Load - RC2016'!Q271="",0,$P$19+$Q$19*(WLEF!Q270))</f>
        <v>358.04439683806208</v>
      </c>
      <c r="R291" s="38">
        <f>IF('2018 Hourly Load - RC2016'!R271="",0,$P$19+$Q$19*(WLEF!R270))</f>
        <v>354.30956252669267</v>
      </c>
      <c r="S291" s="38">
        <f>IF('2018 Hourly Load - RC2016'!S271="",0,$P$19+$Q$19*(WLEF!S270))</f>
        <v>355.99129973389063</v>
      </c>
      <c r="T291" s="38">
        <f>IF('2018 Hourly Load - RC2016'!T271="",0,$P$19+$Q$19*(WLEF!T270))</f>
        <v>332.46177660717416</v>
      </c>
      <c r="U291" s="38">
        <f>IF('2018 Hourly Load - RC2016'!U271="",0,$P$19+$Q$19*(WLEF!U270))</f>
        <v>318.934733076989</v>
      </c>
      <c r="V291" s="38">
        <f>IF('2018 Hourly Load - RC2016'!V271="",0,$P$19+$Q$19*(WLEF!V270))</f>
        <v>307.23170131317892</v>
      </c>
      <c r="W291" s="38">
        <f>IF('2018 Hourly Load - RC2016'!W271="",0,$P$19+$Q$19*(WLEF!W270))</f>
        <v>278.39106481405361</v>
      </c>
      <c r="X291" s="38">
        <f>IF('2018 Hourly Load - RC2016'!X271="",0,$P$19+$Q$19*(WLEF!X270))</f>
        <v>245.85618880121319</v>
      </c>
      <c r="Y291" s="38">
        <f>IF('2018 Hourly Load - RC2016'!Y271="",0,$P$19+$Q$19*(WLEF!Y270))</f>
        <v>214.75852240767972</v>
      </c>
      <c r="Z291" s="25">
        <f t="shared" si="4"/>
        <v>6038.5350252035532</v>
      </c>
    </row>
    <row r="292" spans="1:26" x14ac:dyDescent="0.25">
      <c r="A292" s="37">
        <f>IF('2018 Hourly Load - RC2016'!A272="","",'2018 Hourly Load - RC2016'!A272)</f>
        <v>43362</v>
      </c>
      <c r="B292" s="38">
        <f>IF('2018 Hourly Load - RC2016'!B272="",0,$P$19+$Q$19*(WLEF!B271))</f>
        <v>191.56746069012513</v>
      </c>
      <c r="C292" s="38">
        <f>IF('2018 Hourly Load - RC2016'!C272="",0,$P$19+$Q$19*(WLEF!C271))</f>
        <v>176.24310943087499</v>
      </c>
      <c r="D292" s="38">
        <f>IF('2018 Hourly Load - RC2016'!D272="",0,$P$19+$Q$19*(WLEF!D271))</f>
        <v>167.47114606180889</v>
      </c>
      <c r="E292" s="38">
        <f>IF('2018 Hourly Load - RC2016'!E272="",0,$P$19+$Q$19*(WLEF!E271))</f>
        <v>162.05849031060433</v>
      </c>
      <c r="F292" s="38">
        <f>IF('2018 Hourly Load - RC2016'!F272="",0,$P$19+$Q$19*(WLEF!F271))</f>
        <v>161.09067143579068</v>
      </c>
      <c r="G292" s="38">
        <f>IF('2018 Hourly Load - RC2016'!G272="",0,$P$19+$Q$19*(WLEF!G271))</f>
        <v>168.88755478538309</v>
      </c>
      <c r="H292" s="38">
        <f>IF('2018 Hourly Load - RC2016'!H272="",0,$P$19+$Q$19*(WLEF!H271))</f>
        <v>188.55366271882247</v>
      </c>
      <c r="I292" s="38">
        <f>IF('2018 Hourly Load - RC2016'!I272="",0,$P$19+$Q$19*(WLEF!I271))</f>
        <v>197.39317307489958</v>
      </c>
      <c r="J292" s="38">
        <f>IF('2018 Hourly Load - RC2016'!J272="",0,$P$19+$Q$19*(WLEF!J271))</f>
        <v>209.03855588158137</v>
      </c>
      <c r="K292" s="38">
        <f>IF('2018 Hourly Load - RC2016'!K272="",0,$P$19+$Q$19*(WLEF!K271))</f>
        <v>235.2877276138189</v>
      </c>
      <c r="L292" s="38">
        <f>IF('2018 Hourly Load - RC2016'!L272="",0,$P$19+$Q$19*(WLEF!L271))</f>
        <v>258.82317905695805</v>
      </c>
      <c r="M292" s="38">
        <f>IF('2018 Hourly Load - RC2016'!M272="",0,$P$19+$Q$19*(WLEF!M271))</f>
        <v>274.20718462958337</v>
      </c>
      <c r="N292" s="38">
        <f>IF('2018 Hourly Load - RC2016'!N272="",0,$P$19+$Q$19*(WLEF!N271))</f>
        <v>278.89044814993201</v>
      </c>
      <c r="O292" s="38">
        <f>IF('2018 Hourly Load - RC2016'!O272="",0,$P$19+$Q$19*(WLEF!O271))</f>
        <v>271.2096345034243</v>
      </c>
      <c r="P292" s="38">
        <f>IF('2018 Hourly Load - RC2016'!P272="",0,$P$19+$Q$19*(WLEF!P271))</f>
        <v>258.48509886688191</v>
      </c>
      <c r="Q292" s="38">
        <f>IF('2018 Hourly Load - RC2016'!Q272="",0,$P$19+$Q$19*(WLEF!Q271))</f>
        <v>252.67647085139566</v>
      </c>
      <c r="R292" s="38">
        <f>IF('2018 Hourly Load - RC2016'!R272="",0,$P$19+$Q$19*(WLEF!R271))</f>
        <v>247.44459422558322</v>
      </c>
      <c r="S292" s="38">
        <f>IF('2018 Hourly Load - RC2016'!S272="",0,$P$19+$Q$19*(WLEF!S271))</f>
        <v>242.35861733666815</v>
      </c>
      <c r="T292" s="38">
        <f>IF('2018 Hourly Load - RC2016'!T272="",0,$P$19+$Q$19*(WLEF!T271))</f>
        <v>236.40245034221607</v>
      </c>
      <c r="U292" s="38">
        <f>IF('2018 Hourly Load - RC2016'!U272="",0,$P$19+$Q$19*(WLEF!U271))</f>
        <v>238.64401856593463</v>
      </c>
      <c r="V292" s="38">
        <f>IF('2018 Hourly Load - RC2016'!V272="",0,$P$19+$Q$19*(WLEF!V271))</f>
        <v>236.08655278723802</v>
      </c>
      <c r="W292" s="38">
        <f>IF('2018 Hourly Load - RC2016'!W272="",0,$P$19+$Q$19*(WLEF!W271))</f>
        <v>223.2924784737823</v>
      </c>
      <c r="X292" s="38">
        <f>IF('2018 Hourly Load - RC2016'!X272="",0,$P$19+$Q$19*(WLEF!X271))</f>
        <v>205.90477315911232</v>
      </c>
      <c r="Y292" s="38">
        <f>IF('2018 Hourly Load - RC2016'!Y272="",0,$P$19+$Q$19*(WLEF!Y271))</f>
        <v>187.81986632860514</v>
      </c>
      <c r="Z292" s="25">
        <f t="shared" si="4"/>
        <v>5269.8369192810251</v>
      </c>
    </row>
    <row r="293" spans="1:26" x14ac:dyDescent="0.25">
      <c r="A293" s="37">
        <f>IF('2018 Hourly Load - RC2016'!A273="","",'2018 Hourly Load - RC2016'!A273)</f>
        <v>43363</v>
      </c>
      <c r="B293" s="38">
        <f>IF('2018 Hourly Load - RC2016'!B273="",0,$P$19+$Q$19*(WLEF!B272))</f>
        <v>170.97004028465301</v>
      </c>
      <c r="C293" s="38">
        <f>IF('2018 Hourly Load - RC2016'!C273="",0,$P$19+$Q$19*(WLEF!C272))</f>
        <v>160.2936566933879</v>
      </c>
      <c r="D293" s="38">
        <f>IF('2018 Hourly Load - RC2016'!D273="",0,$P$19+$Q$19*(WLEF!D272))</f>
        <v>153.58892718303991</v>
      </c>
      <c r="E293" s="38">
        <f>IF('2018 Hourly Load - RC2016'!E273="",0,$P$19+$Q$19*(WLEF!E272))</f>
        <v>150.00632300323383</v>
      </c>
      <c r="F293" s="38">
        <f>IF('2018 Hourly Load - RC2016'!F273="",0,$P$19+$Q$19*(WLEF!F272))</f>
        <v>148.21506442984904</v>
      </c>
      <c r="G293" s="38">
        <f>IF('2018 Hourly Load - RC2016'!G273="",0,$P$19+$Q$19*(WLEF!G272))</f>
        <v>149.99234520985314</v>
      </c>
      <c r="H293" s="38">
        <f>IF('2018 Hourly Load - RC2016'!H273="",0,$P$19+$Q$19*(WLEF!H272))</f>
        <v>155.52373344349175</v>
      </c>
      <c r="I293" s="38">
        <f>IF('2018 Hourly Load - RC2016'!I273="",0,$P$19+$Q$19*(WLEF!I272))</f>
        <v>163.00168387104657</v>
      </c>
      <c r="J293" s="38">
        <f>IF('2018 Hourly Load - RC2016'!J273="",0,$P$19+$Q$19*(WLEF!J272))</f>
        <v>177.94597552607573</v>
      </c>
      <c r="K293" s="38">
        <f>IF('2018 Hourly Load - RC2016'!K273="",0,$P$19+$Q$19*(WLEF!K272))</f>
        <v>202.99659301441548</v>
      </c>
      <c r="L293" s="38">
        <f>IF('2018 Hourly Load - RC2016'!L273="",0,$P$19+$Q$19*(WLEF!L272))</f>
        <v>227.51598314544168</v>
      </c>
      <c r="M293" s="38">
        <f>IF('2018 Hourly Load - RC2016'!M273="",0,$P$19+$Q$19*(WLEF!M272))</f>
        <v>248.34007426140715</v>
      </c>
      <c r="N293" s="38">
        <f>IF('2018 Hourly Load - RC2016'!N273="",0,$P$19+$Q$19*(WLEF!N272))</f>
        <v>264.5284111057548</v>
      </c>
      <c r="O293" s="38">
        <f>IF('2018 Hourly Load - RC2016'!O273="",0,$P$19+$Q$19*(WLEF!O272))</f>
        <v>275.50243401563847</v>
      </c>
      <c r="P293" s="38">
        <f>IF('2018 Hourly Load - RC2016'!P273="",0,$P$19+$Q$19*(WLEF!P272))</f>
        <v>276.7783671025511</v>
      </c>
      <c r="Q293" s="38">
        <f>IF('2018 Hourly Load - RC2016'!Q273="",0,$P$19+$Q$19*(WLEF!Q272))</f>
        <v>259.86197660983515</v>
      </c>
      <c r="R293" s="38">
        <f>IF('2018 Hourly Load - RC2016'!R273="",0,$P$19+$Q$19*(WLEF!R272))</f>
        <v>246.312341892777</v>
      </c>
      <c r="S293" s="38">
        <f>IF('2018 Hourly Load - RC2016'!S273="",0,$P$19+$Q$19*(WLEF!S272))</f>
        <v>239.72826822304245</v>
      </c>
      <c r="T293" s="38">
        <f>IF('2018 Hourly Load - RC2016'!T273="",0,$P$19+$Q$19*(WLEF!T272))</f>
        <v>229.60986853393564</v>
      </c>
      <c r="U293" s="38">
        <f>IF('2018 Hourly Load - RC2016'!U273="",0,$P$19+$Q$19*(WLEF!U272))</f>
        <v>231.80172578888329</v>
      </c>
      <c r="V293" s="38">
        <f>IF('2018 Hourly Load - RC2016'!V273="",0,$P$19+$Q$19*(WLEF!V272))</f>
        <v>229.60986853393564</v>
      </c>
      <c r="W293" s="38">
        <f>IF('2018 Hourly Load - RC2016'!W273="",0,$P$19+$Q$19*(WLEF!W272))</f>
        <v>214.95396552080666</v>
      </c>
      <c r="X293" s="38">
        <f>IF('2018 Hourly Load - RC2016'!X273="",0,$P$19+$Q$19*(WLEF!X272))</f>
        <v>198.14114146444683</v>
      </c>
      <c r="Y293" s="38">
        <f>IF('2018 Hourly Load - RC2016'!Y273="",0,$P$19+$Q$19*(WLEF!Y272))</f>
        <v>181.51584986554573</v>
      </c>
      <c r="Z293" s="25">
        <f t="shared" si="4"/>
        <v>4956.7346187230487</v>
      </c>
    </row>
    <row r="294" spans="1:26" x14ac:dyDescent="0.25">
      <c r="A294" s="37">
        <f>IF('2018 Hourly Load - RC2016'!A274="","",'2018 Hourly Load - RC2016'!A274)</f>
        <v>43364</v>
      </c>
      <c r="B294" s="38">
        <f>IF('2018 Hourly Load - RC2016'!B274="",0,$P$19+$Q$19*(WLEF!B273))</f>
        <v>166.87660540717911</v>
      </c>
      <c r="C294" s="38">
        <f>IF('2018 Hourly Load - RC2016'!C274="",0,$P$19+$Q$19*(WLEF!C273))</f>
        <v>155.61097075591809</v>
      </c>
      <c r="D294" s="38">
        <f>IF('2018 Hourly Load - RC2016'!D274="",0,$P$19+$Q$19*(WLEF!D273))</f>
        <v>148.6571749927158</v>
      </c>
      <c r="E294" s="38">
        <f>IF('2018 Hourly Load - RC2016'!E274="",0,$P$19+$Q$19*(WLEF!E273))</f>
        <v>144.32911846932782</v>
      </c>
      <c r="F294" s="38">
        <f>IF('2018 Hourly Load - RC2016'!F274="",0,$P$19+$Q$19*(WLEF!F273))</f>
        <v>142.50935190114814</v>
      </c>
      <c r="G294" s="38">
        <f>IF('2018 Hourly Load - RC2016'!G274="",0,$P$19+$Q$19*(WLEF!G273))</f>
        <v>142.97168793471269</v>
      </c>
      <c r="H294" s="38">
        <f>IF('2018 Hourly Load - RC2016'!H274="",0,$P$19+$Q$19*(WLEF!H273))</f>
        <v>146.37972614094181</v>
      </c>
      <c r="I294" s="38">
        <f>IF('2018 Hourly Load - RC2016'!I274="",0,$P$19+$Q$19*(WLEF!I273))</f>
        <v>150.37025056659945</v>
      </c>
      <c r="J294" s="38">
        <f>IF('2018 Hourly Load - RC2016'!J274="",0,$P$19+$Q$19*(WLEF!J273))</f>
        <v>166.72049259519224</v>
      </c>
      <c r="K294" s="38">
        <f>IF('2018 Hourly Load - RC2016'!K274="",0,$P$19+$Q$19*(WLEF!K273))</f>
        <v>195.09164196613085</v>
      </c>
      <c r="L294" s="38">
        <f>IF('2018 Hourly Load - RC2016'!L274="",0,$P$19+$Q$19*(WLEF!L273))</f>
        <v>224.44369034220938</v>
      </c>
      <c r="M294" s="38">
        <f>IF('2018 Hourly Load - RC2016'!M274="",0,$P$19+$Q$19*(WLEF!M273))</f>
        <v>254.49792413420909</v>
      </c>
      <c r="N294" s="38">
        <f>IF('2018 Hourly Load - RC2016'!N274="",0,$P$19+$Q$19*(WLEF!N273))</f>
        <v>280.55964109136767</v>
      </c>
      <c r="O294" s="38">
        <f>IF('2018 Hourly Load - RC2016'!O274="",0,$P$19+$Q$19*(WLEF!O273))</f>
        <v>299.78623722525452</v>
      </c>
      <c r="P294" s="38">
        <f>IF('2018 Hourly Load - RC2016'!P274="",0,$P$19+$Q$19*(WLEF!P273))</f>
        <v>313.20084486145078</v>
      </c>
      <c r="Q294" s="38">
        <f>IF('2018 Hourly Load - RC2016'!Q274="",0,$P$19+$Q$19*(WLEF!Q273))</f>
        <v>318.36078976148588</v>
      </c>
      <c r="R294" s="38">
        <f>IF('2018 Hourly Load - RC2016'!R274="",0,$P$19+$Q$19*(WLEF!R273))</f>
        <v>317.63132344465674</v>
      </c>
      <c r="S294" s="38">
        <f>IF('2018 Hourly Load - RC2016'!S274="",0,$P$19+$Q$19*(WLEF!S273))</f>
        <v>308.07236923729698</v>
      </c>
      <c r="T294" s="38">
        <f>IF('2018 Hourly Load - RC2016'!T274="",0,$P$19+$Q$19*(WLEF!T273))</f>
        <v>287.28260438251129</v>
      </c>
      <c r="U294" s="38">
        <f>IF('2018 Hourly Load - RC2016'!U274="",0,$P$19+$Q$19*(WLEF!U273))</f>
        <v>278.01100808695787</v>
      </c>
      <c r="V294" s="38">
        <f>IF('2018 Hourly Load - RC2016'!V274="",0,$P$19+$Q$19*(WLEF!V273))</f>
        <v>268.05056256994976</v>
      </c>
      <c r="W294" s="38">
        <f>IF('2018 Hourly Load - RC2016'!W274="",0,$P$19+$Q$19*(WLEF!W273))</f>
        <v>242.65938624819574</v>
      </c>
      <c r="X294" s="38">
        <f>IF('2018 Hourly Load - RC2016'!X274="",0,$P$19+$Q$19*(WLEF!X273))</f>
        <v>217.34995480690924</v>
      </c>
      <c r="Y294" s="38">
        <f>IF('2018 Hourly Load - RC2016'!Y274="",0,$P$19+$Q$19*(WLEF!Y273))</f>
        <v>191.1950794137145</v>
      </c>
      <c r="Z294" s="25">
        <f t="shared" si="4"/>
        <v>5360.6184363360362</v>
      </c>
    </row>
    <row r="295" spans="1:26" x14ac:dyDescent="0.25">
      <c r="A295" s="37">
        <f>IF('2018 Hourly Load - RC2016'!A275="","",'2018 Hourly Load - RC2016'!A275)</f>
        <v>43365</v>
      </c>
      <c r="B295" s="38">
        <f>IF('2018 Hourly Load - RC2016'!B275="",0,$P$19+$Q$19*(WLEF!B274))</f>
        <v>172.17341587106256</v>
      </c>
      <c r="C295" s="38">
        <f>IF('2018 Hourly Load - RC2016'!C275="",0,$P$19+$Q$19*(WLEF!C274))</f>
        <v>160.083799183135</v>
      </c>
      <c r="D295" s="38">
        <f>IF('2018 Hourly Load - RC2016'!D275="",0,$P$19+$Q$19*(WLEF!D274))</f>
        <v>152.54575999630362</v>
      </c>
      <c r="E295" s="38">
        <f>IF('2018 Hourly Load - RC2016'!E275="",0,$P$19+$Q$19*(WLEF!E274))</f>
        <v>149.51795617964984</v>
      </c>
      <c r="F295" s="38">
        <f>IF('2018 Hourly Load - RC2016'!F275="",0,$P$19+$Q$19*(WLEF!F274))</f>
        <v>150.25816927828834</v>
      </c>
      <c r="G295" s="38">
        <f>IF('2018 Hourly Load - RC2016'!G275="",0,$P$19+$Q$19*(WLEF!G274))</f>
        <v>159.78449185119632</v>
      </c>
      <c r="H295" s="38">
        <f>IF('2018 Hourly Load - RC2016'!H275="",0,$P$19+$Q$19*(WLEF!H274))</f>
        <v>178.41152890486708</v>
      </c>
      <c r="I295" s="38">
        <f>IF('2018 Hourly Load - RC2016'!I275="",0,$P$19+$Q$19*(WLEF!I274))</f>
        <v>187.50615898516639</v>
      </c>
      <c r="J295" s="38">
        <f>IF('2018 Hourly Load - RC2016'!J275="",0,$P$19+$Q$19*(WLEF!J274))</f>
        <v>199.7915036216132</v>
      </c>
      <c r="K295" s="38">
        <f>IF('2018 Hourly Load - RC2016'!K275="",0,$P$19+$Q$19*(WLEF!K274))</f>
        <v>223.49410740603514</v>
      </c>
      <c r="L295" s="38">
        <f>IF('2018 Hourly Load - RC2016'!L275="",0,$P$19+$Q$19*(WLEF!L274))</f>
        <v>249.32570182177182</v>
      </c>
      <c r="M295" s="38">
        <f>IF('2018 Hourly Load - RC2016'!M275="",0,$P$19+$Q$19*(WLEF!M274))</f>
        <v>273.73726377477652</v>
      </c>
      <c r="N295" s="38">
        <f>IF('2018 Hourly Load - RC2016'!N275="",0,$P$19+$Q$19*(WLEF!N274))</f>
        <v>293.08147103156051</v>
      </c>
      <c r="O295" s="38">
        <f>IF('2018 Hourly Load - RC2016'!O275="",0,$P$19+$Q$19*(WLEF!O274))</f>
        <v>297.21612072716408</v>
      </c>
      <c r="P295" s="38">
        <f>IF('2018 Hourly Load - RC2016'!P275="",0,$P$19+$Q$19*(WLEF!P274))</f>
        <v>291.99878005701623</v>
      </c>
      <c r="Q295" s="38">
        <f>IF('2018 Hourly Load - RC2016'!Q275="",0,$P$19+$Q$19*(WLEF!Q274))</f>
        <v>285.4401624715473</v>
      </c>
      <c r="R295" s="38">
        <f>IF('2018 Hourly Load - RC2016'!R275="",0,$P$19+$Q$19*(WLEF!R274))</f>
        <v>281.75623745158407</v>
      </c>
      <c r="S295" s="38">
        <f>IF('2018 Hourly Load - RC2016'!S275="",0,$P$19+$Q$19*(WLEF!S274))</f>
        <v>274.63060538731435</v>
      </c>
      <c r="T295" s="38">
        <f>IF('2018 Hourly Load - RC2016'!T275="",0,$P$19+$Q$19*(WLEF!T274))</f>
        <v>270.25446562872315</v>
      </c>
      <c r="U295" s="38">
        <f>IF('2018 Hourly Load - RC2016'!U275="",0,$P$19+$Q$19*(WLEF!U274))</f>
        <v>272.89285630721253</v>
      </c>
      <c r="V295" s="38">
        <f>IF('2018 Hourly Load - RC2016'!V275="",0,$P$19+$Q$19*(WLEF!V274))</f>
        <v>264.00184900691221</v>
      </c>
      <c r="W295" s="38">
        <f>IF('2018 Hourly Load - RC2016'!W275="",0,$P$19+$Q$19*(WLEF!W274))</f>
        <v>240.47452616167334</v>
      </c>
      <c r="X295" s="38">
        <f>IF('2018 Hourly Load - RC2016'!X275="",0,$P$19+$Q$19*(WLEF!X274))</f>
        <v>213.74453718231052</v>
      </c>
      <c r="Y295" s="38">
        <f>IF('2018 Hourly Load - RC2016'!Y275="",0,$P$19+$Q$19*(WLEF!Y274))</f>
        <v>189.02672899072664</v>
      </c>
      <c r="Z295" s="25">
        <f t="shared" si="4"/>
        <v>5431.1481972776119</v>
      </c>
    </row>
    <row r="296" spans="1:26" x14ac:dyDescent="0.25">
      <c r="A296" s="37">
        <f>IF('2018 Hourly Load - RC2016'!A276="","",'2018 Hourly Load - RC2016'!A276)</f>
        <v>43366</v>
      </c>
      <c r="B296" s="38">
        <f>IF('2018 Hourly Load - RC2016'!B276="",0,$P$19+$Q$19*(WLEF!B275))</f>
        <v>170.1404500117394</v>
      </c>
      <c r="C296" s="38">
        <f>IF('2018 Hourly Load - RC2016'!C276="",0,$P$19+$Q$19*(WLEF!C275))</f>
        <v>158.23736957667876</v>
      </c>
      <c r="D296" s="38">
        <f>IF('2018 Hourly Load - RC2016'!D276="",0,$P$19+$Q$19*(WLEF!D275))</f>
        <v>150.73515059827415</v>
      </c>
      <c r="E296" s="38">
        <f>IF('2018 Hourly Load - RC2016'!E276="",0,$P$19+$Q$19*(WLEF!E275))</f>
        <v>146.97952618039125</v>
      </c>
      <c r="F296" s="38">
        <f>IF('2018 Hourly Load - RC2016'!F276="",0,$P$19+$Q$19*(WLEF!F275))</f>
        <v>147.3763716521635</v>
      </c>
      <c r="G296" s="38">
        <f>IF('2018 Hourly Load - RC2016'!G276="",0,$P$19+$Q$19*(WLEF!G275))</f>
        <v>157.24890660945431</v>
      </c>
      <c r="H296" s="38">
        <f>IF('2018 Hourly Load - RC2016'!H276="",0,$P$19+$Q$19*(WLEF!H275))</f>
        <v>177.97919193621925</v>
      </c>
      <c r="I296" s="38">
        <f>IF('2018 Hourly Load - RC2016'!I276="",0,$P$19+$Q$19*(WLEF!I275))</f>
        <v>187.64552692863566</v>
      </c>
      <c r="J296" s="38">
        <f>IF('2018 Hourly Load - RC2016'!J276="",0,$P$19+$Q$19*(WLEF!J275))</f>
        <v>192.6705734991605</v>
      </c>
      <c r="K296" s="38">
        <f>IF('2018 Hourly Load - RC2016'!K276="",0,$P$19+$Q$19*(WLEF!K275))</f>
        <v>207.68527919643739</v>
      </c>
      <c r="L296" s="38">
        <f>IF('2018 Hourly Load - RC2016'!L276="",0,$P$19+$Q$19*(WLEF!L275))</f>
        <v>219.07164880925416</v>
      </c>
      <c r="M296" s="38">
        <f>IF('2018 Hourly Load - RC2016'!M276="",0,$P$19+$Q$19*(WLEF!M275))</f>
        <v>233.23718611608393</v>
      </c>
      <c r="N296" s="38">
        <f>IF('2018 Hourly Load - RC2016'!N276="",0,$P$19+$Q$19*(WLEF!N275))</f>
        <v>243.90843260034939</v>
      </c>
      <c r="O296" s="38">
        <f>IF('2018 Hourly Load - RC2016'!O276="",0,$P$19+$Q$19*(WLEF!O275))</f>
        <v>246.24713832422088</v>
      </c>
      <c r="P296" s="38">
        <f>IF('2018 Hourly Load - RC2016'!P276="",0,$P$19+$Q$19*(WLEF!P275))</f>
        <v>247.44459422558322</v>
      </c>
      <c r="Q296" s="38">
        <f>IF('2018 Hourly Load - RC2016'!Q276="",0,$P$19+$Q$19*(WLEF!Q275))</f>
        <v>250.11630129431603</v>
      </c>
      <c r="R296" s="38">
        <f>IF('2018 Hourly Load - RC2016'!R276="",0,$P$19+$Q$19*(WLEF!R275))</f>
        <v>253.76373717424934</v>
      </c>
      <c r="S296" s="38">
        <f>IF('2018 Hourly Load - RC2016'!S276="",0,$P$19+$Q$19*(WLEF!S275))</f>
        <v>259.74891637968324</v>
      </c>
      <c r="T296" s="38">
        <f>IF('2018 Hourly Load - RC2016'!T276="",0,$P$19+$Q$19*(WLEF!T275))</f>
        <v>255.81446568512069</v>
      </c>
      <c r="U296" s="38">
        <f>IF('2018 Hourly Load - RC2016'!U276="",0,$P$19+$Q$19*(WLEF!U275))</f>
        <v>261.03993495316877</v>
      </c>
      <c r="V296" s="38">
        <f>IF('2018 Hourly Load - RC2016'!V276="",0,$P$19+$Q$19*(WLEF!V275))</f>
        <v>256.46341493465059</v>
      </c>
      <c r="W296" s="38">
        <f>IF('2018 Hourly Load - RC2016'!W276="",0,$P$19+$Q$19*(WLEF!W275))</f>
        <v>235.5817899465639</v>
      </c>
      <c r="X296" s="38">
        <f>IF('2018 Hourly Load - RC2016'!X276="",0,$P$19+$Q$19*(WLEF!X275))</f>
        <v>211.36155465984211</v>
      </c>
      <c r="Y296" s="38">
        <f>IF('2018 Hourly Load - RC2016'!Y276="",0,$P$19+$Q$19*(WLEF!Y275))</f>
        <v>186.58517179610487</v>
      </c>
      <c r="Z296" s="25">
        <f t="shared" si="4"/>
        <v>5057.0826330883456</v>
      </c>
    </row>
    <row r="297" spans="1:26" x14ac:dyDescent="0.25">
      <c r="A297" s="37">
        <f>IF('2018 Hourly Load - RC2016'!A277="","",'2018 Hourly Load - RC2016'!A277)</f>
        <v>43367</v>
      </c>
      <c r="B297" s="38">
        <f>IF('2018 Hourly Load - RC2016'!B277="",0,$P$19+$Q$19*(WLEF!B276))</f>
        <v>167.6907109924017</v>
      </c>
      <c r="C297" s="38">
        <f>IF('2018 Hourly Load - RC2016'!C277="",0,$P$19+$Q$19*(WLEF!C276))</f>
        <v>156.3253472704865</v>
      </c>
      <c r="D297" s="38">
        <f>IF('2018 Hourly Load - RC2016'!D277="",0,$P$19+$Q$19*(WLEF!D276))</f>
        <v>151.00242329923489</v>
      </c>
      <c r="E297" s="38">
        <f>IF('2018 Hourly Load - RC2016'!E277="",0,$P$19+$Q$19*(WLEF!E276))</f>
        <v>146.96586343221719</v>
      </c>
      <c r="F297" s="38">
        <f>IF('2018 Hourly Load - RC2016'!F277="",0,$P$19+$Q$19*(WLEF!F276))</f>
        <v>146.55664991859959</v>
      </c>
      <c r="G297" s="38">
        <f>IF('2018 Hourly Load - RC2016'!G277="",0,$P$19+$Q$19*(WLEF!G276))</f>
        <v>156.13548218379231</v>
      </c>
      <c r="H297" s="38">
        <f>IF('2018 Hourly Load - RC2016'!H277="",0,$P$19+$Q$19*(WLEF!H276))</f>
        <v>176.27602949712551</v>
      </c>
      <c r="I297" s="38">
        <f>IF('2018 Hourly Load - RC2016'!I277="",0,$P$19+$Q$19*(WLEF!I276))</f>
        <v>185.66822552935147</v>
      </c>
      <c r="J297" s="38">
        <f>IF('2018 Hourly Load - RC2016'!J277="",0,$P$19+$Q$19*(WLEF!J276))</f>
        <v>193.54630063209657</v>
      </c>
      <c r="K297" s="38">
        <f>IF('2018 Hourly Load - RC2016'!K277="",0,$P$19+$Q$19*(WLEF!K276))</f>
        <v>208.80932381040105</v>
      </c>
      <c r="L297" s="38">
        <f>IF('2018 Hourly Load - RC2016'!L277="",0,$P$19+$Q$19*(WLEF!L276))</f>
        <v>224.26160931767566</v>
      </c>
      <c r="M297" s="38">
        <f>IF('2018 Hourly Load - RC2016'!M277="",0,$P$19+$Q$19*(WLEF!M276))</f>
        <v>240.43183537832903</v>
      </c>
      <c r="N297" s="38">
        <f>IF('2018 Hourly Load - RC2016'!N277="",0,$P$19+$Q$19*(WLEF!N276))</f>
        <v>251.72518465711795</v>
      </c>
      <c r="O297" s="38">
        <f>IF('2018 Hourly Load - RC2016'!O277="",0,$P$19+$Q$19*(WLEF!O276))</f>
        <v>265.97463044254681</v>
      </c>
      <c r="P297" s="38">
        <f>IF('2018 Hourly Load - RC2016'!P277="",0,$P$19+$Q$19*(WLEF!P276))</f>
        <v>282.74013010546821</v>
      </c>
      <c r="Q297" s="38">
        <f>IF('2018 Hourly Load - RC2016'!Q277="",0,$P$19+$Q$19*(WLEF!Q276))</f>
        <v>296.44557841349501</v>
      </c>
      <c r="R297" s="38">
        <f>IF('2018 Hourly Load - RC2016'!R277="",0,$P$19+$Q$19*(WLEF!R276))</f>
        <v>297.73888645933852</v>
      </c>
      <c r="S297" s="38">
        <f>IF('2018 Hourly Load - RC2016'!S277="",0,$P$19+$Q$19*(WLEF!S276))</f>
        <v>292.12167286245301</v>
      </c>
      <c r="T297" s="38">
        <f>IF('2018 Hourly Load - RC2016'!T277="",0,$P$19+$Q$19*(WLEF!T276))</f>
        <v>282.42790232365064</v>
      </c>
      <c r="U297" s="38">
        <f>IF('2018 Hourly Load - RC2016'!U277="",0,$P$19+$Q$19*(WLEF!U276))</f>
        <v>282.25988037128377</v>
      </c>
      <c r="V297" s="38">
        <f>IF('2018 Hourly Load - RC2016'!V277="",0,$P$19+$Q$19*(WLEF!V276))</f>
        <v>276.84937527114749</v>
      </c>
      <c r="W297" s="38">
        <f>IF('2018 Hourly Load - RC2016'!W277="",0,$P$19+$Q$19*(WLEF!W276))</f>
        <v>255.23367768882667</v>
      </c>
      <c r="X297" s="38">
        <f>IF('2018 Hourly Load - RC2016'!X277="",0,$P$19+$Q$19*(WLEF!X276))</f>
        <v>226.1894522159231</v>
      </c>
      <c r="Y297" s="38">
        <f>IF('2018 Hourly Load - RC2016'!Y277="",0,$P$19+$Q$19*(WLEF!Y276))</f>
        <v>201.21272937201132</v>
      </c>
      <c r="Z297" s="25">
        <f t="shared" si="4"/>
        <v>5364.588901444974</v>
      </c>
    </row>
    <row r="298" spans="1:26" x14ac:dyDescent="0.25">
      <c r="A298" s="37">
        <f>IF('2018 Hourly Load - RC2016'!A278="","",'2018 Hourly Load - RC2016'!A278)</f>
        <v>43368</v>
      </c>
      <c r="B298" s="38">
        <f>IF('2018 Hourly Load - RC2016'!B278="",0,$P$19+$Q$19*(WLEF!B277))</f>
        <v>181.53276376516735</v>
      </c>
      <c r="C298" s="38">
        <f>IF('2018 Hourly Load - RC2016'!C278="",0,$P$19+$Q$19*(WLEF!C277))</f>
        <v>168.24085688630242</v>
      </c>
      <c r="D298" s="38">
        <f>IF('2018 Hourly Load - RC2016'!D278="",0,$P$19+$Q$19*(WLEF!D277))</f>
        <v>160.083799183135</v>
      </c>
      <c r="E298" s="38">
        <f>IF('2018 Hourly Load - RC2016'!E278="",0,$P$19+$Q$19*(WLEF!E277))</f>
        <v>155.16080208471791</v>
      </c>
      <c r="F298" s="38">
        <f>IF('2018 Hourly Load - RC2016'!F278="",0,$P$19+$Q$19*(WLEF!F277))</f>
        <v>154.87110435086319</v>
      </c>
      <c r="G298" s="38">
        <f>IF('2018 Hourly Load - RC2016'!G278="",0,$P$19+$Q$19*(WLEF!G277))</f>
        <v>161.5133671579776</v>
      </c>
      <c r="H298" s="38">
        <f>IF('2018 Hourly Load - RC2016'!H278="",0,$P$19+$Q$19*(WLEF!H277))</f>
        <v>177.11743540385089</v>
      </c>
      <c r="I298" s="38">
        <f>IF('2018 Hourly Load - RC2016'!I278="",0,$P$19+$Q$19*(WLEF!I277))</f>
        <v>187.523574943131</v>
      </c>
      <c r="J298" s="38">
        <f>IF('2018 Hourly Load - RC2016'!J278="",0,$P$19+$Q$19*(WLEF!J277))</f>
        <v>200.58412355531141</v>
      </c>
      <c r="K298" s="38">
        <f>IF('2018 Hourly Load - RC2016'!K278="",0,$P$19+$Q$19*(WLEF!K277))</f>
        <v>225.78251163119359</v>
      </c>
      <c r="L298" s="38">
        <f>IF('2018 Hourly Load - RC2016'!L278="",0,$P$19+$Q$19*(WLEF!L277))</f>
        <v>252.76509781528148</v>
      </c>
      <c r="M298" s="38">
        <f>IF('2018 Hourly Load - RC2016'!M278="",0,$P$19+$Q$19*(WLEF!M277))</f>
        <v>271.723161067381</v>
      </c>
      <c r="N298" s="38">
        <f>IF('2018 Hourly Load - RC2016'!N278="",0,$P$19+$Q$19*(WLEF!N277))</f>
        <v>282.25988037128377</v>
      </c>
      <c r="O298" s="38">
        <f>IF('2018 Hourly Load - RC2016'!O278="",0,$P$19+$Q$19*(WLEF!O277))</f>
        <v>291.80222637357178</v>
      </c>
      <c r="P298" s="38">
        <f>IF('2018 Hourly Load - RC2016'!P278="",0,$P$19+$Q$19*(WLEF!P277))</f>
        <v>304.84565824880576</v>
      </c>
      <c r="Q298" s="38">
        <f>IF('2018 Hourly Load - RC2016'!Q278="",0,$P$19+$Q$19*(WLEF!Q277))</f>
        <v>315.76073174098207</v>
      </c>
      <c r="R298" s="38">
        <f>IF('2018 Hourly Load - RC2016'!R278="",0,$P$19+$Q$19*(WLEF!R277))</f>
        <v>307.89391482904614</v>
      </c>
      <c r="S298" s="38">
        <f>IF('2018 Hourly Load - RC2016'!S278="",0,$P$19+$Q$19*(WLEF!S277))</f>
        <v>287.45272088200539</v>
      </c>
      <c r="T298" s="38">
        <f>IF('2018 Hourly Load - RC2016'!T278="",0,$P$19+$Q$19*(WLEF!T277))</f>
        <v>274.04264687580326</v>
      </c>
      <c r="U298" s="38">
        <f>IF('2018 Hourly Load - RC2016'!U278="",0,$P$19+$Q$19*(WLEF!U277))</f>
        <v>271.95681240282977</v>
      </c>
      <c r="V298" s="38">
        <f>IF('2018 Hourly Load - RC2016'!V278="",0,$P$19+$Q$19*(WLEF!V277))</f>
        <v>264.82636978526779</v>
      </c>
      <c r="W298" s="38">
        <f>IF('2018 Hourly Load - RC2016'!W278="",0,$P$19+$Q$19*(WLEF!W277))</f>
        <v>243.08954523308614</v>
      </c>
      <c r="X298" s="38">
        <f>IF('2018 Hourly Load - RC2016'!X278="",0,$P$19+$Q$19*(WLEF!X277))</f>
        <v>217.56703893632005</v>
      </c>
      <c r="Y298" s="38">
        <f>IF('2018 Hourly Load - RC2016'!Y278="",0,$P$19+$Q$19*(WLEF!Y277))</f>
        <v>195.326165789789</v>
      </c>
      <c r="Z298" s="25">
        <f t="shared" si="4"/>
        <v>5553.7223093131051</v>
      </c>
    </row>
    <row r="299" spans="1:26" x14ac:dyDescent="0.25">
      <c r="A299" s="37">
        <f>IF('2018 Hourly Load - RC2016'!A279="","",'2018 Hourly Load - RC2016'!A279)</f>
        <v>43369</v>
      </c>
      <c r="B299" s="38">
        <f>IF('2018 Hourly Load - RC2016'!B279="",0,$P$19+$Q$19*(WLEF!B278))</f>
        <v>176.63853000640444</v>
      </c>
      <c r="C299" s="38">
        <f>IF('2018 Hourly Load - RC2016'!C279="",0,$P$19+$Q$19*(WLEF!C278))</f>
        <v>165.0281927421961</v>
      </c>
      <c r="D299" s="38">
        <f>IF('2018 Hourly Load - RC2016'!D279="",0,$P$19+$Q$19*(WLEF!D278))</f>
        <v>157.86778486593812</v>
      </c>
      <c r="E299" s="38">
        <f>IF('2018 Hourly Load - RC2016'!E279="",0,$P$19+$Q$19*(WLEF!E278))</f>
        <v>153.76114038750521</v>
      </c>
      <c r="F299" s="38">
        <f>IF('2018 Hourly Load - RC2016'!F279="",0,$P$19+$Q$19*(WLEF!F278))</f>
        <v>153.67500789114598</v>
      </c>
      <c r="G299" s="38">
        <f>IF('2018 Hourly Load - RC2016'!G279="",0,$P$19+$Q$19*(WLEF!G278))</f>
        <v>162.6359207018194</v>
      </c>
      <c r="H299" s="38">
        <f>IF('2018 Hourly Load - RC2016'!H279="",0,$P$19+$Q$19*(WLEF!H278))</f>
        <v>182.09172948629157</v>
      </c>
      <c r="I299" s="38">
        <f>IF('2018 Hourly Load - RC2016'!I279="",0,$P$19+$Q$19*(WLEF!I278))</f>
        <v>192.27851340583527</v>
      </c>
      <c r="J299" s="38">
        <f>IF('2018 Hourly Load - RC2016'!J279="",0,$P$19+$Q$19*(WLEF!J278))</f>
        <v>201.02767268076559</v>
      </c>
      <c r="K299" s="38">
        <f>IF('2018 Hourly Load - RC2016'!K279="",0,$P$19+$Q$19*(WLEF!K278))</f>
        <v>218.43711611469405</v>
      </c>
      <c r="L299" s="38">
        <f>IF('2018 Hourly Load - RC2016'!L279="",0,$P$19+$Q$19*(WLEF!L278))</f>
        <v>242.44452254013856</v>
      </c>
      <c r="M299" s="38">
        <f>IF('2018 Hourly Load - RC2016'!M279="",0,$P$19+$Q$19*(WLEF!M278))</f>
        <v>271.723161067381</v>
      </c>
      <c r="N299" s="38">
        <f>IF('2018 Hourly Load - RC2016'!N279="",0,$P$19+$Q$19*(WLEF!N278))</f>
        <v>295.30474073916707</v>
      </c>
      <c r="O299" s="38">
        <f>IF('2018 Hourly Load - RC2016'!O279="",0,$P$19+$Q$19*(WLEF!O278))</f>
        <v>319.71850513149326</v>
      </c>
      <c r="P299" s="38">
        <f>IF('2018 Hourly Load - RC2016'!P279="",0,$P$19+$Q$19*(WLEF!P278))</f>
        <v>328.47869530434383</v>
      </c>
      <c r="Q299" s="38">
        <f>IF('2018 Hourly Load - RC2016'!Q279="",0,$P$19+$Q$19*(WLEF!Q278))</f>
        <v>329.30475894107445</v>
      </c>
      <c r="R299" s="38">
        <f>IF('2018 Hourly Load - RC2016'!R279="",0,$P$19+$Q$19*(WLEF!R278))</f>
        <v>320.39882151896057</v>
      </c>
      <c r="S299" s="38">
        <f>IF('2018 Hourly Load - RC2016'!S279="",0,$P$19+$Q$19*(WLEF!S278))</f>
        <v>303.50594001604827</v>
      </c>
      <c r="T299" s="38">
        <f>IF('2018 Hourly Load - RC2016'!T279="",0,$P$19+$Q$19*(WLEF!T278))</f>
        <v>286.57858695713486</v>
      </c>
      <c r="U299" s="38">
        <f>IF('2018 Hourly Load - RC2016'!U279="",0,$P$19+$Q$19*(WLEF!U278))</f>
        <v>284.01557480038235</v>
      </c>
      <c r="V299" s="38">
        <f>IF('2018 Hourly Load - RC2016'!V279="",0,$P$19+$Q$19*(WLEF!V278))</f>
        <v>274.56000289336765</v>
      </c>
      <c r="W299" s="38">
        <f>IF('2018 Hourly Load - RC2016'!W279="",0,$P$19+$Q$19*(WLEF!W278))</f>
        <v>255.2783191630395</v>
      </c>
      <c r="X299" s="38">
        <f>IF('2018 Hourly Load - RC2016'!X279="",0,$P$19+$Q$19*(WLEF!X278))</f>
        <v>231.59425629252553</v>
      </c>
      <c r="Y299" s="38">
        <f>IF('2018 Hourly Load - RC2016'!Y279="",0,$P$19+$Q$19*(WLEF!Y278))</f>
        <v>224.34251983184254</v>
      </c>
      <c r="Z299" s="25">
        <f t="shared" si="4"/>
        <v>5730.690013479496</v>
      </c>
    </row>
    <row r="300" spans="1:26" x14ac:dyDescent="0.25">
      <c r="A300" s="37">
        <f>IF('2018 Hourly Load - RC2016'!A280="","",'2018 Hourly Load - RC2016'!A280)</f>
        <v>43370</v>
      </c>
      <c r="B300" s="38">
        <f>IF('2018 Hourly Load - RC2016'!B280="",0,$P$19+$Q$19*(WLEF!B279))</f>
        <v>199.09326274430657</v>
      </c>
      <c r="C300" s="38">
        <f>IF('2018 Hourly Load - RC2016'!C280="",0,$P$19+$Q$19*(WLEF!C279))</f>
        <v>177.97919193621925</v>
      </c>
      <c r="D300" s="38">
        <f>IF('2018 Hourly Load - RC2016'!D280="",0,$P$19+$Q$19*(WLEF!D279))</f>
        <v>170.04497836706264</v>
      </c>
      <c r="E300" s="38">
        <f>IF('2018 Hourly Load - RC2016'!E280="",0,$P$19+$Q$19*(WLEF!E279))</f>
        <v>164.53461616420179</v>
      </c>
      <c r="F300" s="38">
        <f>IF('2018 Hourly Load - RC2016'!F280="",0,$P$19+$Q$19*(WLEF!F279))</f>
        <v>162.43814495945696</v>
      </c>
      <c r="G300" s="38">
        <f>IF('2018 Hourly Load - RC2016'!G280="",0,$P$19+$Q$19*(WLEF!G279))</f>
        <v>163.3529844513011</v>
      </c>
      <c r="H300" s="38">
        <f>IF('2018 Hourly Load - RC2016'!H280="",0,$P$19+$Q$19*(WLEF!H279))</f>
        <v>168.08349252486454</v>
      </c>
      <c r="I300" s="38">
        <f>IF('2018 Hourly Load - RC2016'!I280="",0,$P$19+$Q$19*(WLEF!I279))</f>
        <v>174.14819403156844</v>
      </c>
      <c r="J300" s="38">
        <f>IF('2018 Hourly Load - RC2016'!J280="",0,$P$19+$Q$19*(WLEF!J279))</f>
        <v>195.05558295631457</v>
      </c>
      <c r="K300" s="38">
        <f>IF('2018 Hourly Load - RC2016'!K280="",0,$P$19+$Q$19*(WLEF!K279))</f>
        <v>229.11584312441408</v>
      </c>
      <c r="L300" s="38">
        <f>IF('2018 Hourly Load - RC2016'!L280="",0,$P$19+$Q$19*(WLEF!L279))</f>
        <v>261.17610353344367</v>
      </c>
      <c r="M300" s="38">
        <f>IF('2018 Hourly Load - RC2016'!M280="",0,$P$19+$Q$19*(WLEF!M279))</f>
        <v>293.7719062682678</v>
      </c>
      <c r="N300" s="38">
        <f>IF('2018 Hourly Load - RC2016'!N280="",0,$P$19+$Q$19*(WLEF!N279))</f>
        <v>321.13255748954919</v>
      </c>
      <c r="O300" s="38">
        <f>IF('2018 Hourly Load - RC2016'!O280="",0,$P$19+$Q$19*(WLEF!O279))</f>
        <v>340.60556213191006</v>
      </c>
      <c r="P300" s="38">
        <f>IF('2018 Hourly Load - RC2016'!P280="",0,$P$19+$Q$19*(WLEF!P279))</f>
        <v>354.58949242057878</v>
      </c>
      <c r="Q300" s="38">
        <f>IF('2018 Hourly Load - RC2016'!Q280="",0,$P$19+$Q$19*(WLEF!Q279))</f>
        <v>355.28994652642609</v>
      </c>
      <c r="R300" s="38">
        <f>IF('2018 Hourly Load - RC2016'!R280="",0,$P$19+$Q$19*(WLEF!R279))</f>
        <v>337.77702584702189</v>
      </c>
      <c r="S300" s="38">
        <f>IF('2018 Hourly Load - RC2016'!S280="",0,$P$19+$Q$19*(WLEF!S279))</f>
        <v>319.92772967420763</v>
      </c>
      <c r="T300" s="38">
        <f>IF('2018 Hourly Load - RC2016'!T280="",0,$P$19+$Q$19*(WLEF!T279))</f>
        <v>296.79339407588151</v>
      </c>
      <c r="U300" s="38">
        <f>IF('2018 Hourly Load - RC2016'!U280="",0,$P$19+$Q$19*(WLEF!U279))</f>
        <v>291.16406274704099</v>
      </c>
      <c r="V300" s="38">
        <f>IF('2018 Hourly Load - RC2016'!V280="",0,$P$19+$Q$19*(WLEF!V279))</f>
        <v>278.15348620274114</v>
      </c>
      <c r="W300" s="38">
        <f>IF('2018 Hourly Load - RC2016'!W280="",0,$P$19+$Q$19*(WLEF!W279))</f>
        <v>258.86828087119892</v>
      </c>
      <c r="X300" s="38">
        <f>IF('2018 Hourly Load - RC2016'!X280="",0,$P$19+$Q$19*(WLEF!X279))</f>
        <v>235.32971925574577</v>
      </c>
      <c r="Y300" s="38">
        <f>IF('2018 Hourly Load - RC2016'!Y280="",0,$P$19+$Q$19*(WLEF!Y279))</f>
        <v>211.01465104613601</v>
      </c>
      <c r="Z300" s="25">
        <f t="shared" si="4"/>
        <v>5959.4402093498584</v>
      </c>
    </row>
    <row r="301" spans="1:26" x14ac:dyDescent="0.25">
      <c r="A301" s="37">
        <f>IF('2018 Hourly Load - RC2016'!A281="","",'2018 Hourly Load - RC2016'!A281)</f>
        <v>43371</v>
      </c>
      <c r="B301" s="38">
        <f>IF('2018 Hourly Load - RC2016'!B281="",0,$P$19+$Q$19*(WLEF!B280))</f>
        <v>191.15964761718635</v>
      </c>
      <c r="C301" s="38">
        <f>IF('2018 Hourly Load - RC2016'!C281="",0,$P$19+$Q$19*(WLEF!C280))</f>
        <v>177.76338812751126</v>
      </c>
      <c r="D301" s="38">
        <f>IF('2018 Hourly Load - RC2016'!D281="",0,$P$19+$Q$19*(WLEF!D280))</f>
        <v>168.46140867083022</v>
      </c>
      <c r="E301" s="38">
        <f>IF('2018 Hourly Load - RC2016'!E281="",0,$P$19+$Q$19*(WLEF!E280))</f>
        <v>162.28617520772187</v>
      </c>
      <c r="F301" s="38">
        <f>IF('2018 Hourly Load - RC2016'!F281="",0,$P$19+$Q$19*(WLEF!F280))</f>
        <v>159.50068287329319</v>
      </c>
      <c r="G301" s="38">
        <f>IF('2018 Hourly Load - RC2016'!G281="",0,$P$19+$Q$19*(WLEF!G280))</f>
        <v>159.87422363114922</v>
      </c>
      <c r="H301" s="38">
        <f>IF('2018 Hourly Load - RC2016'!H281="",0,$P$19+$Q$19*(WLEF!H280))</f>
        <v>163.00168387104657</v>
      </c>
      <c r="I301" s="38">
        <f>IF('2018 Hourly Load - RC2016'!I281="",0,$P$19+$Q$19*(WLEF!I280))</f>
        <v>168.49293908562129</v>
      </c>
      <c r="J301" s="38">
        <f>IF('2018 Hourly Load - RC2016'!J281="",0,$P$19+$Q$19*(WLEF!J280))</f>
        <v>186.81070028790384</v>
      </c>
      <c r="K301" s="38">
        <f>IF('2018 Hourly Load - RC2016'!K281="",0,$P$19+$Q$19*(WLEF!K280))</f>
        <v>219.40934346455685</v>
      </c>
      <c r="L301" s="38">
        <f>IF('2018 Hourly Load - RC2016'!L281="",0,$P$19+$Q$19*(WLEF!L280))</f>
        <v>252.41072806174668</v>
      </c>
      <c r="M301" s="38">
        <f>IF('2018 Hourly Load - RC2016'!M281="",0,$P$19+$Q$19*(WLEF!M280))</f>
        <v>285.29506041760459</v>
      </c>
      <c r="N301" s="38">
        <f>IF('2018 Hourly Load - RC2016'!N281="",0,$P$19+$Q$19*(WLEF!N280))</f>
        <v>315.03529339939774</v>
      </c>
      <c r="O301" s="38">
        <f>IF('2018 Hourly Load - RC2016'!O281="",0,$P$19+$Q$19*(WLEF!O280))</f>
        <v>337.23486037907492</v>
      </c>
      <c r="P301" s="38">
        <f>IF('2018 Hourly Load - RC2016'!P281="",0,$P$19+$Q$19*(WLEF!P280))</f>
        <v>351.57386243982108</v>
      </c>
      <c r="Q301" s="38">
        <f>IF('2018 Hourly Load - RC2016'!Q281="",0,$P$19+$Q$19*(WLEF!Q280))</f>
        <v>356.07552253841499</v>
      </c>
      <c r="R301" s="38">
        <f>IF('2018 Hourly Load - RC2016'!R281="",0,$P$19+$Q$19*(WLEF!R280))</f>
        <v>349.87800502154619</v>
      </c>
      <c r="S301" s="38">
        <f>IF('2018 Hourly Load - RC2016'!S281="",0,$P$19+$Q$19*(WLEF!S280))</f>
        <v>332.19345591336855</v>
      </c>
      <c r="T301" s="38">
        <f>IF('2018 Hourly Load - RC2016'!T281="",0,$P$19+$Q$19*(WLEF!T280))</f>
        <v>306.57046026562074</v>
      </c>
      <c r="U301" s="38">
        <f>IF('2018 Hourly Load - RC2016'!U281="",0,$P$19+$Q$19*(WLEF!U280))</f>
        <v>306.0624750447509</v>
      </c>
      <c r="V301" s="38">
        <f>IF('2018 Hourly Load - RC2016'!V281="",0,$P$19+$Q$19*(WLEF!V280))</f>
        <v>296.42074522682964</v>
      </c>
      <c r="W301" s="38">
        <f>IF('2018 Hourly Load - RC2016'!W281="",0,$P$19+$Q$19*(WLEF!W280))</f>
        <v>270.72009956701936</v>
      </c>
      <c r="X301" s="38">
        <f>IF('2018 Hourly Load - RC2016'!X281="",0,$P$19+$Q$19*(WLEF!X280))</f>
        <v>240.0478772694961</v>
      </c>
      <c r="Y301" s="38">
        <f>IF('2018 Hourly Load - RC2016'!Y281="",0,$P$19+$Q$19*(WLEF!Y280))</f>
        <v>210.6105192548585</v>
      </c>
      <c r="Z301" s="25">
        <f t="shared" si="4"/>
        <v>5966.8891576363694</v>
      </c>
    </row>
    <row r="302" spans="1:26" x14ac:dyDescent="0.25">
      <c r="A302" s="37">
        <f>IF('2018 Hourly Load - RC2016'!A282="","",'2018 Hourly Load - RC2016'!A282)</f>
        <v>43372</v>
      </c>
      <c r="B302" s="38">
        <f>IF('2018 Hourly Load - RC2016'!B282="",0,$P$19+$Q$19*(WLEF!B281))</f>
        <v>190.39925580113416</v>
      </c>
      <c r="C302" s="38">
        <f>IF('2018 Hourly Load - RC2016'!C282="",0,$P$19+$Q$19*(WLEF!C281))</f>
        <v>175.42197790597538</v>
      </c>
      <c r="D302" s="38">
        <f>IF('2018 Hourly Load - RC2016'!D282="",0,$P$19+$Q$19*(WLEF!D281))</f>
        <v>167.26751680827826</v>
      </c>
      <c r="E302" s="38">
        <f>IF('2018 Hourly Load - RC2016'!E282="",0,$P$19+$Q$19*(WLEF!E281))</f>
        <v>162.28617520772187</v>
      </c>
      <c r="F302" s="38">
        <f>IF('2018 Hourly Load - RC2016'!F282="",0,$P$19+$Q$19*(WLEF!F281))</f>
        <v>162.30136570936372</v>
      </c>
      <c r="G302" s="38">
        <f>IF('2018 Hourly Load - RC2016'!G282="",0,$P$19+$Q$19*(WLEF!G281))</f>
        <v>170.74630639968188</v>
      </c>
      <c r="H302" s="38">
        <f>IF('2018 Hourly Load - RC2016'!H282="",0,$P$19+$Q$19*(WLEF!H281))</f>
        <v>190.34630447013504</v>
      </c>
      <c r="I302" s="38">
        <f>IF('2018 Hourly Load - RC2016'!I282="",0,$P$19+$Q$19*(WLEF!I281))</f>
        <v>199.27680894483555</v>
      </c>
      <c r="J302" s="38">
        <f>IF('2018 Hourly Load - RC2016'!J282="",0,$P$19+$Q$19*(WLEF!J281))</f>
        <v>210.91837164856645</v>
      </c>
      <c r="K302" s="38">
        <f>IF('2018 Hourly Load - RC2016'!K282="",0,$P$19+$Q$19*(WLEF!K281))</f>
        <v>239.45153553450689</v>
      </c>
      <c r="L302" s="38">
        <f>IF('2018 Hourly Load - RC2016'!L282="",0,$P$19+$Q$19*(WLEF!L281))</f>
        <v>272.82257317416025</v>
      </c>
      <c r="M302" s="38">
        <f>IF('2018 Hourly Load - RC2016'!M282="",0,$P$19+$Q$19*(WLEF!M281))</f>
        <v>308.35294001081576</v>
      </c>
      <c r="N302" s="38">
        <f>IF('2018 Hourly Load - RC2016'!N282="",0,$P$19+$Q$19*(WLEF!N281))</f>
        <v>331.52328354998639</v>
      </c>
      <c r="O302" s="38">
        <f>IF('2018 Hourly Load - RC2016'!O282="",0,$P$19+$Q$19*(WLEF!O281))</f>
        <v>351.71310450906384</v>
      </c>
      <c r="P302" s="38">
        <f>IF('2018 Hourly Load - RC2016'!P282="",0,$P$19+$Q$19*(WLEF!P281))</f>
        <v>362.08843435340924</v>
      </c>
      <c r="Q302" s="38">
        <f>IF('2018 Hourly Load - RC2016'!Q282="",0,$P$19+$Q$19*(WLEF!Q281))</f>
        <v>362.00329230739146</v>
      </c>
      <c r="R302" s="38">
        <f>IF('2018 Hourly Load - RC2016'!R282="",0,$P$19+$Q$19*(WLEF!R281))</f>
        <v>354.92559818350367</v>
      </c>
      <c r="S302" s="38">
        <f>IF('2018 Hourly Load - RC2016'!S282="",0,$P$19+$Q$19*(WLEF!S281))</f>
        <v>336.23337122762143</v>
      </c>
      <c r="T302" s="38">
        <f>IF('2018 Hourly Load - RC2016'!T282="",0,$P$19+$Q$19*(WLEF!T281))</f>
        <v>316.12387384917503</v>
      </c>
      <c r="U302" s="38">
        <f>IF('2018 Hourly Load - RC2016'!U282="",0,$P$19+$Q$19*(WLEF!U281))</f>
        <v>308.09786847844026</v>
      </c>
      <c r="V302" s="38">
        <f>IF('2018 Hourly Load - RC2016'!V282="",0,$P$19+$Q$19*(WLEF!V281))</f>
        <v>284.83591223873378</v>
      </c>
      <c r="W302" s="38">
        <f>IF('2018 Hourly Load - RC2016'!W282="",0,$P$19+$Q$19*(WLEF!W281))</f>
        <v>258.30492177993273</v>
      </c>
      <c r="X302" s="38">
        <f>IF('2018 Hourly Load - RC2016'!X282="",0,$P$19+$Q$19*(WLEF!X281))</f>
        <v>227.78201868257725</v>
      </c>
      <c r="Y302" s="38">
        <f>IF('2018 Hourly Load - RC2016'!Y282="",0,$P$19+$Q$19*(WLEF!Y281))</f>
        <v>201.10167809451286</v>
      </c>
      <c r="Z302" s="25">
        <f t="shared" si="4"/>
        <v>6144.3244888695235</v>
      </c>
    </row>
    <row r="303" spans="1:26" x14ac:dyDescent="0.25">
      <c r="A303" s="37">
        <f>IF('2018 Hourly Load - RC2016'!A283="","",'2018 Hourly Load - RC2016'!A283)</f>
        <v>43373</v>
      </c>
      <c r="B303" s="38">
        <f>IF('2018 Hourly Load - RC2016'!B283="",0,$P$19+$Q$19*(WLEF!B282))</f>
        <v>180.11701102613301</v>
      </c>
      <c r="C303" s="38">
        <f>IF('2018 Hourly Load - RC2016'!C283="",0,$P$19+$Q$19*(WLEF!C282))</f>
        <v>167.37713311959581</v>
      </c>
      <c r="D303" s="38">
        <f>IF('2018 Hourly Load - RC2016'!D283="",0,$P$19+$Q$19*(WLEF!D282))</f>
        <v>159.91910894172065</v>
      </c>
      <c r="E303" s="38">
        <f>IF('2018 Hourly Load - RC2016'!E283="",0,$P$19+$Q$19*(WLEF!E282))</f>
        <v>155.62551534295824</v>
      </c>
      <c r="F303" s="38">
        <f>IF('2018 Hourly Load - RC2016'!F283="",0,$P$19+$Q$19*(WLEF!F282))</f>
        <v>155.58188589752564</v>
      </c>
      <c r="G303" s="38">
        <f>IF('2018 Hourly Load - RC2016'!G283="",0,$P$19+$Q$19*(WLEF!G282))</f>
        <v>164.33452145894844</v>
      </c>
      <c r="H303" s="38">
        <f>IF('2018 Hourly Load - RC2016'!H283="",0,$P$19+$Q$19*(WLEF!H282))</f>
        <v>185.99647745983034</v>
      </c>
      <c r="I303" s="38">
        <f>IF('2018 Hourly Load - RC2016'!I283="",0,$P$19+$Q$19*(WLEF!I282))</f>
        <v>193.83300040151912</v>
      </c>
      <c r="J303" s="38">
        <f>IF('2018 Hourly Load - RC2016'!J283="",0,$P$19+$Q$19*(WLEF!J282))</f>
        <v>207.21049959649167</v>
      </c>
      <c r="K303" s="38">
        <f>IF('2018 Hourly Load - RC2016'!K283="",0,$P$19+$Q$19*(WLEF!K282))</f>
        <v>234.76331760460715</v>
      </c>
      <c r="L303" s="38">
        <f>IF('2018 Hourly Load - RC2016'!L283="",0,$P$19+$Q$19*(WLEF!L282))</f>
        <v>264.41387634895091</v>
      </c>
      <c r="M303" s="38">
        <f>IF('2018 Hourly Load - RC2016'!M283="",0,$P$19+$Q$19*(WLEF!M282))</f>
        <v>291.55666373989908</v>
      </c>
      <c r="N303" s="38">
        <f>IF('2018 Hourly Load - RC2016'!N283="",0,$P$19+$Q$19*(WLEF!N282))</f>
        <v>314.49195478366073</v>
      </c>
      <c r="O303" s="38">
        <f>IF('2018 Hourly Load - RC2016'!O283="",0,$P$19+$Q$19*(WLEF!O282))</f>
        <v>322.34042930332578</v>
      </c>
      <c r="P303" s="38">
        <f>IF('2018 Hourly Load - RC2016'!P283="",0,$P$19+$Q$19*(WLEF!P282))</f>
        <v>329.59821060400105</v>
      </c>
      <c r="Q303" s="38">
        <f>IF('2018 Hourly Load - RC2016'!Q283="",0,$P$19+$Q$19*(WLEF!Q282))</f>
        <v>318.25651123664892</v>
      </c>
      <c r="R303" s="38">
        <f>IF('2018 Hourly Load - RC2016'!R283="",0,$P$19+$Q$19*(WLEF!R282))</f>
        <v>316.72107656387294</v>
      </c>
      <c r="S303" s="38">
        <f>IF('2018 Hourly Load - RC2016'!S283="",0,$P$19+$Q$19*(WLEF!S282))</f>
        <v>313.3297940153808</v>
      </c>
      <c r="T303" s="38">
        <f>IF('2018 Hourly Load - RC2016'!T283="",0,$P$19+$Q$19*(WLEF!T282))</f>
        <v>300.78845500865862</v>
      </c>
      <c r="U303" s="38">
        <f>IF('2018 Hourly Load - RC2016'!U283="",0,$P$19+$Q$19*(WLEF!U282))</f>
        <v>302.29609737152691</v>
      </c>
      <c r="V303" s="38">
        <f>IF('2018 Hourly Load - RC2016'!V283="",0,$P$19+$Q$19*(WLEF!V282))</f>
        <v>292.58899351538304</v>
      </c>
      <c r="W303" s="38">
        <f>IF('2018 Hourly Load - RC2016'!W283="",0,$P$19+$Q$19*(WLEF!W282))</f>
        <v>268.09682674276115</v>
      </c>
      <c r="X303" s="38">
        <f>IF('2018 Hourly Load - RC2016'!X283="",0,$P$19+$Q$19*(WLEF!X282))</f>
        <v>237.47892312997635</v>
      </c>
      <c r="Y303" s="38">
        <f>IF('2018 Hourly Load - RC2016'!Y283="",0,$P$19+$Q$19*(WLEF!Y282))</f>
        <v>208.40866614777218</v>
      </c>
      <c r="Z303" s="25">
        <f t="shared" si="4"/>
        <v>5885.1249493611485</v>
      </c>
    </row>
    <row r="304" spans="1:26" x14ac:dyDescent="0.25">
      <c r="A304" s="37">
        <f>IF('2018 Hourly Load - RC2016'!A284="","",'2018 Hourly Load - RC2016'!A284)</f>
        <v>43374</v>
      </c>
      <c r="B304" s="38">
        <f>IF('2018 Hourly Load - RC2016'!B284="",0,$P$19+$Q$19*(WLEF!B283))</f>
        <v>187.14075617586741</v>
      </c>
      <c r="C304" s="38">
        <f>IF('2018 Hourly Load - RC2016'!C284="",0,$P$19+$Q$19*(WLEF!C283))</f>
        <v>173.2714706940406</v>
      </c>
      <c r="D304" s="38">
        <f>IF('2018 Hourly Load - RC2016'!D284="",0,$P$19+$Q$19*(WLEF!D283))</f>
        <v>165.77131964935538</v>
      </c>
      <c r="E304" s="38">
        <f>IF('2018 Hourly Load - RC2016'!E284="",0,$P$19+$Q$19*(WLEF!E283))</f>
        <v>161.34717361865938</v>
      </c>
      <c r="F304" s="38">
        <f>IF('2018 Hourly Load - RC2016'!F284="",0,$P$19+$Q$19*(WLEF!F283))</f>
        <v>160.62400245171278</v>
      </c>
      <c r="G304" s="38">
        <f>IF('2018 Hourly Load - RC2016'!G284="",0,$P$19+$Q$19*(WLEF!G283))</f>
        <v>170.01316599400445</v>
      </c>
      <c r="H304" s="38">
        <f>IF('2018 Hourly Load - RC2016'!H284="",0,$P$19+$Q$19*(WLEF!H283))</f>
        <v>191.69172876139555</v>
      </c>
      <c r="I304" s="38">
        <f>IF('2018 Hourly Load - RC2016'!I284="",0,$P$19+$Q$19*(WLEF!I283))</f>
        <v>199.6811169600301</v>
      </c>
      <c r="J304" s="38">
        <f>IF('2018 Hourly Load - RC2016'!J284="",0,$P$19+$Q$19*(WLEF!J283))</f>
        <v>213.76400021483704</v>
      </c>
      <c r="K304" s="38">
        <f>IF('2018 Hourly Load - RC2016'!K284="",0,$P$19+$Q$19*(WLEF!K283))</f>
        <v>241.92943657433722</v>
      </c>
      <c r="L304" s="38">
        <f>IF('2018 Hourly Load - RC2016'!L284="",0,$P$19+$Q$19*(WLEF!L283))</f>
        <v>270.2777336592934</v>
      </c>
      <c r="M304" s="38">
        <f>IF('2018 Hourly Load - RC2016'!M284="",0,$P$19+$Q$19*(WLEF!M283))</f>
        <v>300.11170553712674</v>
      </c>
      <c r="N304" s="38">
        <f>IF('2018 Hourly Load - RC2016'!N284="",0,$P$19+$Q$19*(WLEF!N283))</f>
        <v>325.39988365474665</v>
      </c>
      <c r="O304" s="38">
        <f>IF('2018 Hourly Load - RC2016'!O284="",0,$P$19+$Q$19*(WLEF!O283))</f>
        <v>344.90503801309251</v>
      </c>
      <c r="P304" s="38">
        <f>IF('2018 Hourly Load - RC2016'!P284="",0,$P$19+$Q$19*(WLEF!P283))</f>
        <v>353.49857934156603</v>
      </c>
      <c r="Q304" s="38">
        <f>IF('2018 Hourly Load - RC2016'!Q284="",0,$P$19+$Q$19*(WLEF!Q283))</f>
        <v>368.45357677937068</v>
      </c>
      <c r="R304" s="38">
        <f>IF('2018 Hourly Load - RC2016'!R284="",0,$P$19+$Q$19*(WLEF!R283))</f>
        <v>377.42082789680427</v>
      </c>
      <c r="S304" s="38">
        <f>IF('2018 Hourly Load - RC2016'!S284="",0,$P$19+$Q$19*(WLEF!S283))</f>
        <v>368.36747233498193</v>
      </c>
      <c r="T304" s="38">
        <f>IF('2018 Hourly Load - RC2016'!T284="",0,$P$19+$Q$19*(WLEF!T283))</f>
        <v>347.13710525020247</v>
      </c>
      <c r="U304" s="38">
        <f>IF('2018 Hourly Load - RC2016'!U284="",0,$P$19+$Q$19*(WLEF!U283))</f>
        <v>336.82861390079387</v>
      </c>
      <c r="V304" s="38">
        <f>IF('2018 Hourly Load - RC2016'!V284="",0,$P$19+$Q$19*(WLEF!V283))</f>
        <v>323.15614679792759</v>
      </c>
      <c r="W304" s="38">
        <f>IF('2018 Hourly Load - RC2016'!W284="",0,$P$19+$Q$19*(WLEF!W283))</f>
        <v>292.73667635060764</v>
      </c>
      <c r="X304" s="38">
        <f>IF('2018 Hourly Load - RC2016'!X284="",0,$P$19+$Q$19*(WLEF!X283))</f>
        <v>255.32296639150258</v>
      </c>
      <c r="Y304" s="38">
        <f>IF('2018 Hourly Load - RC2016'!Y284="",0,$P$19+$Q$19*(WLEF!Y283))</f>
        <v>237.39435866683738</v>
      </c>
      <c r="Z304" s="25">
        <f t="shared" si="4"/>
        <v>6366.2448556690942</v>
      </c>
    </row>
    <row r="305" spans="1:26" x14ac:dyDescent="0.25">
      <c r="A305" s="37">
        <f>IF('2018 Hourly Load - RC2016'!A285="","",'2018 Hourly Load - RC2016'!A285)</f>
        <v>43375</v>
      </c>
      <c r="B305" s="38">
        <f>IF('2018 Hourly Load - RC2016'!B285="",0,$P$19+$Q$19*(WLEF!B284))</f>
        <v>203.44463045514243</v>
      </c>
      <c r="C305" s="38">
        <f>IF('2018 Hourly Load - RC2016'!C285="",0,$P$19+$Q$19*(WLEF!C284))</f>
        <v>184.10327155228154</v>
      </c>
      <c r="D305" s="38">
        <f>IF('2018 Hourly Load - RC2016'!D285="",0,$P$19+$Q$19*(WLEF!D284))</f>
        <v>174.42506769923762</v>
      </c>
      <c r="E305" s="38">
        <f>IF('2018 Hourly Load - RC2016'!E285="",0,$P$19+$Q$19*(WLEF!E284))</f>
        <v>168.5087064508607</v>
      </c>
      <c r="F305" s="38">
        <f>IF('2018 Hourly Load - RC2016'!F285="",0,$P$19+$Q$19*(WLEF!F284))</f>
        <v>167.01722993506849</v>
      </c>
      <c r="G305" s="38">
        <f>IF('2018 Hourly Load - RC2016'!G285="",0,$P$19+$Q$19*(WLEF!G284))</f>
        <v>174.99641081286399</v>
      </c>
      <c r="H305" s="38">
        <f>IF('2018 Hourly Load - RC2016'!H285="",0,$P$19+$Q$19*(WLEF!H284))</f>
        <v>195.27202332896755</v>
      </c>
      <c r="I305" s="38">
        <f>IF('2018 Hourly Load - RC2016'!I285="",0,$P$19+$Q$19*(WLEF!I284))</f>
        <v>202.90335617671832</v>
      </c>
      <c r="J305" s="38">
        <f>IF('2018 Hourly Load - RC2016'!J285="",0,$P$19+$Q$19*(WLEF!J284))</f>
        <v>217.62627390870097</v>
      </c>
      <c r="K305" s="38">
        <f>IF('2018 Hourly Load - RC2016'!K285="",0,$P$19+$Q$19*(WLEF!K284))</f>
        <v>248.42756763797405</v>
      </c>
      <c r="L305" s="38">
        <f>IF('2018 Hourly Load - RC2016'!L285="",0,$P$19+$Q$19*(WLEF!L284))</f>
        <v>282.52394651623712</v>
      </c>
      <c r="M305" s="38">
        <f>IF('2018 Hourly Load - RC2016'!M285="",0,$P$19+$Q$19*(WLEF!M284))</f>
        <v>312.91728331631282</v>
      </c>
      <c r="N305" s="38">
        <f>IF('2018 Hourly Load - RC2016'!N285="",0,$P$19+$Q$19*(WLEF!N284))</f>
        <v>339.13495700141749</v>
      </c>
      <c r="O305" s="38">
        <f>IF('2018 Hourly Load - RC2016'!O285="",0,$P$19+$Q$19*(WLEF!O284))</f>
        <v>367.27793667964664</v>
      </c>
      <c r="P305" s="38">
        <f>IF('2018 Hourly Load - RC2016'!P285="",0,$P$19+$Q$19*(WLEF!P284))</f>
        <v>383.07349199153151</v>
      </c>
      <c r="Q305" s="38">
        <f>IF('2018 Hourly Load - RC2016'!Q285="",0,$P$19+$Q$19*(WLEF!Q284))</f>
        <v>394.41965665715503</v>
      </c>
      <c r="R305" s="38">
        <f>IF('2018 Hourly Load - RC2016'!R285="",0,$P$19+$Q$19*(WLEF!R284))</f>
        <v>401.14024488146669</v>
      </c>
      <c r="S305" s="38">
        <f>IF('2018 Hourly Load - RC2016'!S285="",0,$P$19+$Q$19*(WLEF!S284))</f>
        <v>389.82029298402989</v>
      </c>
      <c r="T305" s="38">
        <f>IF('2018 Hourly Load - RC2016'!T285="",0,$P$19+$Q$19*(WLEF!T284))</f>
        <v>364.6772291481347</v>
      </c>
      <c r="U305" s="38">
        <f>IF('2018 Hourly Load - RC2016'!U285="",0,$P$19+$Q$19*(WLEF!U284))</f>
        <v>352.27043242668236</v>
      </c>
      <c r="V305" s="38">
        <f>IF('2018 Hourly Load - RC2016'!V285="",0,$P$19+$Q$19*(WLEF!V284))</f>
        <v>336.44974254927007</v>
      </c>
      <c r="W305" s="38">
        <f>IF('2018 Hourly Load - RC2016'!W285="",0,$P$19+$Q$19*(WLEF!W284))</f>
        <v>302.01930857905052</v>
      </c>
      <c r="X305" s="38">
        <f>IF('2018 Hourly Load - RC2016'!X285="",0,$P$19+$Q$19*(WLEF!X284))</f>
        <v>266.50403801818726</v>
      </c>
      <c r="Y305" s="38">
        <f>IF('2018 Hourly Load - RC2016'!Y285="",0,$P$19+$Q$19*(WLEF!Y284))</f>
        <v>231.03480721437194</v>
      </c>
      <c r="Z305" s="25">
        <f t="shared" si="4"/>
        <v>6659.9879059213099</v>
      </c>
    </row>
    <row r="306" spans="1:26" x14ac:dyDescent="0.25">
      <c r="A306" s="37">
        <f>IF('2018 Hourly Load - RC2016'!A286="","",'2018 Hourly Load - RC2016'!A286)</f>
        <v>43376</v>
      </c>
      <c r="B306" s="38">
        <f>IF('2018 Hourly Load - RC2016'!B286="",0,$P$19+$Q$19*(WLEF!B285))</f>
        <v>205.50873759807675</v>
      </c>
      <c r="C306" s="38">
        <f>IF('2018 Hourly Load - RC2016'!C286="",0,$P$19+$Q$19*(WLEF!C285))</f>
        <v>189.23731729077392</v>
      </c>
      <c r="D306" s="38">
        <f>IF('2018 Hourly Load - RC2016'!D286="",0,$P$19+$Q$19*(WLEF!D285))</f>
        <v>177.46498421287745</v>
      </c>
      <c r="E306" s="38">
        <f>IF('2018 Hourly Load - RC2016'!E286="",0,$P$19+$Q$19*(WLEF!E285))</f>
        <v>171.00202528522169</v>
      </c>
      <c r="F306" s="38">
        <f>IF('2018 Hourly Load - RC2016'!F286="",0,$P$19+$Q$19*(WLEF!F285))</f>
        <v>168.54024549702734</v>
      </c>
      <c r="G306" s="38">
        <f>IF('2018 Hourly Load - RC2016'!G286="",0,$P$19+$Q$19*(WLEF!G285))</f>
        <v>175.71717094891409</v>
      </c>
      <c r="H306" s="38">
        <f>IF('2018 Hourly Load - RC2016'!H286="",0,$P$19+$Q$19*(WLEF!H285))</f>
        <v>195.27202332896755</v>
      </c>
      <c r="I306" s="38">
        <f>IF('2018 Hourly Load - RC2016'!I286="",0,$P$19+$Q$19*(WLEF!I285))</f>
        <v>204.30568496896808</v>
      </c>
      <c r="J306" s="38">
        <f>IF('2018 Hourly Load - RC2016'!J286="",0,$P$19+$Q$19*(WLEF!J285))</f>
        <v>220.82420932975606</v>
      </c>
      <c r="K306" s="38">
        <f>IF('2018 Hourly Load - RC2016'!K286="",0,$P$19+$Q$19*(WLEF!K285))</f>
        <v>253.94157803555663</v>
      </c>
      <c r="L306" s="38">
        <f>IF('2018 Hourly Load - RC2016'!L286="",0,$P$19+$Q$19*(WLEF!L285))</f>
        <v>289.5484764018629</v>
      </c>
      <c r="M306" s="38">
        <f>IF('2018 Hourly Load - RC2016'!M286="",0,$P$19+$Q$19*(WLEF!M285))</f>
        <v>324.87101050510745</v>
      </c>
      <c r="N306" s="38">
        <f>IF('2018 Hourly Load - RC2016'!N286="",0,$P$19+$Q$19*(WLEF!N285))</f>
        <v>350.29452283670145</v>
      </c>
      <c r="O306" s="38">
        <f>IF('2018 Hourly Load - RC2016'!O286="",0,$P$19+$Q$19*(WLEF!O285))</f>
        <v>379.14315774381282</v>
      </c>
      <c r="P306" s="38">
        <f>IF('2018 Hourly Load - RC2016'!P286="",0,$P$19+$Q$19*(WLEF!P285))</f>
        <v>394.29976109686908</v>
      </c>
      <c r="Q306" s="38">
        <f>IF('2018 Hourly Load - RC2016'!Q286="",0,$P$19+$Q$19*(WLEF!Q285))</f>
        <v>402.59618530494322</v>
      </c>
      <c r="R306" s="38">
        <f>IF('2018 Hourly Load - RC2016'!R286="",0,$P$19+$Q$19*(WLEF!R285))</f>
        <v>402.20154083392964</v>
      </c>
      <c r="S306" s="38">
        <f>IF('2018 Hourly Load - RC2016'!S286="",0,$P$19+$Q$19*(WLEF!S285))</f>
        <v>376.72165195381592</v>
      </c>
      <c r="T306" s="38">
        <f>IF('2018 Hourly Load - RC2016'!T286="",0,$P$19+$Q$19*(WLEF!T285))</f>
        <v>341.83427080548415</v>
      </c>
      <c r="U306" s="38">
        <f>IF('2018 Hourly Load - RC2016'!U286="",0,$P$19+$Q$19*(WLEF!U285))</f>
        <v>323.47227955788878</v>
      </c>
      <c r="V306" s="38">
        <f>IF('2018 Hourly Load - RC2016'!V286="",0,$P$19+$Q$19*(WLEF!V285))</f>
        <v>300.36223121172605</v>
      </c>
      <c r="W306" s="38">
        <f>IF('2018 Hourly Load - RC2016'!W286="",0,$P$19+$Q$19*(WLEF!W285))</f>
        <v>273.71378283694344</v>
      </c>
      <c r="X306" s="38">
        <f>IF('2018 Hourly Load - RC2016'!X286="",0,$P$19+$Q$19*(WLEF!X285))</f>
        <v>245.6391960205267</v>
      </c>
      <c r="Y306" s="38">
        <f>IF('2018 Hourly Load - RC2016'!Y286="",0,$P$19+$Q$19*(WLEF!Y285))</f>
        <v>219.70765459190375</v>
      </c>
      <c r="Z306" s="25">
        <f t="shared" si="4"/>
        <v>6586.2196981976549</v>
      </c>
    </row>
    <row r="307" spans="1:26" x14ac:dyDescent="0.25">
      <c r="A307" s="37">
        <f>IF('2018 Hourly Load - RC2016'!A287="","",'2018 Hourly Load - RC2016'!A287)</f>
        <v>43377</v>
      </c>
      <c r="B307" s="38">
        <f>IF('2018 Hourly Load - RC2016'!B287="",0,$P$19+$Q$19*(WLEF!B286))</f>
        <v>197.32033001972297</v>
      </c>
      <c r="C307" s="38">
        <f>IF('2018 Hourly Load - RC2016'!C287="",0,$P$19+$Q$19*(WLEF!C286))</f>
        <v>181.04284473255154</v>
      </c>
      <c r="D307" s="38">
        <f>IF('2018 Hourly Load - RC2016'!D287="",0,$P$19+$Q$19*(WLEF!D286))</f>
        <v>171.30616978386064</v>
      </c>
      <c r="E307" s="38">
        <f>IF('2018 Hourly Load - RC2016'!E287="",0,$P$19+$Q$19*(WLEF!E286))</f>
        <v>164.81207173043759</v>
      </c>
      <c r="F307" s="38">
        <f>IF('2018 Hourly Load - RC2016'!F287="",0,$P$19+$Q$19*(WLEF!F286))</f>
        <v>161.74027523129791</v>
      </c>
      <c r="G307" s="38">
        <f>IF('2018 Hourly Load - RC2016'!G287="",0,$P$19+$Q$19*(WLEF!G286))</f>
        <v>162.80345929715685</v>
      </c>
      <c r="H307" s="38">
        <f>IF('2018 Hourly Load - RC2016'!H287="",0,$P$19+$Q$19*(WLEF!H286))</f>
        <v>167.61226257810324</v>
      </c>
      <c r="I307" s="38">
        <f>IF('2018 Hourly Load - RC2016'!I287="",0,$P$19+$Q$19*(WLEF!I286))</f>
        <v>173.83923897963723</v>
      </c>
      <c r="J307" s="38">
        <f>IF('2018 Hourly Load - RC2016'!J287="",0,$P$19+$Q$19*(WLEF!J286))</f>
        <v>196.21232537860905</v>
      </c>
      <c r="K307" s="38">
        <f>IF('2018 Hourly Load - RC2016'!K287="",0,$P$19+$Q$19*(WLEF!K286))</f>
        <v>229.19812315016418</v>
      </c>
      <c r="L307" s="38">
        <f>IF('2018 Hourly Load - RC2016'!L287="",0,$P$19+$Q$19*(WLEF!L286))</f>
        <v>257.04626007544471</v>
      </c>
      <c r="M307" s="38">
        <f>IF('2018 Hourly Load - RC2016'!M287="",0,$P$19+$Q$19*(WLEF!M286))</f>
        <v>283.29312866897982</v>
      </c>
      <c r="N307" s="38">
        <f>IF('2018 Hourly Load - RC2016'!N287="",0,$P$19+$Q$19*(WLEF!N286))</f>
        <v>306.85009741202032</v>
      </c>
      <c r="O307" s="38">
        <f>IF('2018 Hourly Load - RC2016'!O287="",0,$P$19+$Q$19*(WLEF!O286))</f>
        <v>321.55234156105917</v>
      </c>
      <c r="P307" s="38">
        <f>IF('2018 Hourly Load - RC2016'!P287="",0,$P$19+$Q$19*(WLEF!P286))</f>
        <v>327.04304724472559</v>
      </c>
      <c r="Q307" s="38">
        <f>IF('2018 Hourly Load - RC2016'!Q287="",0,$P$19+$Q$19*(WLEF!Q286))</f>
        <v>323.76224989935383</v>
      </c>
      <c r="R307" s="38">
        <f>IF('2018 Hourly Load - RC2016'!R287="",0,$P$19+$Q$19*(WLEF!R286))</f>
        <v>312.45364898001293</v>
      </c>
      <c r="S307" s="38">
        <f>IF('2018 Hourly Load - RC2016'!S287="",0,$P$19+$Q$19*(WLEF!S286))</f>
        <v>295.92438359166607</v>
      </c>
      <c r="T307" s="38">
        <f>IF('2018 Hourly Load - RC2016'!T287="",0,$P$19+$Q$19*(WLEF!T286))</f>
        <v>275.36092261391394</v>
      </c>
      <c r="U307" s="38">
        <f>IF('2018 Hourly Load - RC2016'!U287="",0,$P$19+$Q$19*(WLEF!U286))</f>
        <v>271.91007062723935</v>
      </c>
      <c r="V307" s="38">
        <f>IF('2018 Hourly Load - RC2016'!V287="",0,$P$19+$Q$19*(WLEF!V286))</f>
        <v>260.83577918573121</v>
      </c>
      <c r="W307" s="38">
        <f>IF('2018 Hourly Load - RC2016'!W287="",0,$P$19+$Q$19*(WLEF!W286))</f>
        <v>240.66670589557071</v>
      </c>
      <c r="X307" s="38">
        <f>IF('2018 Hourly Load - RC2016'!X287="",0,$P$19+$Q$19*(WLEF!X286))</f>
        <v>217.60652747934478</v>
      </c>
      <c r="Y307" s="38">
        <f>IF('2018 Hourly Load - RC2016'!Y287="",0,$P$19+$Q$19*(WLEF!Y286))</f>
        <v>195.47060898206672</v>
      </c>
      <c r="Z307" s="25">
        <f t="shared" si="4"/>
        <v>5695.6628730986704</v>
      </c>
    </row>
    <row r="308" spans="1:26" x14ac:dyDescent="0.25">
      <c r="A308" s="37">
        <f>IF('2018 Hourly Load - RC2016'!A288="","",'2018 Hourly Load - RC2016'!A288)</f>
        <v>43378</v>
      </c>
      <c r="B308" s="38">
        <f>IF('2018 Hourly Load - RC2016'!B288="",0,$P$19+$Q$19*(WLEF!B287))</f>
        <v>174.70235711149456</v>
      </c>
      <c r="C308" s="38">
        <f>IF('2018 Hourly Load - RC2016'!C288="",0,$P$19+$Q$19*(WLEF!C287))</f>
        <v>159.02386267231714</v>
      </c>
      <c r="D308" s="38">
        <f>IF('2018 Hourly Load - RC2016'!D288="",0,$P$19+$Q$19*(WLEF!D287))</f>
        <v>148.21506442984904</v>
      </c>
      <c r="E308" s="38">
        <f>IF('2018 Hourly Load - RC2016'!E288="",0,$P$19+$Q$19*(WLEF!E287))</f>
        <v>140.30172728096107</v>
      </c>
      <c r="F308" s="38">
        <f>IF('2018 Hourly Load - RC2016'!F288="",0,$P$19+$Q$19*(WLEF!F287))</f>
        <v>136.14683125550221</v>
      </c>
      <c r="G308" s="38">
        <f>IF('2018 Hourly Load - RC2016'!G288="",0,$P$19+$Q$19*(WLEF!G287))</f>
        <v>135.06730727649403</v>
      </c>
      <c r="H308" s="38">
        <f>IF('2018 Hourly Load - RC2016'!H288="",0,$P$19+$Q$19*(WLEF!H287))</f>
        <v>136.92279191515678</v>
      </c>
      <c r="I308" s="38">
        <f>IF('2018 Hourly Load - RC2016'!I288="",0,$P$19+$Q$19*(WLEF!I287))</f>
        <v>138.73359336129167</v>
      </c>
      <c r="J308" s="38">
        <f>IF('2018 Hourly Load - RC2016'!J288="",0,$P$19+$Q$19*(WLEF!J287))</f>
        <v>148.64333673990609</v>
      </c>
      <c r="K308" s="38">
        <f>IF('2018 Hourly Load - RC2016'!K288="",0,$P$19+$Q$19*(WLEF!K287))</f>
        <v>164.82749959490636</v>
      </c>
      <c r="L308" s="38">
        <f>IF('2018 Hourly Load - RC2016'!L288="",0,$P$19+$Q$19*(WLEF!L287))</f>
        <v>182.34632269660673</v>
      </c>
      <c r="M308" s="38">
        <f>IF('2018 Hourly Load - RC2016'!M288="",0,$P$19+$Q$19*(WLEF!M287))</f>
        <v>195.72360610719113</v>
      </c>
      <c r="N308" s="38">
        <f>IF('2018 Hourly Load - RC2016'!N288="",0,$P$19+$Q$19*(WLEF!N287))</f>
        <v>211.05317287510195</v>
      </c>
      <c r="O308" s="38">
        <f>IF('2018 Hourly Load - RC2016'!O288="",0,$P$19+$Q$19*(WLEF!O287))</f>
        <v>225.37614647149906</v>
      </c>
      <c r="P308" s="38">
        <f>IF('2018 Hourly Load - RC2016'!P288="",0,$P$19+$Q$19*(WLEF!P287))</f>
        <v>237.85974804949382</v>
      </c>
      <c r="Q308" s="38">
        <f>IF('2018 Hourly Load - RC2016'!Q288="",0,$P$19+$Q$19*(WLEF!Q287))</f>
        <v>247.31375120400696</v>
      </c>
      <c r="R308" s="38">
        <f>IF('2018 Hourly Load - RC2016'!R288="",0,$P$19+$Q$19*(WLEF!R287))</f>
        <v>256.73229954499055</v>
      </c>
      <c r="S308" s="38">
        <f>IF('2018 Hourly Load - RC2016'!S288="",0,$P$19+$Q$19*(WLEF!S287))</f>
        <v>253.00894064738088</v>
      </c>
      <c r="T308" s="38">
        <f>IF('2018 Hourly Load - RC2016'!T288="",0,$P$19+$Q$19*(WLEF!T287))</f>
        <v>238.83508485238934</v>
      </c>
      <c r="U308" s="38">
        <f>IF('2018 Hourly Load - RC2016'!U288="",0,$P$19+$Q$19*(WLEF!U287))</f>
        <v>237.69043498720475</v>
      </c>
      <c r="V308" s="38">
        <f>IF('2018 Hourly Load - RC2016'!V288="",0,$P$19+$Q$19*(WLEF!V287))</f>
        <v>229.96030453807515</v>
      </c>
      <c r="W308" s="38">
        <f>IF('2018 Hourly Load - RC2016'!W288="",0,$P$19+$Q$19*(WLEF!W287))</f>
        <v>210.07266372042335</v>
      </c>
      <c r="X308" s="38">
        <f>IF('2018 Hourly Load - RC2016'!X288="",0,$P$19+$Q$19*(WLEF!X287))</f>
        <v>187.90708997468695</v>
      </c>
      <c r="Y308" s="38">
        <f>IF('2018 Hourly Load - RC2016'!Y288="",0,$P$19+$Q$19*(WLEF!Y287))</f>
        <v>166.64249013529582</v>
      </c>
      <c r="Z308" s="25">
        <f t="shared" si="4"/>
        <v>4563.1064274422242</v>
      </c>
    </row>
    <row r="309" spans="1:26" x14ac:dyDescent="0.25">
      <c r="A309" s="37">
        <f>IF('2018 Hourly Load - RC2016'!A289="","",'2018 Hourly Load - RC2016'!A289)</f>
        <v>43379</v>
      </c>
      <c r="B309" s="38">
        <f>IF('2018 Hourly Load - RC2016'!B289="",0,$P$19+$Q$19*(WLEF!B288))</f>
        <v>151.27021532128967</v>
      </c>
      <c r="C309" s="38">
        <f>IF('2018 Hourly Load - RC2016'!C289="",0,$P$19+$Q$19*(WLEF!C288))</f>
        <v>141.31552549319389</v>
      </c>
      <c r="D309" s="38">
        <f>IF('2018 Hourly Load - RC2016'!D289="",0,$P$19+$Q$19*(WLEF!D288))</f>
        <v>135.62432230674969</v>
      </c>
      <c r="E309" s="38">
        <f>IF('2018 Hourly Load - RC2016'!E289="",0,$P$19+$Q$19*(WLEF!E288))</f>
        <v>132.78380567263346</v>
      </c>
      <c r="F309" s="38">
        <f>IF('2018 Hourly Load - RC2016'!F289="",0,$P$19+$Q$19*(WLEF!F288))</f>
        <v>133.45020180922367</v>
      </c>
      <c r="G309" s="38">
        <f>IF('2018 Hourly Load - RC2016'!G289="",0,$P$19+$Q$19*(WLEF!G288))</f>
        <v>142.28542452950899</v>
      </c>
      <c r="H309" s="38">
        <f>IF('2018 Hourly Load - RC2016'!H289="",0,$P$19+$Q$19*(WLEF!H288))</f>
        <v>159.27698998735576</v>
      </c>
      <c r="I309" s="38">
        <f>IF('2018 Hourly Load - RC2016'!I289="",0,$P$19+$Q$19*(WLEF!I288))</f>
        <v>167.31448659603882</v>
      </c>
      <c r="J309" s="38">
        <f>IF('2018 Hourly Load - RC2016'!J289="",0,$P$19+$Q$19*(WLEF!J288))</f>
        <v>175.53671981579194</v>
      </c>
      <c r="K309" s="38">
        <f>IF('2018 Hourly Load - RC2016'!K289="",0,$P$19+$Q$19*(WLEF!K288))</f>
        <v>191.69172876139555</v>
      </c>
      <c r="L309" s="38">
        <f>IF('2018 Hourly Load - RC2016'!L289="",0,$P$19+$Q$19*(WLEF!L288))</f>
        <v>209.34452088117467</v>
      </c>
      <c r="M309" s="38">
        <f>IF('2018 Hourly Load - RC2016'!M289="",0,$P$19+$Q$19*(WLEF!M288))</f>
        <v>226.10801806497443</v>
      </c>
      <c r="N309" s="38">
        <f>IF('2018 Hourly Load - RC2016'!N289="",0,$P$19+$Q$19*(WLEF!N288))</f>
        <v>244.70776630564308</v>
      </c>
      <c r="O309" s="38">
        <f>IF('2018 Hourly Load - RC2016'!O289="",0,$P$19+$Q$19*(WLEF!O288))</f>
        <v>259.09387625615818</v>
      </c>
      <c r="P309" s="38">
        <f>IF('2018 Hourly Load - RC2016'!P289="",0,$P$19+$Q$19*(WLEF!P288))</f>
        <v>274.13665981801643</v>
      </c>
      <c r="Q309" s="38">
        <f>IF('2018 Hourly Load - RC2016'!Q289="",0,$P$19+$Q$19*(WLEF!Q288))</f>
        <v>278.93804155457428</v>
      </c>
      <c r="R309" s="38">
        <f>IF('2018 Hourly Load - RC2016'!R289="",0,$P$19+$Q$19*(WLEF!R288))</f>
        <v>284.30491577071547</v>
      </c>
      <c r="S309" s="38">
        <f>IF('2018 Hourly Load - RC2016'!S289="",0,$P$19+$Q$19*(WLEF!S288))</f>
        <v>276.80203505352057</v>
      </c>
      <c r="T309" s="38">
        <f>IF('2018 Hourly Load - RC2016'!T289="",0,$P$19+$Q$19*(WLEF!T288))</f>
        <v>269.32492402723562</v>
      </c>
      <c r="U309" s="38">
        <f>IF('2018 Hourly Load - RC2016'!U289="",0,$P$19+$Q$19*(WLEF!U288))</f>
        <v>277.10984932532006</v>
      </c>
      <c r="V309" s="38">
        <f>IF('2018 Hourly Load - RC2016'!V289="",0,$P$19+$Q$19*(WLEF!V288))</f>
        <v>265.10162435074488</v>
      </c>
      <c r="W309" s="38">
        <f>IF('2018 Hourly Load - RC2016'!W289="",0,$P$19+$Q$19*(WLEF!W288))</f>
        <v>240.92312679965318</v>
      </c>
      <c r="X309" s="38">
        <f>IF('2018 Hourly Load - RC2016'!X289="",0,$P$19+$Q$19*(WLEF!X288))</f>
        <v>215.85485670980319</v>
      </c>
      <c r="Y309" s="38">
        <f>IF('2018 Hourly Load - RC2016'!Y289="",0,$P$19+$Q$19*(WLEF!Y288))</f>
        <v>190.46987771567575</v>
      </c>
      <c r="Z309" s="25">
        <f t="shared" si="4"/>
        <v>5042.7695129263911</v>
      </c>
    </row>
    <row r="310" spans="1:26" x14ac:dyDescent="0.25">
      <c r="A310" s="37">
        <f>IF('2018 Hourly Load - RC2016'!A290="","",'2018 Hourly Load - RC2016'!A290)</f>
        <v>43380</v>
      </c>
      <c r="B310" s="38">
        <f>IF('2018 Hourly Load - RC2016'!B290="",0,$P$19+$Q$19*(WLEF!B289))</f>
        <v>170.31561586591533</v>
      </c>
      <c r="C310" s="38">
        <f>IF('2018 Hourly Load - RC2016'!C290="",0,$P$19+$Q$19*(WLEF!C289))</f>
        <v>159.21739321648414</v>
      </c>
      <c r="D310" s="38">
        <f>IF('2018 Hourly Load - RC2016'!D290="",0,$P$19+$Q$19*(WLEF!D289))</f>
        <v>152.43190639888485</v>
      </c>
      <c r="E310" s="38">
        <f>IF('2018 Hourly Load - RC2016'!E290="",0,$P$19+$Q$19*(WLEF!E289))</f>
        <v>148.24265318315059</v>
      </c>
      <c r="F310" s="38">
        <f>IF('2018 Hourly Load - RC2016'!F290="",0,$P$19+$Q$19*(WLEF!F289))</f>
        <v>147.32156241758281</v>
      </c>
      <c r="G310" s="38">
        <f>IF('2018 Hourly Load - RC2016'!G290="",0,$P$19+$Q$19*(WLEF!G289))</f>
        <v>155.20430637520536</v>
      </c>
      <c r="H310" s="38">
        <f>IF('2018 Hourly Load - RC2016'!H290="",0,$P$19+$Q$19*(WLEF!H289))</f>
        <v>174.80032322369789</v>
      </c>
      <c r="I310" s="38">
        <f>IF('2018 Hourly Load - RC2016'!I290="",0,$P$19+$Q$19*(WLEF!I289))</f>
        <v>184.46335743425749</v>
      </c>
      <c r="J310" s="38">
        <f>IF('2018 Hourly Load - RC2016'!J290="",0,$P$19+$Q$19*(WLEF!J289))</f>
        <v>189.00918931637946</v>
      </c>
      <c r="K310" s="38">
        <f>IF('2018 Hourly Load - RC2016'!K290="",0,$P$19+$Q$19*(WLEF!K289))</f>
        <v>206.09358449871127</v>
      </c>
      <c r="L310" s="38">
        <f>IF('2018 Hourly Load - RC2016'!L290="",0,$P$19+$Q$19*(WLEF!L289))</f>
        <v>225.86385371413667</v>
      </c>
      <c r="M310" s="38">
        <f>IF('2018 Hourly Load - RC2016'!M290="",0,$P$19+$Q$19*(WLEF!M289))</f>
        <v>240.64534683755397</v>
      </c>
      <c r="N310" s="38">
        <f>IF('2018 Hourly Load - RC2016'!N290="",0,$P$19+$Q$19*(WLEF!N289))</f>
        <v>253.23076699836116</v>
      </c>
      <c r="O310" s="38">
        <f>IF('2018 Hourly Load - RC2016'!O290="",0,$P$19+$Q$19*(WLEF!O289))</f>
        <v>264.13913966600535</v>
      </c>
      <c r="P310" s="38">
        <f>IF('2018 Hourly Load - RC2016'!P290="",0,$P$19+$Q$19*(WLEF!P289))</f>
        <v>269.71969796888197</v>
      </c>
      <c r="Q310" s="38">
        <f>IF('2018 Hourly Load - RC2016'!Q290="",0,$P$19+$Q$19*(WLEF!Q289))</f>
        <v>267.17263659409878</v>
      </c>
      <c r="R310" s="38">
        <f>IF('2018 Hourly Load - RC2016'!R290="",0,$P$19+$Q$19*(WLEF!R289))</f>
        <v>266.84971381872504</v>
      </c>
      <c r="S310" s="38">
        <f>IF('2018 Hourly Load - RC2016'!S290="",0,$P$19+$Q$19*(WLEF!S289))</f>
        <v>262.44950762732759</v>
      </c>
      <c r="T310" s="38">
        <f>IF('2018 Hourly Load - RC2016'!T290="",0,$P$19+$Q$19*(WLEF!T289))</f>
        <v>259.11644370674833</v>
      </c>
      <c r="U310" s="38">
        <f>IF('2018 Hourly Load - RC2016'!U290="",0,$P$19+$Q$19*(WLEF!U289))</f>
        <v>267.7730983723385</v>
      </c>
      <c r="V310" s="38">
        <f>IF('2018 Hourly Load - RC2016'!V290="",0,$P$19+$Q$19*(WLEF!V289))</f>
        <v>257.94484381005105</v>
      </c>
      <c r="W310" s="38">
        <f>IF('2018 Hourly Load - RC2016'!W290="",0,$P$19+$Q$19*(WLEF!W289))</f>
        <v>241.05141493407416</v>
      </c>
      <c r="X310" s="38">
        <f>IF('2018 Hourly Load - RC2016'!X290="",0,$P$19+$Q$19*(WLEF!X289))</f>
        <v>213.68615671610655</v>
      </c>
      <c r="Y310" s="38">
        <f>IF('2018 Hourly Load - RC2016'!Y290="",0,$P$19+$Q$19*(WLEF!Y289))</f>
        <v>185.89276285152769</v>
      </c>
      <c r="Z310" s="25">
        <f t="shared" si="4"/>
        <v>5162.6352755462058</v>
      </c>
    </row>
    <row r="311" spans="1:26" x14ac:dyDescent="0.25">
      <c r="A311" s="37">
        <f>IF('2018 Hourly Load - RC2016'!A291="","",'2018 Hourly Load - RC2016'!A291)</f>
        <v>43381</v>
      </c>
      <c r="B311" s="38">
        <f>IF('2018 Hourly Load - RC2016'!B291="",0,$P$19+$Q$19*(WLEF!B290))</f>
        <v>167.45547364170025</v>
      </c>
      <c r="C311" s="38">
        <f>IF('2018 Hourly Load - RC2016'!C291="",0,$P$19+$Q$19*(WLEF!C290))</f>
        <v>156.45693474820172</v>
      </c>
      <c r="D311" s="38">
        <f>IF('2018 Hourly Load - RC2016'!D291="",0,$P$19+$Q$19*(WLEF!D290))</f>
        <v>149.04523012779759</v>
      </c>
      <c r="E311" s="38">
        <f>IF('2018 Hourly Load - RC2016'!E291="",0,$P$19+$Q$19*(WLEF!E290))</f>
        <v>145.498754008812</v>
      </c>
      <c r="F311" s="38">
        <f>IF('2018 Hourly Load - RC2016'!F291="",0,$P$19+$Q$19*(WLEF!F290))</f>
        <v>145.90460128597505</v>
      </c>
      <c r="G311" s="38">
        <f>IF('2018 Hourly Load - RC2016'!G291="",0,$P$19+$Q$19*(WLEF!G290))</f>
        <v>154.85663456907761</v>
      </c>
      <c r="H311" s="38">
        <f>IF('2018 Hourly Load - RC2016'!H291="",0,$P$19+$Q$19*(WLEF!H290))</f>
        <v>174.63707514127742</v>
      </c>
      <c r="I311" s="38">
        <f>IF('2018 Hourly Load - RC2016'!I291="",0,$P$19+$Q$19*(WLEF!I290))</f>
        <v>182.80540614016118</v>
      </c>
      <c r="J311" s="38">
        <f>IF('2018 Hourly Load - RC2016'!J291="",0,$P$19+$Q$19*(WLEF!J290))</f>
        <v>191.54971386276537</v>
      </c>
      <c r="K311" s="38">
        <f>IF('2018 Hourly Load - RC2016'!K291="",0,$P$19+$Q$19*(WLEF!K290))</f>
        <v>212.98660099259502</v>
      </c>
      <c r="L311" s="38">
        <f>IF('2018 Hourly Load - RC2016'!L291="",0,$P$19+$Q$19*(WLEF!L290))</f>
        <v>239.19630576024673</v>
      </c>
      <c r="M311" s="38">
        <f>IF('2018 Hourly Load - RC2016'!M291="",0,$P$19+$Q$19*(WLEF!M290))</f>
        <v>262.83696935534215</v>
      </c>
      <c r="N311" s="38">
        <f>IF('2018 Hourly Load - RC2016'!N291="",0,$P$19+$Q$19*(WLEF!N290))</f>
        <v>286.28762328820318</v>
      </c>
      <c r="O311" s="38">
        <f>IF('2018 Hourly Load - RC2016'!O291="",0,$P$19+$Q$19*(WLEF!O290))</f>
        <v>305.27623513612787</v>
      </c>
      <c r="P311" s="38">
        <f>IF('2018 Hourly Load - RC2016'!P291="",0,$P$19+$Q$19*(WLEF!P290))</f>
        <v>321.34240349130141</v>
      </c>
      <c r="Q311" s="38">
        <f>IF('2018 Hourly Load - RC2016'!Q291="",0,$P$19+$Q$19*(WLEF!Q290))</f>
        <v>328.77165641742823</v>
      </c>
      <c r="R311" s="38">
        <f>IF('2018 Hourly Load - RC2016'!R291="",0,$P$19+$Q$19*(WLEF!R290))</f>
        <v>328.13269295009889</v>
      </c>
      <c r="S311" s="38">
        <f>IF('2018 Hourly Load - RC2016'!S291="",0,$P$19+$Q$19*(WLEF!S290))</f>
        <v>320.21556375023039</v>
      </c>
      <c r="T311" s="38">
        <f>IF('2018 Hourly Load - RC2016'!T291="",0,$P$19+$Q$19*(WLEF!T290))</f>
        <v>306.13863614453538</v>
      </c>
      <c r="U311" s="38">
        <f>IF('2018 Hourly Load - RC2016'!U291="",0,$P$19+$Q$19*(WLEF!U290))</f>
        <v>306.26560008209458</v>
      </c>
      <c r="V311" s="38">
        <f>IF('2018 Hourly Load - RC2016'!V291="",0,$P$19+$Q$19*(WLEF!V290))</f>
        <v>293.52519278452525</v>
      </c>
      <c r="W311" s="38">
        <f>IF('2018 Hourly Load - RC2016'!W291="",0,$P$19+$Q$19*(WLEF!W290))</f>
        <v>266.75750195687141</v>
      </c>
      <c r="X311" s="38">
        <f>IF('2018 Hourly Load - RC2016'!X291="",0,$P$19+$Q$19*(WLEF!X290))</f>
        <v>236.36031196690533</v>
      </c>
      <c r="Y311" s="38">
        <f>IF('2018 Hourly Load - RC2016'!Y291="",0,$P$19+$Q$19*(WLEF!Y290))</f>
        <v>208.44679668771428</v>
      </c>
      <c r="Z311" s="25">
        <f t="shared" si="4"/>
        <v>5690.7499142899887</v>
      </c>
    </row>
    <row r="312" spans="1:26" x14ac:dyDescent="0.25">
      <c r="A312" s="37">
        <f>IF('2018 Hourly Load - RC2016'!A292="","",'2018 Hourly Load - RC2016'!A292)</f>
        <v>43382</v>
      </c>
      <c r="B312" s="38">
        <f>IF('2018 Hourly Load - RC2016'!B292="",0,$P$19+$Q$19*(WLEF!B291))</f>
        <v>185.37496663381157</v>
      </c>
      <c r="C312" s="38">
        <f>IF('2018 Hourly Load - RC2016'!C292="",0,$P$19+$Q$19*(WLEF!C291))</f>
        <v>171.94817149537462</v>
      </c>
      <c r="D312" s="38">
        <f>IF('2018 Hourly Load - RC2016'!D292="",0,$P$19+$Q$19*(WLEF!D291))</f>
        <v>163.15432974719772</v>
      </c>
      <c r="E312" s="38">
        <f>IF('2018 Hourly Load - RC2016'!E292="",0,$P$19+$Q$19*(WLEF!E291))</f>
        <v>156.96977152139772</v>
      </c>
      <c r="F312" s="38">
        <f>IF('2018 Hourly Load - RC2016'!F292="",0,$P$19+$Q$19*(WLEF!F291))</f>
        <v>156.01876296969934</v>
      </c>
      <c r="G312" s="38">
        <f>IF('2018 Hourly Load - RC2016'!G292="",0,$P$19+$Q$19*(WLEF!G291))</f>
        <v>154.33668050748037</v>
      </c>
      <c r="H312" s="38">
        <f>IF('2018 Hourly Load - RC2016'!H292="",0,$P$19+$Q$19*(WLEF!H291))</f>
        <v>181.92218049973818</v>
      </c>
      <c r="I312" s="38">
        <f>IF('2018 Hourly Load - RC2016'!I292="",0,$P$19+$Q$19*(WLEF!I291))</f>
        <v>190.0112467000551</v>
      </c>
      <c r="J312" s="38">
        <f>IF('2018 Hourly Load - RC2016'!J292="",0,$P$19+$Q$19*(WLEF!J291))</f>
        <v>200.75035737438208</v>
      </c>
      <c r="K312" s="38">
        <f>IF('2018 Hourly Load - RC2016'!K292="",0,$P$19+$Q$19*(WLEF!K291))</f>
        <v>227.70013570010127</v>
      </c>
      <c r="L312" s="38">
        <f>IF('2018 Hourly Load - RC2016'!L292="",0,$P$19+$Q$19*(WLEF!L291))</f>
        <v>255.85918196458806</v>
      </c>
      <c r="M312" s="38">
        <f>IF('2018 Hourly Load - RC2016'!M292="",0,$P$19+$Q$19*(WLEF!M291))</f>
        <v>282.78818672726362</v>
      </c>
      <c r="N312" s="38">
        <f>IF('2018 Hourly Load - RC2016'!N292="",0,$P$19+$Q$19*(WLEF!N291))</f>
        <v>304.18793304821122</v>
      </c>
      <c r="O312" s="38">
        <f>IF('2018 Hourly Load - RC2016'!O292="",0,$P$19+$Q$19*(WLEF!O291))</f>
        <v>325.71748374854707</v>
      </c>
      <c r="P312" s="38">
        <f>IF('2018 Hourly Load - RC2016'!P292="",0,$P$19+$Q$19*(WLEF!P291))</f>
        <v>340.96022319436884</v>
      </c>
      <c r="Q312" s="38">
        <f>IF('2018 Hourly Load - RC2016'!Q292="",0,$P$19+$Q$19*(WLEF!Q291))</f>
        <v>351.29548619352937</v>
      </c>
      <c r="R312" s="38">
        <f>IF('2018 Hourly Load - RC2016'!R292="",0,$P$19+$Q$19*(WLEF!R291))</f>
        <v>353.13542788271633</v>
      </c>
      <c r="S312" s="38">
        <f>IF('2018 Hourly Load - RC2016'!S292="",0,$P$19+$Q$19*(WLEF!S291))</f>
        <v>343.17551103745916</v>
      </c>
      <c r="T312" s="38">
        <f>IF('2018 Hourly Load - RC2016'!T292="",0,$P$19+$Q$19*(WLEF!T291))</f>
        <v>321.47360399568055</v>
      </c>
      <c r="U312" s="38">
        <f>IF('2018 Hourly Load - RC2016'!U292="",0,$P$19+$Q$19*(WLEF!U291))</f>
        <v>316.82501558793911</v>
      </c>
      <c r="V312" s="38">
        <f>IF('2018 Hourly Load - RC2016'!V292="",0,$P$19+$Q$19*(WLEF!V291))</f>
        <v>301.46625319231669</v>
      </c>
      <c r="W312" s="38">
        <f>IF('2018 Hourly Load - RC2016'!W292="",0,$P$19+$Q$19*(WLEF!W291))</f>
        <v>272.9162868953552</v>
      </c>
      <c r="X312" s="38">
        <f>IF('2018 Hourly Load - RC2016'!X292="",0,$P$19+$Q$19*(WLEF!X291))</f>
        <v>243.2402368219623</v>
      </c>
      <c r="Y312" s="38">
        <f>IF('2018 Hourly Load - RC2016'!Y292="",0,$P$19+$Q$19*(WLEF!Y291))</f>
        <v>211.84413846182463</v>
      </c>
      <c r="Z312" s="25">
        <f t="shared" si="4"/>
        <v>6013.0715719010013</v>
      </c>
    </row>
    <row r="313" spans="1:26" x14ac:dyDescent="0.25">
      <c r="A313" s="37">
        <f>IF('2018 Hourly Load - RC2016'!A293="","",'2018 Hourly Load - RC2016'!A293)</f>
        <v>43383</v>
      </c>
      <c r="B313" s="38">
        <f>IF('2018 Hourly Load - RC2016'!B293="",0,$P$19+$Q$19*(WLEF!B292))</f>
        <v>187.87219620056649</v>
      </c>
      <c r="C313" s="38">
        <f>IF('2018 Hourly Load - RC2016'!C293="",0,$P$19+$Q$19*(WLEF!C292))</f>
        <v>172.10903156389998</v>
      </c>
      <c r="D313" s="38">
        <f>IF('2018 Hourly Load - RC2016'!D293="",0,$P$19+$Q$19*(WLEF!D292))</f>
        <v>163.27655002462498</v>
      </c>
      <c r="E313" s="38">
        <f>IF('2018 Hourly Load - RC2016'!E293="",0,$P$19+$Q$19*(WLEF!E292))</f>
        <v>157.20479812268013</v>
      </c>
      <c r="F313" s="38">
        <f>IF('2018 Hourly Load - RC2016'!F293="",0,$P$19+$Q$19*(WLEF!F292))</f>
        <v>156.13548218379231</v>
      </c>
      <c r="G313" s="38">
        <f>IF('2018 Hourly Load - RC2016'!G293="",0,$P$19+$Q$19*(WLEF!G292))</f>
        <v>163.52126678349626</v>
      </c>
      <c r="H313" s="38">
        <f>IF('2018 Hourly Load - RC2016'!H293="",0,$P$19+$Q$19*(WLEF!H292))</f>
        <v>182.43125902817451</v>
      </c>
      <c r="I313" s="38">
        <f>IF('2018 Hourly Load - RC2016'!I293="",0,$P$19+$Q$19*(WLEF!I292))</f>
        <v>191.54971386276537</v>
      </c>
      <c r="J313" s="38">
        <f>IF('2018 Hourly Load - RC2016'!J293="",0,$P$19+$Q$19*(WLEF!J292))</f>
        <v>203.31386727378975</v>
      </c>
      <c r="K313" s="38">
        <f>IF('2018 Hourly Load - RC2016'!K293="",0,$P$19+$Q$19*(WLEF!K292))</f>
        <v>230.84855723545985</v>
      </c>
      <c r="L313" s="38">
        <f>IF('2018 Hourly Load - RC2016'!L293="",0,$P$19+$Q$19*(WLEF!L292))</f>
        <v>260.63173994186309</v>
      </c>
      <c r="M313" s="38">
        <f>IF('2018 Hourly Load - RC2016'!M293="",0,$P$19+$Q$19*(WLEF!M292))</f>
        <v>285.48854133136228</v>
      </c>
      <c r="N313" s="38">
        <f>IF('2018 Hourly Load - RC2016'!N293="",0,$P$19+$Q$19*(WLEF!N292))</f>
        <v>308.71028183465626</v>
      </c>
      <c r="O313" s="38">
        <f>IF('2018 Hourly Load - RC2016'!O293="",0,$P$19+$Q$19*(WLEF!O292))</f>
        <v>328.85158511262915</v>
      </c>
      <c r="P313" s="38">
        <f>IF('2018 Hourly Load - RC2016'!P293="",0,$P$19+$Q$19*(WLEF!P292))</f>
        <v>343.01109196509248</v>
      </c>
      <c r="Q313" s="38">
        <f>IF('2018 Hourly Load - RC2016'!Q293="",0,$P$19+$Q$19*(WLEF!Q292))</f>
        <v>352.80042693585847</v>
      </c>
      <c r="R313" s="38">
        <f>IF('2018 Hourly Load - RC2016'!R293="",0,$P$19+$Q$19*(WLEF!R292))</f>
        <v>354.75751940791469</v>
      </c>
      <c r="S313" s="38">
        <f>IF('2018 Hourly Load - RC2016'!S293="",0,$P$19+$Q$19*(WLEF!S292))</f>
        <v>341.12399491357115</v>
      </c>
      <c r="T313" s="38">
        <f>IF('2018 Hourly Load - RC2016'!T293="",0,$P$19+$Q$19*(WLEF!T292))</f>
        <v>314.38853364212582</v>
      </c>
      <c r="U313" s="38">
        <f>IF('2018 Hourly Load - RC2016'!U293="",0,$P$19+$Q$19*(WLEF!U292))</f>
        <v>305.3015761353866</v>
      </c>
      <c r="V313" s="38">
        <f>IF('2018 Hourly Load - RC2016'!V293="",0,$P$19+$Q$19*(WLEF!V292))</f>
        <v>288.57238291504643</v>
      </c>
      <c r="W313" s="38">
        <f>IF('2018 Hourly Load - RC2016'!W293="",0,$P$19+$Q$19*(WLEF!W292))</f>
        <v>264.4825928873455</v>
      </c>
      <c r="X313" s="38">
        <f>IF('2018 Hourly Load - RC2016'!X293="",0,$P$19+$Q$19*(WLEF!X292))</f>
        <v>239.21756699600746</v>
      </c>
      <c r="Y313" s="38">
        <f>IF('2018 Hourly Load - RC2016'!Y293="",0,$P$19+$Q$19*(WLEF!Y292))</f>
        <v>214.30954918198972</v>
      </c>
      <c r="Z313" s="25">
        <f t="shared" si="4"/>
        <v>6009.9101054800976</v>
      </c>
    </row>
    <row r="314" spans="1:26" x14ac:dyDescent="0.25">
      <c r="A314" s="37">
        <f>IF('2018 Hourly Load - RC2016'!A294="","",'2018 Hourly Load - RC2016'!A294)</f>
        <v>43384</v>
      </c>
      <c r="B314" s="38">
        <f>IF('2018 Hourly Load - RC2016'!B294="",0,$P$19+$Q$19*(WLEF!B293))</f>
        <v>191.94047637263674</v>
      </c>
      <c r="C314" s="38">
        <f>IF('2018 Hourly Load - RC2016'!C294="",0,$P$19+$Q$19*(WLEF!C293))</f>
        <v>176.88608864566714</v>
      </c>
      <c r="D314" s="38">
        <f>IF('2018 Hourly Load - RC2016'!D294="",0,$P$19+$Q$19*(WLEF!D293))</f>
        <v>167.8477157131928</v>
      </c>
      <c r="E314" s="38">
        <f>IF('2018 Hourly Load - RC2016'!E294="",0,$P$19+$Q$19*(WLEF!E293))</f>
        <v>161.36227492942083</v>
      </c>
      <c r="F314" s="38">
        <f>IF('2018 Hourly Load - RC2016'!F294="",0,$P$19+$Q$19*(WLEF!F293))</f>
        <v>157.83825693026873</v>
      </c>
      <c r="G314" s="38">
        <f>IF('2018 Hourly Load - RC2016'!G294="",0,$P$19+$Q$19*(WLEF!G293))</f>
        <v>158.01551085804033</v>
      </c>
      <c r="H314" s="38">
        <f>IF('2018 Hourly Load - RC2016'!H294="",0,$P$19+$Q$19*(WLEF!H293))</f>
        <v>162.19506240768499</v>
      </c>
      <c r="I314" s="38">
        <f>IF('2018 Hourly Load - RC2016'!I294="",0,$P$19+$Q$19*(WLEF!I293))</f>
        <v>166.67368680356662</v>
      </c>
      <c r="J314" s="38">
        <f>IF('2018 Hourly Load - RC2016'!J294="",0,$P$19+$Q$19*(WLEF!J293))</f>
        <v>186.20406204119513</v>
      </c>
      <c r="K314" s="38">
        <f>IF('2018 Hourly Load - RC2016'!K294="",0,$P$19+$Q$19*(WLEF!K293))</f>
        <v>220.92412109785886</v>
      </c>
      <c r="L314" s="38">
        <f>IF('2018 Hourly Load - RC2016'!L294="",0,$P$19+$Q$19*(WLEF!L293))</f>
        <v>253.36393185995348</v>
      </c>
      <c r="M314" s="38">
        <f>IF('2018 Hourly Load - RC2016'!M294="",0,$P$19+$Q$19*(WLEF!M293))</f>
        <v>283.19690034038211</v>
      </c>
      <c r="N314" s="38">
        <f>IF('2018 Hourly Load - RC2016'!N294="",0,$P$19+$Q$19*(WLEF!N293))</f>
        <v>307.76649055145896</v>
      </c>
      <c r="O314" s="38">
        <f>IF('2018 Hourly Load - RC2016'!O294="",0,$P$19+$Q$19*(WLEF!O293))</f>
        <v>327.30859151273745</v>
      </c>
      <c r="P314" s="38">
        <f>IF('2018 Hourly Load - RC2016'!P294="",0,$P$19+$Q$19*(WLEF!P293))</f>
        <v>341.04210258043838</v>
      </c>
      <c r="Q314" s="38">
        <f>IF('2018 Hourly Load - RC2016'!Q294="",0,$P$19+$Q$19*(WLEF!Q293))</f>
        <v>349.96128269045067</v>
      </c>
      <c r="R314" s="38">
        <f>IF('2018 Hourly Load - RC2016'!R294="",0,$P$19+$Q$19*(WLEF!R293))</f>
        <v>351.68525321809017</v>
      </c>
      <c r="S314" s="38">
        <f>IF('2018 Hourly Load - RC2016'!S294="",0,$P$19+$Q$19*(WLEF!S293))</f>
        <v>340.00592033434526</v>
      </c>
      <c r="T314" s="38">
        <f>IF('2018 Hourly Load - RC2016'!T294="",0,$P$19+$Q$19*(WLEF!T293))</f>
        <v>311.60486324721415</v>
      </c>
      <c r="U314" s="38">
        <f>IF('2018 Hourly Load - RC2016'!U294="",0,$P$19+$Q$19*(WLEF!U293))</f>
        <v>299.36099165088143</v>
      </c>
      <c r="V314" s="38">
        <f>IF('2018 Hourly Load - RC2016'!V294="",0,$P$19+$Q$19*(WLEF!V293))</f>
        <v>282.74013010546821</v>
      </c>
      <c r="W314" s="38">
        <f>IF('2018 Hourly Load - RC2016'!W294="",0,$P$19+$Q$19*(WLEF!W293))</f>
        <v>258.64282934249843</v>
      </c>
      <c r="X314" s="38">
        <f>IF('2018 Hourly Load - RC2016'!X294="",0,$P$19+$Q$19*(WLEF!X293))</f>
        <v>236.21287296803933</v>
      </c>
      <c r="Y314" s="38">
        <f>IF('2018 Hourly Load - RC2016'!Y294="",0,$P$19+$Q$19*(WLEF!Y293))</f>
        <v>211.41941724351466</v>
      </c>
      <c r="Z314" s="25">
        <f t="shared" si="4"/>
        <v>5904.1988334450043</v>
      </c>
    </row>
    <row r="315" spans="1:26" x14ac:dyDescent="0.25">
      <c r="A315" s="37">
        <f>IF('2018 Hourly Load - RC2016'!A295="","",'2018 Hourly Load - RC2016'!A295)</f>
        <v>43385</v>
      </c>
      <c r="B315" s="38">
        <f>IF('2018 Hourly Load - RC2016'!B295="",0,$P$19+$Q$19*(WLEF!B294))</f>
        <v>190.78796116650548</v>
      </c>
      <c r="C315" s="38">
        <f>IF('2018 Hourly Load - RC2016'!C295="",0,$P$19+$Q$19*(WLEF!C294))</f>
        <v>175.38920745023395</v>
      </c>
      <c r="D315" s="38">
        <f>IF('2018 Hourly Load - RC2016'!D295="",0,$P$19+$Q$19*(WLEF!D294))</f>
        <v>164.5038165392051</v>
      </c>
      <c r="E315" s="38">
        <f>IF('2018 Hourly Load - RC2016'!E295="",0,$P$19+$Q$19*(WLEF!E294))</f>
        <v>158.01551085804033</v>
      </c>
      <c r="F315" s="38">
        <f>IF('2018 Hourly Load - RC2016'!F295="",0,$P$19+$Q$19*(WLEF!F294))</f>
        <v>154.98691439340087</v>
      </c>
      <c r="G315" s="38">
        <f>IF('2018 Hourly Load - RC2016'!G295="",0,$P$19+$Q$19*(WLEF!G294))</f>
        <v>154.42321004711371</v>
      </c>
      <c r="H315" s="38">
        <f>IF('2018 Hourly Load - RC2016'!H295="",0,$P$19+$Q$19*(WLEF!H294))</f>
        <v>157.33716242419257</v>
      </c>
      <c r="I315" s="38">
        <f>IF('2018 Hourly Load - RC2016'!I295="",0,$P$19+$Q$19*(WLEF!I294))</f>
        <v>159.57531909673503</v>
      </c>
      <c r="J315" s="38">
        <f>IF('2018 Hourly Load - RC2016'!J295="",0,$P$19+$Q$19*(WLEF!J294))</f>
        <v>180.08342634396712</v>
      </c>
      <c r="K315" s="38">
        <f>IF('2018 Hourly Load - RC2016'!K295="",0,$P$19+$Q$19*(WLEF!K294))</f>
        <v>216.30644380371461</v>
      </c>
      <c r="L315" s="38">
        <f>IF('2018 Hourly Load - RC2016'!L295="",0,$P$19+$Q$19*(WLEF!L294))</f>
        <v>249.69880813372652</v>
      </c>
      <c r="M315" s="38">
        <f>IF('2018 Hourly Load - RC2016'!M295="",0,$P$19+$Q$19*(WLEF!M294))</f>
        <v>280.44017925770186</v>
      </c>
      <c r="N315" s="38">
        <f>IF('2018 Hourly Load - RC2016'!N295="",0,$P$19+$Q$19*(WLEF!N294))</f>
        <v>308.35294001081576</v>
      </c>
      <c r="O315" s="38">
        <f>IF('2018 Hourly Load - RC2016'!O295="",0,$P$19+$Q$19*(WLEF!O294))</f>
        <v>327.33515385163287</v>
      </c>
      <c r="P315" s="38">
        <f>IF('2018 Hourly Load - RC2016'!P295="",0,$P$19+$Q$19*(WLEF!P294))</f>
        <v>340.33291136471627</v>
      </c>
      <c r="Q315" s="38">
        <f>IF('2018 Hourly Load - RC2016'!Q295="",0,$P$19+$Q$19*(WLEF!Q294))</f>
        <v>347.46858459584621</v>
      </c>
      <c r="R315" s="38">
        <f>IF('2018 Hourly Load - RC2016'!R295="",0,$P$19+$Q$19*(WLEF!R294))</f>
        <v>348.27051490661012</v>
      </c>
      <c r="S315" s="38">
        <f>IF('2018 Hourly Load - RC2016'!S295="",0,$P$19+$Q$19*(WLEF!S294))</f>
        <v>337.99405315321059</v>
      </c>
      <c r="T315" s="38">
        <f>IF('2018 Hourly Load - RC2016'!T295="",0,$P$19+$Q$19*(WLEF!T294))</f>
        <v>314.13008148766988</v>
      </c>
      <c r="U315" s="38">
        <f>IF('2018 Hourly Load - RC2016'!U295="",0,$P$19+$Q$19*(WLEF!U294))</f>
        <v>312.1190918297134</v>
      </c>
      <c r="V315" s="38">
        <f>IF('2018 Hourly Load - RC2016'!V295="",0,$P$19+$Q$19*(WLEF!V294))</f>
        <v>295.72600005661053</v>
      </c>
      <c r="W315" s="38">
        <f>IF('2018 Hourly Load - RC2016'!W295="",0,$P$19+$Q$19*(WLEF!W294))</f>
        <v>268.79147984497479</v>
      </c>
      <c r="X315" s="38">
        <f>IF('2018 Hourly Load - RC2016'!X295="",0,$P$19+$Q$19*(WLEF!X294))</f>
        <v>242.63789340385836</v>
      </c>
      <c r="Y315" s="38">
        <f>IF('2018 Hourly Load - RC2016'!Y295="",0,$P$19+$Q$19*(WLEF!Y294))</f>
        <v>214.79759952180439</v>
      </c>
      <c r="Z315" s="25">
        <f t="shared" si="4"/>
        <v>5899.5042635419995</v>
      </c>
    </row>
    <row r="316" spans="1:26" x14ac:dyDescent="0.25">
      <c r="A316" s="37">
        <f>IF('2018 Hourly Load - RC2016'!A296="","",'2018 Hourly Load - RC2016'!A296)</f>
        <v>43386</v>
      </c>
      <c r="B316" s="38">
        <f>IF('2018 Hourly Load - RC2016'!B296="",0,$P$19+$Q$19*(WLEF!B295))</f>
        <v>193.4925854243636</v>
      </c>
      <c r="C316" s="38">
        <f>IF('2018 Hourly Load - RC2016'!C296="",0,$P$19+$Q$19*(WLEF!C295))</f>
        <v>179.32929227517019</v>
      </c>
      <c r="D316" s="38">
        <f>IF('2018 Hourly Load - RC2016'!D296="",0,$P$19+$Q$19*(WLEF!D295))</f>
        <v>170.89010295807651</v>
      </c>
      <c r="E316" s="38">
        <f>IF('2018 Hourly Load - RC2016'!E296="",0,$P$19+$Q$19*(WLEF!E295))</f>
        <v>166.06638969519287</v>
      </c>
      <c r="F316" s="38">
        <f>IF('2018 Hourly Load - RC2016'!F296="",0,$P$19+$Q$19*(WLEF!F295))</f>
        <v>166.17523062127577</v>
      </c>
      <c r="G316" s="38">
        <f>IF('2018 Hourly Load - RC2016'!G296="",0,$P$19+$Q$19*(WLEF!G295))</f>
        <v>175.07817511392651</v>
      </c>
      <c r="H316" s="38">
        <f>IF('2018 Hourly Load - RC2016'!H296="",0,$P$19+$Q$19*(WLEF!H295))</f>
        <v>193.95854735492975</v>
      </c>
      <c r="I316" s="38">
        <f>IF('2018 Hourly Load - RC2016'!I296="",0,$P$19+$Q$19*(WLEF!I295))</f>
        <v>202.34469039589359</v>
      </c>
      <c r="J316" s="38">
        <f>IF('2018 Hourly Load - RC2016'!J296="",0,$P$19+$Q$19*(WLEF!J295))</f>
        <v>213.91975626330225</v>
      </c>
      <c r="K316" s="38">
        <f>IF('2018 Hourly Load - RC2016'!K296="",0,$P$19+$Q$19*(WLEF!K295))</f>
        <v>240.17581151752063</v>
      </c>
      <c r="L316" s="38">
        <f>IF('2018 Hourly Load - RC2016'!L296="",0,$P$19+$Q$19*(WLEF!L295))</f>
        <v>272.40114626417545</v>
      </c>
      <c r="M316" s="38">
        <f>IF('2018 Hourly Load - RC2016'!M296="",0,$P$19+$Q$19*(WLEF!M295))</f>
        <v>300.08666088176102</v>
      </c>
      <c r="N316" s="38">
        <f>IF('2018 Hourly Load - RC2016'!N296="",0,$P$19+$Q$19*(WLEF!N295))</f>
        <v>320.50357189232619</v>
      </c>
      <c r="O316" s="38">
        <f>IF('2018 Hourly Load - RC2016'!O296="",0,$P$19+$Q$19*(WLEF!O295))</f>
        <v>337.58720247864272</v>
      </c>
      <c r="P316" s="38">
        <f>IF('2018 Hourly Load - RC2016'!P296="",0,$P$19+$Q$19*(WLEF!P295))</f>
        <v>349.46181088297317</v>
      </c>
      <c r="Q316" s="38">
        <f>IF('2018 Hourly Load - RC2016'!Q296="",0,$P$19+$Q$19*(WLEF!Q295))</f>
        <v>357.36856013449204</v>
      </c>
      <c r="R316" s="38">
        <f>IF('2018 Hourly Load - RC2016'!R296="",0,$P$19+$Q$19*(WLEF!R295))</f>
        <v>356.30017998056729</v>
      </c>
      <c r="S316" s="38">
        <f>IF('2018 Hourly Load - RC2016'!S296="",0,$P$19+$Q$19*(WLEF!S295))</f>
        <v>345.12506903796367</v>
      </c>
      <c r="T316" s="38">
        <f>IF('2018 Hourly Load - RC2016'!T296="",0,$P$19+$Q$19*(WLEF!T295))</f>
        <v>324.34271278050318</v>
      </c>
      <c r="U316" s="38">
        <f>IF('2018 Hourly Load - RC2016'!U296="",0,$P$19+$Q$19*(WLEF!U295))</f>
        <v>323.41957637893597</v>
      </c>
      <c r="V316" s="38">
        <f>IF('2018 Hourly Load - RC2016'!V296="",0,$P$19+$Q$19*(WLEF!V295))</f>
        <v>305.8848161616109</v>
      </c>
      <c r="W316" s="38">
        <f>IF('2018 Hourly Load - RC2016'!W296="",0,$P$19+$Q$19*(WLEF!W295))</f>
        <v>278.70013207386671</v>
      </c>
      <c r="X316" s="38">
        <f>IF('2018 Hourly Load - RC2016'!X296="",0,$P$19+$Q$19*(WLEF!X295))</f>
        <v>248.09958615726163</v>
      </c>
      <c r="Y316" s="38">
        <f>IF('2018 Hourly Load - RC2016'!Y296="",0,$P$19+$Q$19*(WLEF!Y295))</f>
        <v>218.10061978202668</v>
      </c>
      <c r="Z316" s="25">
        <f t="shared" si="4"/>
        <v>6238.8122265067586</v>
      </c>
    </row>
    <row r="317" spans="1:26" x14ac:dyDescent="0.25">
      <c r="A317" s="37">
        <f>IF('2018 Hourly Load - RC2016'!A297="","",'2018 Hourly Load - RC2016'!A297)</f>
        <v>43387</v>
      </c>
      <c r="B317" s="38">
        <f>IF('2018 Hourly Load - RC2016'!B297="",0,$P$19+$Q$19*(WLEF!B296))</f>
        <v>195.12770673019753</v>
      </c>
      <c r="C317" s="38">
        <f>IF('2018 Hourly Load - RC2016'!C297="",0,$P$19+$Q$19*(WLEF!C296))</f>
        <v>181.66812675039324</v>
      </c>
      <c r="D317" s="38">
        <f>IF('2018 Hourly Load - RC2016'!D297="",0,$P$19+$Q$19*(WLEF!D296))</f>
        <v>173.82299257305618</v>
      </c>
      <c r="E317" s="38">
        <f>IF('2018 Hourly Load - RC2016'!E297="",0,$P$19+$Q$19*(WLEF!E296))</f>
        <v>168.71381310816867</v>
      </c>
      <c r="F317" s="38">
        <f>IF('2018 Hourly Load - RC2016'!F297="",0,$P$19+$Q$19*(WLEF!F296))</f>
        <v>167.51817195351038</v>
      </c>
      <c r="G317" s="38">
        <f>IF('2018 Hourly Load - RC2016'!G297="",0,$P$19+$Q$19*(WLEF!G296))</f>
        <v>176.7870263487722</v>
      </c>
      <c r="H317" s="38">
        <f>IF('2018 Hourly Load - RC2016'!H297="",0,$P$19+$Q$19*(WLEF!H296))</f>
        <v>198.48858094271679</v>
      </c>
      <c r="I317" s="38">
        <f>IF('2018 Hourly Load - RC2016'!I297="",0,$P$19+$Q$19*(WLEF!I296))</f>
        <v>207.38131667596582</v>
      </c>
      <c r="J317" s="38">
        <f>IF('2018 Hourly Load - RC2016'!J297="",0,$P$19+$Q$19*(WLEF!J296))</f>
        <v>219.19078768561911</v>
      </c>
      <c r="K317" s="38">
        <f>IF('2018 Hourly Load - RC2016'!K297="",0,$P$19+$Q$19*(WLEF!K296))</f>
        <v>246.83443653550438</v>
      </c>
      <c r="L317" s="38">
        <f>IF('2018 Hourly Load - RC2016'!L297="",0,$P$19+$Q$19*(WLEF!L296))</f>
        <v>275.76200609106877</v>
      </c>
      <c r="M317" s="38">
        <f>IF('2018 Hourly Load - RC2016'!M297="",0,$P$19+$Q$19*(WLEF!M296))</f>
        <v>301.6672836825332</v>
      </c>
      <c r="N317" s="38">
        <f>IF('2018 Hourly Load - RC2016'!N297="",0,$P$19+$Q$19*(WLEF!N296))</f>
        <v>320.76554852512135</v>
      </c>
      <c r="O317" s="38">
        <f>IF('2018 Hourly Load - RC2016'!O297="",0,$P$19+$Q$19*(WLEF!O296))</f>
        <v>342.05301287827689</v>
      </c>
      <c r="P317" s="38">
        <f>IF('2018 Hourly Load - RC2016'!P297="",0,$P$19+$Q$19*(WLEF!P296))</f>
        <v>353.91790235376664</v>
      </c>
      <c r="Q317" s="38">
        <f>IF('2018 Hourly Load - RC2016'!Q297="",0,$P$19+$Q$19*(WLEF!Q296))</f>
        <v>357.17159717999147</v>
      </c>
      <c r="R317" s="38">
        <f>IF('2018 Hourly Load - RC2016'!R297="",0,$P$19+$Q$19*(WLEF!R296))</f>
        <v>350.71136432843889</v>
      </c>
      <c r="S317" s="38">
        <f>IF('2018 Hourly Load - RC2016'!S297="",0,$P$19+$Q$19*(WLEF!S296))</f>
        <v>334.34404943905855</v>
      </c>
      <c r="T317" s="38">
        <f>IF('2018 Hourly Load - RC2016'!T297="",0,$P$19+$Q$19*(WLEF!T296))</f>
        <v>320.08470850087218</v>
      </c>
      <c r="U317" s="38">
        <f>IF('2018 Hourly Load - RC2016'!U297="",0,$P$19+$Q$19*(WLEF!U296))</f>
        <v>323.60406268011582</v>
      </c>
      <c r="V317" s="38">
        <f>IF('2018 Hourly Load - RC2016'!V297="",0,$P$19+$Q$19*(WLEF!V296))</f>
        <v>304.11210425638438</v>
      </c>
      <c r="W317" s="38">
        <f>IF('2018 Hourly Load - RC2016'!W297="",0,$P$19+$Q$19*(WLEF!W296))</f>
        <v>275.43167184124457</v>
      </c>
      <c r="X317" s="38">
        <f>IF('2018 Hourly Load - RC2016'!X297="",0,$P$19+$Q$19*(WLEF!X296))</f>
        <v>243.77899649298365</v>
      </c>
      <c r="Y317" s="38">
        <f>IF('2018 Hourly Load - RC2016'!Y297="",0,$P$19+$Q$19*(WLEF!Y296))</f>
        <v>213.08365002114886</v>
      </c>
      <c r="Z317" s="25">
        <f t="shared" si="4"/>
        <v>6252.0209175749096</v>
      </c>
    </row>
    <row r="318" spans="1:26" x14ac:dyDescent="0.25">
      <c r="A318" s="37">
        <f>IF('2018 Hourly Load - RC2016'!A298="","",'2018 Hourly Load - RC2016'!A298)</f>
        <v>43388</v>
      </c>
      <c r="B318" s="38">
        <f>IF('2018 Hourly Load - RC2016'!B298="",0,$P$19+$Q$19*(WLEF!B297))</f>
        <v>187.71524542587241</v>
      </c>
      <c r="C318" s="38">
        <f>IF('2018 Hourly Load - RC2016'!C298="",0,$P$19+$Q$19*(WLEF!C297))</f>
        <v>172.77006186203909</v>
      </c>
      <c r="D318" s="38">
        <f>IF('2018 Hourly Load - RC2016'!D298="",0,$P$19+$Q$19*(WLEF!D297))</f>
        <v>164.42684265155873</v>
      </c>
      <c r="E318" s="38">
        <f>IF('2018 Hourly Load - RC2016'!E298="",0,$P$19+$Q$19*(WLEF!E297))</f>
        <v>159.41116687772836</v>
      </c>
      <c r="F318" s="38">
        <f>IF('2018 Hourly Load - RC2016'!F298="",0,$P$19+$Q$19*(WLEF!F297))</f>
        <v>159.51560724085635</v>
      </c>
      <c r="G318" s="38">
        <f>IF('2018 Hourly Load - RC2016'!G298="",0,$P$19+$Q$19*(WLEF!G297))</f>
        <v>167.97342306633192</v>
      </c>
      <c r="H318" s="38">
        <f>IF('2018 Hourly Load - RC2016'!H298="",0,$P$19+$Q$19*(WLEF!H297))</f>
        <v>188.0118058225504</v>
      </c>
      <c r="I318" s="38">
        <f>IF('2018 Hourly Load - RC2016'!I298="",0,$P$19+$Q$19*(WLEF!I297))</f>
        <v>197.79422130727102</v>
      </c>
      <c r="J318" s="38">
        <f>IF('2018 Hourly Load - RC2016'!J298="",0,$P$19+$Q$19*(WLEF!J297))</f>
        <v>208.16095789800033</v>
      </c>
      <c r="K318" s="38">
        <f>IF('2018 Hourly Load - RC2016'!K298="",0,$P$19+$Q$19*(WLEF!K297))</f>
        <v>231.26260431937129</v>
      </c>
      <c r="L318" s="38">
        <f>IF('2018 Hourly Load - RC2016'!L298="",0,$P$19+$Q$19*(WLEF!L297))</f>
        <v>254.63158098420638</v>
      </c>
      <c r="M318" s="38">
        <f>IF('2018 Hourly Load - RC2016'!M298="",0,$P$19+$Q$19*(WLEF!M297))</f>
        <v>278.29601610677747</v>
      </c>
      <c r="N318" s="38">
        <f>IF('2018 Hourly Load - RC2016'!N298="",0,$P$19+$Q$19*(WLEF!N297))</f>
        <v>253.80818875820063</v>
      </c>
      <c r="O318" s="38">
        <f>IF('2018 Hourly Load - RC2016'!O298="",0,$P$19+$Q$19*(WLEF!O297))</f>
        <v>310.16808447740209</v>
      </c>
      <c r="P318" s="38">
        <f>IF('2018 Hourly Load - RC2016'!P298="",0,$P$19+$Q$19*(WLEF!P297))</f>
        <v>314.18176041006046</v>
      </c>
      <c r="Q318" s="38">
        <f>IF('2018 Hourly Load - RC2016'!Q298="",0,$P$19+$Q$19*(WLEF!Q297))</f>
        <v>317.11096658553492</v>
      </c>
      <c r="R318" s="38">
        <f>IF('2018 Hourly Load - RC2016'!R298="",0,$P$19+$Q$19*(WLEF!R297))</f>
        <v>310.06563004992603</v>
      </c>
      <c r="S318" s="38">
        <f>IF('2018 Hourly Load - RC2016'!S298="",0,$P$19+$Q$19*(WLEF!S297))</f>
        <v>299.03608437841831</v>
      </c>
      <c r="T318" s="38">
        <f>IF('2018 Hourly Load - RC2016'!T298="",0,$P$19+$Q$19*(WLEF!T297))</f>
        <v>285.97264641328098</v>
      </c>
      <c r="U318" s="38">
        <f>IF('2018 Hourly Load - RC2016'!U298="",0,$P$19+$Q$19*(WLEF!U297))</f>
        <v>289.08454500238889</v>
      </c>
      <c r="V318" s="38">
        <f>IF('2018 Hourly Load - RC2016'!V298="",0,$P$19+$Q$19*(WLEF!V297))</f>
        <v>272.21399502580232</v>
      </c>
      <c r="W318" s="38">
        <f>IF('2018 Hourly Load - RC2016'!W298="",0,$P$19+$Q$19*(WLEF!W297))</f>
        <v>247.94663890224837</v>
      </c>
      <c r="X318" s="38">
        <f>IF('2018 Hourly Load - RC2016'!X298="",0,$P$19+$Q$19*(WLEF!X297))</f>
        <v>218.33810344820836</v>
      </c>
      <c r="Y318" s="38">
        <f>IF('2018 Hourly Load - RC2016'!Y298="",0,$P$19+$Q$19*(WLEF!Y297))</f>
        <v>192.0115989069588</v>
      </c>
      <c r="Z318" s="25">
        <f t="shared" si="4"/>
        <v>5679.907775920994</v>
      </c>
    </row>
    <row r="319" spans="1:26" x14ac:dyDescent="0.25">
      <c r="A319" s="37">
        <f>IF('2018 Hourly Load - RC2016'!A299="","",'2018 Hourly Load - RC2016'!A299)</f>
        <v>43389</v>
      </c>
      <c r="B319" s="38">
        <f>IF('2018 Hourly Load - RC2016'!B299="",0,$P$19+$Q$19*(WLEF!B298))</f>
        <v>171.08201296148877</v>
      </c>
      <c r="C319" s="38">
        <f>IF('2018 Hourly Load - RC2016'!C299="",0,$P$19+$Q$19*(WLEF!C298))</f>
        <v>158.38545520942785</v>
      </c>
      <c r="D319" s="38">
        <f>IF('2018 Hourly Load - RC2016'!D299="",0,$P$19+$Q$19*(WLEF!D298))</f>
        <v>151.01650466912187</v>
      </c>
      <c r="E319" s="38">
        <f>IF('2018 Hourly Load - RC2016'!E299="",0,$P$19+$Q$19*(WLEF!E298))</f>
        <v>146.20304548036131</v>
      </c>
      <c r="F319" s="38">
        <f>IF('2018 Hourly Load - RC2016'!F299="",0,$P$19+$Q$19*(WLEF!F298))</f>
        <v>144.11519845832805</v>
      </c>
      <c r="G319" s="38">
        <f>IF('2018 Hourly Load - RC2016'!G299="",0,$P$19+$Q$19*(WLEF!G298))</f>
        <v>149.96439393877955</v>
      </c>
      <c r="H319" s="38">
        <f>IF('2018 Hourly Load - RC2016'!H299="",0,$P$19+$Q$19*(WLEF!H298))</f>
        <v>165.58522719304668</v>
      </c>
      <c r="I319" s="38">
        <f>IF('2018 Hourly Load - RC2016'!I299="",0,$P$19+$Q$19*(WLEF!I298))</f>
        <v>171.38629412357346</v>
      </c>
      <c r="J319" s="38">
        <f>IF('2018 Hourly Load - RC2016'!J299="",0,$P$19+$Q$19*(WLEF!J298))</f>
        <v>177.38217695393908</v>
      </c>
      <c r="K319" s="38">
        <f>IF('2018 Hourly Load - RC2016'!K299="",0,$P$19+$Q$19*(WLEF!K298))</f>
        <v>192.86686464493272</v>
      </c>
      <c r="L319" s="38">
        <f>IF('2018 Hourly Load - RC2016'!L299="",0,$P$19+$Q$19*(WLEF!L298))</f>
        <v>208.56122283304288</v>
      </c>
      <c r="M319" s="38">
        <f>IF('2018 Hourly Load - RC2016'!M299="",0,$P$19+$Q$19*(WLEF!M298))</f>
        <v>221.46426610465187</v>
      </c>
      <c r="N319" s="38">
        <f>IF('2018 Hourly Load - RC2016'!N299="",0,$P$19+$Q$19*(WLEF!N298))</f>
        <v>235.45572870702824</v>
      </c>
      <c r="O319" s="38">
        <f>IF('2018 Hourly Load - RC2016'!O299="",0,$P$19+$Q$19*(WLEF!O298))</f>
        <v>250.33624312830671</v>
      </c>
      <c r="P319" s="38">
        <f>IF('2018 Hourly Load - RC2016'!P299="",0,$P$19+$Q$19*(WLEF!P298))</f>
        <v>264.23069554331914</v>
      </c>
      <c r="Q319" s="38">
        <f>IF('2018 Hourly Load - RC2016'!Q299="",0,$P$19+$Q$19*(WLEF!Q298))</f>
        <v>278.50990806580688</v>
      </c>
      <c r="R319" s="38">
        <f>IF('2018 Hourly Load - RC2016'!R299="",0,$P$19+$Q$19*(WLEF!R298))</f>
        <v>286.82121492312916</v>
      </c>
      <c r="S319" s="38">
        <f>IF('2018 Hourly Load - RC2016'!S299="",0,$P$19+$Q$19*(WLEF!S298))</f>
        <v>282.59599476558424</v>
      </c>
      <c r="T319" s="38">
        <f>IF('2018 Hourly Load - RC2016'!T299="",0,$P$19+$Q$19*(WLEF!T298))</f>
        <v>266.11266339993495</v>
      </c>
      <c r="U319" s="38">
        <f>IF('2018 Hourly Load - RC2016'!U299="",0,$P$19+$Q$19*(WLEF!U298))</f>
        <v>264.59714922258826</v>
      </c>
      <c r="V319" s="38">
        <f>IF('2018 Hourly Load - RC2016'!V299="",0,$P$19+$Q$19*(WLEF!V298))</f>
        <v>249.67684919511078</v>
      </c>
      <c r="W319" s="38">
        <f>IF('2018 Hourly Load - RC2016'!W299="",0,$P$19+$Q$19*(WLEF!W298))</f>
        <v>225.13260357969909</v>
      </c>
      <c r="X319" s="38">
        <f>IF('2018 Hourly Load - RC2016'!X299="",0,$P$19+$Q$19*(WLEF!X298))</f>
        <v>198.47028170732344</v>
      </c>
      <c r="Y319" s="38">
        <f>IF('2018 Hourly Load - RC2016'!Y299="",0,$P$19+$Q$19*(WLEF!Y298))</f>
        <v>173.19050479521408</v>
      </c>
      <c r="Z319" s="25">
        <f t="shared" si="4"/>
        <v>5033.1424996037385</v>
      </c>
    </row>
    <row r="320" spans="1:26" x14ac:dyDescent="0.25">
      <c r="A320" s="37">
        <f>IF('2018 Hourly Load - RC2016'!A300="","",'2018 Hourly Load - RC2016'!A300)</f>
        <v>43390</v>
      </c>
      <c r="B320" s="38">
        <f>IF('2018 Hourly Load - RC2016'!B300="",0,$P$19+$Q$19*(WLEF!B299))</f>
        <v>153.76114038750521</v>
      </c>
      <c r="C320" s="38">
        <f>IF('2018 Hourly Load - RC2016'!C300="",0,$P$19+$Q$19*(WLEF!C299))</f>
        <v>141.83881701999394</v>
      </c>
      <c r="D320" s="38">
        <f>IF('2018 Hourly Load - RC2016'!D300="",0,$P$19+$Q$19*(WLEF!D299))</f>
        <v>135.59950422499151</v>
      </c>
      <c r="E320" s="38">
        <f>IF('2018 Hourly Load - RC2016'!E300="",0,$P$19+$Q$19*(WLEF!E299))</f>
        <v>132.10976429517245</v>
      </c>
      <c r="F320" s="38">
        <f>IF('2018 Hourly Load - RC2016'!F300="",0,$P$19+$Q$19*(WLEF!F299))</f>
        <v>131.2616618796026</v>
      </c>
      <c r="G320" s="38">
        <f>IF('2018 Hourly Load - RC2016'!G300="",0,$P$19+$Q$19*(WLEF!G299))</f>
        <v>137.52733345689435</v>
      </c>
      <c r="H320" s="38">
        <f>IF('2018 Hourly Load - RC2016'!H300="",0,$P$19+$Q$19*(WLEF!H299))</f>
        <v>152.16187309631883</v>
      </c>
      <c r="I320" s="38">
        <f>IF('2018 Hourly Load - RC2016'!I300="",0,$P$19+$Q$19*(WLEF!I299))</f>
        <v>159.20249762017266</v>
      </c>
      <c r="J320" s="38">
        <f>IF('2018 Hourly Load - RC2016'!J300="",0,$P$19+$Q$19*(WLEF!J299))</f>
        <v>166.58011406150527</v>
      </c>
      <c r="K320" s="38">
        <f>IF('2018 Hourly Load - RC2016'!K300="",0,$P$19+$Q$19*(WLEF!K299))</f>
        <v>181.19475909962705</v>
      </c>
      <c r="L320" s="38">
        <f>IF('2018 Hourly Load - RC2016'!L300="",0,$P$19+$Q$19*(WLEF!L299))</f>
        <v>195.75977157063892</v>
      </c>
      <c r="M320" s="38">
        <f>IF('2018 Hourly Load - RC2016'!M300="",0,$P$19+$Q$19*(WLEF!M299))</f>
        <v>209.76582407477696</v>
      </c>
      <c r="N320" s="38">
        <f>IF('2018 Hourly Load - RC2016'!N300="",0,$P$19+$Q$19*(WLEF!N299))</f>
        <v>221.96533543588271</v>
      </c>
      <c r="O320" s="38">
        <f>IF('2018 Hourly Load - RC2016'!O300="",0,$P$19+$Q$19*(WLEF!O299))</f>
        <v>236.67649004158807</v>
      </c>
      <c r="P320" s="38">
        <f>IF('2018 Hourly Load - RC2016'!P300="",0,$P$19+$Q$19*(WLEF!P299))</f>
        <v>251.59265851731442</v>
      </c>
      <c r="Q320" s="38">
        <f>IF('2018 Hourly Load - RC2016'!Q300="",0,$P$19+$Q$19*(WLEF!Q299))</f>
        <v>265.5608422999012</v>
      </c>
      <c r="R320" s="38">
        <f>IF('2018 Hourly Load - RC2016'!R300="",0,$P$19+$Q$19*(WLEF!R299))</f>
        <v>272.49475640886408</v>
      </c>
      <c r="S320" s="38">
        <f>IF('2018 Hourly Load - RC2016'!S300="",0,$P$19+$Q$19*(WLEF!S299))</f>
        <v>266.18169929922396</v>
      </c>
      <c r="T320" s="38">
        <f>IF('2018 Hourly Load - RC2016'!T300="",0,$P$19+$Q$19*(WLEF!T299))</f>
        <v>246.92153286879716</v>
      </c>
      <c r="U320" s="38">
        <f>IF('2018 Hourly Load - RC2016'!U300="",0,$P$19+$Q$19*(WLEF!U299))</f>
        <v>240.53857312590912</v>
      </c>
      <c r="V320" s="38">
        <f>IF('2018 Hourly Load - RC2016'!V300="",0,$P$19+$Q$19*(WLEF!V299))</f>
        <v>224.64613925513703</v>
      </c>
      <c r="W320" s="38">
        <f>IF('2018 Hourly Load - RC2016'!W300="",0,$P$19+$Q$19*(WLEF!W299))</f>
        <v>204.04330266152328</v>
      </c>
      <c r="X320" s="38">
        <f>IF('2018 Hourly Load - RC2016'!X300="",0,$P$19+$Q$19*(WLEF!X299))</f>
        <v>185.87548211844631</v>
      </c>
      <c r="Y320" s="38">
        <f>IF('2018 Hourly Load - RC2016'!Y300="",0,$P$19+$Q$19*(WLEF!Y299))</f>
        <v>166.87660540717911</v>
      </c>
      <c r="Z320" s="25">
        <f t="shared" si="4"/>
        <v>4680.1364782269675</v>
      </c>
    </row>
    <row r="321" spans="1:26" x14ac:dyDescent="0.25">
      <c r="A321" s="37">
        <f>IF('2018 Hourly Load - RC2016'!A301="","",'2018 Hourly Load - RC2016'!A301)</f>
        <v>43391</v>
      </c>
      <c r="B321" s="38">
        <f>IF('2018 Hourly Load - RC2016'!B301="",0,$P$19+$Q$19*(WLEF!B300))</f>
        <v>152.27550803222437</v>
      </c>
      <c r="C321" s="38">
        <f>IF('2018 Hourly Load - RC2016'!C301="",0,$P$19+$Q$19*(WLEF!C300))</f>
        <v>140.40530378725535</v>
      </c>
      <c r="D321" s="38">
        <f>IF('2018 Hourly Load - RC2016'!D301="",0,$P$19+$Q$19*(WLEF!D300))</f>
        <v>133.54749467413609</v>
      </c>
      <c r="E321" s="38">
        <f>IF('2018 Hourly Load - RC2016'!E301="",0,$P$19+$Q$19*(WLEF!E300))</f>
        <v>129.83301458481597</v>
      </c>
      <c r="F321" s="38">
        <f>IF('2018 Hourly Load - RC2016'!F301="",0,$P$19+$Q$19*(WLEF!F300))</f>
        <v>128.19479893085648</v>
      </c>
      <c r="G321" s="38">
        <f>IF('2018 Hourly Load - RC2016'!G301="",0,$P$19+$Q$19*(WLEF!G300))</f>
        <v>129.66907599235353</v>
      </c>
      <c r="H321" s="38">
        <f>IF('2018 Hourly Load - RC2016'!H301="",0,$P$19+$Q$19*(WLEF!H300))</f>
        <v>134.31689333054814</v>
      </c>
      <c r="I321" s="38">
        <f>IF('2018 Hourly Load - RC2016'!I301="",0,$P$19+$Q$19*(WLEF!I300))</f>
        <v>139.36084477131556</v>
      </c>
      <c r="J321" s="38">
        <f>IF('2018 Hourly Load - RC2016'!J301="",0,$P$19+$Q$19*(WLEF!J300))</f>
        <v>153.04495200335793</v>
      </c>
      <c r="K321" s="38">
        <f>IF('2018 Hourly Load - RC2016'!K301="",0,$P$19+$Q$19*(WLEF!K300))</f>
        <v>173.02868088975518</v>
      </c>
      <c r="L321" s="38">
        <f>IF('2018 Hourly Load - RC2016'!L301="",0,$P$19+$Q$19*(WLEF!L300))</f>
        <v>191.53196847396828</v>
      </c>
      <c r="M321" s="38">
        <f>IF('2018 Hourly Load - RC2016'!M301="",0,$P$19+$Q$19*(WLEF!M300))</f>
        <v>208.00864289124428</v>
      </c>
      <c r="N321" s="38">
        <f>IF('2018 Hourly Load - RC2016'!N301="",0,$P$19+$Q$19*(WLEF!N300))</f>
        <v>225.39645106313918</v>
      </c>
      <c r="O321" s="38">
        <f>IF('2018 Hourly Load - RC2016'!O301="",0,$P$19+$Q$19*(WLEF!O300))</f>
        <v>241.43659006685601</v>
      </c>
      <c r="P321" s="38">
        <f>IF('2018 Hourly Load - RC2016'!P301="",0,$P$19+$Q$19*(WLEF!P300))</f>
        <v>256.66505897181065</v>
      </c>
      <c r="Q321" s="38">
        <f>IF('2018 Hourly Load - RC2016'!Q301="",0,$P$19+$Q$19*(WLEF!Q300))</f>
        <v>268.79147984497479</v>
      </c>
      <c r="R321" s="38">
        <f>IF('2018 Hourly Load - RC2016'!R301="",0,$P$19+$Q$19*(WLEF!R300))</f>
        <v>273.31482699385543</v>
      </c>
      <c r="S321" s="38">
        <f>IF('2018 Hourly Load - RC2016'!S301="",0,$P$19+$Q$19*(WLEF!S300))</f>
        <v>266.27376730481888</v>
      </c>
      <c r="T321" s="38">
        <f>IF('2018 Hourly Load - RC2016'!T301="",0,$P$19+$Q$19*(WLEF!T300))</f>
        <v>246.83443653550438</v>
      </c>
      <c r="U321" s="38">
        <f>IF('2018 Hourly Load - RC2016'!U301="",0,$P$19+$Q$19*(WLEF!U300))</f>
        <v>241.73649296370587</v>
      </c>
      <c r="V321" s="38">
        <f>IF('2018 Hourly Load - RC2016'!V301="",0,$P$19+$Q$19*(WLEF!V300))</f>
        <v>226.51541898973187</v>
      </c>
      <c r="W321" s="38">
        <f>IF('2018 Hourly Load - RC2016'!W301="",0,$P$19+$Q$19*(WLEF!W300))</f>
        <v>206.62302156488474</v>
      </c>
      <c r="X321" s="38">
        <f>IF('2018 Hourly Load - RC2016'!X301="",0,$P$19+$Q$19*(WLEF!X300))</f>
        <v>189.21976035367572</v>
      </c>
      <c r="Y321" s="38">
        <f>IF('2018 Hourly Load - RC2016'!Y301="",0,$P$19+$Q$19*(WLEF!Y300))</f>
        <v>170.1563669874879</v>
      </c>
      <c r="Z321" s="25">
        <f t="shared" si="4"/>
        <v>4626.1808500022771</v>
      </c>
    </row>
    <row r="322" spans="1:26" x14ac:dyDescent="0.25">
      <c r="A322" s="37">
        <f>IF('2018 Hourly Load - RC2016'!A302="","",'2018 Hourly Load - RC2016'!A302)</f>
        <v>43392</v>
      </c>
      <c r="B322" s="38">
        <f>IF('2018 Hourly Load - RC2016'!B302="",0,$P$19+$Q$19*(WLEF!B301))</f>
        <v>154.85663456907761</v>
      </c>
      <c r="C322" s="38">
        <f>IF('2018 Hourly Load - RC2016'!C302="",0,$P$19+$Q$19*(WLEF!C301))</f>
        <v>143.88831196344654</v>
      </c>
      <c r="D322" s="38">
        <f>IF('2018 Hourly Load - RC2016'!D302="",0,$P$19+$Q$19*(WLEF!D301))</f>
        <v>136.4965803460062</v>
      </c>
      <c r="E322" s="38">
        <f>IF('2018 Hourly Load - RC2016'!E302="",0,$P$19+$Q$19*(WLEF!E301))</f>
        <v>132.2658361081256</v>
      </c>
      <c r="F322" s="38">
        <f>IF('2018 Hourly Load - RC2016'!F302="",0,$P$19+$Q$19*(WLEF!F301))</f>
        <v>130.55060916389243</v>
      </c>
      <c r="G322" s="38">
        <f>IF('2018 Hourly Load - RC2016'!G302="",0,$P$19+$Q$19*(WLEF!G301))</f>
        <v>130.62148138832427</v>
      </c>
      <c r="H322" s="38">
        <f>IF('2018 Hourly Load - RC2016'!H302="",0,$P$19+$Q$19*(WLEF!H301))</f>
        <v>133.76674024383448</v>
      </c>
      <c r="I322" s="38">
        <f>IF('2018 Hourly Load - RC2016'!I302="",0,$P$19+$Q$19*(WLEF!I301))</f>
        <v>136.8976746123804</v>
      </c>
      <c r="J322" s="38">
        <f>IF('2018 Hourly Load - RC2016'!J302="",0,$P$19+$Q$19*(WLEF!J301))</f>
        <v>151.01650466912187</v>
      </c>
      <c r="K322" s="38">
        <f>IF('2018 Hourly Load - RC2016'!K302="",0,$P$19+$Q$19*(WLEF!K301))</f>
        <v>172.43118326972689</v>
      </c>
      <c r="L322" s="38">
        <f>IF('2018 Hourly Load - RC2016'!L302="",0,$P$19+$Q$19*(WLEF!L301))</f>
        <v>193.38519385008746</v>
      </c>
      <c r="M322" s="38">
        <f>IF('2018 Hourly Load - RC2016'!M302="",0,$P$19+$Q$19*(WLEF!M301))</f>
        <v>212.77321972328429</v>
      </c>
      <c r="N322" s="38">
        <f>IF('2018 Hourly Load - RC2016'!N302="",0,$P$19+$Q$19*(WLEF!N301))</f>
        <v>234.26072987056517</v>
      </c>
      <c r="O322" s="38">
        <f>IF('2018 Hourly Load - RC2016'!O302="",0,$P$19+$Q$19*(WLEF!O301))</f>
        <v>251.72518465711795</v>
      </c>
      <c r="P322" s="38">
        <f>IF('2018 Hourly Load - RC2016'!P302="",0,$P$19+$Q$19*(WLEF!P301))</f>
        <v>266.41191247008885</v>
      </c>
      <c r="Q322" s="38">
        <f>IF('2018 Hourly Load - RC2016'!Q302="",0,$P$19+$Q$19*(WLEF!Q301))</f>
        <v>275.4080873269051</v>
      </c>
      <c r="R322" s="38">
        <f>IF('2018 Hourly Load - RC2016'!R302="",0,$P$19+$Q$19*(WLEF!R301))</f>
        <v>278.53368103184522</v>
      </c>
      <c r="S322" s="38">
        <f>IF('2018 Hourly Load - RC2016'!S302="",0,$P$19+$Q$19*(WLEF!S301))</f>
        <v>271.51299786257829</v>
      </c>
      <c r="T322" s="38">
        <f>IF('2018 Hourly Load - RC2016'!T302="",0,$P$19+$Q$19*(WLEF!T301))</f>
        <v>256.30666124303104</v>
      </c>
      <c r="U322" s="38">
        <f>IF('2018 Hourly Load - RC2016'!U302="",0,$P$19+$Q$19*(WLEF!U301))</f>
        <v>257.56266448385747</v>
      </c>
      <c r="V322" s="38">
        <f>IF('2018 Hourly Load - RC2016'!V302="",0,$P$19+$Q$19*(WLEF!V301))</f>
        <v>243.64961217387111</v>
      </c>
      <c r="W322" s="38">
        <f>IF('2018 Hourly Load - RC2016'!W302="",0,$P$19+$Q$19*(WLEF!W301))</f>
        <v>220.14576307365235</v>
      </c>
      <c r="X322" s="38">
        <f>IF('2018 Hourly Load - RC2016'!X302="",0,$P$19+$Q$19*(WLEF!X301))</f>
        <v>197.70301284282209</v>
      </c>
      <c r="Y322" s="38">
        <f>IF('2018 Hourly Load - RC2016'!Y302="",0,$P$19+$Q$19*(WLEF!Y301))</f>
        <v>175.56951616565993</v>
      </c>
      <c r="Z322" s="25">
        <f t="shared" si="4"/>
        <v>4757.7397931093037</v>
      </c>
    </row>
    <row r="323" spans="1:26" x14ac:dyDescent="0.25">
      <c r="A323" s="37">
        <f>IF('2018 Hourly Load - RC2016'!A303="","",'2018 Hourly Load - RC2016'!A303)</f>
        <v>43393</v>
      </c>
      <c r="B323" s="38">
        <f>IF('2018 Hourly Load - RC2016'!B303="",0,$P$19+$Q$19*(WLEF!B302))</f>
        <v>158.05985670764142</v>
      </c>
      <c r="C323" s="38">
        <f>IF('2018 Hourly Load - RC2016'!C303="",0,$P$19+$Q$19*(WLEF!C302))</f>
        <v>146.48857354055639</v>
      </c>
      <c r="D323" s="38">
        <f>IF('2018 Hourly Load - RC2016'!D303="",0,$P$19+$Q$19*(WLEF!D302))</f>
        <v>140.08193289963555</v>
      </c>
      <c r="E323" s="38">
        <f>IF('2018 Hourly Load - RC2016'!E303="",0,$P$19+$Q$19*(WLEF!E302))</f>
        <v>136.87256306385439</v>
      </c>
      <c r="F323" s="38">
        <f>IF('2018 Hourly Load - RC2016'!F303="",0,$P$19+$Q$19*(WLEF!F302))</f>
        <v>137.06103993765174</v>
      </c>
      <c r="G323" s="38">
        <f>IF('2018 Hourly Load - RC2016'!G303="",0,$P$19+$Q$19*(WLEF!G302))</f>
        <v>144.44961031380626</v>
      </c>
      <c r="H323" s="38">
        <f>IF('2018 Hourly Load - RC2016'!H303="",0,$P$19+$Q$19*(WLEF!H302))</f>
        <v>160.3686741359154</v>
      </c>
      <c r="I323" s="38">
        <f>IF('2018 Hourly Load - RC2016'!I303="",0,$P$19+$Q$19*(WLEF!I302))</f>
        <v>169.25139531571216</v>
      </c>
      <c r="J323" s="38">
        <f>IF('2018 Hourly Load - RC2016'!J303="",0,$P$19+$Q$19*(WLEF!J302))</f>
        <v>179.76465885662711</v>
      </c>
      <c r="K323" s="38">
        <f>IF('2018 Hourly Load - RC2016'!K303="",0,$P$19+$Q$19*(WLEF!K302))</f>
        <v>201.88012459031847</v>
      </c>
      <c r="L323" s="38">
        <f>IF('2018 Hourly Load - RC2016'!L303="",0,$P$19+$Q$19*(WLEF!L302))</f>
        <v>225.39645106313918</v>
      </c>
      <c r="M323" s="38">
        <f>IF('2018 Hourly Load - RC2016'!M303="",0,$P$19+$Q$19*(WLEF!M302))</f>
        <v>246.79089700023343</v>
      </c>
      <c r="N323" s="38">
        <f>IF('2018 Hourly Load - RC2016'!N303="",0,$P$19+$Q$19*(WLEF!N302))</f>
        <v>265.95162998461785</v>
      </c>
      <c r="O323" s="38">
        <f>IF('2018 Hourly Load - RC2016'!O303="",0,$P$19+$Q$19*(WLEF!O302))</f>
        <v>281.58849745748438</v>
      </c>
      <c r="P323" s="38">
        <f>IF('2018 Hourly Load - RC2016'!P303="",0,$P$19+$Q$19*(WLEF!P302))</f>
        <v>296.22213152176005</v>
      </c>
      <c r="Q323" s="38">
        <f>IF('2018 Hourly Load - RC2016'!Q303="",0,$P$19+$Q$19*(WLEF!Q302))</f>
        <v>300.58782731596665</v>
      </c>
      <c r="R323" s="38">
        <f>IF('2018 Hourly Load - RC2016'!R303="",0,$P$19+$Q$19*(WLEF!R302))</f>
        <v>297.56456072571359</v>
      </c>
      <c r="S323" s="38">
        <f>IF('2018 Hourly Load - RC2016'!S303="",0,$P$19+$Q$19*(WLEF!S302))</f>
        <v>287.47702899332626</v>
      </c>
      <c r="T323" s="38">
        <f>IF('2018 Hourly Load - RC2016'!T303="",0,$P$19+$Q$19*(WLEF!T302))</f>
        <v>277.74993271362365</v>
      </c>
      <c r="U323" s="38">
        <f>IF('2018 Hourly Load - RC2016'!U303="",0,$P$19+$Q$19*(WLEF!U302))</f>
        <v>281.22929197581192</v>
      </c>
      <c r="V323" s="38">
        <f>IF('2018 Hourly Load - RC2016'!V303="",0,$P$19+$Q$19*(WLEF!V302))</f>
        <v>264.02472718702126</v>
      </c>
      <c r="W323" s="38">
        <f>IF('2018 Hourly Load - RC2016'!W303="",0,$P$19+$Q$19*(WLEF!W302))</f>
        <v>238.70769438102292</v>
      </c>
      <c r="X323" s="38">
        <f>IF('2018 Hourly Load - RC2016'!X303="",0,$P$19+$Q$19*(WLEF!X302))</f>
        <v>212.1147781185212</v>
      </c>
      <c r="Y323" s="38">
        <f>IF('2018 Hourly Load - RC2016'!Y303="",0,$P$19+$Q$19*(WLEF!Y302))</f>
        <v>187.00172197891834</v>
      </c>
      <c r="Z323" s="25">
        <f t="shared" si="4"/>
        <v>5236.6855997788789</v>
      </c>
    </row>
    <row r="324" spans="1:26" x14ac:dyDescent="0.25">
      <c r="A324" s="37">
        <f>IF('2018 Hourly Load - RC2016'!A304="","",'2018 Hourly Load - RC2016'!A304)</f>
        <v>43394</v>
      </c>
      <c r="B324" s="38">
        <f>IF('2018 Hourly Load - RC2016'!B304="",0,$P$19+$Q$19*(WLEF!B303))</f>
        <v>167.12668512737628</v>
      </c>
      <c r="C324" s="38">
        <f>IF('2018 Hourly Load - RC2016'!C304="",0,$P$19+$Q$19*(WLEF!C303))</f>
        <v>156.10629374889353</v>
      </c>
      <c r="D324" s="38">
        <f>IF('2018 Hourly Load - RC2016'!D304="",0,$P$19+$Q$19*(WLEF!D303))</f>
        <v>150.06224856238236</v>
      </c>
      <c r="E324" s="38">
        <f>IF('2018 Hourly Load - RC2016'!E304="",0,$P$19+$Q$19*(WLEF!E303))</f>
        <v>146.39332703092458</v>
      </c>
      <c r="F324" s="38">
        <f>IF('2018 Hourly Load - RC2016'!F304="",0,$P$19+$Q$19*(WLEF!F303))</f>
        <v>146.66564692872328</v>
      </c>
      <c r="G324" s="38">
        <f>IF('2018 Hourly Load - RC2016'!G304="",0,$P$19+$Q$19*(WLEF!G303))</f>
        <v>154.97243310311461</v>
      </c>
      <c r="H324" s="38">
        <f>IF('2018 Hourly Load - RC2016'!H304="",0,$P$19+$Q$19*(WLEF!H303))</f>
        <v>174.21330337427509</v>
      </c>
      <c r="I324" s="38">
        <f>IF('2018 Hourly Load - RC2016'!I304="",0,$P$19+$Q$19*(WLEF!I303))</f>
        <v>184.68658566447914</v>
      </c>
      <c r="J324" s="38">
        <f>IF('2018 Hourly Load - RC2016'!J304="",0,$P$19+$Q$19*(WLEF!J303))</f>
        <v>188.83387169385054</v>
      </c>
      <c r="K324" s="38">
        <f>IF('2018 Hourly Load - RC2016'!K304="",0,$P$19+$Q$19*(WLEF!K303))</f>
        <v>202.90335617671832</v>
      </c>
      <c r="L324" s="38">
        <f>IF('2018 Hourly Load - RC2016'!L304="",0,$P$19+$Q$19*(WLEF!L303))</f>
        <v>219.50874454294114</v>
      </c>
      <c r="M324" s="38">
        <f>IF('2018 Hourly Load - RC2016'!M304="",0,$P$19+$Q$19*(WLEF!M303))</f>
        <v>230.04282048808955</v>
      </c>
      <c r="N324" s="38">
        <f>IF('2018 Hourly Load - RC2016'!N304="",0,$P$19+$Q$19*(WLEF!N303))</f>
        <v>237.41549762477831</v>
      </c>
      <c r="O324" s="38">
        <f>IF('2018 Hourly Load - RC2016'!O304="",0,$P$19+$Q$19*(WLEF!O303))</f>
        <v>241.05141493407416</v>
      </c>
      <c r="P324" s="38">
        <f>IF('2018 Hourly Load - RC2016'!P304="",0,$P$19+$Q$19*(WLEF!P303))</f>
        <v>241.92943657433722</v>
      </c>
      <c r="Q324" s="38">
        <f>IF('2018 Hourly Load - RC2016'!Q304="",0,$P$19+$Q$19*(WLEF!Q303))</f>
        <v>242.70237625255822</v>
      </c>
      <c r="R324" s="38">
        <f>IF('2018 Hourly Load - RC2016'!R304="",0,$P$19+$Q$19*(WLEF!R303))</f>
        <v>241.07280132478007</v>
      </c>
      <c r="S324" s="38">
        <f>IF('2018 Hourly Load - RC2016'!S304="",0,$P$19+$Q$19*(WLEF!S303))</f>
        <v>237.92326418413489</v>
      </c>
      <c r="T324" s="38">
        <f>IF('2018 Hourly Load - RC2016'!T304="",0,$P$19+$Q$19*(WLEF!T303))</f>
        <v>237.81741115254601</v>
      </c>
      <c r="U324" s="38">
        <f>IF('2018 Hourly Load - RC2016'!U304="",0,$P$19+$Q$19*(WLEF!U303))</f>
        <v>247.03043565307132</v>
      </c>
      <c r="V324" s="38">
        <f>IF('2018 Hourly Load - RC2016'!V304="",0,$P$19+$Q$19*(WLEF!V303))</f>
        <v>235.39271750785531</v>
      </c>
      <c r="W324" s="38">
        <f>IF('2018 Hourly Load - RC2016'!W304="",0,$P$19+$Q$19*(WLEF!W303))</f>
        <v>217.66577108310116</v>
      </c>
      <c r="X324" s="38">
        <f>IF('2018 Hourly Load - RC2016'!X304="",0,$P$19+$Q$19*(WLEF!X303))</f>
        <v>195.16377724851452</v>
      </c>
      <c r="Y324" s="38">
        <f>IF('2018 Hourly Load - RC2016'!Y304="",0,$P$19+$Q$19*(WLEF!Y303))</f>
        <v>171.56269426444942</v>
      </c>
      <c r="Z324" s="25">
        <f t="shared" si="4"/>
        <v>4868.2429142459696</v>
      </c>
    </row>
    <row r="325" spans="1:26" x14ac:dyDescent="0.25">
      <c r="A325" s="37">
        <f>IF('2018 Hourly Load - RC2016'!A305="","",'2018 Hourly Load - RC2016'!A305)</f>
        <v>43395</v>
      </c>
      <c r="B325" s="38">
        <f>IF('2018 Hourly Load - RC2016'!B305="",0,$P$19+$Q$19*(WLEF!B304))</f>
        <v>155.59642760744055</v>
      </c>
      <c r="C325" s="38">
        <f>IF('2018 Hourly Load - RC2016'!C305="",0,$P$19+$Q$19*(WLEF!C304))</f>
        <v>145.6744622010834</v>
      </c>
      <c r="D325" s="38">
        <f>IF('2018 Hourly Load - RC2016'!D305="",0,$P$19+$Q$19*(WLEF!D304))</f>
        <v>140.24997355331601</v>
      </c>
      <c r="E325" s="38">
        <f>IF('2018 Hourly Load - RC2016'!E305="",0,$P$19+$Q$19*(WLEF!E304))</f>
        <v>137.6663410404355</v>
      </c>
      <c r="F325" s="38">
        <f>IF('2018 Hourly Load - RC2016'!F305="",0,$P$19+$Q$19*(WLEF!F304))</f>
        <v>138.27495659142062</v>
      </c>
      <c r="G325" s="38">
        <f>IF('2018 Hourly Load - RC2016'!G305="",0,$P$19+$Q$19*(WLEF!G304))</f>
        <v>145.47174355767061</v>
      </c>
      <c r="H325" s="38">
        <f>IF('2018 Hourly Load - RC2016'!H305="",0,$P$19+$Q$19*(WLEF!H304))</f>
        <v>165.35290293158477</v>
      </c>
      <c r="I325" s="38">
        <f>IF('2018 Hourly Load - RC2016'!I305="",0,$P$19+$Q$19*(WLEF!I304))</f>
        <v>175.89779614810931</v>
      </c>
      <c r="J325" s="38">
        <f>IF('2018 Hourly Load - RC2016'!J305="",0,$P$19+$Q$19*(WLEF!J304))</f>
        <v>180.45317433156146</v>
      </c>
      <c r="K325" s="38">
        <f>IF('2018 Hourly Load - RC2016'!K305="",0,$P$19+$Q$19*(WLEF!K304))</f>
        <v>192.97400590931863</v>
      </c>
      <c r="L325" s="38">
        <f>IF('2018 Hourly Load - RC2016'!L305="",0,$P$19+$Q$19*(WLEF!L304))</f>
        <v>209.82332845636518</v>
      </c>
      <c r="M325" s="38">
        <f>IF('2018 Hourly Load - RC2016'!M305="",0,$P$19+$Q$19*(WLEF!M304))</f>
        <v>227.65920284023878</v>
      </c>
      <c r="N325" s="38">
        <f>IF('2018 Hourly Load - RC2016'!N305="",0,$P$19+$Q$19*(WLEF!N304))</f>
        <v>241.47941607508352</v>
      </c>
      <c r="O325" s="38">
        <f>IF('2018 Hourly Load - RC2016'!O305="",0,$P$19+$Q$19*(WLEF!O304))</f>
        <v>253.78596224694371</v>
      </c>
      <c r="P325" s="38">
        <f>IF('2018 Hourly Load - RC2016'!P305="",0,$P$19+$Q$19*(WLEF!P304))</f>
        <v>263.04226446434893</v>
      </c>
      <c r="Q325" s="38">
        <f>IF('2018 Hourly Load - RC2016'!Q305="",0,$P$19+$Q$19*(WLEF!Q304))</f>
        <v>268.39768412588785</v>
      </c>
      <c r="R325" s="38">
        <f>IF('2018 Hourly Load - RC2016'!R305="",0,$P$19+$Q$19*(WLEF!R304))</f>
        <v>265.26228517835187</v>
      </c>
      <c r="S325" s="38">
        <f>IF('2018 Hourly Load - RC2016'!S305="",0,$P$19+$Q$19*(WLEF!S304))</f>
        <v>257.51772954287691</v>
      </c>
      <c r="T325" s="38">
        <f>IF('2018 Hourly Load - RC2016'!T305="",0,$P$19+$Q$19*(WLEF!T304))</f>
        <v>253.96381461675168</v>
      </c>
      <c r="U325" s="38">
        <f>IF('2018 Hourly Load - RC2016'!U305="",0,$P$19+$Q$19*(WLEF!U304))</f>
        <v>259.88459297155327</v>
      </c>
      <c r="V325" s="38">
        <f>IF('2018 Hourly Load - RC2016'!V305="",0,$P$19+$Q$19*(WLEF!V304))</f>
        <v>247.22655129420792</v>
      </c>
      <c r="W325" s="38">
        <f>IF('2018 Hourly Load - RC2016'!W305="",0,$P$19+$Q$19*(WLEF!W304))</f>
        <v>226.86216220370943</v>
      </c>
      <c r="X325" s="38">
        <f>IF('2018 Hourly Load - RC2016'!X305="",0,$P$19+$Q$19*(WLEF!X304))</f>
        <v>201.86156065940912</v>
      </c>
      <c r="Y325" s="38">
        <f>IF('2018 Hourly Load - RC2016'!Y305="",0,$P$19+$Q$19*(WLEF!Y304))</f>
        <v>177.76338812751126</v>
      </c>
      <c r="Z325" s="25">
        <f t="shared" si="4"/>
        <v>4932.1417266751814</v>
      </c>
    </row>
    <row r="326" spans="1:26" x14ac:dyDescent="0.25">
      <c r="A326" s="37">
        <f>IF('2018 Hourly Load - RC2016'!A306="","",'2018 Hourly Load - RC2016'!A306)</f>
        <v>43396</v>
      </c>
      <c r="B326" s="38">
        <f>IF('2018 Hourly Load - RC2016'!B306="",0,$P$19+$Q$19*(WLEF!B305))</f>
        <v>159.87422363114922</v>
      </c>
      <c r="C326" s="38">
        <f>IF('2018 Hourly Load - RC2016'!C306="",0,$P$19+$Q$19*(WLEF!C305))</f>
        <v>150.32820929426339</v>
      </c>
      <c r="D326" s="38">
        <f>IF('2018 Hourly Load - RC2016'!D306="",0,$P$19+$Q$19*(WLEF!D305))</f>
        <v>144.26222890541925</v>
      </c>
      <c r="E326" s="38">
        <f>IF('2018 Hourly Load - RC2016'!E306="",0,$P$19+$Q$19*(WLEF!E305))</f>
        <v>140.72957377649226</v>
      </c>
      <c r="F326" s="38">
        <f>IF('2018 Hourly Load - RC2016'!F306="",0,$P$19+$Q$19*(WLEF!F305))</f>
        <v>140.34055768160204</v>
      </c>
      <c r="G326" s="38">
        <f>IF('2018 Hourly Load - RC2016'!G306="",0,$P$19+$Q$19*(WLEF!G305))</f>
        <v>147.98079235464374</v>
      </c>
      <c r="H326" s="38">
        <f>IF('2018 Hourly Load - RC2016'!H306="",0,$P$19+$Q$19*(WLEF!H305))</f>
        <v>167.33014606908421</v>
      </c>
      <c r="I326" s="38">
        <f>IF('2018 Hourly Load - RC2016'!I306="",0,$P$19+$Q$19*(WLEF!I305))</f>
        <v>177.82976340529484</v>
      </c>
      <c r="J326" s="38">
        <f>IF('2018 Hourly Load - RC2016'!J306="",0,$P$19+$Q$19*(WLEF!J305))</f>
        <v>180.45317433156146</v>
      </c>
      <c r="K326" s="38">
        <f>IF('2018 Hourly Load - RC2016'!K306="",0,$P$19+$Q$19*(WLEF!K305))</f>
        <v>191.08880128688105</v>
      </c>
      <c r="L326" s="38">
        <f>IF('2018 Hourly Load - RC2016'!L306="",0,$P$19+$Q$19*(WLEF!L305))</f>
        <v>203.9309394149451</v>
      </c>
      <c r="M326" s="38">
        <f>IF('2018 Hourly Load - RC2016'!M306="",0,$P$19+$Q$19*(WLEF!M305))</f>
        <v>215.12998731972215</v>
      </c>
      <c r="N326" s="38">
        <f>IF('2018 Hourly Load - RC2016'!N306="",0,$P$19+$Q$19*(WLEF!N305))</f>
        <v>224.78793908866038</v>
      </c>
      <c r="O326" s="38">
        <f>IF('2018 Hourly Load - RC2016'!O306="",0,$P$19+$Q$19*(WLEF!O305))</f>
        <v>231.11762238540456</v>
      </c>
      <c r="P326" s="38">
        <f>IF('2018 Hourly Load - RC2016'!P306="",0,$P$19+$Q$19*(WLEF!P305))</f>
        <v>237.07744692523511</v>
      </c>
      <c r="Q326" s="38">
        <f>IF('2018 Hourly Load - RC2016'!Q306="",0,$P$19+$Q$19*(WLEF!Q305))</f>
        <v>239.85607300043409</v>
      </c>
      <c r="R326" s="38">
        <f>IF('2018 Hourly Load - RC2016'!R306="",0,$P$19+$Q$19*(WLEF!R305))</f>
        <v>238.24103906328963</v>
      </c>
      <c r="S326" s="38">
        <f>IF('2018 Hourly Load - RC2016'!S306="",0,$P$19+$Q$19*(WLEF!S305))</f>
        <v>233.77986083518692</v>
      </c>
      <c r="T326" s="38">
        <f>IF('2018 Hourly Load - RC2016'!T306="",0,$P$19+$Q$19*(WLEF!T305))</f>
        <v>230.4764068483446</v>
      </c>
      <c r="U326" s="38">
        <f>IF('2018 Hourly Load - RC2016'!U306="",0,$P$19+$Q$19*(WLEF!U305))</f>
        <v>236.46566869440159</v>
      </c>
      <c r="V326" s="38">
        <f>IF('2018 Hourly Load - RC2016'!V306="",0,$P$19+$Q$19*(WLEF!V305))</f>
        <v>230.97271094100466</v>
      </c>
      <c r="W326" s="38">
        <f>IF('2018 Hourly Load - RC2016'!W306="",0,$P$19+$Q$19*(WLEF!W305))</f>
        <v>214.07560437977304</v>
      </c>
      <c r="X326" s="38">
        <f>IF('2018 Hourly Load - RC2016'!X306="",0,$P$19+$Q$19*(WLEF!X305))</f>
        <v>192.74193195774689</v>
      </c>
      <c r="Y326" s="38">
        <f>IF('2018 Hourly Load - RC2016'!Y306="",0,$P$19+$Q$19*(WLEF!Y305))</f>
        <v>172.01249826003371</v>
      </c>
      <c r="Z326" s="25">
        <f t="shared" si="4"/>
        <v>4700.8831998505739</v>
      </c>
    </row>
    <row r="327" spans="1:26" x14ac:dyDescent="0.25">
      <c r="A327" s="37">
        <f>IF('2018 Hourly Load - RC2016'!A307="","",'2018 Hourly Load - RC2016'!A307)</f>
        <v>43397</v>
      </c>
      <c r="B327" s="38">
        <f>IF('2018 Hourly Load - RC2016'!B307="",0,$P$19+$Q$19*(WLEF!B306))</f>
        <v>156.07711106824513</v>
      </c>
      <c r="C327" s="38">
        <f>IF('2018 Hourly Load - RC2016'!C307="",0,$P$19+$Q$19*(WLEF!C306))</f>
        <v>146.17588541871081</v>
      </c>
      <c r="D327" s="38">
        <f>IF('2018 Hourly Load - RC2016'!D307="",0,$P$19+$Q$19*(WLEF!D306))</f>
        <v>140.75555421682105</v>
      </c>
      <c r="E327" s="38">
        <f>IF('2018 Hourly Load - RC2016'!E307="",0,$P$19+$Q$19*(WLEF!E306))</f>
        <v>138.44036035987835</v>
      </c>
      <c r="F327" s="38">
        <f>IF('2018 Hourly Load - RC2016'!F307="",0,$P$19+$Q$19*(WLEF!F306))</f>
        <v>139.16846220009336</v>
      </c>
      <c r="G327" s="38">
        <f>IF('2018 Hourly Load - RC2016'!G307="",0,$P$19+$Q$19*(WLEF!G306))</f>
        <v>146.29815101085956</v>
      </c>
      <c r="H327" s="38">
        <f>IF('2018 Hourly Load - RC2016'!H307="",0,$P$19+$Q$19*(WLEF!H306))</f>
        <v>162.45334984672468</v>
      </c>
      <c r="I327" s="38">
        <f>IF('2018 Hourly Load - RC2016'!I307="",0,$P$19+$Q$19*(WLEF!I306))</f>
        <v>173.30386712350929</v>
      </c>
      <c r="J327" s="38">
        <f>IF('2018 Hourly Load - RC2016'!J307="",0,$P$19+$Q$19*(WLEF!J306))</f>
        <v>180.1841976532159</v>
      </c>
      <c r="K327" s="38">
        <f>IF('2018 Hourly Load - RC2016'!K307="",0,$P$19+$Q$19*(WLEF!K306))</f>
        <v>193.95854735492975</v>
      </c>
      <c r="L327" s="38">
        <f>IF('2018 Hourly Load - RC2016'!L307="",0,$P$19+$Q$19*(WLEF!L306))</f>
        <v>206.01804270012059</v>
      </c>
      <c r="M327" s="38">
        <f>IF('2018 Hourly Load - RC2016'!M307="",0,$P$19+$Q$19*(WLEF!M306))</f>
        <v>214.93441473596232</v>
      </c>
      <c r="N327" s="38">
        <f>IF('2018 Hourly Load - RC2016'!N307="",0,$P$19+$Q$19*(WLEF!N306))</f>
        <v>219.46897979589966</v>
      </c>
      <c r="O327" s="38">
        <f>IF('2018 Hourly Load - RC2016'!O307="",0,$P$19+$Q$19*(WLEF!O306))</f>
        <v>224.42345336301082</v>
      </c>
      <c r="P327" s="38">
        <f>IF('2018 Hourly Load - RC2016'!P307="",0,$P$19+$Q$19*(WLEF!P306))</f>
        <v>228.27379993446243</v>
      </c>
      <c r="Q327" s="38">
        <f>IF('2018 Hourly Load - RC2016'!Q307="",0,$P$19+$Q$19*(WLEF!Q306))</f>
        <v>231.78097236571585</v>
      </c>
      <c r="R327" s="38">
        <f>IF('2018 Hourly Load - RC2016'!R307="",0,$P$19+$Q$19*(WLEF!R306))</f>
        <v>231.40765674290475</v>
      </c>
      <c r="S327" s="38">
        <f>IF('2018 Hourly Load - RC2016'!S307="",0,$P$19+$Q$19*(WLEF!S306))</f>
        <v>226.76013574860309</v>
      </c>
      <c r="T327" s="38">
        <f>IF('2018 Hourly Load - RC2016'!T307="",0,$P$19+$Q$19*(WLEF!T306))</f>
        <v>222.86952596817349</v>
      </c>
      <c r="U327" s="38">
        <f>IF('2018 Hourly Load - RC2016'!U307="",0,$P$19+$Q$19*(WLEF!U306))</f>
        <v>225.01090981617892</v>
      </c>
      <c r="V327" s="38">
        <f>IF('2018 Hourly Load - RC2016'!V307="",0,$P$19+$Q$19*(WLEF!V306))</f>
        <v>214.46562746847445</v>
      </c>
      <c r="W327" s="38">
        <f>IF('2018 Hourly Load - RC2016'!W307="",0,$P$19+$Q$19*(WLEF!W306))</f>
        <v>201.39792991951583</v>
      </c>
      <c r="X327" s="38">
        <f>IF('2018 Hourly Load - RC2016'!X307="",0,$P$19+$Q$19*(WLEF!X306))</f>
        <v>187.1581419240176</v>
      </c>
      <c r="Y327" s="38">
        <f>IF('2018 Hourly Load - RC2016'!Y307="",0,$P$19+$Q$19*(WLEF!Y306))</f>
        <v>169.17223481293289</v>
      </c>
      <c r="Z327" s="25">
        <f t="shared" si="4"/>
        <v>4579.9573115489611</v>
      </c>
    </row>
    <row r="328" spans="1:26" x14ac:dyDescent="0.25">
      <c r="A328" s="37">
        <f>IF('2018 Hourly Load - RC2016'!A308="","",'2018 Hourly Load - RC2016'!A308)</f>
        <v>43398</v>
      </c>
      <c r="B328" s="38">
        <f>IF('2018 Hourly Load - RC2016'!B308="",0,$P$19+$Q$19*(WLEF!B307))</f>
        <v>152.13347874796833</v>
      </c>
      <c r="C328" s="38">
        <f>IF('2018 Hourly Load - RC2016'!C308="",0,$P$19+$Q$19*(WLEF!C307))</f>
        <v>141.00265539318099</v>
      </c>
      <c r="D328" s="38">
        <f>IF('2018 Hourly Load - RC2016'!D308="",0,$P$19+$Q$19*(WLEF!D307))</f>
        <v>134.19438534060342</v>
      </c>
      <c r="E328" s="38">
        <f>IF('2018 Hourly Load - RC2016'!E308="",0,$P$19+$Q$19*(WLEF!E307))</f>
        <v>130.12646337061742</v>
      </c>
      <c r="F328" s="38">
        <f>IF('2018 Hourly Load - RC2016'!F308="",0,$P$19+$Q$19*(WLEF!F307))</f>
        <v>128.71452641884622</v>
      </c>
      <c r="G328" s="38">
        <f>IF('2018 Hourly Load - RC2016'!G308="",0,$P$19+$Q$19*(WLEF!G307))</f>
        <v>129.78614621571779</v>
      </c>
      <c r="H328" s="38">
        <f>IF('2018 Hourly Load - RC2016'!H308="",0,$P$19+$Q$19*(WLEF!H307))</f>
        <v>134.23112263267967</v>
      </c>
      <c r="I328" s="38">
        <f>IF('2018 Hourly Load - RC2016'!I308="",0,$P$19+$Q$19*(WLEF!I307))</f>
        <v>140.04318881274986</v>
      </c>
      <c r="J328" s="38">
        <f>IF('2018 Hourly Load - RC2016'!J308="",0,$P$19+$Q$19*(WLEF!J307))</f>
        <v>152.24709066687245</v>
      </c>
      <c r="K328" s="38">
        <f>IF('2018 Hourly Load - RC2016'!K308="",0,$P$19+$Q$19*(WLEF!K307))</f>
        <v>170.66646977248649</v>
      </c>
      <c r="L328" s="38">
        <f>IF('2018 Hourly Load - RC2016'!L308="",0,$P$19+$Q$19*(WLEF!L307))</f>
        <v>187.38428755916658</v>
      </c>
      <c r="M328" s="38">
        <f>IF('2018 Hourly Load - RC2016'!M308="",0,$P$19+$Q$19*(WLEF!M307))</f>
        <v>200.56566032378316</v>
      </c>
      <c r="N328" s="38">
        <f>IF('2018 Hourly Load - RC2016'!N308="",0,$P$19+$Q$19*(WLEF!N307))</f>
        <v>212.48252578483772</v>
      </c>
      <c r="O328" s="38">
        <f>IF('2018 Hourly Load - RC2016'!O308="",0,$P$19+$Q$19*(WLEF!O307))</f>
        <v>223.95839988471857</v>
      </c>
      <c r="P328" s="38">
        <f>IF('2018 Hourly Load - RC2016'!P308="",0,$P$19+$Q$19*(WLEF!P307))</f>
        <v>232.82040576325647</v>
      </c>
      <c r="Q328" s="38">
        <f>IF('2018 Hourly Load - RC2016'!Q308="",0,$P$19+$Q$19*(WLEF!Q307))</f>
        <v>239.38770867034691</v>
      </c>
      <c r="R328" s="38">
        <f>IF('2018 Hourly Load - RC2016'!R308="",0,$P$19+$Q$19*(WLEF!R307))</f>
        <v>239.53665815992974</v>
      </c>
      <c r="S328" s="38">
        <f>IF('2018 Hourly Load - RC2016'!S308="",0,$P$19+$Q$19*(WLEF!S307))</f>
        <v>231.65648203652569</v>
      </c>
      <c r="T328" s="38">
        <f>IF('2018 Hourly Load - RC2016'!T308="",0,$P$19+$Q$19*(WLEF!T307))</f>
        <v>217.82381732320556</v>
      </c>
      <c r="U328" s="38">
        <f>IF('2018 Hourly Load - RC2016'!U308="",0,$P$19+$Q$19*(WLEF!U307))</f>
        <v>215.99221570061911</v>
      </c>
      <c r="V328" s="38">
        <f>IF('2018 Hourly Load - RC2016'!V308="",0,$P$19+$Q$19*(WLEF!V307))</f>
        <v>204.00584249174685</v>
      </c>
      <c r="W328" s="38">
        <f>IF('2018 Hourly Load - RC2016'!W308="",0,$P$19+$Q$19*(WLEF!W307))</f>
        <v>190.15226035912437</v>
      </c>
      <c r="X328" s="38">
        <f>IF('2018 Hourly Load - RC2016'!X308="",0,$P$19+$Q$19*(WLEF!X307))</f>
        <v>176.07859541337757</v>
      </c>
      <c r="Y328" s="38">
        <f>IF('2018 Hourly Load - RC2016'!Y308="",0,$P$19+$Q$19*(WLEF!Y307))</f>
        <v>159.57531909673503</v>
      </c>
      <c r="Z328" s="25">
        <f t="shared" si="4"/>
        <v>4344.565705939096</v>
      </c>
    </row>
    <row r="329" spans="1:26" x14ac:dyDescent="0.25">
      <c r="A329" s="37">
        <f>IF('2018 Hourly Load - RC2016'!A309="","",'2018 Hourly Load - RC2016'!A309)</f>
        <v>43399</v>
      </c>
      <c r="B329" s="38">
        <f>IF('2018 Hourly Load - RC2016'!B309="",0,$P$19+$Q$19*(WLEF!B308))</f>
        <v>146.06730271461231</v>
      </c>
      <c r="C329" s="38">
        <f>IF('2018 Hourly Load - RC2016'!C309="",0,$P$19+$Q$19*(WLEF!C308))</f>
        <v>136.88511811883612</v>
      </c>
      <c r="D329" s="38">
        <f>IF('2018 Hourly Load - RC2016'!D309="",0,$P$19+$Q$19*(WLEF!D308))</f>
        <v>131.61913029695074</v>
      </c>
      <c r="E329" s="38">
        <f>IF('2018 Hourly Load - RC2016'!E309="",0,$P$19+$Q$19*(WLEF!E308))</f>
        <v>128.09120300396731</v>
      </c>
      <c r="F329" s="38">
        <f>IF('2018 Hourly Load - RC2016'!F309="",0,$P$19+$Q$19*(WLEF!F308))</f>
        <v>126.67574373170082</v>
      </c>
      <c r="G329" s="38">
        <f>IF('2018 Hourly Load - RC2016'!G309="",0,$P$19+$Q$19*(WLEF!G308))</f>
        <v>126.95933836377841</v>
      </c>
      <c r="H329" s="38">
        <f>IF('2018 Hourly Load - RC2016'!H309="",0,$P$19+$Q$19*(WLEF!H308))</f>
        <v>129.82129533469754</v>
      </c>
      <c r="I329" s="38">
        <f>IF('2018 Hourly Load - RC2016'!I309="",0,$P$19+$Q$19*(WLEF!I308))</f>
        <v>134.39046717551918</v>
      </c>
      <c r="J329" s="38">
        <f>IF('2018 Hourly Load - RC2016'!J309="",0,$P$19+$Q$19*(WLEF!J308))</f>
        <v>145.22890843866367</v>
      </c>
      <c r="K329" s="38">
        <f>IF('2018 Hourly Load - RC2016'!K309="",0,$P$19+$Q$19*(WLEF!K308))</f>
        <v>163.30711947960771</v>
      </c>
      <c r="L329" s="38">
        <f>IF('2018 Hourly Load - RC2016'!L309="",0,$P$19+$Q$19*(WLEF!L308))</f>
        <v>180.68883102325714</v>
      </c>
      <c r="M329" s="38">
        <f>IF('2018 Hourly Load - RC2016'!M309="",0,$P$19+$Q$19*(WLEF!M308))</f>
        <v>194.65931362885857</v>
      </c>
      <c r="N329" s="38">
        <f>IF('2018 Hourly Load - RC2016'!N309="",0,$P$19+$Q$19*(WLEF!N308))</f>
        <v>207.19152711380747</v>
      </c>
      <c r="O329" s="38">
        <f>IF('2018 Hourly Load - RC2016'!O309="",0,$P$19+$Q$19*(WLEF!O308))</f>
        <v>220.02620989126211</v>
      </c>
      <c r="P329" s="38">
        <f>IF('2018 Hourly Load - RC2016'!P309="",0,$P$19+$Q$19*(WLEF!P308))</f>
        <v>230.74513537464372</v>
      </c>
      <c r="Q329" s="38">
        <f>IF('2018 Hourly Load - RC2016'!Q309="",0,$P$19+$Q$19*(WLEF!Q308))</f>
        <v>239.17504596304855</v>
      </c>
      <c r="R329" s="38">
        <f>IF('2018 Hourly Load - RC2016'!R309="",0,$P$19+$Q$19*(WLEF!R308))</f>
        <v>243.00346740210529</v>
      </c>
      <c r="S329" s="38">
        <f>IF('2018 Hourly Load - RC2016'!S309="",0,$P$19+$Q$19*(WLEF!S308))</f>
        <v>237.50006784216754</v>
      </c>
      <c r="T329" s="38">
        <f>IF('2018 Hourly Load - RC2016'!T309="",0,$P$19+$Q$19*(WLEF!T308))</f>
        <v>225.15289090858823</v>
      </c>
      <c r="U329" s="38">
        <f>IF('2018 Hourly Load - RC2016'!U309="",0,$P$19+$Q$19*(WLEF!U308))</f>
        <v>228.88969173501471</v>
      </c>
      <c r="V329" s="38">
        <f>IF('2018 Hourly Load - RC2016'!V309="",0,$P$19+$Q$19*(WLEF!V308))</f>
        <v>215.97258867195768</v>
      </c>
      <c r="W329" s="38">
        <f>IF('2018 Hourly Load - RC2016'!W309="",0,$P$19+$Q$19*(WLEF!W308))</f>
        <v>196.21232537860905</v>
      </c>
      <c r="X329" s="38">
        <f>IF('2018 Hourly Load - RC2016'!X309="",0,$P$19+$Q$19*(WLEF!X308))</f>
        <v>175.17633974776689</v>
      </c>
      <c r="Y329" s="38">
        <f>IF('2018 Hourly Load - RC2016'!Y309="",0,$P$19+$Q$19*(WLEF!Y308))</f>
        <v>154.61086837879884</v>
      </c>
      <c r="Z329" s="25">
        <f t="shared" si="4"/>
        <v>4318.0499297182196</v>
      </c>
    </row>
    <row r="330" spans="1:26" x14ac:dyDescent="0.25">
      <c r="A330" s="37">
        <f>IF('2018 Hourly Load - RC2016'!A310="","",'2018 Hourly Load - RC2016'!A310)</f>
        <v>43400</v>
      </c>
      <c r="B330" s="38">
        <f>IF('2018 Hourly Load - RC2016'!B310="",0,$P$19+$Q$19*(WLEF!B309))</f>
        <v>139.59213110987065</v>
      </c>
      <c r="C330" s="38">
        <f>IF('2018 Hourly Load - RC2016'!C310="",0,$P$19+$Q$19*(WLEF!C309))</f>
        <v>130.90548816858319</v>
      </c>
      <c r="D330" s="38">
        <f>IF('2018 Hourly Load - RC2016'!D310="",0,$P$19+$Q$19*(WLEF!D309))</f>
        <v>126.17880091725195</v>
      </c>
      <c r="E330" s="38">
        <f>IF('2018 Hourly Load - RC2016'!E310="",0,$P$19+$Q$19*(WLEF!E309))</f>
        <v>124.11985461759998</v>
      </c>
      <c r="F330" s="38">
        <f>IF('2018 Hourly Load - RC2016'!F310="",0,$P$19+$Q$19*(WLEF!F309))</f>
        <v>124.83765778825162</v>
      </c>
      <c r="G330" s="38">
        <f>IF('2018 Hourly Load - RC2016'!G310="",0,$P$19+$Q$19*(WLEF!G309))</f>
        <v>132.04980141012231</v>
      </c>
      <c r="H330" s="38">
        <f>IF('2018 Hourly Load - RC2016'!H310="",0,$P$19+$Q$19*(WLEF!H309))</f>
        <v>147.89820735362514</v>
      </c>
      <c r="I330" s="38">
        <f>IF('2018 Hourly Load - RC2016'!I310="",0,$P$19+$Q$19*(WLEF!I309))</f>
        <v>157.77921832168101</v>
      </c>
      <c r="J330" s="38">
        <f>IF('2018 Hourly Load - RC2016'!J310="",0,$P$19+$Q$19*(WLEF!J309))</f>
        <v>163.16960224690712</v>
      </c>
      <c r="K330" s="38">
        <f>IF('2018 Hourly Load - RC2016'!K310="",0,$P$19+$Q$19*(WLEF!K309))</f>
        <v>177.63070662294831</v>
      </c>
      <c r="L330" s="38">
        <f>IF('2018 Hourly Load - RC2016'!L310="",0,$P$19+$Q$19*(WLEF!L309))</f>
        <v>193.27785406406454</v>
      </c>
      <c r="M330" s="38">
        <f>IF('2018 Hourly Load - RC2016'!M310="",0,$P$19+$Q$19*(WLEF!M309))</f>
        <v>208.29430905344773</v>
      </c>
      <c r="N330" s="38">
        <f>IF('2018 Hourly Load - RC2016'!N310="",0,$P$19+$Q$19*(WLEF!N309))</f>
        <v>221.38417844828496</v>
      </c>
      <c r="O330" s="38">
        <f>IF('2018 Hourly Load - RC2016'!O310="",0,$P$19+$Q$19*(WLEF!O309))</f>
        <v>235.87613423757597</v>
      </c>
      <c r="P330" s="38">
        <f>IF('2018 Hourly Load - RC2016'!P310="",0,$P$19+$Q$19*(WLEF!P309))</f>
        <v>248.88728548762958</v>
      </c>
      <c r="Q330" s="38">
        <f>IF('2018 Hourly Load - RC2016'!Q310="",0,$P$19+$Q$19*(WLEF!Q309))</f>
        <v>261.19880333179191</v>
      </c>
      <c r="R330" s="38">
        <f>IF('2018 Hourly Load - RC2016'!R310="",0,$P$19+$Q$19*(WLEF!R309))</f>
        <v>267.72687447927945</v>
      </c>
      <c r="S330" s="38">
        <f>IF('2018 Hourly Load - RC2016'!S310="",0,$P$19+$Q$19*(WLEF!S309))</f>
        <v>262.81416598048759</v>
      </c>
      <c r="T330" s="38">
        <f>IF('2018 Hourly Load - RC2016'!T310="",0,$P$19+$Q$19*(WLEF!T309))</f>
        <v>252.87591388779697</v>
      </c>
      <c r="U330" s="38">
        <f>IF('2018 Hourly Load - RC2016'!U310="",0,$P$19+$Q$19*(WLEF!U309))</f>
        <v>257.04626007544471</v>
      </c>
      <c r="V330" s="38">
        <f>IF('2018 Hourly Load - RC2016'!V310="",0,$P$19+$Q$19*(WLEF!V309))</f>
        <v>240.09051626458728</v>
      </c>
      <c r="W330" s="38">
        <f>IF('2018 Hourly Load - RC2016'!W310="",0,$P$19+$Q$19*(WLEF!W309))</f>
        <v>215.61954815025365</v>
      </c>
      <c r="X330" s="38">
        <f>IF('2018 Hourly Load - RC2016'!X310="",0,$P$19+$Q$19*(WLEF!X309))</f>
        <v>190.43456388127976</v>
      </c>
      <c r="Y330" s="38">
        <f>IF('2018 Hourly Load - RC2016'!Y310="",0,$P$19+$Q$19*(WLEF!Y309))</f>
        <v>166.22189831089298</v>
      </c>
      <c r="Z330" s="25">
        <f t="shared" si="4"/>
        <v>4645.9097742096583</v>
      </c>
    </row>
    <row r="331" spans="1:26" x14ac:dyDescent="0.25">
      <c r="A331" s="37">
        <f>IF('2018 Hourly Load - RC2016'!A311="","",'2018 Hourly Load - RC2016'!A311)</f>
        <v>43401</v>
      </c>
      <c r="B331" s="38">
        <f>IF('2018 Hourly Load - RC2016'!B311="",0,$P$19+$Q$19*(WLEF!B310))</f>
        <v>149.33701161956023</v>
      </c>
      <c r="C331" s="38">
        <f>IF('2018 Hourly Load - RC2016'!C311="",0,$P$19+$Q$19*(WLEF!C310))</f>
        <v>139.33517506050563</v>
      </c>
      <c r="D331" s="38">
        <f>IF('2018 Hourly Load - RC2016'!D311="",0,$P$19+$Q$19*(WLEF!D310))</f>
        <v>133.40158990226954</v>
      </c>
      <c r="E331" s="38">
        <f>IF('2018 Hourly Load - RC2016'!E311="",0,$P$19+$Q$19*(WLEF!E310))</f>
        <v>130.50338978552293</v>
      </c>
      <c r="F331" s="38">
        <f>IF('2018 Hourly Load - RC2016'!F311="",0,$P$19+$Q$19*(WLEF!F310))</f>
        <v>130.65693692113516</v>
      </c>
      <c r="G331" s="38">
        <f>IF('2018 Hourly Load - RC2016'!G311="",0,$P$19+$Q$19*(WLEF!G310))</f>
        <v>138.36398994923735</v>
      </c>
      <c r="H331" s="38">
        <f>IF('2018 Hourly Load - RC2016'!H311="",0,$P$19+$Q$19*(WLEF!H310))</f>
        <v>155.62551534295824</v>
      </c>
      <c r="I331" s="38">
        <f>IF('2018 Hourly Load - RC2016'!I311="",0,$P$19+$Q$19*(WLEF!I310))</f>
        <v>165.04364074654112</v>
      </c>
      <c r="J331" s="38">
        <f>IF('2018 Hourly Load - RC2016'!J311="",0,$P$19+$Q$19*(WLEF!J310))</f>
        <v>171.19405612789132</v>
      </c>
      <c r="K331" s="38">
        <f>IF('2018 Hourly Load - RC2016'!K311="",0,$P$19+$Q$19*(WLEF!K310))</f>
        <v>188.74626682868313</v>
      </c>
      <c r="L331" s="38">
        <f>IF('2018 Hourly Load - RC2016'!L311="",0,$P$19+$Q$19*(WLEF!L310))</f>
        <v>206.28253969456892</v>
      </c>
      <c r="M331" s="38">
        <f>IF('2018 Hourly Load - RC2016'!M311="",0,$P$19+$Q$19*(WLEF!M310))</f>
        <v>224.20094153695766</v>
      </c>
      <c r="N331" s="38">
        <f>IF('2018 Hourly Load - RC2016'!N311="",0,$P$19+$Q$19*(WLEF!N310))</f>
        <v>239.72826822304245</v>
      </c>
      <c r="O331" s="38">
        <f>IF('2018 Hourly Load - RC2016'!O311="",0,$P$19+$Q$19*(WLEF!O310))</f>
        <v>259.81674820208656</v>
      </c>
      <c r="P331" s="38">
        <f>IF('2018 Hourly Load - RC2016'!P311="",0,$P$19+$Q$19*(WLEF!P310))</f>
        <v>274.98381206299729</v>
      </c>
      <c r="Q331" s="38">
        <f>IF('2018 Hourly Load - RC2016'!Q311="",0,$P$19+$Q$19*(WLEF!Q310))</f>
        <v>286.21491473862847</v>
      </c>
      <c r="R331" s="38">
        <f>IF('2018 Hourly Load - RC2016'!R311="",0,$P$19+$Q$19*(WLEF!R310))</f>
        <v>291.70398405735165</v>
      </c>
      <c r="S331" s="38">
        <f>IF('2018 Hourly Load - RC2016'!S311="",0,$P$19+$Q$19*(WLEF!S310))</f>
        <v>285.27088177691644</v>
      </c>
      <c r="T331" s="38">
        <f>IF('2018 Hourly Load - RC2016'!T311="",0,$P$19+$Q$19*(WLEF!T310))</f>
        <v>272.02693585543489</v>
      </c>
      <c r="U331" s="38">
        <f>IF('2018 Hourly Load - RC2016'!U311="",0,$P$19+$Q$19*(WLEF!U310))</f>
        <v>275.57320913709572</v>
      </c>
      <c r="V331" s="38">
        <f>IF('2018 Hourly Load - RC2016'!V311="",0,$P$19+$Q$19*(WLEF!V310))</f>
        <v>257.09113459679673</v>
      </c>
      <c r="W331" s="38">
        <f>IF('2018 Hourly Load - RC2016'!W311="",0,$P$19+$Q$19*(WLEF!W310))</f>
        <v>233.59190184392105</v>
      </c>
      <c r="X331" s="38">
        <f>IF('2018 Hourly Load - RC2016'!X311="",0,$P$19+$Q$19*(WLEF!X310))</f>
        <v>206.18804411460775</v>
      </c>
      <c r="Y331" s="38">
        <f>IF('2018 Hourly Load - RC2016'!Y311="",0,$P$19+$Q$19*(WLEF!Y310))</f>
        <v>180.70567443331197</v>
      </c>
      <c r="Z331" s="25">
        <f t="shared" si="4"/>
        <v>4995.5865625580227</v>
      </c>
    </row>
    <row r="332" spans="1:26" x14ac:dyDescent="0.25">
      <c r="A332" s="37">
        <f>IF('2018 Hourly Load - RC2016'!A312="","",'2018 Hourly Load - RC2016'!A312)</f>
        <v>43402</v>
      </c>
      <c r="B332" s="38">
        <f>IF('2018 Hourly Load - RC2016'!B312="",0,$P$19+$Q$19*(WLEF!B311))</f>
        <v>162.27098614464256</v>
      </c>
      <c r="C332" s="38">
        <f>IF('2018 Hourly Load - RC2016'!C312="",0,$P$19+$Q$19*(WLEF!C311))</f>
        <v>150.51048164762119</v>
      </c>
      <c r="D332" s="38">
        <f>IF('2018 Hourly Load - RC2016'!D312="",0,$P$19+$Q$19*(WLEF!D311))</f>
        <v>143.17037141006782</v>
      </c>
      <c r="E332" s="38">
        <f>IF('2018 Hourly Load - RC2016'!E312="",0,$P$19+$Q$19*(WLEF!E311))</f>
        <v>139.28385290163681</v>
      </c>
      <c r="F332" s="38">
        <f>IF('2018 Hourly Load - RC2016'!F312="",0,$P$19+$Q$19*(WLEF!F311))</f>
        <v>139.27102595832608</v>
      </c>
      <c r="G332" s="38">
        <f>IF('2018 Hourly Load - RC2016'!G312="",0,$P$19+$Q$19*(WLEF!G311))</f>
        <v>146.61113691516073</v>
      </c>
      <c r="H332" s="38">
        <f>IF('2018 Hourly Load - RC2016'!H312="",0,$P$19+$Q$19*(WLEF!H311))</f>
        <v>165.67824752707446</v>
      </c>
      <c r="I332" s="38">
        <f>IF('2018 Hourly Load - RC2016'!I312="",0,$P$19+$Q$19*(WLEF!I311))</f>
        <v>174.4413673326344</v>
      </c>
      <c r="J332" s="38">
        <f>IF('2018 Hourly Load - RC2016'!J312="",0,$P$19+$Q$19*(WLEF!J311))</f>
        <v>180.40271315240119</v>
      </c>
      <c r="K332" s="38">
        <f>IF('2018 Hourly Load - RC2016'!K312="",0,$P$19+$Q$19*(WLEF!K311))</f>
        <v>202.34469039589359</v>
      </c>
      <c r="L332" s="38">
        <f>IF('2018 Hourly Load - RC2016'!L312="",0,$P$19+$Q$19*(WLEF!L311))</f>
        <v>221.88510392325708</v>
      </c>
      <c r="M332" s="38">
        <f>IF('2018 Hourly Load - RC2016'!M312="",0,$P$19+$Q$19*(WLEF!M311))</f>
        <v>241.26534357644954</v>
      </c>
      <c r="N332" s="38">
        <f>IF('2018 Hourly Load - RC2016'!N312="",0,$P$19+$Q$19*(WLEF!N311))</f>
        <v>260.56375275470026</v>
      </c>
      <c r="O332" s="38">
        <f>IF('2018 Hourly Load - RC2016'!O312="",0,$P$19+$Q$19*(WLEF!O311))</f>
        <v>277.51274251420978</v>
      </c>
      <c r="P332" s="38">
        <f>IF('2018 Hourly Load - RC2016'!P312="",0,$P$19+$Q$19*(WLEF!P311))</f>
        <v>291.40939521069964</v>
      </c>
      <c r="Q332" s="38">
        <f>IF('2018 Hourly Load - RC2016'!Q312="",0,$P$19+$Q$19*(WLEF!Q311))</f>
        <v>303.70790269482131</v>
      </c>
      <c r="R332" s="38">
        <f>IF('2018 Hourly Load - RC2016'!R312="",0,$P$19+$Q$19*(WLEF!R311))</f>
        <v>306.16402605492209</v>
      </c>
      <c r="S332" s="38">
        <f>IF('2018 Hourly Load - RC2016'!S312="",0,$P$19+$Q$19*(WLEF!S311))</f>
        <v>294.83441349042943</v>
      </c>
      <c r="T332" s="38">
        <f>IF('2018 Hourly Load - RC2016'!T312="",0,$P$19+$Q$19*(WLEF!T311))</f>
        <v>277.53645506061963</v>
      </c>
      <c r="U332" s="38">
        <f>IF('2018 Hourly Load - RC2016'!U312="",0,$P$19+$Q$19*(WLEF!U311))</f>
        <v>277.58388446912682</v>
      </c>
      <c r="V332" s="38">
        <f>IF('2018 Hourly Load - RC2016'!V312="",0,$P$19+$Q$19*(WLEF!V311))</f>
        <v>260.11083570967685</v>
      </c>
      <c r="W332" s="38">
        <f>IF('2018 Hourly Load - RC2016'!W312="",0,$P$19+$Q$19*(WLEF!W311))</f>
        <v>235.9392446975674</v>
      </c>
      <c r="X332" s="38">
        <f>IF('2018 Hourly Load - RC2016'!X312="",0,$P$19+$Q$19*(WLEF!X311))</f>
        <v>208.313364972762</v>
      </c>
      <c r="Y332" s="38">
        <f>IF('2018 Hourly Load - RC2016'!Y312="",0,$P$19+$Q$19*(WLEF!Y311))</f>
        <v>181.75277536944353</v>
      </c>
      <c r="Z332" s="25">
        <f t="shared" si="4"/>
        <v>5242.5641138841447</v>
      </c>
    </row>
    <row r="333" spans="1:26" x14ac:dyDescent="0.25">
      <c r="A333" s="37">
        <f>IF('2018 Hourly Load - RC2016'!A313="","",'2018 Hourly Load - RC2016'!A313)</f>
        <v>43403</v>
      </c>
      <c r="B333" s="38">
        <f>IF('2018 Hourly Load - RC2016'!B313="",0,$P$19+$Q$19*(WLEF!B312))</f>
        <v>160.48877684921396</v>
      </c>
      <c r="C333" s="38">
        <f>IF('2018 Hourly Load - RC2016'!C313="",0,$P$19+$Q$19*(WLEF!C312))</f>
        <v>148.67101468408805</v>
      </c>
      <c r="D333" s="38">
        <f>IF('2018 Hourly Load - RC2016'!D313="",0,$P$19+$Q$19*(WLEF!D312))</f>
        <v>141.26332293402157</v>
      </c>
      <c r="E333" s="38">
        <f>IF('2018 Hourly Load - RC2016'!E313="",0,$P$19+$Q$19*(WLEF!E312))</f>
        <v>137.27503835031257</v>
      </c>
      <c r="F333" s="38">
        <f>IF('2018 Hourly Load - RC2016'!F313="",0,$P$19+$Q$19*(WLEF!F312))</f>
        <v>136.80980936738467</v>
      </c>
      <c r="G333" s="38">
        <f>IF('2018 Hourly Load - RC2016'!G313="",0,$P$19+$Q$19*(WLEF!G312))</f>
        <v>143.91498291381734</v>
      </c>
      <c r="H333" s="38">
        <f>IF('2018 Hourly Load - RC2016'!H313="",0,$P$19+$Q$19*(WLEF!H312))</f>
        <v>161.57384432915273</v>
      </c>
      <c r="I333" s="38">
        <f>IF('2018 Hourly Load - RC2016'!I313="",0,$P$19+$Q$19*(WLEF!I312))</f>
        <v>170.97004028465301</v>
      </c>
      <c r="J333" s="38">
        <f>IF('2018 Hourly Load - RC2016'!J313="",0,$P$19+$Q$19*(WLEF!J312))</f>
        <v>176.73751462091963</v>
      </c>
      <c r="K333" s="38">
        <f>IF('2018 Hourly Load - RC2016'!K313="",0,$P$19+$Q$19*(WLEF!K312))</f>
        <v>196.01309093378296</v>
      </c>
      <c r="L333" s="38">
        <f>IF('2018 Hourly Load - RC2016'!L313="",0,$P$19+$Q$19*(WLEF!L312))</f>
        <v>218.1995461347571</v>
      </c>
      <c r="M333" s="38">
        <f>IF('2018 Hourly Load - RC2016'!M313="",0,$P$19+$Q$19*(WLEF!M312))</f>
        <v>237.66927732795028</v>
      </c>
      <c r="N333" s="38">
        <f>IF('2018 Hourly Load - RC2016'!N313="",0,$P$19+$Q$19*(WLEF!N312))</f>
        <v>255.07747784380319</v>
      </c>
      <c r="O333" s="38">
        <f>IF('2018 Hourly Load - RC2016'!O313="",0,$P$19+$Q$19*(WLEF!O312))</f>
        <v>269.76616929470595</v>
      </c>
      <c r="P333" s="38">
        <f>IF('2018 Hourly Load - RC2016'!P313="",0,$P$19+$Q$19*(WLEF!P312))</f>
        <v>278.50990806580688</v>
      </c>
      <c r="Q333" s="38">
        <f>IF('2018 Hourly Load - RC2016'!Q313="",0,$P$19+$Q$19*(WLEF!Q312))</f>
        <v>285.36760497104433</v>
      </c>
      <c r="R333" s="38">
        <f>IF('2018 Hourly Load - RC2016'!R313="",0,$P$19+$Q$19*(WLEF!R312))</f>
        <v>290.13523731002005</v>
      </c>
      <c r="S333" s="38">
        <f>IF('2018 Hourly Load - RC2016'!S313="",0,$P$19+$Q$19*(WLEF!S312))</f>
        <v>281.03784806667807</v>
      </c>
      <c r="T333" s="38">
        <f>IF('2018 Hourly Load - RC2016'!T313="",0,$P$19+$Q$19*(WLEF!T312))</f>
        <v>268.97693933374507</v>
      </c>
      <c r="U333" s="38">
        <f>IF('2018 Hourly Load - RC2016'!U313="",0,$P$19+$Q$19*(WLEF!U312))</f>
        <v>271.41962939640433</v>
      </c>
      <c r="V333" s="38">
        <f>IF('2018 Hourly Load - RC2016'!V313="",0,$P$19+$Q$19*(WLEF!V312))</f>
        <v>254.52019667946888</v>
      </c>
      <c r="W333" s="38">
        <f>IF('2018 Hourly Load - RC2016'!W313="",0,$P$19+$Q$19*(WLEF!W312))</f>
        <v>233.36233242981405</v>
      </c>
      <c r="X333" s="38">
        <f>IF('2018 Hourly Load - RC2016'!X313="",0,$P$19+$Q$19*(WLEF!X312))</f>
        <v>207.72330040562298</v>
      </c>
      <c r="Y333" s="38">
        <f>IF('2018 Hourly Load - RC2016'!Y313="",0,$P$19+$Q$19*(WLEF!Y312))</f>
        <v>182.70329696770608</v>
      </c>
      <c r="Z333" s="25">
        <f t="shared" si="4"/>
        <v>5108.1861994948731</v>
      </c>
    </row>
    <row r="334" spans="1:26" x14ac:dyDescent="0.25">
      <c r="A334" s="37">
        <f>IF('2018 Hourly Load - RC2016'!A314="","",'2018 Hourly Load - RC2016'!A314)</f>
        <v>43404</v>
      </c>
      <c r="B334" s="38">
        <f>IF('2018 Hourly Load - RC2016'!B314="",0,$P$19+$Q$19*(WLEF!B313))</f>
        <v>162.30136570936372</v>
      </c>
      <c r="C334" s="38">
        <f>IF('2018 Hourly Load - RC2016'!C314="",0,$P$19+$Q$19*(WLEF!C313))</f>
        <v>150.04826501475134</v>
      </c>
      <c r="D334" s="38">
        <f>IF('2018 Hourly Load - RC2016'!D314="",0,$P$19+$Q$19*(WLEF!D313))</f>
        <v>142.0881868095542</v>
      </c>
      <c r="E334" s="38">
        <f>IF('2018 Hourly Load - RC2016'!E314="",0,$P$19+$Q$19*(WLEF!E313))</f>
        <v>138.21140449271485</v>
      </c>
      <c r="F334" s="38">
        <f>IF('2018 Hourly Load - RC2016'!F314="",0,$P$19+$Q$19*(WLEF!F313))</f>
        <v>137.40111397547409</v>
      </c>
      <c r="G334" s="38">
        <f>IF('2018 Hourly Load - RC2016'!G314="",0,$P$19+$Q$19*(WLEF!G313))</f>
        <v>144.4362165768361</v>
      </c>
      <c r="H334" s="38">
        <f>IF('2018 Hourly Load - RC2016'!H314="",0,$P$19+$Q$19*(WLEF!H313))</f>
        <v>162.22542758678026</v>
      </c>
      <c r="I334" s="38">
        <f>IF('2018 Hourly Load - RC2016'!I314="",0,$P$19+$Q$19*(WLEF!I313))</f>
        <v>172.09293908351577</v>
      </c>
      <c r="J334" s="38">
        <f>IF('2018 Hourly Load - RC2016'!J314="",0,$P$19+$Q$19*(WLEF!J313))</f>
        <v>178.5447513089629</v>
      </c>
      <c r="K334" s="38">
        <f>IF('2018 Hourly Load - RC2016'!K314="",0,$P$19+$Q$19*(WLEF!K313))</f>
        <v>197.37496015326158</v>
      </c>
      <c r="L334" s="38">
        <f>IF('2018 Hourly Load - RC2016'!L314="",0,$P$19+$Q$19*(WLEF!L313))</f>
        <v>216.01184416784321</v>
      </c>
      <c r="M334" s="38">
        <f>IF('2018 Hourly Load - RC2016'!M314="",0,$P$19+$Q$19*(WLEF!M313))</f>
        <v>233.92613172123197</v>
      </c>
      <c r="N334" s="38">
        <f>IF('2018 Hourly Load - RC2016'!N314="",0,$P$19+$Q$19*(WLEF!N313))</f>
        <v>247.77192835313133</v>
      </c>
      <c r="O334" s="38">
        <f>IF('2018 Hourly Load - RC2016'!O314="",0,$P$19+$Q$19*(WLEF!O313))</f>
        <v>257.71998209201132</v>
      </c>
      <c r="P334" s="38">
        <f>IF('2018 Hourly Load - RC2016'!P314="",0,$P$19+$Q$19*(WLEF!P313))</f>
        <v>265.26228517835187</v>
      </c>
      <c r="Q334" s="38">
        <f>IF('2018 Hourly Load - RC2016'!Q314="",0,$P$19+$Q$19*(WLEF!Q313))</f>
        <v>271.02307019858699</v>
      </c>
      <c r="R334" s="38">
        <f>IF('2018 Hourly Load - RC2016'!R314="",0,$P$19+$Q$19*(WLEF!R313))</f>
        <v>272.28416595097281</v>
      </c>
      <c r="S334" s="38">
        <f>IF('2018 Hourly Load - RC2016'!S314="",0,$P$19+$Q$19*(WLEF!S313))</f>
        <v>260.35986887559164</v>
      </c>
      <c r="T334" s="38">
        <f>IF('2018 Hourly Load - RC2016'!T314="",0,$P$19+$Q$19*(WLEF!T313))</f>
        <v>239.6856781390793</v>
      </c>
      <c r="U334" s="38">
        <f>IF('2018 Hourly Load - RC2016'!U314="",0,$P$19+$Q$19*(WLEF!U313))</f>
        <v>228.88969173501471</v>
      </c>
      <c r="V334" s="38">
        <f>IF('2018 Hourly Load - RC2016'!V314="",0,$P$19+$Q$19*(WLEF!V313))</f>
        <v>209.478496372785</v>
      </c>
      <c r="W334" s="38">
        <f>IF('2018 Hourly Load - RC2016'!W314="",0,$P$19+$Q$19*(WLEF!W313))</f>
        <v>193.76129093366137</v>
      </c>
      <c r="X334" s="38">
        <f>IF('2018 Hourly Load - RC2016'!X314="",0,$P$19+$Q$19*(WLEF!X313))</f>
        <v>176.27602949712551</v>
      </c>
      <c r="Y334" s="38">
        <f>IF('2018 Hourly Load - RC2016'!Y314="",0,$P$19+$Q$19*(WLEF!Y313))</f>
        <v>158.4595519718994</v>
      </c>
      <c r="Z334" s="25">
        <f t="shared" si="4"/>
        <v>4815.6346458985017</v>
      </c>
    </row>
    <row r="335" spans="1:26" x14ac:dyDescent="0.25">
      <c r="A335" s="37">
        <f>IF('2018 Hourly Load - RC2016'!A315="","",'2018 Hourly Load - RC2016'!A315)</f>
        <v>43405</v>
      </c>
      <c r="B335" s="38">
        <f>IF('2018 Hourly Load - RC2016'!B315="",0,$P$19+$Q$19*(WLEF!B314))</f>
        <v>142.49616819431571</v>
      </c>
      <c r="C335" s="38">
        <f>IF('2018 Hourly Load - RC2016'!C315="",0,$P$19+$Q$19*(WLEF!C314))</f>
        <v>132.6631102715489</v>
      </c>
      <c r="D335" s="38">
        <f>IF('2018 Hourly Load - RC2016'!D315="",0,$P$19+$Q$19*(WLEF!D314))</f>
        <v>127.39212416395353</v>
      </c>
      <c r="E335" s="38">
        <f>IF('2018 Hourly Load - RC2016'!E315="",0,$P$19+$Q$19*(WLEF!E314))</f>
        <v>124.58297107136823</v>
      </c>
      <c r="F335" s="38">
        <f>IF('2018 Hourly Load - RC2016'!F315="",0,$P$19+$Q$19*(WLEF!F314))</f>
        <v>123.57183419992216</v>
      </c>
      <c r="G335" s="38">
        <f>IF('2018 Hourly Load - RC2016'!G315="",0,$P$19+$Q$19*(WLEF!G314))</f>
        <v>124.71575615243751</v>
      </c>
      <c r="H335" s="38">
        <f>IF('2018 Hourly Load - RC2016'!H315="",0,$P$19+$Q$19*(WLEF!H314))</f>
        <v>129.70418195445563</v>
      </c>
      <c r="I335" s="38">
        <f>IF('2018 Hourly Load - RC2016'!I315="",0,$P$19+$Q$19*(WLEF!I314))</f>
        <v>135.06730727649403</v>
      </c>
      <c r="J335" s="38">
        <f>IF('2018 Hourly Load - RC2016'!J315="",0,$P$19+$Q$19*(WLEF!J314))</f>
        <v>146.69291056688007</v>
      </c>
      <c r="K335" s="38">
        <f>IF('2018 Hourly Load - RC2016'!K315="",0,$P$19+$Q$19*(WLEF!K314))</f>
        <v>162.27098614464256</v>
      </c>
      <c r="L335" s="38">
        <f>IF('2018 Hourly Load - RC2016'!L315="",0,$P$19+$Q$19*(WLEF!L314))</f>
        <v>174.60444278754437</v>
      </c>
      <c r="M335" s="38">
        <f>IF('2018 Hourly Load - RC2016'!M315="",0,$P$19+$Q$19*(WLEF!M314))</f>
        <v>180.53730506808026</v>
      </c>
      <c r="N335" s="38">
        <f>IF('2018 Hourly Load - RC2016'!N315="",0,$P$19+$Q$19*(WLEF!N314))</f>
        <v>182.83945403948024</v>
      </c>
      <c r="O335" s="38">
        <f>IF('2018 Hourly Load - RC2016'!O315="",0,$P$19+$Q$19*(WLEF!O314))</f>
        <v>182.77136399509249</v>
      </c>
      <c r="P335" s="38">
        <f>IF('2018 Hourly Load - RC2016'!P315="",0,$P$19+$Q$19*(WLEF!P314))</f>
        <v>183.47037809978983</v>
      </c>
      <c r="Q335" s="38">
        <f>IF('2018 Hourly Load - RC2016'!Q315="",0,$P$19+$Q$19*(WLEF!Q314))</f>
        <v>183.93202506187501</v>
      </c>
      <c r="R335" s="38">
        <f>IF('2018 Hourly Load - RC2016'!R315="",0,$P$19+$Q$19*(WLEF!R314))</f>
        <v>182.46524363073974</v>
      </c>
      <c r="S335" s="38">
        <f>IF('2018 Hourly Load - RC2016'!S315="",0,$P$19+$Q$19*(WLEF!S314))</f>
        <v>177.10090128475241</v>
      </c>
      <c r="T335" s="38">
        <f>IF('2018 Hourly Load - RC2016'!T315="",0,$P$19+$Q$19*(WLEF!T314))</f>
        <v>173.43351038388761</v>
      </c>
      <c r="U335" s="38">
        <f>IF('2018 Hourly Load - RC2016'!U315="",0,$P$19+$Q$19*(WLEF!U314))</f>
        <v>178.71140878471556</v>
      </c>
      <c r="V335" s="38">
        <f>IF('2018 Hourly Load - RC2016'!V315="",0,$P$19+$Q$19*(WLEF!V314))</f>
        <v>170.4590628536013</v>
      </c>
      <c r="W335" s="38">
        <f>IF('2018 Hourly Load - RC2016'!W315="",0,$P$19+$Q$19*(WLEF!W314))</f>
        <v>160.59394224788605</v>
      </c>
      <c r="X335" s="38">
        <f>IF('2018 Hourly Load - RC2016'!X315="",0,$P$19+$Q$19*(WLEF!X314))</f>
        <v>149.434413095948</v>
      </c>
      <c r="Y335" s="38">
        <f>IF('2018 Hourly Load - RC2016'!Y315="",0,$P$19+$Q$19*(WLEF!Y314))</f>
        <v>138.68254165218929</v>
      </c>
      <c r="Z335" s="25">
        <f t="shared" si="4"/>
        <v>3768.1933429815999</v>
      </c>
    </row>
    <row r="336" spans="1:26" x14ac:dyDescent="0.25">
      <c r="A336" s="37">
        <f>IF('2018 Hourly Load - RC2016'!A316="","",'2018 Hourly Load - RC2016'!A316)</f>
        <v>43406</v>
      </c>
      <c r="B336" s="38">
        <f>IF('2018 Hourly Load - RC2016'!B316="",0,$P$19+$Q$19*(WLEF!B315))</f>
        <v>261.63037282729931</v>
      </c>
      <c r="C336" s="38">
        <f>IF('2018 Hourly Load - RC2016'!C316="",0,$P$19+$Q$19*(WLEF!C315))</f>
        <v>121.61807415809977</v>
      </c>
      <c r="D336" s="38">
        <f>IF('2018 Hourly Load - RC2016'!D316="",0,$P$19+$Q$19*(WLEF!D315))</f>
        <v>120.69574479014422</v>
      </c>
      <c r="E336" s="38">
        <f>IF('2018 Hourly Load - RC2016'!E316="",0,$P$19+$Q$19*(WLEF!E315))</f>
        <v>120.62200766831951</v>
      </c>
      <c r="F336" s="38">
        <f>IF('2018 Hourly Load - RC2016'!F316="",0,$P$19+$Q$19*(WLEF!F315))</f>
        <v>121.85303170837798</v>
      </c>
      <c r="G336" s="38">
        <f>IF('2018 Hourly Load - RC2016'!G316="",0,$P$19+$Q$19*(WLEF!G315))</f>
        <v>125.61747379564049</v>
      </c>
      <c r="H336" s="38">
        <f>IF('2018 Hourly Load - RC2016'!H316="",0,$P$19+$Q$19*(WLEF!H315))</f>
        <v>132.62692970319398</v>
      </c>
      <c r="I336" s="38">
        <f>IF('2018 Hourly Load - RC2016'!I316="",0,$P$19+$Q$19*(WLEF!I315))</f>
        <v>146.82931507141927</v>
      </c>
      <c r="J336" s="38">
        <f>IF('2018 Hourly Load - RC2016'!J316="",0,$P$19+$Q$19*(WLEF!J315))</f>
        <v>160.60897163051811</v>
      </c>
      <c r="K336" s="38">
        <f>IF('2018 Hourly Load - RC2016'!K316="",0,$P$19+$Q$19*(WLEF!K315))</f>
        <v>166.51776100471614</v>
      </c>
      <c r="L336" s="38">
        <f>IF('2018 Hourly Load - RC2016'!L316="",0,$P$19+$Q$19*(WLEF!L315))</f>
        <v>167.36146933086269</v>
      </c>
      <c r="M336" s="38">
        <f>IF('2018 Hourly Load - RC2016'!M316="",0,$P$19+$Q$19*(WLEF!M315))</f>
        <v>165.72477711468329</v>
      </c>
      <c r="N336" s="38">
        <f>IF('2018 Hourly Load - RC2016'!N316="",0,$P$19+$Q$19*(WLEF!N315))</f>
        <v>164.22687885550079</v>
      </c>
      <c r="O336" s="38">
        <f>IF('2018 Hourly Load - RC2016'!O316="",0,$P$19+$Q$19*(WLEF!O315))</f>
        <v>161.89172710050153</v>
      </c>
      <c r="P336" s="38">
        <f>IF('2018 Hourly Load - RC2016'!P316="",0,$P$19+$Q$19*(WLEF!P315))</f>
        <v>160.8496373971432</v>
      </c>
      <c r="Q336" s="38">
        <f>IF('2018 Hourly Load - RC2016'!Q316="",0,$P$19+$Q$19*(WLEF!Q315))</f>
        <v>159.73964538181474</v>
      </c>
      <c r="R336" s="38">
        <f>IF('2018 Hourly Load - RC2016'!R316="",0,$P$19+$Q$19*(WLEF!R315))</f>
        <v>160.17370359059845</v>
      </c>
      <c r="S336" s="38">
        <f>IF('2018 Hourly Load - RC2016'!S316="",0,$P$19+$Q$19*(WLEF!S315))</f>
        <v>166.78292045723589</v>
      </c>
      <c r="T336" s="38">
        <f>IF('2018 Hourly Load - RC2016'!T316="",0,$P$19+$Q$19*(WLEF!T315))</f>
        <v>180.57096743262588</v>
      </c>
      <c r="U336" s="38">
        <f>IF('2018 Hourly Load - RC2016'!U316="",0,$P$19+$Q$19*(WLEF!U315))</f>
        <v>176.57256903464599</v>
      </c>
      <c r="V336" s="38">
        <f>IF('2018 Hourly Load - RC2016'!V316="",0,$P$19+$Q$19*(WLEF!V315))</f>
        <v>169.71123544318758</v>
      </c>
      <c r="W336" s="38">
        <f>IF('2018 Hourly Load - RC2016'!W316="",0,$P$19+$Q$19*(WLEF!W315))</f>
        <v>158.59301677379119</v>
      </c>
      <c r="X336" s="38">
        <f>IF('2018 Hourly Load - RC2016'!X316="",0,$P$19+$Q$19*(WLEF!X315))</f>
        <v>145.48524806396</v>
      </c>
      <c r="Y336" s="38">
        <f>IF('2018 Hourly Load - RC2016'!Y316="",0,$P$19+$Q$19*(WLEF!Y315))</f>
        <v>134.74680416339228</v>
      </c>
      <c r="Z336" s="25">
        <f t="shared" si="4"/>
        <v>3751.0502824976729</v>
      </c>
    </row>
    <row r="337" spans="1:26" x14ac:dyDescent="0.25">
      <c r="A337" s="37">
        <f>IF('2018 Hourly Load - RC2016'!A317="","",'2018 Hourly Load - RC2016'!A317)</f>
        <v>43407</v>
      </c>
      <c r="B337" s="38">
        <f>IF('2018 Hourly Load - RC2016'!B317="",0,$P$19+$Q$19*(WLEF!B316))</f>
        <v>126.57386976422876</v>
      </c>
      <c r="C337" s="38">
        <f>IF('2018 Hourly Load - RC2016'!C317="",0,$P$19+$Q$19*(WLEF!C316))</f>
        <v>124.13085170929952</v>
      </c>
      <c r="D337" s="38">
        <f>IF('2018 Hourly Load - RC2016'!D317="",0,$P$19+$Q$19*(WLEF!D316))</f>
        <v>122.78900296535004</v>
      </c>
      <c r="E337" s="38">
        <f>IF('2018 Hourly Load - RC2016'!E317="",0,$P$19+$Q$19*(WLEF!E316))</f>
        <v>123.29917264350897</v>
      </c>
      <c r="F337" s="38">
        <f>IF('2018 Hourly Load - RC2016'!F317="",0,$P$19+$Q$19*(WLEF!F316))</f>
        <v>126.26894700323007</v>
      </c>
      <c r="G337" s="38">
        <f>IF('2018 Hourly Load - RC2016'!G317="",0,$P$19+$Q$19*(WLEF!G316))</f>
        <v>137.11135510270938</v>
      </c>
      <c r="H337" s="38">
        <f>IF('2018 Hourly Load - RC2016'!H317="",0,$P$19+$Q$19*(WLEF!H316))</f>
        <v>157.39602840526982</v>
      </c>
      <c r="I337" s="38">
        <f>IF('2018 Hourly Load - RC2016'!I317="",0,$P$19+$Q$19*(WLEF!I316))</f>
        <v>166.2685789475735</v>
      </c>
      <c r="J337" s="38">
        <f>IF('2018 Hourly Load - RC2016'!J317="",0,$P$19+$Q$19*(WLEF!J316))</f>
        <v>168.63489716102924</v>
      </c>
      <c r="K337" s="38">
        <f>IF('2018 Hourly Load - RC2016'!K317="",0,$P$19+$Q$19*(WLEF!K316))</f>
        <v>171.69109460675224</v>
      </c>
      <c r="L337" s="38">
        <f>IF('2018 Hourly Load - RC2016'!L317="",0,$P$19+$Q$19*(WLEF!L316))</f>
        <v>175.43836529168999</v>
      </c>
      <c r="M337" s="38">
        <f>IF('2018 Hourly Load - RC2016'!M317="",0,$P$19+$Q$19*(WLEF!M316))</f>
        <v>178.29503482581907</v>
      </c>
      <c r="N337" s="38">
        <f>IF('2018 Hourly Load - RC2016'!N317="",0,$P$19+$Q$19*(WLEF!N316))</f>
        <v>178.6280620648069</v>
      </c>
      <c r="O337" s="38">
        <f>IF('2018 Hourly Load - RC2016'!O317="",0,$P$19+$Q$19*(WLEF!O316))</f>
        <v>179.1453914689634</v>
      </c>
      <c r="P337" s="38">
        <f>IF('2018 Hourly Load - RC2016'!P317="",0,$P$19+$Q$19*(WLEF!P316))</f>
        <v>178.0622581364234</v>
      </c>
      <c r="Q337" s="38">
        <f>IF('2018 Hourly Load - RC2016'!Q317="",0,$P$19+$Q$19*(WLEF!Q316))</f>
        <v>176.40776730463114</v>
      </c>
      <c r="R337" s="38">
        <f>IF('2018 Hourly Load - RC2016'!R317="",0,$P$19+$Q$19*(WLEF!R316))</f>
        <v>177.8795599685397</v>
      </c>
      <c r="S337" s="38">
        <f>IF('2018 Hourly Load - RC2016'!S317="",0,$P$19+$Q$19*(WLEF!S316))</f>
        <v>184.39472073608647</v>
      </c>
      <c r="T337" s="38">
        <f>IF('2018 Hourly Load - RC2016'!T317="",0,$P$19+$Q$19*(WLEF!T316))</f>
        <v>198.76324210112648</v>
      </c>
      <c r="U337" s="38">
        <f>IF('2018 Hourly Load - RC2016'!U317="",0,$P$19+$Q$19*(WLEF!U316))</f>
        <v>193.94060776018333</v>
      </c>
      <c r="V337" s="38">
        <f>IF('2018 Hourly Load - RC2016'!V317="",0,$P$19+$Q$19*(WLEF!V316))</f>
        <v>184.80688618013346</v>
      </c>
      <c r="W337" s="38">
        <f>IF('2018 Hourly Load - RC2016'!W317="",0,$P$19+$Q$19*(WLEF!W316))</f>
        <v>170.04497836706264</v>
      </c>
      <c r="X337" s="38">
        <f>IF('2018 Hourly Load - RC2016'!X317="",0,$P$19+$Q$19*(WLEF!X316))</f>
        <v>154.03423495125719</v>
      </c>
      <c r="Y337" s="38">
        <f>IF('2018 Hourly Load - RC2016'!Y317="",0,$P$19+$Q$19*(WLEF!Y316))</f>
        <v>140.00445767292746</v>
      </c>
      <c r="Z337" s="25">
        <f t="shared" si="4"/>
        <v>3894.0093651386023</v>
      </c>
    </row>
    <row r="338" spans="1:26" x14ac:dyDescent="0.25">
      <c r="A338" s="37">
        <f>IF('2018 Hourly Load - RC2016'!A318="","",'2018 Hourly Load - RC2016'!A318)</f>
        <v>43408</v>
      </c>
      <c r="B338" s="38">
        <f>IF('2018 Hourly Load - RC2016'!B318="",0,$P$19+$Q$19*(WLEF!B317))</f>
        <v>131.0359348661666</v>
      </c>
      <c r="C338" s="38">
        <f>IF('2018 Hourly Load - RC2016'!C318="",0,$P$19+$Q$19*(WLEF!C317))</f>
        <v>125.67344466951056</v>
      </c>
      <c r="D338" s="38">
        <f>IF('2018 Hourly Load - RC2016'!D318="",0,$P$19+$Q$19*(WLEF!D317))</f>
        <v>122.79982455241392</v>
      </c>
      <c r="E338" s="38">
        <f>IF('2018 Hourly Load - RC2016'!E318="",0,$P$19+$Q$19*(WLEF!E317))</f>
        <v>122.24975777945551</v>
      </c>
      <c r="F338" s="38">
        <f>IF('2018 Hourly Load - RC2016'!F318="",0,$P$19+$Q$19*(WLEF!F317))</f>
        <v>123.60461400632042</v>
      </c>
      <c r="G338" s="38">
        <f>IF('2018 Hourly Load - RC2016'!G318="",0,$P$19+$Q$19*(WLEF!G317))</f>
        <v>131.90603721938587</v>
      </c>
      <c r="H338" s="38">
        <f>IF('2018 Hourly Load - RC2016'!H318="",0,$P$19+$Q$19*(WLEF!H317))</f>
        <v>146.97952618039125</v>
      </c>
      <c r="I338" s="38">
        <f>IF('2018 Hourly Load - RC2016'!I318="",0,$P$19+$Q$19*(WLEF!I317))</f>
        <v>158.81571705154329</v>
      </c>
      <c r="J338" s="38">
        <f>IF('2018 Hourly Load - RC2016'!J318="",0,$P$19+$Q$19*(WLEF!J317))</f>
        <v>168.77697176000677</v>
      </c>
      <c r="K338" s="38">
        <f>IF('2018 Hourly Load - RC2016'!K318="",0,$P$19+$Q$19*(WLEF!K317))</f>
        <v>176.85306212578516</v>
      </c>
      <c r="L338" s="38">
        <f>IF('2018 Hourly Load - RC2016'!L318="",0,$P$19+$Q$19*(WLEF!L317))</f>
        <v>184.97886633745958</v>
      </c>
      <c r="M338" s="38">
        <f>IF('2018 Hourly Load - RC2016'!M318="",0,$P$19+$Q$19*(WLEF!M317))</f>
        <v>192.31412646124949</v>
      </c>
      <c r="N338" s="38">
        <f>IF('2018 Hourly Load - RC2016'!N318="",0,$P$19+$Q$19*(WLEF!N317))</f>
        <v>195.88639600742749</v>
      </c>
      <c r="O338" s="38">
        <f>IF('2018 Hourly Load - RC2016'!O318="",0,$P$19+$Q$19*(WLEF!O317))</f>
        <v>199.16666396176711</v>
      </c>
      <c r="P338" s="38">
        <f>IF('2018 Hourly Load - RC2016'!P318="",0,$P$19+$Q$19*(WLEF!P317))</f>
        <v>200.93519828123971</v>
      </c>
      <c r="Q338" s="38">
        <f>IF('2018 Hourly Load - RC2016'!Q318="",0,$P$19+$Q$19*(WLEF!Q317))</f>
        <v>202.36329172943022</v>
      </c>
      <c r="R338" s="38">
        <f>IF('2018 Hourly Load - RC2016'!R318="",0,$P$19+$Q$19*(WLEF!R317))</f>
        <v>200.0861212395169</v>
      </c>
      <c r="S338" s="38">
        <f>IF('2018 Hourly Load - RC2016'!S318="",0,$P$19+$Q$19*(WLEF!S317))</f>
        <v>203.81862795661996</v>
      </c>
      <c r="T338" s="38">
        <f>IF('2018 Hourly Load - RC2016'!T318="",0,$P$19+$Q$19*(WLEF!T317))</f>
        <v>218.7938594964981</v>
      </c>
      <c r="U338" s="38">
        <f>IF('2018 Hourly Load - RC2016'!U318="",0,$P$19+$Q$19*(WLEF!U317))</f>
        <v>214.05611833024511</v>
      </c>
      <c r="V338" s="38">
        <f>IF('2018 Hourly Load - RC2016'!V318="",0,$P$19+$Q$19*(WLEF!V317))</f>
        <v>203.29519257356117</v>
      </c>
      <c r="W338" s="38">
        <f>IF('2018 Hourly Load - RC2016'!W318="",0,$P$19+$Q$19*(WLEF!W317))</f>
        <v>185.06491036221965</v>
      </c>
      <c r="X338" s="38">
        <f>IF('2018 Hourly Load - RC2016'!X318="",0,$P$19+$Q$19*(WLEF!X317))</f>
        <v>168.11495388865143</v>
      </c>
      <c r="Y338" s="38">
        <f>IF('2018 Hourly Load - RC2016'!Y318="",0,$P$19+$Q$19*(WLEF!Y317))</f>
        <v>152.37501412567752</v>
      </c>
      <c r="Z338" s="25">
        <f t="shared" si="4"/>
        <v>4129.9442309625429</v>
      </c>
    </row>
    <row r="339" spans="1:26" x14ac:dyDescent="0.25">
      <c r="A339" s="37">
        <f>IF('2018 Hourly Load - RC2016'!A319="","",'2018 Hourly Load - RC2016'!A319)</f>
        <v>43409</v>
      </c>
      <c r="B339" s="38">
        <f>IF('2018 Hourly Load - RC2016'!B319="",0,$P$19+$Q$19*(WLEF!B318))</f>
        <v>140.63868755006294</v>
      </c>
      <c r="C339" s="38">
        <f>IF('2018 Hourly Load - RC2016'!C319="",0,$P$19+$Q$19*(WLEF!C318))</f>
        <v>133.17099767016288</v>
      </c>
      <c r="D339" s="38">
        <f>IF('2018 Hourly Load - RC2016'!D319="",0,$P$19+$Q$19*(WLEF!D318))</f>
        <v>129.49374038779226</v>
      </c>
      <c r="E339" s="38">
        <f>IF('2018 Hourly Load - RC2016'!E319="",0,$P$19+$Q$19*(WLEF!E318))</f>
        <v>127.75818655419886</v>
      </c>
      <c r="F339" s="38">
        <f>IF('2018 Hourly Load - RC2016'!F319="",0,$P$19+$Q$19*(WLEF!F318))</f>
        <v>128.91162603679257</v>
      </c>
      <c r="G339" s="38">
        <f>IF('2018 Hourly Load - RC2016'!G319="",0,$P$19+$Q$19*(WLEF!G318))</f>
        <v>136.98561034694296</v>
      </c>
      <c r="H339" s="38">
        <f>IF('2018 Hourly Load - RC2016'!H319="",0,$P$19+$Q$19*(WLEF!H318))</f>
        <v>152.95925107577494</v>
      </c>
      <c r="I339" s="38">
        <f>IF('2018 Hourly Load - RC2016'!I319="",0,$P$19+$Q$19*(WLEF!I318))</f>
        <v>158.7860049798627</v>
      </c>
      <c r="J339" s="38">
        <f>IF('2018 Hourly Load - RC2016'!J319="",0,$P$19+$Q$19*(WLEF!J318))</f>
        <v>174.37617743042284</v>
      </c>
      <c r="K339" s="38">
        <f>IF('2018 Hourly Load - RC2016'!K319="",0,$P$19+$Q$19*(WLEF!K318))</f>
        <v>190.62886117930586</v>
      </c>
      <c r="L339" s="38">
        <f>IF('2018 Hourly Load - RC2016'!L319="",0,$P$19+$Q$19*(WLEF!L318))</f>
        <v>203.76249164805236</v>
      </c>
      <c r="M339" s="38">
        <f>IF('2018 Hourly Load - RC2016'!M319="",0,$P$19+$Q$19*(WLEF!M318))</f>
        <v>214.40708732182327</v>
      </c>
      <c r="N339" s="38">
        <f>IF('2018 Hourly Load - RC2016'!N319="",0,$P$19+$Q$19*(WLEF!N318))</f>
        <v>221.66458594495009</v>
      </c>
      <c r="O339" s="38">
        <f>IF('2018 Hourly Load - RC2016'!O319="",0,$P$19+$Q$19*(WLEF!O318))</f>
        <v>225.29494249056438</v>
      </c>
      <c r="P339" s="38">
        <f>IF('2018 Hourly Load - RC2016'!P319="",0,$P$19+$Q$19*(WLEF!P318))</f>
        <v>226.67854047864461</v>
      </c>
      <c r="Q339" s="38">
        <f>IF('2018 Hourly Load - RC2016'!Q319="",0,$P$19+$Q$19*(WLEF!Q318))</f>
        <v>223.95839988471857</v>
      </c>
      <c r="R339" s="38">
        <f>IF('2018 Hourly Load - RC2016'!R319="",0,$P$19+$Q$19*(WLEF!R318))</f>
        <v>219.44909958022282</v>
      </c>
      <c r="S339" s="38">
        <f>IF('2018 Hourly Load - RC2016'!S319="",0,$P$19+$Q$19*(WLEF!S318))</f>
        <v>222.95003943906619</v>
      </c>
      <c r="T339" s="38">
        <f>IF('2018 Hourly Load - RC2016'!T319="",0,$P$19+$Q$19*(WLEF!T318))</f>
        <v>236.82415057909253</v>
      </c>
      <c r="U339" s="38">
        <f>IF('2018 Hourly Load - RC2016'!U319="",0,$P$19+$Q$19*(WLEF!U318))</f>
        <v>229.8159570102095</v>
      </c>
      <c r="V339" s="38">
        <f>IF('2018 Hourly Load - RC2016'!V319="",0,$P$19+$Q$19*(WLEF!V318))</f>
        <v>218.17975798708579</v>
      </c>
      <c r="W339" s="38">
        <f>IF('2018 Hourly Load - RC2016'!W319="",0,$P$19+$Q$19*(WLEF!W318))</f>
        <v>200.80579454153218</v>
      </c>
      <c r="X339" s="38">
        <f>IF('2018 Hourly Load - RC2016'!X319="",0,$P$19+$Q$19*(WLEF!X318))</f>
        <v>179.647349112592</v>
      </c>
      <c r="Y339" s="38">
        <f>IF('2018 Hourly Load - RC2016'!Y319="",0,$P$19+$Q$19*(WLEF!Y318))</f>
        <v>160.17370359059845</v>
      </c>
      <c r="Z339" s="25">
        <f t="shared" si="4"/>
        <v>4457.3210428204711</v>
      </c>
    </row>
    <row r="340" spans="1:26" x14ac:dyDescent="0.25">
      <c r="A340" s="37">
        <f>IF('2018 Hourly Load - RC2016'!A320="","",'2018 Hourly Load - RC2016'!A320)</f>
        <v>43410</v>
      </c>
      <c r="B340" s="38">
        <f>IF('2018 Hourly Load - RC2016'!B320="",0,$P$19+$Q$19*(WLEF!B319))</f>
        <v>146.12158255816087</v>
      </c>
      <c r="C340" s="38">
        <f>IF('2018 Hourly Load - RC2016'!C320="",0,$P$19+$Q$19*(WLEF!C319))</f>
        <v>137.46420573415188</v>
      </c>
      <c r="D340" s="38">
        <f>IF('2018 Hourly Load - RC2016'!D320="",0,$P$19+$Q$19*(WLEF!D319))</f>
        <v>132.19377275387131</v>
      </c>
      <c r="E340" s="38">
        <f>IF('2018 Hourly Load - RC2016'!E320="",0,$P$19+$Q$19*(WLEF!E319))</f>
        <v>129.50541935815824</v>
      </c>
      <c r="F340" s="38">
        <f>IF('2018 Hourly Load - RC2016'!F320="",0,$P$19+$Q$19*(WLEF!F319))</f>
        <v>129.91508961539736</v>
      </c>
      <c r="G340" s="38">
        <f>IF('2018 Hourly Load - RC2016'!G320="",0,$P$19+$Q$19*(WLEF!G319))</f>
        <v>138.14788835807377</v>
      </c>
      <c r="H340" s="38">
        <f>IF('2018 Hourly Load - RC2016'!H320="",0,$P$19+$Q$19*(WLEF!H319))</f>
        <v>153.60327037131782</v>
      </c>
      <c r="I340" s="38">
        <f>IF('2018 Hourly Load - RC2016'!I320="",0,$P$19+$Q$19*(WLEF!I319))</f>
        <v>166.05084674571705</v>
      </c>
      <c r="J340" s="38">
        <f>IF('2018 Hourly Load - RC2016'!J320="",0,$P$19+$Q$19*(WLEF!J319))</f>
        <v>179.86526616974089</v>
      </c>
      <c r="K340" s="38">
        <f>IF('2018 Hourly Load - RC2016'!K320="",0,$P$19+$Q$19*(WLEF!K319))</f>
        <v>196.39359865024988</v>
      </c>
      <c r="L340" s="38">
        <f>IF('2018 Hourly Load - RC2016'!L320="",0,$P$19+$Q$19*(WLEF!L319))</f>
        <v>213.76400021483704</v>
      </c>
      <c r="M340" s="38">
        <f>IF('2018 Hourly Load - RC2016'!M320="",0,$P$19+$Q$19*(WLEF!M319))</f>
        <v>229.03358611566534</v>
      </c>
      <c r="N340" s="38">
        <f>IF('2018 Hourly Load - RC2016'!N320="",0,$P$19+$Q$19*(WLEF!N319))</f>
        <v>241.26534357644954</v>
      </c>
      <c r="O340" s="38">
        <f>IF('2018 Hourly Load - RC2016'!O320="",0,$P$19+$Q$19*(WLEF!O319))</f>
        <v>250.60036321935706</v>
      </c>
      <c r="P340" s="38">
        <f>IF('2018 Hourly Load - RC2016'!P320="",0,$P$19+$Q$19*(WLEF!P319))</f>
        <v>255.14441200315201</v>
      </c>
      <c r="Q340" s="38">
        <f>IF('2018 Hourly Load - RC2016'!Q320="",0,$P$19+$Q$19*(WLEF!Q319))</f>
        <v>254.80987067704092</v>
      </c>
      <c r="R340" s="38">
        <f>IF('2018 Hourly Load - RC2016'!R320="",0,$P$19+$Q$19*(WLEF!R319))</f>
        <v>247.16116646676574</v>
      </c>
      <c r="S340" s="38">
        <f>IF('2018 Hourly Load - RC2016'!S320="",0,$P$19+$Q$19*(WLEF!S319))</f>
        <v>240.00524402865534</v>
      </c>
      <c r="T340" s="38">
        <f>IF('2018 Hourly Load - RC2016'!T320="",0,$P$19+$Q$19*(WLEF!T319))</f>
        <v>247.64095586092219</v>
      </c>
      <c r="U340" s="38">
        <f>IF('2018 Hourly Load - RC2016'!U320="",0,$P$19+$Q$19*(WLEF!U319))</f>
        <v>236.2339313664753</v>
      </c>
      <c r="V340" s="38">
        <f>IF('2018 Hourly Load - RC2016'!V320="",0,$P$19+$Q$19*(WLEF!V319))</f>
        <v>218.71454290967807</v>
      </c>
      <c r="W340" s="38">
        <f>IF('2018 Hourly Load - RC2016'!W320="",0,$P$19+$Q$19*(WLEF!W319))</f>
        <v>197.39317307489958</v>
      </c>
      <c r="X340" s="38">
        <f>IF('2018 Hourly Load - RC2016'!X320="",0,$P$19+$Q$19*(WLEF!X319))</f>
        <v>175.06181937658883</v>
      </c>
      <c r="Y340" s="38">
        <f>IF('2018 Hourly Load - RC2016'!Y320="",0,$P$19+$Q$19*(WLEF!Y319))</f>
        <v>156.20847844588445</v>
      </c>
      <c r="Z340" s="25">
        <f t="shared" si="4"/>
        <v>4672.2978276512113</v>
      </c>
    </row>
    <row r="341" spans="1:26" x14ac:dyDescent="0.25">
      <c r="A341" s="37">
        <f>IF('2018 Hourly Load - RC2016'!A321="","",'2018 Hourly Load - RC2016'!A321)</f>
        <v>43411</v>
      </c>
      <c r="B341" s="38">
        <f>IF('2018 Hourly Load - RC2016'!B321="",0,$P$19+$Q$19*(WLEF!B320))</f>
        <v>141.82570667985345</v>
      </c>
      <c r="C341" s="38">
        <f>IF('2018 Hourly Load - RC2016'!C321="",0,$P$19+$Q$19*(WLEF!C320))</f>
        <v>133.28016083426539</v>
      </c>
      <c r="D341" s="38">
        <f>IF('2018 Hourly Load - RC2016'!D321="",0,$P$19+$Q$19*(WLEF!D320))</f>
        <v>128.24087896765676</v>
      </c>
      <c r="E341" s="38">
        <f>IF('2018 Hourly Load - RC2016'!E321="",0,$P$19+$Q$19*(WLEF!E320))</f>
        <v>126.34790035299676</v>
      </c>
      <c r="F341" s="38">
        <f>IF('2018 Hourly Load - RC2016'!F321="",0,$P$19+$Q$19*(WLEF!F320))</f>
        <v>126.80041460049573</v>
      </c>
      <c r="G341" s="38">
        <f>IF('2018 Hourly Load - RC2016'!G321="",0,$P$19+$Q$19*(WLEF!G320))</f>
        <v>133.85212828405469</v>
      </c>
      <c r="H341" s="38">
        <f>IF('2018 Hourly Load - RC2016'!H321="",0,$P$19+$Q$19*(WLEF!H320))</f>
        <v>149.62942751742389</v>
      </c>
      <c r="I341" s="38">
        <f>IF('2018 Hourly Load - RC2016'!I321="",0,$P$19+$Q$19*(WLEF!I320))</f>
        <v>160.65406840978989</v>
      </c>
      <c r="J341" s="38">
        <f>IF('2018 Hourly Load - RC2016'!J321="",0,$P$19+$Q$19*(WLEF!J320))</f>
        <v>173.49836653957885</v>
      </c>
      <c r="K341" s="38">
        <f>IF('2018 Hourly Load - RC2016'!K321="",0,$P$19+$Q$19*(WLEF!K320))</f>
        <v>188.88645187570205</v>
      </c>
      <c r="L341" s="38">
        <f>IF('2018 Hourly Load - RC2016'!L321="",0,$P$19+$Q$19*(WLEF!L320))</f>
        <v>203.51938392143512</v>
      </c>
      <c r="M341" s="38">
        <f>IF('2018 Hourly Load - RC2016'!M321="",0,$P$19+$Q$19*(WLEF!M320))</f>
        <v>217.25133774513512</v>
      </c>
      <c r="N341" s="38">
        <f>IF('2018 Hourly Load - RC2016'!N321="",0,$P$19+$Q$19*(WLEF!N320))</f>
        <v>228.72532732802642</v>
      </c>
      <c r="O341" s="38">
        <f>IF('2018 Hourly Load - RC2016'!O321="",0,$P$19+$Q$19*(WLEF!O320))</f>
        <v>238.34703595113723</v>
      </c>
      <c r="P341" s="38">
        <f>IF('2018 Hourly Load - RC2016'!P321="",0,$P$19+$Q$19*(WLEF!P320))</f>
        <v>242.55193641213475</v>
      </c>
      <c r="Q341" s="38">
        <f>IF('2018 Hourly Load - RC2016'!Q321="",0,$P$19+$Q$19*(WLEF!Q320))</f>
        <v>241.65077765049705</v>
      </c>
      <c r="R341" s="38">
        <f>IF('2018 Hourly Load - RC2016'!R321="",0,$P$19+$Q$19*(WLEF!R320))</f>
        <v>233.11209159060706</v>
      </c>
      <c r="S341" s="38">
        <f>IF('2018 Hourly Load - RC2016'!S321="",0,$P$19+$Q$19*(WLEF!S320))</f>
        <v>226.35238956882466</v>
      </c>
      <c r="T341" s="38">
        <f>IF('2018 Hourly Load - RC2016'!T321="",0,$P$19+$Q$19*(WLEF!T320))</f>
        <v>230.82786998617149</v>
      </c>
      <c r="U341" s="38">
        <f>IF('2018 Hourly Load - RC2016'!U321="",0,$P$19+$Q$19*(WLEF!U320))</f>
        <v>216.56202530652735</v>
      </c>
      <c r="V341" s="38">
        <f>IF('2018 Hourly Load - RC2016'!V321="",0,$P$19+$Q$19*(WLEF!V320))</f>
        <v>202.41910436141569</v>
      </c>
      <c r="W341" s="38">
        <f>IF('2018 Hourly Load - RC2016'!W321="",0,$P$19+$Q$19*(WLEF!W320))</f>
        <v>186.67188475246815</v>
      </c>
      <c r="X341" s="38">
        <f>IF('2018 Hourly Load - RC2016'!X321="",0,$P$19+$Q$19*(WLEF!X320))</f>
        <v>171.54665069519322</v>
      </c>
      <c r="Y341" s="38">
        <f>IF('2018 Hourly Load - RC2016'!Y321="",0,$P$19+$Q$19*(WLEF!Y320))</f>
        <v>156.7790835769035</v>
      </c>
      <c r="Z341" s="25">
        <f t="shared" si="4"/>
        <v>4459.3324029082951</v>
      </c>
    </row>
    <row r="342" spans="1:26" x14ac:dyDescent="0.25">
      <c r="A342" s="37">
        <f>IF('2018 Hourly Load - RC2016'!A322="","",'2018 Hourly Load - RC2016'!A322)</f>
        <v>43412</v>
      </c>
      <c r="B342" s="38">
        <f>IF('2018 Hourly Load - RC2016'!B322="",0,$P$19+$Q$19*(WLEF!B321))</f>
        <v>143.78168570446695</v>
      </c>
      <c r="C342" s="38">
        <f>IF('2018 Hourly Load - RC2016'!C322="",0,$P$19+$Q$19*(WLEF!C321))</f>
        <v>135.04261866536871</v>
      </c>
      <c r="D342" s="38">
        <f>IF('2018 Hourly Load - RC2016'!D322="",0,$P$19+$Q$19*(WLEF!D321))</f>
        <v>129.38869438981493</v>
      </c>
      <c r="E342" s="38">
        <f>IF('2018 Hourly Load - RC2016'!E322="",0,$P$19+$Q$19*(WLEF!E321))</f>
        <v>127.02753486179768</v>
      </c>
      <c r="F342" s="38">
        <f>IF('2018 Hourly Load - RC2016'!F322="",0,$P$19+$Q$19*(WLEF!F321))</f>
        <v>126.55124692897898</v>
      </c>
      <c r="G342" s="38">
        <f>IF('2018 Hourly Load - RC2016'!G322="",0,$P$19+$Q$19*(WLEF!G321))</f>
        <v>128.57564758665663</v>
      </c>
      <c r="H342" s="38">
        <f>IF('2018 Hourly Load - RC2016'!H322="",0,$P$19+$Q$19*(WLEF!H321))</f>
        <v>133.65705919720048</v>
      </c>
      <c r="I342" s="38">
        <f>IF('2018 Hourly Load - RC2016'!I322="",0,$P$19+$Q$19*(WLEF!I321))</f>
        <v>144.31573767942092</v>
      </c>
      <c r="J342" s="38">
        <f>IF('2018 Hourly Load - RC2016'!J322="",0,$P$19+$Q$19*(WLEF!J321))</f>
        <v>165.27553343922682</v>
      </c>
      <c r="K342" s="38">
        <f>IF('2018 Hourly Load - RC2016'!K322="",0,$P$19+$Q$19*(WLEF!K321))</f>
        <v>184.15467355137397</v>
      </c>
      <c r="L342" s="38">
        <f>IF('2018 Hourly Load - RC2016'!L322="",0,$P$19+$Q$19*(WLEF!L321))</f>
        <v>198.14114146444683</v>
      </c>
      <c r="M342" s="38">
        <f>IF('2018 Hourly Load - RC2016'!M322="",0,$P$19+$Q$19*(WLEF!M321))</f>
        <v>209.80415889060652</v>
      </c>
      <c r="N342" s="38">
        <f>IF('2018 Hourly Load - RC2016'!N322="",0,$P$19+$Q$19*(WLEF!N321))</f>
        <v>220.04613182525407</v>
      </c>
      <c r="O342" s="38">
        <f>IF('2018 Hourly Load - RC2016'!O322="",0,$P$19+$Q$19*(WLEF!O321))</f>
        <v>224.42345336301082</v>
      </c>
      <c r="P342" s="38">
        <f>IF('2018 Hourly Load - RC2016'!P322="",0,$P$19+$Q$19*(WLEF!P321))</f>
        <v>223.77662958970376</v>
      </c>
      <c r="Q342" s="38">
        <f>IF('2018 Hourly Load - RC2016'!Q322="",0,$P$19+$Q$19*(WLEF!Q321))</f>
        <v>219.05179736482904</v>
      </c>
      <c r="R342" s="38">
        <f>IF('2018 Hourly Load - RC2016'!R322="",0,$P$19+$Q$19*(WLEF!R321))</f>
        <v>212.42442583833827</v>
      </c>
      <c r="S342" s="38">
        <f>IF('2018 Hourly Load - RC2016'!S322="",0,$P$19+$Q$19*(WLEF!S321))</f>
        <v>214.56322315081155</v>
      </c>
      <c r="T342" s="38">
        <f>IF('2018 Hourly Load - RC2016'!T322="",0,$P$19+$Q$19*(WLEF!T321))</f>
        <v>219.32984849597602</v>
      </c>
      <c r="U342" s="38">
        <f>IF('2018 Hourly Load - RC2016'!U322="",0,$P$19+$Q$19*(WLEF!U321))</f>
        <v>207.40030354427591</v>
      </c>
      <c r="V342" s="38">
        <f>IF('2018 Hourly Load - RC2016'!V322="",0,$P$19+$Q$19*(WLEF!V321))</f>
        <v>195.66936870123894</v>
      </c>
      <c r="W342" s="38">
        <f>IF('2018 Hourly Load - RC2016'!W322="",0,$P$19+$Q$19*(WLEF!W321))</f>
        <v>182.53323009862123</v>
      </c>
      <c r="X342" s="38">
        <f>IF('2018 Hourly Load - RC2016'!X322="",0,$P$19+$Q$19*(WLEF!X321))</f>
        <v>169.33059178255613</v>
      </c>
      <c r="Y342" s="38">
        <f>IF('2018 Hourly Load - RC2016'!Y322="",0,$P$19+$Q$19*(WLEF!Y321))</f>
        <v>155.08832370515722</v>
      </c>
      <c r="Z342" s="25">
        <f t="shared" si="4"/>
        <v>4269.3530598191328</v>
      </c>
    </row>
    <row r="343" spans="1:26" x14ac:dyDescent="0.25">
      <c r="A343" s="37">
        <f>IF('2018 Hourly Load - RC2016'!A323="","",'2018 Hourly Load - RC2016'!A323)</f>
        <v>43413</v>
      </c>
      <c r="B343" s="38">
        <f>IF('2018 Hourly Load - RC2016'!B323="",0,$P$19+$Q$19*(WLEF!B322))</f>
        <v>143.80833363783634</v>
      </c>
      <c r="C343" s="38">
        <f>IF('2018 Hourly Load - RC2016'!C323="",0,$P$19+$Q$19*(WLEF!C322))</f>
        <v>135.00559653790015</v>
      </c>
      <c r="D343" s="38">
        <f>IF('2018 Hourly Load - RC2016'!D323="",0,$P$19+$Q$19*(WLEF!D322))</f>
        <v>130.13822002336309</v>
      </c>
      <c r="E343" s="38">
        <f>IF('2018 Hourly Load - RC2016'!E323="",0,$P$19+$Q$19*(WLEF!E322))</f>
        <v>127.67798453210628</v>
      </c>
      <c r="F343" s="38">
        <f>IF('2018 Hourly Load - RC2016'!F323="",0,$P$19+$Q$19*(WLEF!F322))</f>
        <v>126.68707025423288</v>
      </c>
      <c r="G343" s="38">
        <f>IF('2018 Hourly Load - RC2016'!G323="",0,$P$19+$Q$19*(WLEF!G322))</f>
        <v>128.07969953823698</v>
      </c>
      <c r="H343" s="38">
        <f>IF('2018 Hourly Load - RC2016'!H323="",0,$P$19+$Q$19*(WLEF!H322))</f>
        <v>131.58332519343111</v>
      </c>
      <c r="I343" s="38">
        <f>IF('2018 Hourly Load - RC2016'!I323="",0,$P$19+$Q$19*(WLEF!I322))</f>
        <v>139.33517506050563</v>
      </c>
      <c r="J343" s="38">
        <f>IF('2018 Hourly Load - RC2016'!J323="",0,$P$19+$Q$19*(WLEF!J322))</f>
        <v>155.64006136856091</v>
      </c>
      <c r="K343" s="38">
        <f>IF('2018 Hourly Load - RC2016'!K323="",0,$P$19+$Q$19*(WLEF!K322))</f>
        <v>169.60012878102947</v>
      </c>
      <c r="L343" s="38">
        <f>IF('2018 Hourly Load - RC2016'!L323="",0,$P$19+$Q$19*(WLEF!L322))</f>
        <v>177.91276487018254</v>
      </c>
      <c r="M343" s="38">
        <f>IF('2018 Hourly Load - RC2016'!M323="",0,$P$19+$Q$19*(WLEF!M322))</f>
        <v>182.95866700181847</v>
      </c>
      <c r="N343" s="38">
        <f>IF('2018 Hourly Load - RC2016'!N323="",0,$P$19+$Q$19*(WLEF!N322))</f>
        <v>183.58996364983818</v>
      </c>
      <c r="O343" s="38">
        <f>IF('2018 Hourly Load - RC2016'!O323="",0,$P$19+$Q$19*(WLEF!O322))</f>
        <v>181.0597183524207</v>
      </c>
      <c r="P343" s="38">
        <f>IF('2018 Hourly Load - RC2016'!P323="",0,$P$19+$Q$19*(WLEF!P322))</f>
        <v>178.4614765171836</v>
      </c>
      <c r="Q343" s="38">
        <f>IF('2018 Hourly Load - RC2016'!Q323="",0,$P$19+$Q$19*(WLEF!Q322))</f>
        <v>174.42506769923762</v>
      </c>
      <c r="R343" s="38">
        <f>IF('2018 Hourly Load - RC2016'!R323="",0,$P$19+$Q$19*(WLEF!R322))</f>
        <v>173.51458417490818</v>
      </c>
      <c r="S343" s="38">
        <f>IF('2018 Hourly Load - RC2016'!S323="",0,$P$19+$Q$19*(WLEF!S322))</f>
        <v>182.78838434834552</v>
      </c>
      <c r="T343" s="38">
        <f>IF('2018 Hourly Load - RC2016'!T323="",0,$P$19+$Q$19*(WLEF!T322))</f>
        <v>191.26596026952191</v>
      </c>
      <c r="U343" s="38">
        <f>IF('2018 Hourly Load - RC2016'!U323="",0,$P$19+$Q$19*(WLEF!U322))</f>
        <v>185.04769868014247</v>
      </c>
      <c r="V343" s="38">
        <f>IF('2018 Hourly Load - RC2016'!V323="",0,$P$19+$Q$19*(WLEF!V322))</f>
        <v>176.19374012071859</v>
      </c>
      <c r="W343" s="38">
        <f>IF('2018 Hourly Load - RC2016'!W323="",0,$P$19+$Q$19*(WLEF!W322))</f>
        <v>164.01180511730593</v>
      </c>
      <c r="X343" s="38">
        <f>IF('2018 Hourly Load - RC2016'!X323="",0,$P$19+$Q$19*(WLEF!X322))</f>
        <v>151.96323349712264</v>
      </c>
      <c r="Y343" s="38">
        <f>IF('2018 Hourly Load - RC2016'!Y323="",0,$P$19+$Q$19*(WLEF!Y322))</f>
        <v>138.83576583050061</v>
      </c>
      <c r="Z343" s="25">
        <f t="shared" si="4"/>
        <v>3829.5844250564501</v>
      </c>
    </row>
    <row r="344" spans="1:26" x14ac:dyDescent="0.25">
      <c r="A344" s="37">
        <f>IF('2018 Hourly Load - RC2016'!A324="","",'2018 Hourly Load - RC2016'!A324)</f>
        <v>43414</v>
      </c>
      <c r="B344" s="38">
        <f>IF('2018 Hourly Load - RC2016'!B324="",0,$P$19+$Q$19*(WLEF!B323))</f>
        <v>129.2721132777304</v>
      </c>
      <c r="C344" s="38">
        <f>IF('2018 Hourly Load - RC2016'!C324="",0,$P$19+$Q$19*(WLEF!C323))</f>
        <v>124.32904535409361</v>
      </c>
      <c r="D344" s="38">
        <f>IF('2018 Hourly Load - RC2016'!D324="",0,$P$19+$Q$19*(WLEF!D323))</f>
        <v>121.79957112622297</v>
      </c>
      <c r="E344" s="38">
        <f>IF('2018 Hourly Load - RC2016'!E324="",0,$P$19+$Q$19*(WLEF!E323))</f>
        <v>120.75900414136345</v>
      </c>
      <c r="F344" s="38">
        <f>IF('2018 Hourly Load - RC2016'!F324="",0,$P$19+$Q$19*(WLEF!F323))</f>
        <v>122.04578758659163</v>
      </c>
      <c r="G344" s="38">
        <f>IF('2018 Hourly Load - RC2016'!G324="",0,$P$19+$Q$19*(WLEF!G323))</f>
        <v>127.95325636033436</v>
      </c>
      <c r="H344" s="38">
        <f>IF('2018 Hourly Load - RC2016'!H324="",0,$P$19+$Q$19*(WLEF!H323))</f>
        <v>143.86164676732614</v>
      </c>
      <c r="I344" s="38">
        <f>IF('2018 Hourly Load - RC2016'!I324="",0,$P$19+$Q$19*(WLEF!I323))</f>
        <v>158.01551085804033</v>
      </c>
      <c r="J344" s="38">
        <f>IF('2018 Hourly Load - RC2016'!J324="",0,$P$19+$Q$19*(WLEF!J323))</f>
        <v>164.82749959490636</v>
      </c>
      <c r="K344" s="38">
        <f>IF('2018 Hourly Load - RC2016'!K324="",0,$P$19+$Q$19*(WLEF!K323))</f>
        <v>173.48215034281219</v>
      </c>
      <c r="L344" s="38">
        <f>IF('2018 Hourly Load - RC2016'!L324="",0,$P$19+$Q$19*(WLEF!L323))</f>
        <v>180.38589563647292</v>
      </c>
      <c r="M344" s="38">
        <f>IF('2018 Hourly Load - RC2016'!M324="",0,$P$19+$Q$19*(WLEF!M323))</f>
        <v>186.65453928407032</v>
      </c>
      <c r="N344" s="38">
        <f>IF('2018 Hourly Load - RC2016'!N324="",0,$P$19+$Q$19*(WLEF!N323))</f>
        <v>191.33686414233063</v>
      </c>
      <c r="O344" s="38">
        <f>IF('2018 Hourly Load - RC2016'!O324="",0,$P$19+$Q$19*(WLEF!O323))</f>
        <v>195.52479891545354</v>
      </c>
      <c r="P344" s="38">
        <f>IF('2018 Hourly Load - RC2016'!P324="",0,$P$19+$Q$19*(WLEF!P323))</f>
        <v>197.6118403424378</v>
      </c>
      <c r="Q344" s="38">
        <f>IF('2018 Hourly Load - RC2016'!Q324="",0,$P$19+$Q$19*(WLEF!Q323))</f>
        <v>199.29517147698272</v>
      </c>
      <c r="R344" s="38">
        <f>IF('2018 Hourly Load - RC2016'!R324="",0,$P$19+$Q$19*(WLEF!R323))</f>
        <v>197.39317307489958</v>
      </c>
      <c r="S344" s="38">
        <f>IF('2018 Hourly Load - RC2016'!S324="",0,$P$19+$Q$19*(WLEF!S323))</f>
        <v>200.41800625981034</v>
      </c>
      <c r="T344" s="38">
        <f>IF('2018 Hourly Load - RC2016'!T324="",0,$P$19+$Q$19*(WLEF!T323))</f>
        <v>211.9600923606211</v>
      </c>
      <c r="U344" s="38">
        <f>IF('2018 Hourly Load - RC2016'!U324="",0,$P$19+$Q$19*(WLEF!U323))</f>
        <v>203.50069339701807</v>
      </c>
      <c r="V344" s="38">
        <f>IF('2018 Hourly Load - RC2016'!V324="",0,$P$19+$Q$19*(WLEF!V323))</f>
        <v>190.823332543405</v>
      </c>
      <c r="W344" s="38">
        <f>IF('2018 Hourly Load - RC2016'!W324="",0,$P$19+$Q$19*(WLEF!W323))</f>
        <v>174.57181618806169</v>
      </c>
      <c r="X344" s="38">
        <f>IF('2018 Hourly Load - RC2016'!X324="",0,$P$19+$Q$19*(WLEF!X323))</f>
        <v>158.77115110186628</v>
      </c>
      <c r="Y344" s="38">
        <f>IF('2018 Hourly Load - RC2016'!Y324="",0,$P$19+$Q$19*(WLEF!Y323))</f>
        <v>143.6352249281604</v>
      </c>
      <c r="Z344" s="25">
        <f t="shared" si="4"/>
        <v>4018.228185061012</v>
      </c>
    </row>
    <row r="345" spans="1:26" x14ac:dyDescent="0.25">
      <c r="A345" s="37">
        <f>IF('2018 Hourly Load - RC2016'!A325="","",'2018 Hourly Load - RC2016'!A325)</f>
        <v>43415</v>
      </c>
      <c r="B345" s="38">
        <f>IF('2018 Hourly Load - RC2016'!B325="",0,$P$19+$Q$19*(WLEF!B324))</f>
        <v>131.45215058317848</v>
      </c>
      <c r="C345" s="38">
        <f>IF('2018 Hourly Load - RC2016'!C325="",0,$P$19+$Q$19*(WLEF!C324))</f>
        <v>124.93752496091423</v>
      </c>
      <c r="D345" s="38">
        <f>IF('2018 Hourly Load - RC2016'!D325="",0,$P$19+$Q$19*(WLEF!D324))</f>
        <v>121.59674890630386</v>
      </c>
      <c r="E345" s="38">
        <f>IF('2018 Hourly Load - RC2016'!E325="",0,$P$19+$Q$19*(WLEF!E324))</f>
        <v>120.3907213297644</v>
      </c>
      <c r="F345" s="38">
        <f>IF('2018 Hourly Load - RC2016'!F325="",0,$P$19+$Q$19*(WLEF!F324))</f>
        <v>121.24571302156539</v>
      </c>
      <c r="G345" s="38">
        <f>IF('2018 Hourly Load - RC2016'!G325="",0,$P$19+$Q$19*(WLEF!G324))</f>
        <v>126.22386245174032</v>
      </c>
      <c r="H345" s="38">
        <f>IF('2018 Hourly Load - RC2016'!H325="",0,$P$19+$Q$19*(WLEF!H324))</f>
        <v>136.94791497218347</v>
      </c>
      <c r="I345" s="38">
        <f>IF('2018 Hourly Load - RC2016'!I325="",0,$P$19+$Q$19*(WLEF!I324))</f>
        <v>149.07299150860968</v>
      </c>
      <c r="J345" s="38">
        <f>IF('2018 Hourly Load - RC2016'!J325="",0,$P$19+$Q$19*(WLEF!J324))</f>
        <v>160.66910354667226</v>
      </c>
      <c r="K345" s="38">
        <f>IF('2018 Hourly Load - RC2016'!K325="",0,$P$19+$Q$19*(WLEF!K324))</f>
        <v>171.70715112307172</v>
      </c>
      <c r="L345" s="38">
        <f>IF('2018 Hourly Load - RC2016'!L325="",0,$P$19+$Q$19*(WLEF!L324))</f>
        <v>180.41953210689206</v>
      </c>
      <c r="M345" s="38">
        <f>IF('2018 Hourly Load - RC2016'!M325="",0,$P$19+$Q$19*(WLEF!M324))</f>
        <v>186.91487235910932</v>
      </c>
      <c r="N345" s="38">
        <f>IF('2018 Hourly Load - RC2016'!N325="",0,$P$19+$Q$19*(WLEF!N324))</f>
        <v>193.09906950569996</v>
      </c>
      <c r="O345" s="38">
        <f>IF('2018 Hourly Load - RC2016'!O325="",0,$P$19+$Q$19*(WLEF!O324))</f>
        <v>198.96486599841026</v>
      </c>
      <c r="P345" s="38">
        <f>IF('2018 Hourly Load - RC2016'!P325="",0,$P$19+$Q$19*(WLEF!P324))</f>
        <v>201.75020728376725</v>
      </c>
      <c r="Q345" s="38">
        <f>IF('2018 Hourly Load - RC2016'!Q325="",0,$P$19+$Q$19*(WLEF!Q324))</f>
        <v>204.34319117274731</v>
      </c>
      <c r="R345" s="38">
        <f>IF('2018 Hourly Load - RC2016'!R325="",0,$P$19+$Q$19*(WLEF!R324))</f>
        <v>202.08442277545228</v>
      </c>
      <c r="S345" s="38">
        <f>IF('2018 Hourly Load - RC2016'!S325="",0,$P$19+$Q$19*(WLEF!S324))</f>
        <v>203.29519257356117</v>
      </c>
      <c r="T345" s="38">
        <f>IF('2018 Hourly Load - RC2016'!T325="",0,$P$19+$Q$19*(WLEF!T324))</f>
        <v>214.54370113721893</v>
      </c>
      <c r="U345" s="38">
        <f>IF('2018 Hourly Load - RC2016'!U325="",0,$P$19+$Q$19*(WLEF!U324))</f>
        <v>206.60409367764078</v>
      </c>
      <c r="V345" s="38">
        <f>IF('2018 Hourly Load - RC2016'!V325="",0,$P$19+$Q$19*(WLEF!V324))</f>
        <v>193.74336716310341</v>
      </c>
      <c r="W345" s="38">
        <f>IF('2018 Hourly Load - RC2016'!W325="",0,$P$19+$Q$19*(WLEF!W324))</f>
        <v>177.34906412030182</v>
      </c>
      <c r="X345" s="38">
        <f>IF('2018 Hourly Load - RC2016'!X325="",0,$P$19+$Q$19*(WLEF!X324))</f>
        <v>160.44372754250759</v>
      </c>
      <c r="Y345" s="38">
        <f>IF('2018 Hourly Load - RC2016'!Y325="",0,$P$19+$Q$19*(WLEF!Y324))</f>
        <v>143.83498732545607</v>
      </c>
      <c r="Z345" s="25">
        <f t="shared" si="4"/>
        <v>4031.6341771458719</v>
      </c>
    </row>
    <row r="346" spans="1:26" x14ac:dyDescent="0.25">
      <c r="A346" s="37">
        <f>IF('2018 Hourly Load - RC2016'!A326="","",'2018 Hourly Load - RC2016'!A326)</f>
        <v>43416</v>
      </c>
      <c r="B346" s="38">
        <f>IF('2018 Hourly Load - RC2016'!B326="",0,$P$19+$Q$19*(WLEF!B325))</f>
        <v>131.27355663435668</v>
      </c>
      <c r="C346" s="38">
        <f>IF('2018 Hourly Load - RC2016'!C326="",0,$P$19+$Q$19*(WLEF!C325))</f>
        <v>124.61614792104064</v>
      </c>
      <c r="D346" s="38">
        <f>IF('2018 Hourly Load - RC2016'!D326="",0,$P$19+$Q$19*(WLEF!D325))</f>
        <v>121.71410900002951</v>
      </c>
      <c r="E346" s="38">
        <f>IF('2018 Hourly Load - RC2016'!E326="",0,$P$19+$Q$19*(WLEF!E325))</f>
        <v>120.51679120067558</v>
      </c>
      <c r="F346" s="38">
        <f>IF('2018 Hourly Load - RC2016'!F326="",0,$P$19+$Q$19*(WLEF!F325))</f>
        <v>121.98148383893394</v>
      </c>
      <c r="G346" s="38">
        <f>IF('2018 Hourly Load - RC2016'!G326="",0,$P$19+$Q$19*(WLEF!G325))</f>
        <v>129.15567602190458</v>
      </c>
      <c r="H346" s="38">
        <f>IF('2018 Hourly Load - RC2016'!H326="",0,$P$19+$Q$19*(WLEF!H325))</f>
        <v>145.52577021420376</v>
      </c>
      <c r="I346" s="38">
        <f>IF('2018 Hourly Load - RC2016'!I326="",0,$P$19+$Q$19*(WLEF!I325))</f>
        <v>155.91670918190385</v>
      </c>
      <c r="J346" s="38">
        <f>IF('2018 Hourly Load - RC2016'!J326="",0,$P$19+$Q$19*(WLEF!J325))</f>
        <v>163.56719217481836</v>
      </c>
      <c r="K346" s="38">
        <f>IF('2018 Hourly Load - RC2016'!K326="",0,$P$19+$Q$19*(WLEF!K325))</f>
        <v>173.85548682478083</v>
      </c>
      <c r="L346" s="38">
        <f>IF('2018 Hourly Load - RC2016'!L326="",0,$P$19+$Q$19*(WLEF!L325))</f>
        <v>184.96166184819532</v>
      </c>
      <c r="M346" s="38">
        <f>IF('2018 Hourly Load - RC2016'!M326="",0,$P$19+$Q$19*(WLEF!M325))</f>
        <v>195.36226795648292</v>
      </c>
      <c r="N346" s="38">
        <f>IF('2018 Hourly Load - RC2016'!N326="",0,$P$19+$Q$19*(WLEF!N325))</f>
        <v>204.88767776142916</v>
      </c>
      <c r="O346" s="38">
        <f>IF('2018 Hourly Load - RC2016'!O326="",0,$P$19+$Q$19*(WLEF!O325))</f>
        <v>215.01262650671521</v>
      </c>
      <c r="P346" s="38">
        <f>IF('2018 Hourly Load - RC2016'!P326="",0,$P$19+$Q$19*(WLEF!P325))</f>
        <v>222.02552417525908</v>
      </c>
      <c r="Q346" s="38">
        <f>IF('2018 Hourly Load - RC2016'!Q326="",0,$P$19+$Q$19*(WLEF!Q325))</f>
        <v>224.58538947635157</v>
      </c>
      <c r="R346" s="38">
        <f>IF('2018 Hourly Load - RC2016'!R326="",0,$P$19+$Q$19*(WLEF!R325))</f>
        <v>220.74430580940032</v>
      </c>
      <c r="S346" s="38">
        <f>IF('2018 Hourly Load - RC2016'!S326="",0,$P$19+$Q$19*(WLEF!S325))</f>
        <v>218.15997127797721</v>
      </c>
      <c r="T346" s="38">
        <f>IF('2018 Hourly Load - RC2016'!T326="",0,$P$19+$Q$19*(WLEF!T325))</f>
        <v>227.88440477833041</v>
      </c>
      <c r="U346" s="38">
        <f>IF('2018 Hourly Load - RC2016'!U326="",0,$P$19+$Q$19*(WLEF!U325))</f>
        <v>218.25891920914643</v>
      </c>
      <c r="V346" s="38">
        <f>IF('2018 Hourly Load - RC2016'!V326="",0,$P$19+$Q$19*(WLEF!V325))</f>
        <v>204.28693402492237</v>
      </c>
      <c r="W346" s="38">
        <f>IF('2018 Hourly Load - RC2016'!W326="",0,$P$19+$Q$19*(WLEF!W325))</f>
        <v>187.01909621856794</v>
      </c>
      <c r="X346" s="38">
        <f>IF('2018 Hourly Load - RC2016'!X326="",0,$P$19+$Q$19*(WLEF!X325))</f>
        <v>168.09922248747671</v>
      </c>
      <c r="Y346" s="38">
        <f>IF('2018 Hourly Load - RC2016'!Y326="",0,$P$19+$Q$19*(WLEF!Y325))</f>
        <v>150.30018897218559</v>
      </c>
      <c r="Z346" s="25">
        <f t="shared" si="4"/>
        <v>4229.7111135150872</v>
      </c>
    </row>
    <row r="347" spans="1:26" x14ac:dyDescent="0.25">
      <c r="A347" s="37">
        <f>IF('2018 Hourly Load - RC2016'!A327="","",'2018 Hourly Load - RC2016'!A327)</f>
        <v>43417</v>
      </c>
      <c r="B347" s="38">
        <f>IF('2018 Hourly Load - RC2016'!B327="",0,$P$19+$Q$19*(WLEF!B326))</f>
        <v>137.27503835031257</v>
      </c>
      <c r="C347" s="38">
        <f>IF('2018 Hourly Load - RC2016'!C327="",0,$P$19+$Q$19*(WLEF!C326))</f>
        <v>130.12646337061742</v>
      </c>
      <c r="D347" s="38">
        <f>IF('2018 Hourly Load - RC2016'!D327="",0,$P$19+$Q$19*(WLEF!D326))</f>
        <v>125.99878494931249</v>
      </c>
      <c r="E347" s="38">
        <f>IF('2018 Hourly Load - RC2016'!E327="",0,$P$19+$Q$19*(WLEF!E326))</f>
        <v>124.76006388013005</v>
      </c>
      <c r="F347" s="38">
        <f>IF('2018 Hourly Load - RC2016'!F327="",0,$P$19+$Q$19*(WLEF!F326))</f>
        <v>125.75186431255732</v>
      </c>
      <c r="G347" s="38">
        <f>IF('2018 Hourly Load - RC2016'!G327="",0,$P$19+$Q$19*(WLEF!G326))</f>
        <v>133.013523258687</v>
      </c>
      <c r="H347" s="38">
        <f>IF('2018 Hourly Load - RC2016'!H327="",0,$P$19+$Q$19*(WLEF!H326))</f>
        <v>149.40657690988141</v>
      </c>
      <c r="I347" s="38">
        <f>IF('2018 Hourly Load - RC2016'!I327="",0,$P$19+$Q$19*(WLEF!I326))</f>
        <v>160.60897163051811</v>
      </c>
      <c r="J347" s="38">
        <f>IF('2018 Hourly Load - RC2016'!J327="",0,$P$19+$Q$19*(WLEF!J326))</f>
        <v>171.25811244278395</v>
      </c>
      <c r="K347" s="38">
        <f>IF('2018 Hourly Load - RC2016'!K327="",0,$P$19+$Q$19*(WLEF!K326))</f>
        <v>185.51291903169482</v>
      </c>
      <c r="L347" s="38">
        <f>IF('2018 Hourly Load - RC2016'!L327="",0,$P$19+$Q$19*(WLEF!L326))</f>
        <v>199.03822693611835</v>
      </c>
      <c r="M347" s="38">
        <f>IF('2018 Hourly Load - RC2016'!M327="",0,$P$19+$Q$19*(WLEF!M326))</f>
        <v>209.51678803173689</v>
      </c>
      <c r="N347" s="38">
        <f>IF('2018 Hourly Load - RC2016'!N327="",0,$P$19+$Q$19*(WLEF!N326))</f>
        <v>220.10590625860522</v>
      </c>
      <c r="O347" s="38">
        <f>IF('2018 Hourly Load - RC2016'!O327="",0,$P$19+$Q$19*(WLEF!O326))</f>
        <v>229.75411536242018</v>
      </c>
      <c r="P347" s="38">
        <f>IF('2018 Hourly Load - RC2016'!P327="",0,$P$19+$Q$19*(WLEF!P326))</f>
        <v>234.15612838842742</v>
      </c>
      <c r="Q347" s="38">
        <f>IF('2018 Hourly Load - RC2016'!Q327="",0,$P$19+$Q$19*(WLEF!Q326))</f>
        <v>234.76331760460715</v>
      </c>
      <c r="R347" s="38">
        <f>IF('2018 Hourly Load - RC2016'!R327="",0,$P$19+$Q$19*(WLEF!R326))</f>
        <v>229.28042619291568</v>
      </c>
      <c r="S347" s="38">
        <f>IF('2018 Hourly Load - RC2016'!S327="",0,$P$19+$Q$19*(WLEF!S326))</f>
        <v>226.31164659922376</v>
      </c>
      <c r="T347" s="38">
        <f>IF('2018 Hourly Load - RC2016'!T327="",0,$P$19+$Q$19*(WLEF!T326))</f>
        <v>234.84716278645237</v>
      </c>
      <c r="U347" s="38">
        <f>IF('2018 Hourly Load - RC2016'!U327="",0,$P$19+$Q$19*(WLEF!U326))</f>
        <v>224.82846627387318</v>
      </c>
      <c r="V347" s="38">
        <f>IF('2018 Hourly Load - RC2016'!V327="",0,$P$19+$Q$19*(WLEF!V326))</f>
        <v>210.05347545335104</v>
      </c>
      <c r="W347" s="38">
        <f>IF('2018 Hourly Load - RC2016'!W327="",0,$P$19+$Q$19*(WLEF!W326))</f>
        <v>191.44326310842149</v>
      </c>
      <c r="X347" s="38">
        <f>IF('2018 Hourly Load - RC2016'!X327="",0,$P$19+$Q$19*(WLEF!X326))</f>
        <v>170.82617899094191</v>
      </c>
      <c r="Y347" s="38">
        <f>IF('2018 Hourly Load - RC2016'!Y327="",0,$P$19+$Q$19*(WLEF!Y326))</f>
        <v>153.00209506603477</v>
      </c>
      <c r="Z347" s="25">
        <f t="shared" si="4"/>
        <v>4411.639515189624</v>
      </c>
    </row>
    <row r="348" spans="1:26" x14ac:dyDescent="0.25">
      <c r="A348" s="37">
        <f>IF('2018 Hourly Load - RC2016'!A328="","",'2018 Hourly Load - RC2016'!A328)</f>
        <v>43418</v>
      </c>
      <c r="B348" s="38">
        <f>IF('2018 Hourly Load - RC2016'!B328="",0,$P$19+$Q$19*(WLEF!B327))</f>
        <v>139.39936012674985</v>
      </c>
      <c r="C348" s="38">
        <f>IF('2018 Hourly Load - RC2016'!C328="",0,$P$19+$Q$19*(WLEF!C327))</f>
        <v>131.15467382213228</v>
      </c>
      <c r="D348" s="38">
        <f>IF('2018 Hourly Load - RC2016'!D328="",0,$P$19+$Q$19*(WLEF!D327))</f>
        <v>126.86849025925764</v>
      </c>
      <c r="E348" s="38">
        <f>IF('2018 Hourly Load - RC2016'!E328="",0,$P$19+$Q$19*(WLEF!E327))</f>
        <v>124.70468281692084</v>
      </c>
      <c r="F348" s="38">
        <f>IF('2018 Hourly Load - RC2016'!F328="",0,$P$19+$Q$19*(WLEF!F327))</f>
        <v>125.21554516296558</v>
      </c>
      <c r="G348" s="38">
        <f>IF('2018 Hourly Load - RC2016'!G328="",0,$P$19+$Q$19*(WLEF!G327))</f>
        <v>131.73857414858423</v>
      </c>
      <c r="H348" s="38">
        <f>IF('2018 Hourly Load - RC2016'!H328="",0,$P$19+$Q$19*(WLEF!H327))</f>
        <v>147.91196792405506</v>
      </c>
      <c r="I348" s="38">
        <f>IF('2018 Hourly Load - RC2016'!I328="",0,$P$19+$Q$19*(WLEF!I327))</f>
        <v>159.48575994429257</v>
      </c>
      <c r="J348" s="38">
        <f>IF('2018 Hourly Load - RC2016'!J328="",0,$P$19+$Q$19*(WLEF!J327))</f>
        <v>170.25189905179332</v>
      </c>
      <c r="K348" s="38">
        <f>IF('2018 Hourly Load - RC2016'!K328="",0,$P$19+$Q$19*(WLEF!K327))</f>
        <v>182.48223808986626</v>
      </c>
      <c r="L348" s="38">
        <f>IF('2018 Hourly Load - RC2016'!L328="",0,$P$19+$Q$19*(WLEF!L327))</f>
        <v>193.76129093366137</v>
      </c>
      <c r="M348" s="38">
        <f>IF('2018 Hourly Load - RC2016'!M328="",0,$P$19+$Q$19*(WLEF!M327))</f>
        <v>201.50911929902276</v>
      </c>
      <c r="N348" s="38">
        <f>IF('2018 Hourly Load - RC2016'!N328="",0,$P$19+$Q$19*(WLEF!N327))</f>
        <v>209.00033615075878</v>
      </c>
      <c r="O348" s="38">
        <f>IF('2018 Hourly Load - RC2016'!O328="",0,$P$19+$Q$19*(WLEF!O327))</f>
        <v>214.58274660296672</v>
      </c>
      <c r="P348" s="38">
        <f>IF('2018 Hourly Load - RC2016'!P328="",0,$P$19+$Q$19*(WLEF!P327))</f>
        <v>217.90287496875982</v>
      </c>
      <c r="Q348" s="38">
        <f>IF('2018 Hourly Load - RC2016'!Q328="",0,$P$19+$Q$19*(WLEF!Q327))</f>
        <v>217.86334326885748</v>
      </c>
      <c r="R348" s="38">
        <f>IF('2018 Hourly Load - RC2016'!R328="",0,$P$19+$Q$19*(WLEF!R327))</f>
        <v>212.09543736381465</v>
      </c>
      <c r="S348" s="38">
        <f>IF('2018 Hourly Load - RC2016'!S328="",0,$P$19+$Q$19*(WLEF!S327))</f>
        <v>210.26462551208874</v>
      </c>
      <c r="T348" s="38">
        <f>IF('2018 Hourly Load - RC2016'!T328="",0,$P$19+$Q$19*(WLEF!T327))</f>
        <v>216.36540257207872</v>
      </c>
      <c r="U348" s="38">
        <f>IF('2018 Hourly Load - RC2016'!U328="",0,$P$19+$Q$19*(WLEF!U327))</f>
        <v>205.43337418124699</v>
      </c>
      <c r="V348" s="38">
        <f>IF('2018 Hourly Load - RC2016'!V328="",0,$P$19+$Q$19*(WLEF!V327))</f>
        <v>193.24208564389087</v>
      </c>
      <c r="W348" s="38">
        <f>IF('2018 Hourly Load - RC2016'!W328="",0,$P$19+$Q$19*(WLEF!W327))</f>
        <v>178.9950566436089</v>
      </c>
      <c r="X348" s="38">
        <f>IF('2018 Hourly Load - RC2016'!X328="",0,$P$19+$Q$19*(WLEF!X327))</f>
        <v>165.69375595104816</v>
      </c>
      <c r="Y348" s="38">
        <f>IF('2018 Hourly Load - RC2016'!Y328="",0,$P$19+$Q$19*(WLEF!Y327))</f>
        <v>151.76487585619361</v>
      </c>
      <c r="Z348" s="25">
        <f t="shared" si="4"/>
        <v>4227.6875162946153</v>
      </c>
    </row>
    <row r="349" spans="1:26" x14ac:dyDescent="0.25">
      <c r="A349" s="37">
        <f>IF('2018 Hourly Load - RC2016'!A329="","",'2018 Hourly Load - RC2016'!A329)</f>
        <v>43419</v>
      </c>
      <c r="B349" s="38">
        <f>IF('2018 Hourly Load - RC2016'!B329="",0,$P$19+$Q$19*(WLEF!B328))</f>
        <v>140.22410532086906</v>
      </c>
      <c r="C349" s="38">
        <f>IF('2018 Hourly Load - RC2016'!C329="",0,$P$19+$Q$19*(WLEF!C328))</f>
        <v>132.4462210673687</v>
      </c>
      <c r="D349" s="38">
        <f>IF('2018 Hourly Load - RC2016'!D329="",0,$P$19+$Q$19*(WLEF!D328))</f>
        <v>128.28698202145841</v>
      </c>
      <c r="E349" s="38">
        <f>IF('2018 Hourly Load - RC2016'!E329="",0,$P$19+$Q$19*(WLEF!E328))</f>
        <v>126.09999861655695</v>
      </c>
      <c r="F349" s="38">
        <f>IF('2018 Hourly Load - RC2016'!F329="",0,$P$19+$Q$19*(WLEF!F328))</f>
        <v>125.90891506735119</v>
      </c>
      <c r="G349" s="38">
        <f>IF('2018 Hourly Load - RC2016'!G329="",0,$P$19+$Q$19*(WLEF!G328))</f>
        <v>128.19479893085648</v>
      </c>
      <c r="H349" s="38">
        <f>IF('2018 Hourly Load - RC2016'!H329="",0,$P$19+$Q$19*(WLEF!H328))</f>
        <v>133.97423347647492</v>
      </c>
      <c r="I349" s="38">
        <f>IF('2018 Hourly Load - RC2016'!I329="",0,$P$19+$Q$19*(WLEF!I328))</f>
        <v>143.70177642986093</v>
      </c>
      <c r="J349" s="38">
        <f>IF('2018 Hourly Load - RC2016'!J329="",0,$P$19+$Q$19*(WLEF!J328))</f>
        <v>160.35366777028474</v>
      </c>
      <c r="K349" s="38">
        <f>IF('2018 Hourly Load - RC2016'!K329="",0,$P$19+$Q$19*(WLEF!K328))</f>
        <v>175.71717094891409</v>
      </c>
      <c r="L349" s="38">
        <f>IF('2018 Hourly Load - RC2016'!L329="",0,$P$19+$Q$19*(WLEF!L328))</f>
        <v>186.39452988561351</v>
      </c>
      <c r="M349" s="38">
        <f>IF('2018 Hourly Load - RC2016'!M329="",0,$P$19+$Q$19*(WLEF!M328))</f>
        <v>194.91140445955295</v>
      </c>
      <c r="N349" s="38">
        <f>IF('2018 Hourly Load - RC2016'!N329="",0,$P$19+$Q$19*(WLEF!N328))</f>
        <v>200.73188119579055</v>
      </c>
      <c r="O349" s="38">
        <f>IF('2018 Hourly Load - RC2016'!O329="",0,$P$19+$Q$19*(WLEF!O328))</f>
        <v>205.94252391853144</v>
      </c>
      <c r="P349" s="38">
        <f>IF('2018 Hourly Load - RC2016'!P329="",0,$P$19+$Q$19*(WLEF!P328))</f>
        <v>207.89446705580588</v>
      </c>
      <c r="Q349" s="38">
        <f>IF('2018 Hourly Load - RC2016'!Q329="",0,$P$19+$Q$19*(WLEF!Q328))</f>
        <v>206.79343728539709</v>
      </c>
      <c r="R349" s="38">
        <f>IF('2018 Hourly Load - RC2016'!R329="",0,$P$19+$Q$19*(WLEF!R328))</f>
        <v>202.04726470381922</v>
      </c>
      <c r="S349" s="38">
        <f>IF('2018 Hourly Load - RC2016'!S329="",0,$P$19+$Q$19*(WLEF!S328))</f>
        <v>201.10167809451286</v>
      </c>
      <c r="T349" s="38">
        <f>IF('2018 Hourly Load - RC2016'!T329="",0,$P$19+$Q$19*(WLEF!T328))</f>
        <v>207.91349276530582</v>
      </c>
      <c r="U349" s="38">
        <f>IF('2018 Hourly Load - RC2016'!U329="",0,$P$19+$Q$19*(WLEF!U328))</f>
        <v>197.46603914707765</v>
      </c>
      <c r="V349" s="38">
        <f>IF('2018 Hourly Load - RC2016'!V329="",0,$P$19+$Q$19*(WLEF!V328))</f>
        <v>186.65453928407032</v>
      </c>
      <c r="W349" s="38">
        <f>IF('2018 Hourly Load - RC2016'!W329="",0,$P$19+$Q$19*(WLEF!W328))</f>
        <v>175.42197790597538</v>
      </c>
      <c r="X349" s="38">
        <f>IF('2018 Hourly Load - RC2016'!X329="",0,$P$19+$Q$19*(WLEF!X328))</f>
        <v>164.19613677300765</v>
      </c>
      <c r="Y349" s="38">
        <f>IF('2018 Hourly Load - RC2016'!Y329="",0,$P$19+$Q$19*(WLEF!Y328))</f>
        <v>152.57423778128421</v>
      </c>
      <c r="Z349" s="25">
        <f t="shared" si="4"/>
        <v>4084.9514799057397</v>
      </c>
    </row>
    <row r="350" spans="1:26" x14ac:dyDescent="0.25">
      <c r="A350" s="37">
        <f>IF('2018 Hourly Load - RC2016'!A330="","",'2018 Hourly Load - RC2016'!A330)</f>
        <v>43420</v>
      </c>
      <c r="B350" s="38">
        <f>IF('2018 Hourly Load - RC2016'!B330="",0,$P$19+$Q$19*(WLEF!B329))</f>
        <v>141.47227127271921</v>
      </c>
      <c r="C350" s="38">
        <f>IF('2018 Hourly Load - RC2016'!C330="",0,$P$19+$Q$19*(WLEF!C329))</f>
        <v>134.57462836155426</v>
      </c>
      <c r="D350" s="38">
        <f>IF('2018 Hourly Load - RC2016'!D330="",0,$P$19+$Q$19*(WLEF!D329))</f>
        <v>130.30296421087448</v>
      </c>
      <c r="E350" s="38">
        <f>IF('2018 Hourly Load - RC2016'!E330="",0,$P$19+$Q$19*(WLEF!E329))</f>
        <v>127.99921555787728</v>
      </c>
      <c r="F350" s="38">
        <f>IF('2018 Hourly Load - RC2016'!F330="",0,$P$19+$Q$19*(WLEF!F329))</f>
        <v>127.32365146191748</v>
      </c>
      <c r="G350" s="38">
        <f>IF('2018 Hourly Load - RC2016'!G330="",0,$P$19+$Q$19*(WLEF!G329))</f>
        <v>129.17895196456902</v>
      </c>
      <c r="H350" s="38">
        <f>IF('2018 Hourly Load - RC2016'!H330="",0,$P$19+$Q$19*(WLEF!H329))</f>
        <v>132.63898845408303</v>
      </c>
      <c r="I350" s="38">
        <f>IF('2018 Hourly Load - RC2016'!I330="",0,$P$19+$Q$19*(WLEF!I329))</f>
        <v>140.61273300386065</v>
      </c>
      <c r="J350" s="38">
        <f>IF('2018 Hourly Load - RC2016'!J330="",0,$P$19+$Q$19*(WLEF!J329))</f>
        <v>160.92492097374941</v>
      </c>
      <c r="K350" s="38">
        <f>IF('2018 Hourly Load - RC2016'!K330="",0,$P$19+$Q$19*(WLEF!K329))</f>
        <v>181.80358180362478</v>
      </c>
      <c r="L350" s="38">
        <f>IF('2018 Hourly Load - RC2016'!L330="",0,$P$19+$Q$19*(WLEF!L329))</f>
        <v>198.2690850631281</v>
      </c>
      <c r="M350" s="38">
        <f>IF('2018 Hourly Load - RC2016'!M330="",0,$P$19+$Q$19*(WLEF!M329))</f>
        <v>211.03391124133771</v>
      </c>
      <c r="N350" s="38">
        <f>IF('2018 Hourly Load - RC2016'!N330="",0,$P$19+$Q$19*(WLEF!N329))</f>
        <v>222.18609077701666</v>
      </c>
      <c r="O350" s="38">
        <f>IF('2018 Hourly Load - RC2016'!O330="",0,$P$19+$Q$19*(WLEF!O329))</f>
        <v>229.40392391392055</v>
      </c>
      <c r="P350" s="38">
        <f>IF('2018 Hourly Load - RC2016'!P330="",0,$P$19+$Q$19*(WLEF!P329))</f>
        <v>232.5081981213151</v>
      </c>
      <c r="Q350" s="38">
        <f>IF('2018 Hourly Load - RC2016'!Q330="",0,$P$19+$Q$19*(WLEF!Q329))</f>
        <v>232.32102890090965</v>
      </c>
      <c r="R350" s="38">
        <f>IF('2018 Hourly Load - RC2016'!R330="",0,$P$19+$Q$19*(WLEF!R329))</f>
        <v>226.51541898973187</v>
      </c>
      <c r="S350" s="38">
        <f>IF('2018 Hourly Load - RC2016'!S330="",0,$P$19+$Q$19*(WLEF!S329))</f>
        <v>225.43706456210725</v>
      </c>
      <c r="T350" s="38">
        <f>IF('2018 Hourly Load - RC2016'!T330="",0,$P$19+$Q$19*(WLEF!T329))</f>
        <v>234.38629912169603</v>
      </c>
      <c r="U350" s="38">
        <f>IF('2018 Hourly Load - RC2016'!U330="",0,$P$19+$Q$19*(WLEF!U329))</f>
        <v>224.6056379640508</v>
      </c>
      <c r="V350" s="38">
        <f>IF('2018 Hourly Load - RC2016'!V330="",0,$P$19+$Q$19*(WLEF!V329))</f>
        <v>210.30303513317284</v>
      </c>
      <c r="W350" s="38">
        <f>IF('2018 Hourly Load - RC2016'!W330="",0,$P$19+$Q$19*(WLEF!W329))</f>
        <v>194.29967298200347</v>
      </c>
      <c r="X350" s="38">
        <f>IF('2018 Hourly Load - RC2016'!X330="",0,$P$19+$Q$19*(WLEF!X329))</f>
        <v>178.36159423961382</v>
      </c>
      <c r="Y350" s="38">
        <f>IF('2018 Hourly Load - RC2016'!Y330="",0,$P$19+$Q$19*(WLEF!Y329))</f>
        <v>161.61921731244129</v>
      </c>
      <c r="Z350" s="25">
        <f t="shared" si="4"/>
        <v>4388.0820853872747</v>
      </c>
    </row>
    <row r="351" spans="1:26" x14ac:dyDescent="0.25">
      <c r="A351" s="37">
        <f>IF('2018 Hourly Load - RC2016'!A331="","",'2018 Hourly Load - RC2016'!A331)</f>
        <v>43421</v>
      </c>
      <c r="B351" s="38">
        <f>IF('2018 Hourly Load - RC2016'!B331="",0,$P$19+$Q$19*(WLEF!B330))</f>
        <v>148.83720318843723</v>
      </c>
      <c r="C351" s="38">
        <f>IF('2018 Hourly Load - RC2016'!C331="",0,$P$19+$Q$19*(WLEF!C330))</f>
        <v>141.58996655152771</v>
      </c>
      <c r="D351" s="38">
        <f>IF('2018 Hourly Load - RC2016'!D331="",0,$P$19+$Q$19*(WLEF!D330))</f>
        <v>137.64105398727381</v>
      </c>
      <c r="E351" s="38">
        <f>IF('2018 Hourly Load - RC2016'!E331="",0,$P$19+$Q$19*(WLEF!E330))</f>
        <v>135.95992960773808</v>
      </c>
      <c r="F351" s="38">
        <f>IF('2018 Hourly Load - RC2016'!F331="",0,$P$19+$Q$19*(WLEF!F330))</f>
        <v>138.14788835807377</v>
      </c>
      <c r="G351" s="38">
        <f>IF('2018 Hourly Load - RC2016'!G331="",0,$P$19+$Q$19*(WLEF!G330))</f>
        <v>147.4174936830062</v>
      </c>
      <c r="H351" s="38">
        <f>IF('2018 Hourly Load - RC2016'!H331="",0,$P$19+$Q$19*(WLEF!H330))</f>
        <v>166.22189831089298</v>
      </c>
      <c r="I351" s="38">
        <f>IF('2018 Hourly Load - RC2016'!I331="",0,$P$19+$Q$19*(WLEF!I330))</f>
        <v>178.36159423961382</v>
      </c>
      <c r="J351" s="38">
        <f>IF('2018 Hourly Load - RC2016'!J331="",0,$P$19+$Q$19*(WLEF!J330))</f>
        <v>193.4925854243636</v>
      </c>
      <c r="K351" s="38">
        <f>IF('2018 Hourly Load - RC2016'!K331="",0,$P$19+$Q$19*(WLEF!K330))</f>
        <v>215.423615925847</v>
      </c>
      <c r="L351" s="38">
        <f>IF('2018 Hourly Load - RC2016'!L331="",0,$P$19+$Q$19*(WLEF!L330))</f>
        <v>237.94443910614041</v>
      </c>
      <c r="M351" s="38">
        <f>IF('2018 Hourly Load - RC2016'!M331="",0,$P$19+$Q$19*(WLEF!M330))</f>
        <v>256.10522435888362</v>
      </c>
      <c r="N351" s="38">
        <f>IF('2018 Hourly Load - RC2016'!N331="",0,$P$19+$Q$19*(WLEF!N330))</f>
        <v>269.65000176936536</v>
      </c>
      <c r="O351" s="38">
        <f>IF('2018 Hourly Load - RC2016'!O331="",0,$P$19+$Q$19*(WLEF!O330))</f>
        <v>277.29939433183858</v>
      </c>
      <c r="P351" s="38">
        <f>IF('2018 Hourly Load - RC2016'!P331="",0,$P$19+$Q$19*(WLEF!P330))</f>
        <v>278.3197761257527</v>
      </c>
      <c r="Q351" s="38">
        <f>IF('2018 Hourly Load - RC2016'!Q331="",0,$P$19+$Q$19*(WLEF!Q330))</f>
        <v>275.00737068321013</v>
      </c>
      <c r="R351" s="38">
        <f>IF('2018 Hourly Load - RC2016'!R331="",0,$P$19+$Q$19*(WLEF!R330))</f>
        <v>268.09682674276115</v>
      </c>
      <c r="S351" s="38">
        <f>IF('2018 Hourly Load - RC2016'!S331="",0,$P$19+$Q$19*(WLEF!S330))</f>
        <v>268.30508672926072</v>
      </c>
      <c r="T351" s="38">
        <f>IF('2018 Hourly Load - RC2016'!T331="",0,$P$19+$Q$19*(WLEF!T330))</f>
        <v>275.29018633364666</v>
      </c>
      <c r="U351" s="38">
        <f>IF('2018 Hourly Load - RC2016'!U331="",0,$P$19+$Q$19*(WLEF!U330))</f>
        <v>260.9265006967442</v>
      </c>
      <c r="V351" s="38">
        <f>IF('2018 Hourly Load - RC2016'!V331="",0,$P$19+$Q$19*(WLEF!V330))</f>
        <v>240.53857312590912</v>
      </c>
      <c r="W351" s="38">
        <f>IF('2018 Hourly Load - RC2016'!W331="",0,$P$19+$Q$19*(WLEF!W330))</f>
        <v>215.77639750628526</v>
      </c>
      <c r="X351" s="38">
        <f>IF('2018 Hourly Load - RC2016'!X331="",0,$P$19+$Q$19*(WLEF!X330))</f>
        <v>192.6705734991605</v>
      </c>
      <c r="Y351" s="38">
        <f>IF('2018 Hourly Load - RC2016'!Y331="",0,$P$19+$Q$19*(WLEF!Y330))</f>
        <v>169.88597404427509</v>
      </c>
      <c r="Z351" s="25">
        <f t="shared" si="4"/>
        <v>5088.9095543300073</v>
      </c>
    </row>
    <row r="352" spans="1:26" x14ac:dyDescent="0.25">
      <c r="A352" s="37">
        <f>IF('2018 Hourly Load - RC2016'!A332="","",'2018 Hourly Load - RC2016'!A332)</f>
        <v>43422</v>
      </c>
      <c r="B352" s="38">
        <f>IF('2018 Hourly Load - RC2016'!B332="",0,$P$19+$Q$19*(WLEF!B331))</f>
        <v>153.77550083853413</v>
      </c>
      <c r="C352" s="38">
        <f>IF('2018 Hourly Load - RC2016'!C332="",0,$P$19+$Q$19*(WLEF!C331))</f>
        <v>144.20874314841893</v>
      </c>
      <c r="D352" s="38">
        <f>IF('2018 Hourly Load - RC2016'!D332="",0,$P$19+$Q$19*(WLEF!D331))</f>
        <v>137.99559636831913</v>
      </c>
      <c r="E352" s="38">
        <f>IF('2018 Hourly Load - RC2016'!E332="",0,$P$19+$Q$19*(WLEF!E331))</f>
        <v>134.9192619234974</v>
      </c>
      <c r="F352" s="38">
        <f>IF('2018 Hourly Load - RC2016'!F332="",0,$P$19+$Q$19*(WLEF!F331))</f>
        <v>135.66156021860635</v>
      </c>
      <c r="G352" s="38">
        <f>IF('2018 Hourly Load - RC2016'!G332="",0,$P$19+$Q$19*(WLEF!G331))</f>
        <v>142.69407484587362</v>
      </c>
      <c r="H352" s="38">
        <f>IF('2018 Hourly Load - RC2016'!H332="",0,$P$19+$Q$19*(WLEF!H331))</f>
        <v>161.81598318386739</v>
      </c>
      <c r="I352" s="38">
        <f>IF('2018 Hourly Load - RC2016'!I332="",0,$P$19+$Q$19*(WLEF!I331))</f>
        <v>173.85548682478083</v>
      </c>
      <c r="J352" s="38">
        <f>IF('2018 Hourly Load - RC2016'!J332="",0,$P$19+$Q$19*(WLEF!J331))</f>
        <v>184.18894874358185</v>
      </c>
      <c r="K352" s="38">
        <f>IF('2018 Hourly Load - RC2016'!K332="",0,$P$19+$Q$19*(WLEF!K331))</f>
        <v>196.41173388950818</v>
      </c>
      <c r="L352" s="38">
        <f>IF('2018 Hourly Load - RC2016'!L332="",0,$P$19+$Q$19*(WLEF!L331))</f>
        <v>204.96287430499876</v>
      </c>
      <c r="M352" s="38">
        <f>IF('2018 Hourly Load - RC2016'!M332="",0,$P$19+$Q$19*(WLEF!M331))</f>
        <v>206.60409367764078</v>
      </c>
      <c r="N352" s="38">
        <f>IF('2018 Hourly Load - RC2016'!N332="",0,$P$19+$Q$19*(WLEF!N331))</f>
        <v>202.43771144920265</v>
      </c>
      <c r="O352" s="38">
        <f>IF('2018 Hourly Load - RC2016'!O332="",0,$P$19+$Q$19*(WLEF!O331))</f>
        <v>197.97674612836289</v>
      </c>
      <c r="P352" s="38">
        <f>IF('2018 Hourly Load - RC2016'!P332="",0,$P$19+$Q$19*(WLEF!P331))</f>
        <v>192.10053444251963</v>
      </c>
      <c r="Q352" s="38">
        <f>IF('2018 Hourly Load - RC2016'!Q332="",0,$P$19+$Q$19*(WLEF!Q331))</f>
        <v>186.37720743421707</v>
      </c>
      <c r="R352" s="38">
        <f>IF('2018 Hourly Load - RC2016'!R332="",0,$P$19+$Q$19*(WLEF!R331))</f>
        <v>186.63719525423508</v>
      </c>
      <c r="S352" s="38">
        <f>IF('2018 Hourly Load - RC2016'!S332="",0,$P$19+$Q$19*(WLEF!S331))</f>
        <v>198.21424346088921</v>
      </c>
      <c r="T352" s="38">
        <f>IF('2018 Hourly Load - RC2016'!T332="",0,$P$19+$Q$19*(WLEF!T331))</f>
        <v>210.45673116001285</v>
      </c>
      <c r="U352" s="38">
        <f>IF('2018 Hourly Load - RC2016'!U332="",0,$P$19+$Q$19*(WLEF!U331))</f>
        <v>206.58516722895939</v>
      </c>
      <c r="V352" s="38">
        <f>IF('2018 Hourly Load - RC2016'!V332="",0,$P$19+$Q$19*(WLEF!V331))</f>
        <v>197.37496015326158</v>
      </c>
      <c r="W352" s="38">
        <f>IF('2018 Hourly Load - RC2016'!W332="",0,$P$19+$Q$19*(WLEF!W331))</f>
        <v>183.79513144605608</v>
      </c>
      <c r="X352" s="38">
        <f>IF('2018 Hourly Load - RC2016'!X332="",0,$P$19+$Q$19*(WLEF!X331))</f>
        <v>167.0328620754247</v>
      </c>
      <c r="Y352" s="38">
        <f>IF('2018 Hourly Load - RC2016'!Y332="",0,$P$19+$Q$19*(WLEF!Y331))</f>
        <v>152.5030541080522</v>
      </c>
      <c r="Z352" s="25">
        <f t="shared" ref="Z352:Z395" si="5">SUM(B352:Y352)</f>
        <v>4258.5854023088214</v>
      </c>
    </row>
    <row r="353" spans="1:26" x14ac:dyDescent="0.25">
      <c r="A353" s="37">
        <f>IF('2018 Hourly Load - RC2016'!A333="","",'2018 Hourly Load - RC2016'!A333)</f>
        <v>43423</v>
      </c>
      <c r="B353" s="38">
        <f>IF('2018 Hourly Load - RC2016'!B333="",0,$P$19+$Q$19*(WLEF!B332))</f>
        <v>142.97168793471269</v>
      </c>
      <c r="C353" s="38">
        <f>IF('2018 Hourly Load - RC2016'!C333="",0,$P$19+$Q$19*(WLEF!C332))</f>
        <v>138.912455602036</v>
      </c>
      <c r="D353" s="38">
        <f>IF('2018 Hourly Load - RC2016'!D333="",0,$P$19+$Q$19*(WLEF!D332))</f>
        <v>137.30024196684414</v>
      </c>
      <c r="E353" s="38">
        <f>IF('2018 Hourly Load - RC2016'!E333="",0,$P$19+$Q$19*(WLEF!E332))</f>
        <v>137.52733345689435</v>
      </c>
      <c r="F353" s="38">
        <f>IF('2018 Hourly Load - RC2016'!F333="",0,$P$19+$Q$19*(WLEF!F332))</f>
        <v>141.34163540415557</v>
      </c>
      <c r="G353" s="38">
        <f>IF('2018 Hourly Load - RC2016'!G333="",0,$P$19+$Q$19*(WLEF!G332))</f>
        <v>153.47423346507006</v>
      </c>
      <c r="H353" s="38">
        <f>IF('2018 Hourly Load - RC2016'!H333="",0,$P$19+$Q$19*(WLEF!H332))</f>
        <v>180.30182963527056</v>
      </c>
      <c r="I353" s="38">
        <f>IF('2018 Hourly Load - RC2016'!I333="",0,$P$19+$Q$19*(WLEF!I332))</f>
        <v>193.27785406406454</v>
      </c>
      <c r="J353" s="38">
        <f>IF('2018 Hourly Load - RC2016'!J333="",0,$P$19+$Q$19*(WLEF!J332))</f>
        <v>198.72660191202488</v>
      </c>
      <c r="K353" s="38">
        <f>IF('2018 Hourly Load - RC2016'!K333="",0,$P$19+$Q$19*(WLEF!K332))</f>
        <v>201.41645788636055</v>
      </c>
      <c r="L353" s="38">
        <f>IF('2018 Hourly Load - RC2016'!L333="",0,$P$19+$Q$19*(WLEF!L332))</f>
        <v>199.95718071696251</v>
      </c>
      <c r="M353" s="38">
        <f>IF('2018 Hourly Load - RC2016'!M333="",0,$P$19+$Q$19*(WLEF!M332))</f>
        <v>194.42548175380506</v>
      </c>
      <c r="N353" s="38">
        <f>IF('2018 Hourly Load - RC2016'!N333="",0,$P$19+$Q$19*(WLEF!N332))</f>
        <v>187.88964236834539</v>
      </c>
      <c r="O353" s="38">
        <f>IF('2018 Hourly Load - RC2016'!O333="",0,$P$19+$Q$19*(WLEF!O332))</f>
        <v>183.14614407461755</v>
      </c>
      <c r="P353" s="38">
        <f>IF('2018 Hourly Load - RC2016'!P333="",0,$P$19+$Q$19*(WLEF!P332))</f>
        <v>179.49662587533891</v>
      </c>
      <c r="Q353" s="38">
        <f>IF('2018 Hourly Load - RC2016'!Q333="",0,$P$19+$Q$19*(WLEF!Q332))</f>
        <v>178.14536030069218</v>
      </c>
      <c r="R353" s="38">
        <f>IF('2018 Hourly Load - RC2016'!R333="",0,$P$19+$Q$19*(WLEF!R332))</f>
        <v>180.41953210689206</v>
      </c>
      <c r="S353" s="38">
        <f>IF('2018 Hourly Load - RC2016'!S333="",0,$P$19+$Q$19*(WLEF!S332))</f>
        <v>193.94060776018333</v>
      </c>
      <c r="T353" s="38">
        <f>IF('2018 Hourly Load - RC2016'!T333="",0,$P$19+$Q$19*(WLEF!T332))</f>
        <v>208.27525457269604</v>
      </c>
      <c r="U353" s="38">
        <f>IF('2018 Hourly Load - RC2016'!U333="",0,$P$19+$Q$19*(WLEF!U332))</f>
        <v>205.92364781954055</v>
      </c>
      <c r="V353" s="38">
        <f>IF('2018 Hourly Load - RC2016'!V333="",0,$P$19+$Q$19*(WLEF!V332))</f>
        <v>198.79988804447842</v>
      </c>
      <c r="W353" s="38">
        <f>IF('2018 Hourly Load - RC2016'!W333="",0,$P$19+$Q$19*(WLEF!W332))</f>
        <v>185.42668799379837</v>
      </c>
      <c r="X353" s="38">
        <f>IF('2018 Hourly Load - RC2016'!X333="",0,$P$19+$Q$19*(WLEF!X332))</f>
        <v>169.29890888013077</v>
      </c>
      <c r="Y353" s="38">
        <f>IF('2018 Hourly Load - RC2016'!Y333="",0,$P$19+$Q$19*(WLEF!Y332))</f>
        <v>154.10618825547351</v>
      </c>
      <c r="Z353" s="25">
        <f t="shared" si="5"/>
        <v>4244.5014818503878</v>
      </c>
    </row>
    <row r="354" spans="1:26" x14ac:dyDescent="0.25">
      <c r="A354" s="37">
        <f>IF('2018 Hourly Load - RC2016'!A334="","",'2018 Hourly Load - RC2016'!A334)</f>
        <v>43424</v>
      </c>
      <c r="B354" s="38">
        <f>IF('2018 Hourly Load - RC2016'!B334="",0,$P$19+$Q$19*(WLEF!B333))</f>
        <v>144.02172425780395</v>
      </c>
      <c r="C354" s="38">
        <f>IF('2018 Hourly Load - RC2016'!C334="",0,$P$19+$Q$19*(WLEF!C333))</f>
        <v>139.24537638739238</v>
      </c>
      <c r="D354" s="38">
        <f>IF('2018 Hourly Load - RC2016'!D334="",0,$P$19+$Q$19*(WLEF!D333))</f>
        <v>138.09710134448753</v>
      </c>
      <c r="E354" s="38">
        <f>IF('2018 Hourly Load - RC2016'!E334="",0,$P$19+$Q$19*(WLEF!E333))</f>
        <v>138.58050728498876</v>
      </c>
      <c r="F354" s="38">
        <f>IF('2018 Hourly Load - RC2016'!F334="",0,$P$19+$Q$19*(WLEF!F333))</f>
        <v>142.61487334406058</v>
      </c>
      <c r="G354" s="38">
        <f>IF('2018 Hourly Load - RC2016'!G334="",0,$P$19+$Q$19*(WLEF!G333))</f>
        <v>154.71201587216422</v>
      </c>
      <c r="H354" s="38">
        <f>IF('2018 Hourly Load - RC2016'!H334="",0,$P$19+$Q$19*(WLEF!H333))</f>
        <v>178.69473656360867</v>
      </c>
      <c r="I354" s="38">
        <f>IF('2018 Hourly Load - RC2016'!I334="",0,$P$19+$Q$19*(WLEF!I333))</f>
        <v>189.27243548065803</v>
      </c>
      <c r="J354" s="38">
        <f>IF('2018 Hourly Load - RC2016'!J334="",0,$P$19+$Q$19*(WLEF!J333))</f>
        <v>186.81070028790384</v>
      </c>
      <c r="K354" s="38">
        <f>IF('2018 Hourly Load - RC2016'!K334="",0,$P$19+$Q$19*(WLEF!K333))</f>
        <v>186.7759877726694</v>
      </c>
      <c r="L354" s="38">
        <f>IF('2018 Hourly Load - RC2016'!L334="",0,$P$19+$Q$19*(WLEF!L333))</f>
        <v>185.87548211844631</v>
      </c>
      <c r="M354" s="38">
        <f>IF('2018 Hourly Load - RC2016'!M334="",0,$P$19+$Q$19*(WLEF!M333))</f>
        <v>184.7725074114193</v>
      </c>
      <c r="N354" s="38">
        <f>IF('2018 Hourly Load - RC2016'!N334="",0,$P$19+$Q$19*(WLEF!N333))</f>
        <v>183.04386227465199</v>
      </c>
      <c r="O354" s="38">
        <f>IF('2018 Hourly Load - RC2016'!O334="",0,$P$19+$Q$19*(WLEF!O333))</f>
        <v>181.29610007966045</v>
      </c>
      <c r="P354" s="38">
        <f>IF('2018 Hourly Load - RC2016'!P334="",0,$P$19+$Q$19*(WLEF!P333))</f>
        <v>178.47812859841432</v>
      </c>
      <c r="Q354" s="38">
        <f>IF('2018 Hourly Load - RC2016'!Q334="",0,$P$19+$Q$19*(WLEF!Q333))</f>
        <v>177.11743540385089</v>
      </c>
      <c r="R354" s="38">
        <f>IF('2018 Hourly Load - RC2016'!R334="",0,$P$19+$Q$19*(WLEF!R333))</f>
        <v>177.73020911999498</v>
      </c>
      <c r="S354" s="38">
        <f>IF('2018 Hourly Load - RC2016'!S334="",0,$P$19+$Q$19*(WLEF!S333))</f>
        <v>190.04649148344686</v>
      </c>
      <c r="T354" s="38">
        <f>IF('2018 Hourly Load - RC2016'!T334="",0,$P$19+$Q$19*(WLEF!T333))</f>
        <v>204.23068982416066</v>
      </c>
      <c r="U354" s="38">
        <f>IF('2018 Hourly Load - RC2016'!U334="",0,$P$19+$Q$19*(WLEF!U333))</f>
        <v>202.04726470381922</v>
      </c>
      <c r="V354" s="38">
        <f>IF('2018 Hourly Load - RC2016'!V334="",0,$P$19+$Q$19*(WLEF!V333))</f>
        <v>194.20985273045142</v>
      </c>
      <c r="W354" s="38">
        <f>IF('2018 Hourly Load - RC2016'!W334="",0,$P$19+$Q$19*(WLEF!W333))</f>
        <v>181.38059045682613</v>
      </c>
      <c r="X354" s="38">
        <f>IF('2018 Hourly Load - RC2016'!X334="",0,$P$19+$Q$19*(WLEF!X333))</f>
        <v>165.92655493816397</v>
      </c>
      <c r="Y354" s="38">
        <f>IF('2018 Hourly Load - RC2016'!Y334="",0,$P$19+$Q$19*(WLEF!Y333))</f>
        <v>151.01650466912187</v>
      </c>
      <c r="Z354" s="25">
        <f t="shared" si="5"/>
        <v>4155.9971324081662</v>
      </c>
    </row>
    <row r="355" spans="1:26" x14ac:dyDescent="0.25">
      <c r="A355" s="37">
        <f>IF('2018 Hourly Load - RC2016'!A335="","",'2018 Hourly Load - RC2016'!A335)</f>
        <v>43425</v>
      </c>
      <c r="B355" s="38">
        <f>IF('2018 Hourly Load - RC2016'!B335="",0,$P$19+$Q$19*(WLEF!B334))</f>
        <v>140.36645180817558</v>
      </c>
      <c r="C355" s="38">
        <f>IF('2018 Hourly Load - RC2016'!C335="",0,$P$19+$Q$19*(WLEF!C334))</f>
        <v>134.19438534060342</v>
      </c>
      <c r="D355" s="38">
        <f>IF('2018 Hourly Load - RC2016'!D335="",0,$P$19+$Q$19*(WLEF!D334))</f>
        <v>132.13375951913062</v>
      </c>
      <c r="E355" s="38">
        <f>IF('2018 Hourly Load - RC2016'!E335="",0,$P$19+$Q$19*(WLEF!E334))</f>
        <v>130.91733976645963</v>
      </c>
      <c r="F355" s="38">
        <f>IF('2018 Hourly Load - RC2016'!F335="",0,$P$19+$Q$19*(WLEF!F334))</f>
        <v>132.63898845408303</v>
      </c>
      <c r="G355" s="38">
        <f>IF('2018 Hourly Load - RC2016'!G335="",0,$P$19+$Q$19*(WLEF!G334))</f>
        <v>144.42282427842849</v>
      </c>
      <c r="H355" s="38">
        <f>IF('2018 Hourly Load - RC2016'!H335="",0,$P$19+$Q$19*(WLEF!H334))</f>
        <v>162.75774969022288</v>
      </c>
      <c r="I355" s="38">
        <f>IF('2018 Hourly Load - RC2016'!I335="",0,$P$19+$Q$19*(WLEF!I334))</f>
        <v>174.32730010867132</v>
      </c>
      <c r="J355" s="38">
        <f>IF('2018 Hourly Load - RC2016'!J335="",0,$P$19+$Q$19*(WLEF!J334))</f>
        <v>178.5447513089629</v>
      </c>
      <c r="K355" s="38">
        <f>IF('2018 Hourly Load - RC2016'!K335="",0,$P$19+$Q$19*(WLEF!K334))</f>
        <v>182.70329696770608</v>
      </c>
      <c r="L355" s="38">
        <f>IF('2018 Hourly Load - RC2016'!L335="",0,$P$19+$Q$19*(WLEF!L334))</f>
        <v>186.25599055419457</v>
      </c>
      <c r="M355" s="38">
        <f>IF('2018 Hourly Load - RC2016'!M335="",0,$P$19+$Q$19*(WLEF!M334))</f>
        <v>187.07122756889214</v>
      </c>
      <c r="N355" s="38">
        <f>IF('2018 Hourly Load - RC2016'!N335="",0,$P$19+$Q$19*(WLEF!N334))</f>
        <v>184.17181042819661</v>
      </c>
      <c r="O355" s="38">
        <f>IF('2018 Hourly Load - RC2016'!O335="",0,$P$19+$Q$19*(WLEF!O334))</f>
        <v>182.15958936066534</v>
      </c>
      <c r="P355" s="38">
        <f>IF('2018 Hourly Load - RC2016'!P335="",0,$P$19+$Q$19*(WLEF!P334))</f>
        <v>179.73113459408984</v>
      </c>
      <c r="Q355" s="38">
        <f>IF('2018 Hourly Load - RC2016'!Q335="",0,$P$19+$Q$19*(WLEF!Q334))</f>
        <v>177.54782743588052</v>
      </c>
      <c r="R355" s="38">
        <f>IF('2018 Hourly Load - RC2016'!R335="",0,$P$19+$Q$19*(WLEF!R334))</f>
        <v>178.82815461221634</v>
      </c>
      <c r="S355" s="38">
        <f>IF('2018 Hourly Load - RC2016'!S335="",0,$P$19+$Q$19*(WLEF!S334))</f>
        <v>188.67620883067576</v>
      </c>
      <c r="T355" s="38">
        <f>IF('2018 Hourly Load - RC2016'!T335="",0,$P$19+$Q$19*(WLEF!T334))</f>
        <v>195.05558295631457</v>
      </c>
      <c r="U355" s="38">
        <f>IF('2018 Hourly Load - RC2016'!U335="",0,$P$19+$Q$19*(WLEF!U334))</f>
        <v>189.34268912317728</v>
      </c>
      <c r="V355" s="38">
        <f>IF('2018 Hourly Load - RC2016'!V335="",0,$P$19+$Q$19*(WLEF!V334))</f>
        <v>181.92218049973818</v>
      </c>
      <c r="W355" s="38">
        <f>IF('2018 Hourly Load - RC2016'!W335="",0,$P$19+$Q$19*(WLEF!W334))</f>
        <v>172.06075843843519</v>
      </c>
      <c r="X355" s="38">
        <f>IF('2018 Hourly Load - RC2016'!X335="",0,$P$19+$Q$19*(WLEF!X334))</f>
        <v>161.16607009740386</v>
      </c>
      <c r="Y355" s="38">
        <f>IF('2018 Hourly Load - RC2016'!Y335="",0,$P$19+$Q$19*(WLEF!Y334))</f>
        <v>149.42049428363342</v>
      </c>
      <c r="Z355" s="25">
        <f t="shared" si="5"/>
        <v>4026.4165660259587</v>
      </c>
    </row>
    <row r="356" spans="1:26" x14ac:dyDescent="0.25">
      <c r="A356" s="37">
        <f>IF('2018 Hourly Load - RC2016'!A336="","",'2018 Hourly Load - RC2016'!A336)</f>
        <v>43426</v>
      </c>
      <c r="B356" s="38">
        <f>IF('2018 Hourly Load - RC2016'!B336="",0,$P$19+$Q$19*(WLEF!B335))</f>
        <v>138.86132333342871</v>
      </c>
      <c r="C356" s="38">
        <f>IF('2018 Hourly Load - RC2016'!C336="",0,$P$19+$Q$19*(WLEF!C335))</f>
        <v>132.51846568050897</v>
      </c>
      <c r="D356" s="38">
        <f>IF('2018 Hourly Load - RC2016'!D336="",0,$P$19+$Q$19*(WLEF!D335))</f>
        <v>129.14404020841621</v>
      </c>
      <c r="E356" s="38">
        <f>IF('2018 Hourly Load - RC2016'!E336="",0,$P$19+$Q$19*(WLEF!E335))</f>
        <v>127.97623308198067</v>
      </c>
      <c r="F356" s="38">
        <f>IF('2018 Hourly Load - RC2016'!F336="",0,$P$19+$Q$19*(WLEF!F335))</f>
        <v>128.40234035534365</v>
      </c>
      <c r="G356" s="38">
        <f>IF('2018 Hourly Load - RC2016'!G336="",0,$P$19+$Q$19*(WLEF!G335))</f>
        <v>131.10716097699498</v>
      </c>
      <c r="H356" s="38">
        <f>IF('2018 Hourly Load - RC2016'!H336="",0,$P$19+$Q$19*(WLEF!H335))</f>
        <v>137.62841261853686</v>
      </c>
      <c r="I356" s="38">
        <f>IF('2018 Hourly Load - RC2016'!I336="",0,$P$19+$Q$19*(WLEF!I335))</f>
        <v>147.02052305628885</v>
      </c>
      <c r="J356" s="38">
        <f>IF('2018 Hourly Load - RC2016'!J336="",0,$P$19+$Q$19*(WLEF!J335))</f>
        <v>164.38067558172193</v>
      </c>
      <c r="K356" s="38">
        <f>IF('2018 Hourly Load - RC2016'!K336="",0,$P$19+$Q$19*(WLEF!K335))</f>
        <v>181.07659341085241</v>
      </c>
      <c r="L356" s="38">
        <f>IF('2018 Hourly Load - RC2016'!L336="",0,$P$19+$Q$19*(WLEF!L335))</f>
        <v>191.33686414233063</v>
      </c>
      <c r="M356" s="38">
        <f>IF('2018 Hourly Load - RC2016'!M336="",0,$P$19+$Q$19*(WLEF!M335))</f>
        <v>197.0655605854908</v>
      </c>
      <c r="N356" s="38">
        <f>IF('2018 Hourly Load - RC2016'!N336="",0,$P$19+$Q$19*(WLEF!N335))</f>
        <v>197.37496015326158</v>
      </c>
      <c r="O356" s="38">
        <f>IF('2018 Hourly Load - RC2016'!O336="",0,$P$19+$Q$19*(WLEF!O335))</f>
        <v>197.01100381864416</v>
      </c>
      <c r="P356" s="38">
        <f>IF('2018 Hourly Load - RC2016'!P336="",0,$P$19+$Q$19*(WLEF!P335))</f>
        <v>195.19985352108182</v>
      </c>
      <c r="Q356" s="38">
        <f>IF('2018 Hourly Load - RC2016'!Q336="",0,$P$19+$Q$19*(WLEF!Q335))</f>
        <v>192.1361187266821</v>
      </c>
      <c r="R356" s="38">
        <f>IF('2018 Hourly Load - RC2016'!R336="",0,$P$19+$Q$19*(WLEF!R335))</f>
        <v>191.58520895604741</v>
      </c>
      <c r="S356" s="38">
        <f>IF('2018 Hourly Load - RC2016'!S336="",0,$P$19+$Q$19*(WLEF!S335))</f>
        <v>200.41800625981034</v>
      </c>
      <c r="T356" s="38">
        <f>IF('2018 Hourly Load - RC2016'!T336="",0,$P$19+$Q$19*(WLEF!T335))</f>
        <v>207.43828159658381</v>
      </c>
      <c r="U356" s="38">
        <f>IF('2018 Hourly Load - RC2016'!U336="",0,$P$19+$Q$19*(WLEF!U335))</f>
        <v>202.69836172729219</v>
      </c>
      <c r="V356" s="38">
        <f>IF('2018 Hourly Load - RC2016'!V336="",0,$P$19+$Q$19*(WLEF!V335))</f>
        <v>195.92258736500187</v>
      </c>
      <c r="W356" s="38">
        <f>IF('2018 Hourly Load - RC2016'!W336="",0,$P$19+$Q$19*(WLEF!W335))</f>
        <v>186.18675541398716</v>
      </c>
      <c r="X356" s="38">
        <f>IF('2018 Hourly Load - RC2016'!X336="",0,$P$19+$Q$19*(WLEF!X335))</f>
        <v>175.60231826977832</v>
      </c>
      <c r="Y356" s="38">
        <f>IF('2018 Hourly Load - RC2016'!Y336="",0,$P$19+$Q$19*(WLEF!Y335))</f>
        <v>161.98266727302786</v>
      </c>
      <c r="Z356" s="25">
        <f t="shared" si="5"/>
        <v>4110.0743161130931</v>
      </c>
    </row>
    <row r="357" spans="1:26" x14ac:dyDescent="0.25">
      <c r="A357" s="37">
        <f>IF('2018 Hourly Load - RC2016'!A337="","",'2018 Hourly Load - RC2016'!A337)</f>
        <v>43427</v>
      </c>
      <c r="B357" s="38">
        <f>IF('2018 Hourly Load - RC2016'!B337="",0,$P$19+$Q$19*(WLEF!B336))</f>
        <v>149.89454093594088</v>
      </c>
      <c r="C357" s="38">
        <f>IF('2018 Hourly Load - RC2016'!C337="",0,$P$19+$Q$19*(WLEF!C336))</f>
        <v>142.54891165302089</v>
      </c>
      <c r="D357" s="38">
        <f>IF('2018 Hourly Load - RC2016'!D337="",0,$P$19+$Q$19*(WLEF!D336))</f>
        <v>137.08619464305539</v>
      </c>
      <c r="E357" s="38">
        <f>IF('2018 Hourly Load - RC2016'!E337="",0,$P$19+$Q$19*(WLEF!E336))</f>
        <v>134.08425114675441</v>
      </c>
      <c r="F357" s="38">
        <f>IF('2018 Hourly Load - RC2016'!F337="",0,$P$19+$Q$19*(WLEF!F336))</f>
        <v>133.53532803105298</v>
      </c>
      <c r="G357" s="38">
        <f>IF('2018 Hourly Load - RC2016'!G337="",0,$P$19+$Q$19*(WLEF!G336))</f>
        <v>135.31450987151635</v>
      </c>
      <c r="H357" s="38">
        <f>IF('2018 Hourly Load - RC2016'!H337="",0,$P$19+$Q$19*(WLEF!H336))</f>
        <v>139.14283564616105</v>
      </c>
      <c r="I357" s="38">
        <f>IF('2018 Hourly Load - RC2016'!I337="",0,$P$19+$Q$19*(WLEF!I336))</f>
        <v>148.38068326341357</v>
      </c>
      <c r="J357" s="38">
        <f>IF('2018 Hourly Load - RC2016'!J337="",0,$P$19+$Q$19*(WLEF!J336))</f>
        <v>172.06075843843519</v>
      </c>
      <c r="K357" s="38">
        <f>IF('2018 Hourly Load - RC2016'!K337="",0,$P$19+$Q$19*(WLEF!K336))</f>
        <v>198.85486774872575</v>
      </c>
      <c r="L357" s="38">
        <f>IF('2018 Hourly Load - RC2016'!L337="",0,$P$19+$Q$19*(WLEF!L336))</f>
        <v>218.10061978202668</v>
      </c>
      <c r="M357" s="38">
        <f>IF('2018 Hourly Load - RC2016'!M337="",0,$P$19+$Q$19*(WLEF!M336))</f>
        <v>231.28332177847398</v>
      </c>
      <c r="N357" s="38">
        <f>IF('2018 Hourly Load - RC2016'!N337="",0,$P$19+$Q$19*(WLEF!N336))</f>
        <v>239.91999480972481</v>
      </c>
      <c r="O357" s="38">
        <f>IF('2018 Hourly Load - RC2016'!O337="",0,$P$19+$Q$19*(WLEF!O336))</f>
        <v>246.33407929275421</v>
      </c>
      <c r="P357" s="38">
        <f>IF('2018 Hourly Load - RC2016'!P337="",0,$P$19+$Q$19*(WLEF!P336))</f>
        <v>247.51003515696624</v>
      </c>
      <c r="Q357" s="38">
        <f>IF('2018 Hourly Load - RC2016'!Q337="",0,$P$19+$Q$19*(WLEF!Q336))</f>
        <v>245.31397657998207</v>
      </c>
      <c r="R357" s="38">
        <f>IF('2018 Hourly Load - RC2016'!R337="",0,$P$19+$Q$19*(WLEF!R336))</f>
        <v>237.09856430473718</v>
      </c>
      <c r="S357" s="38">
        <f>IF('2018 Hourly Load - RC2016'!S337="",0,$P$19+$Q$19*(WLEF!S336))</f>
        <v>240.36780999253193</v>
      </c>
      <c r="T357" s="38">
        <f>IF('2018 Hourly Load - RC2016'!T337="",0,$P$19+$Q$19*(WLEF!T336))</f>
        <v>250.75452893688185</v>
      </c>
      <c r="U357" s="38">
        <f>IF('2018 Hourly Load - RC2016'!U337="",0,$P$19+$Q$19*(WLEF!U336))</f>
        <v>243.73586263236245</v>
      </c>
      <c r="V357" s="38">
        <f>IF('2018 Hourly Load - RC2016'!V337="",0,$P$19+$Q$19*(WLEF!V336))</f>
        <v>231.69797305867206</v>
      </c>
      <c r="W357" s="38">
        <f>IF('2018 Hourly Load - RC2016'!W337="",0,$P$19+$Q$19*(WLEF!W336))</f>
        <v>214.69991752571212</v>
      </c>
      <c r="X357" s="38">
        <f>IF('2018 Hourly Load - RC2016'!X337="",0,$P$19+$Q$19*(WLEF!X336))</f>
        <v>196.99282110682049</v>
      </c>
      <c r="Y357" s="38">
        <f>IF('2018 Hourly Load - RC2016'!Y337="",0,$P$19+$Q$19*(WLEF!Y336))</f>
        <v>180.53730506808026</v>
      </c>
      <c r="Z357" s="25">
        <f t="shared" si="5"/>
        <v>4715.2496914038038</v>
      </c>
    </row>
    <row r="358" spans="1:26" x14ac:dyDescent="0.25">
      <c r="A358" s="37">
        <f>IF('2018 Hourly Load - RC2016'!A338="","",'2018 Hourly Load - RC2016'!A338)</f>
        <v>43428</v>
      </c>
      <c r="B358" s="38">
        <f>IF('2018 Hourly Load - RC2016'!B338="",0,$P$19+$Q$19*(WLEF!B337))</f>
        <v>161.48313720376552</v>
      </c>
      <c r="C358" s="38">
        <f>IF('2018 Hourly Load - RC2016'!C338="",0,$P$19+$Q$19*(WLEF!C337))</f>
        <v>150.87575570556862</v>
      </c>
      <c r="D358" s="38">
        <f>IF('2018 Hourly Load - RC2016'!D338="",0,$P$19+$Q$19*(WLEF!D337))</f>
        <v>145.20195553002577</v>
      </c>
      <c r="E358" s="38">
        <f>IF('2018 Hourly Load - RC2016'!E338="",0,$P$19+$Q$19*(WLEF!E337))</f>
        <v>143.07761217514965</v>
      </c>
      <c r="F358" s="38">
        <f>IF('2018 Hourly Load - RC2016'!F338="",0,$P$19+$Q$19*(WLEF!F337))</f>
        <v>144.77149156986678</v>
      </c>
      <c r="G358" s="38">
        <f>IF('2018 Hourly Load - RC2016'!G338="",0,$P$19+$Q$19*(WLEF!G337))</f>
        <v>153.64630856752694</v>
      </c>
      <c r="H358" s="38">
        <f>IF('2018 Hourly Load - RC2016'!H338="",0,$P$19+$Q$19*(WLEF!H337))</f>
        <v>171.37026637850573</v>
      </c>
      <c r="I358" s="38">
        <f>IF('2018 Hourly Load - RC2016'!I338="",0,$P$19+$Q$19*(WLEF!I337))</f>
        <v>184.89285827676417</v>
      </c>
      <c r="J358" s="38">
        <f>IF('2018 Hourly Load - RC2016'!J338="",0,$P$19+$Q$19*(WLEF!J337))</f>
        <v>203.83734293660106</v>
      </c>
      <c r="K358" s="38">
        <f>IF('2018 Hourly Load - RC2016'!K338="",0,$P$19+$Q$19*(WLEF!K337))</f>
        <v>226.57657875885474</v>
      </c>
      <c r="L358" s="38">
        <f>IF('2018 Hourly Load - RC2016'!L338="",0,$P$19+$Q$19*(WLEF!L337))</f>
        <v>248.75587279526866</v>
      </c>
      <c r="M358" s="38">
        <f>IF('2018 Hourly Load - RC2016'!M338="",0,$P$19+$Q$19*(WLEF!M337))</f>
        <v>273.26791834500477</v>
      </c>
      <c r="N358" s="38">
        <f>IF('2018 Hourly Load - RC2016'!N338="",0,$P$19+$Q$19*(WLEF!N337))</f>
        <v>293.18003558580023</v>
      </c>
      <c r="O358" s="38">
        <f>IF('2018 Hourly Load - RC2016'!O338="",0,$P$19+$Q$19*(WLEF!O337))</f>
        <v>303.63215590106211</v>
      </c>
      <c r="P358" s="38">
        <f>IF('2018 Hourly Load - RC2016'!P338="",0,$P$19+$Q$19*(WLEF!P337))</f>
        <v>308.63368485040775</v>
      </c>
      <c r="Q358" s="38">
        <f>IF('2018 Hourly Load - RC2016'!Q338="",0,$P$19+$Q$19*(WLEF!Q337))</f>
        <v>306.74839103708968</v>
      </c>
      <c r="R358" s="38">
        <f>IF('2018 Hourly Load - RC2016'!R338="",0,$P$19+$Q$19*(WLEF!R337))</f>
        <v>295.0323827194598</v>
      </c>
      <c r="S358" s="38">
        <f>IF('2018 Hourly Load - RC2016'!S338="",0,$P$19+$Q$19*(WLEF!S337))</f>
        <v>290.79633378203812</v>
      </c>
      <c r="T358" s="38">
        <f>IF('2018 Hourly Load - RC2016'!T338="",0,$P$19+$Q$19*(WLEF!T337))</f>
        <v>299.33599015239332</v>
      </c>
      <c r="U358" s="38">
        <f>IF('2018 Hourly Load - RC2016'!U338="",0,$P$19+$Q$19*(WLEF!U337))</f>
        <v>284.95669035716702</v>
      </c>
      <c r="V358" s="38">
        <f>IF('2018 Hourly Load - RC2016'!V338="",0,$P$19+$Q$19*(WLEF!V337))</f>
        <v>266.66531311201908</v>
      </c>
      <c r="W358" s="38">
        <f>IF('2018 Hourly Load - RC2016'!W338="",0,$P$19+$Q$19*(WLEF!W337))</f>
        <v>240.79489045348538</v>
      </c>
      <c r="X358" s="38">
        <f>IF('2018 Hourly Load - RC2016'!X338="",0,$P$19+$Q$19*(WLEF!X337))</f>
        <v>218.87319910031954</v>
      </c>
      <c r="Y358" s="38">
        <f>IF('2018 Hourly Load - RC2016'!Y338="",0,$P$19+$Q$19*(WLEF!Y337))</f>
        <v>193.61794104895012</v>
      </c>
      <c r="Z358" s="25">
        <f t="shared" si="5"/>
        <v>5510.0241063430949</v>
      </c>
    </row>
    <row r="359" spans="1:26" x14ac:dyDescent="0.25">
      <c r="A359" s="37">
        <f>IF('2018 Hourly Load - RC2016'!A339="","",'2018 Hourly Load - RC2016'!A339)</f>
        <v>43429</v>
      </c>
      <c r="B359" s="38">
        <f>IF('2018 Hourly Load - RC2016'!B339="",0,$P$19+$Q$19*(WLEF!B338))</f>
        <v>173.67683964914332</v>
      </c>
      <c r="C359" s="38">
        <f>IF('2018 Hourly Load - RC2016'!C339="",0,$P$19+$Q$19*(WLEF!C338))</f>
        <v>161.03037840062672</v>
      </c>
      <c r="D359" s="38">
        <f>IF('2018 Hourly Load - RC2016'!D339="",0,$P$19+$Q$19*(WLEF!D338))</f>
        <v>154.33668050748037</v>
      </c>
      <c r="E359" s="38">
        <f>IF('2018 Hourly Load - RC2016'!E339="",0,$P$19+$Q$19*(WLEF!E338))</f>
        <v>151.79319539928954</v>
      </c>
      <c r="F359" s="38">
        <f>IF('2018 Hourly Load - RC2016'!F339="",0,$P$19+$Q$19*(WLEF!F338))</f>
        <v>152.41768117273909</v>
      </c>
      <c r="G359" s="38">
        <f>IF('2018 Hourly Load - RC2016'!G339="",0,$P$19+$Q$19*(WLEF!G338))</f>
        <v>161.63434451732931</v>
      </c>
      <c r="H359" s="38">
        <f>IF('2018 Hourly Load - RC2016'!H339="",0,$P$19+$Q$19*(WLEF!H338))</f>
        <v>180.13380552505987</v>
      </c>
      <c r="I359" s="38">
        <f>IF('2018 Hourly Load - RC2016'!I339="",0,$P$19+$Q$19*(WLEF!I338))</f>
        <v>193.70752393767526</v>
      </c>
      <c r="J359" s="38">
        <f>IF('2018 Hourly Load - RC2016'!J339="",0,$P$19+$Q$19*(WLEF!J338))</f>
        <v>213.08365002114886</v>
      </c>
      <c r="K359" s="38">
        <f>IF('2018 Hourly Load - RC2016'!K339="",0,$P$19+$Q$19*(WLEF!K338))</f>
        <v>234.93103098529895</v>
      </c>
      <c r="L359" s="38">
        <f>IF('2018 Hourly Load - RC2016'!L339="",0,$P$19+$Q$19*(WLEF!L338))</f>
        <v>255.2783191630395</v>
      </c>
      <c r="M359" s="38">
        <f>IF('2018 Hourly Load - RC2016'!M339="",0,$P$19+$Q$19*(WLEF!M338))</f>
        <v>269.4409908531951</v>
      </c>
      <c r="N359" s="38">
        <f>IF('2018 Hourly Load - RC2016'!N339="",0,$P$19+$Q$19*(WLEF!N338))</f>
        <v>277.70248316524027</v>
      </c>
      <c r="O359" s="38">
        <f>IF('2018 Hourly Load - RC2016'!O339="",0,$P$19+$Q$19*(WLEF!O338))</f>
        <v>283.77461556698944</v>
      </c>
      <c r="P359" s="38">
        <f>IF('2018 Hourly Load - RC2016'!P339="",0,$P$19+$Q$19*(WLEF!P338))</f>
        <v>283.02855614999572</v>
      </c>
      <c r="Q359" s="38">
        <f>IF('2018 Hourly Load - RC2016'!Q339="",0,$P$19+$Q$19*(WLEF!Q338))</f>
        <v>278.93804155457428</v>
      </c>
      <c r="R359" s="38">
        <f>IF('2018 Hourly Load - RC2016'!R339="",0,$P$19+$Q$19*(WLEF!R338))</f>
        <v>270.23119903671545</v>
      </c>
      <c r="S359" s="38">
        <f>IF('2018 Hourly Load - RC2016'!S339="",0,$P$19+$Q$19*(WLEF!S338))</f>
        <v>273.05690063402517</v>
      </c>
      <c r="T359" s="38">
        <f>IF('2018 Hourly Load - RC2016'!T339="",0,$P$19+$Q$19*(WLEF!T338))</f>
        <v>281.03784806667807</v>
      </c>
      <c r="U359" s="38">
        <f>IF('2018 Hourly Load - RC2016'!U339="",0,$P$19+$Q$19*(WLEF!U338))</f>
        <v>270.46392969210848</v>
      </c>
      <c r="V359" s="38">
        <f>IF('2018 Hourly Load - RC2016'!V339="",0,$P$19+$Q$19*(WLEF!V338))</f>
        <v>253.63041694789757</v>
      </c>
      <c r="W359" s="38">
        <f>IF('2018 Hourly Load - RC2016'!W339="",0,$P$19+$Q$19*(WLEF!W338))</f>
        <v>234.67949543976334</v>
      </c>
      <c r="X359" s="38">
        <f>IF('2018 Hourly Load - RC2016'!X339="",0,$P$19+$Q$19*(WLEF!X338))</f>
        <v>213.18073501376739</v>
      </c>
      <c r="Y359" s="38">
        <f>IF('2018 Hourly Load - RC2016'!Y339="",0,$P$19+$Q$19*(WLEF!Y338))</f>
        <v>193.45678247868787</v>
      </c>
      <c r="Z359" s="25">
        <f t="shared" si="5"/>
        <v>5414.6454438784695</v>
      </c>
    </row>
    <row r="360" spans="1:26" x14ac:dyDescent="0.25">
      <c r="A360" s="37">
        <f>IF('2018 Hourly Load - RC2016'!A340="","",'2018 Hourly Load - RC2016'!A340)</f>
        <v>43430</v>
      </c>
      <c r="B360" s="38">
        <f>IF('2018 Hourly Load - RC2016'!B340="",0,$P$19+$Q$19*(WLEF!B339))</f>
        <v>175.65153221517528</v>
      </c>
      <c r="C360" s="38">
        <f>IF('2018 Hourly Load - RC2016'!C340="",0,$P$19+$Q$19*(WLEF!C339))</f>
        <v>164.41145218971721</v>
      </c>
      <c r="D360" s="38">
        <f>IF('2018 Hourly Load - RC2016'!D340="",0,$P$19+$Q$19*(WLEF!D339))</f>
        <v>157.44019299598489</v>
      </c>
      <c r="E360" s="38">
        <f>IF('2018 Hourly Load - RC2016'!E340="",0,$P$19+$Q$19*(WLEF!E339))</f>
        <v>153.91918446976567</v>
      </c>
      <c r="F360" s="38">
        <f>IF('2018 Hourly Load - RC2016'!F340="",0,$P$19+$Q$19*(WLEF!F339))</f>
        <v>153.94793845876305</v>
      </c>
      <c r="G360" s="38">
        <f>IF('2018 Hourly Load - RC2016'!G340="",0,$P$19+$Q$19*(WLEF!G339))</f>
        <v>159.24718872479477</v>
      </c>
      <c r="H360" s="38">
        <f>IF('2018 Hourly Load - RC2016'!H340="",0,$P$19+$Q$19*(WLEF!H339))</f>
        <v>171.30616978386064</v>
      </c>
      <c r="I360" s="38">
        <f>IF('2018 Hourly Load - RC2016'!I340="",0,$P$19+$Q$19*(WLEF!I339))</f>
        <v>183.55578915701145</v>
      </c>
      <c r="J360" s="38">
        <f>IF('2018 Hourly Load - RC2016'!J340="",0,$P$19+$Q$19*(WLEF!J339))</f>
        <v>199.14831149955813</v>
      </c>
      <c r="K360" s="38">
        <f>IF('2018 Hourly Load - RC2016'!K340="",0,$P$19+$Q$19*(WLEF!K339))</f>
        <v>210.82212821506158</v>
      </c>
      <c r="L360" s="38">
        <f>IF('2018 Hourly Load - RC2016'!L340="",0,$P$19+$Q$19*(WLEF!L339))</f>
        <v>211.63169081963309</v>
      </c>
      <c r="M360" s="38">
        <f>IF('2018 Hourly Load - RC2016'!M340="",0,$P$19+$Q$19*(WLEF!M339))</f>
        <v>208.84751476997192</v>
      </c>
      <c r="N360" s="38">
        <f>IF('2018 Hourly Load - RC2016'!N340="",0,$P$19+$Q$19*(WLEF!N339))</f>
        <v>204.56834923468</v>
      </c>
      <c r="O360" s="38">
        <f>IF('2018 Hourly Load - RC2016'!O340="",0,$P$19+$Q$19*(WLEF!O339))</f>
        <v>198.01326835533234</v>
      </c>
      <c r="P360" s="38">
        <f>IF('2018 Hourly Load - RC2016'!P340="",0,$P$19+$Q$19*(WLEF!P339))</f>
        <v>190.34630447013504</v>
      </c>
      <c r="Q360" s="38">
        <f>IF('2018 Hourly Load - RC2016'!Q340="",0,$P$19+$Q$19*(WLEF!Q339))</f>
        <v>183.09499670110313</v>
      </c>
      <c r="R360" s="38">
        <f>IF('2018 Hourly Load - RC2016'!R340="",0,$P$19+$Q$19*(WLEF!R339))</f>
        <v>179.2623991148551</v>
      </c>
      <c r="S360" s="38">
        <f>IF('2018 Hourly Load - RC2016'!S340="",0,$P$19+$Q$19*(WLEF!S339))</f>
        <v>187.21030779984397</v>
      </c>
      <c r="T360" s="38">
        <f>IF('2018 Hourly Load - RC2016'!T340="",0,$P$19+$Q$19*(WLEF!T339))</f>
        <v>196.30294403239714</v>
      </c>
      <c r="U360" s="38">
        <f>IF('2018 Hourly Load - RC2016'!U340="",0,$P$19+$Q$19*(WLEF!U339))</f>
        <v>191.03568164405925</v>
      </c>
      <c r="V360" s="38">
        <f>IF('2018 Hourly Load - RC2016'!V340="",0,$P$19+$Q$19*(WLEF!V339))</f>
        <v>182.58423505443952</v>
      </c>
      <c r="W360" s="38">
        <f>IF('2018 Hourly Load - RC2016'!W340="",0,$P$19+$Q$19*(WLEF!W339))</f>
        <v>174.11564799159066</v>
      </c>
      <c r="X360" s="38">
        <f>IF('2018 Hourly Load - RC2016'!X340="",0,$P$19+$Q$19*(WLEF!X339))</f>
        <v>163.42945484204188</v>
      </c>
      <c r="Y360" s="38">
        <f>IF('2018 Hourly Load - RC2016'!Y340="",0,$P$19+$Q$19*(WLEF!Y339))</f>
        <v>150.77731702555533</v>
      </c>
      <c r="Z360" s="25">
        <f t="shared" si="5"/>
        <v>4350.6699995653316</v>
      </c>
    </row>
    <row r="361" spans="1:26" x14ac:dyDescent="0.25">
      <c r="A361" s="37">
        <f>IF('2018 Hourly Load - RC2016'!A341="","",'2018 Hourly Load - RC2016'!A341)</f>
        <v>43431</v>
      </c>
      <c r="B361" s="38">
        <f>IF('2018 Hourly Load - RC2016'!B341="",0,$P$19+$Q$19*(WLEF!B340))</f>
        <v>140.09485047238931</v>
      </c>
      <c r="C361" s="38">
        <f>IF('2018 Hourly Load - RC2016'!C341="",0,$P$19+$Q$19*(WLEF!C340))</f>
        <v>133.51099906057451</v>
      </c>
      <c r="D361" s="38">
        <f>IF('2018 Hourly Load - RC2016'!D341="",0,$P$19+$Q$19*(WLEF!D340))</f>
        <v>130.31474244205899</v>
      </c>
      <c r="E361" s="38">
        <f>IF('2018 Hourly Load - RC2016'!E341="",0,$P$19+$Q$19*(WLEF!E340))</f>
        <v>129.51709976708679</v>
      </c>
      <c r="F361" s="38">
        <f>IF('2018 Hourly Load - RC2016'!F341="",0,$P$19+$Q$19*(WLEF!F340))</f>
        <v>130.350085766988</v>
      </c>
      <c r="G361" s="38">
        <f>IF('2018 Hourly Load - RC2016'!G341="",0,$P$19+$Q$19*(WLEF!G340))</f>
        <v>134.21887543009166</v>
      </c>
      <c r="H361" s="38">
        <f>IF('2018 Hourly Load - RC2016'!H341="",0,$P$19+$Q$19*(WLEF!H340))</f>
        <v>141.87815667179083</v>
      </c>
      <c r="I361" s="38">
        <f>IF('2018 Hourly Load - RC2016'!I341="",0,$P$19+$Q$19*(WLEF!I340))</f>
        <v>153.99108023147846</v>
      </c>
      <c r="J361" s="38">
        <f>IF('2018 Hourly Load - RC2016'!J341="",0,$P$19+$Q$19*(WLEF!J340))</f>
        <v>169.23556033803115</v>
      </c>
      <c r="K361" s="38">
        <f>IF('2018 Hourly Load - RC2016'!K341="",0,$P$19+$Q$19*(WLEF!K340))</f>
        <v>179.99948981339759</v>
      </c>
      <c r="L361" s="38">
        <f>IF('2018 Hourly Load - RC2016'!L341="",0,$P$19+$Q$19*(WLEF!L340))</f>
        <v>186.67188475246815</v>
      </c>
      <c r="M361" s="38">
        <f>IF('2018 Hourly Load - RC2016'!M341="",0,$P$19+$Q$19*(WLEF!M340))</f>
        <v>189.34268912317728</v>
      </c>
      <c r="N361" s="38">
        <f>IF('2018 Hourly Load - RC2016'!N341="",0,$P$19+$Q$19*(WLEF!N340))</f>
        <v>189.16709817375676</v>
      </c>
      <c r="O361" s="38">
        <f>IF('2018 Hourly Load - RC2016'!O341="",0,$P$19+$Q$19*(WLEF!O340))</f>
        <v>185.53016955496193</v>
      </c>
      <c r="P361" s="38">
        <f>IF('2018 Hourly Load - RC2016'!P341="",0,$P$19+$Q$19*(WLEF!P340))</f>
        <v>181.44820865268525</v>
      </c>
      <c r="Q361" s="38">
        <f>IF('2018 Hourly Load - RC2016'!Q341="",0,$P$19+$Q$19*(WLEF!Q340))</f>
        <v>175.22544148528203</v>
      </c>
      <c r="R361" s="38">
        <f>IF('2018 Hourly Load - RC2016'!R341="",0,$P$19+$Q$19*(WLEF!R340))</f>
        <v>167.36146933086269</v>
      </c>
      <c r="S361" s="38">
        <f>IF('2018 Hourly Load - RC2016'!S341="",0,$P$19+$Q$19*(WLEF!S340))</f>
        <v>164.21150709497294</v>
      </c>
      <c r="T361" s="38">
        <f>IF('2018 Hourly Load - RC2016'!T341="",0,$P$19+$Q$19*(WLEF!T340))</f>
        <v>166.47101131703141</v>
      </c>
      <c r="U361" s="38">
        <f>IF('2018 Hourly Load - RC2016'!U341="",0,$P$19+$Q$19*(WLEF!U340))</f>
        <v>160.56388779830965</v>
      </c>
      <c r="V361" s="38">
        <f>IF('2018 Hourly Load - RC2016'!V341="",0,$P$19+$Q$19*(WLEF!V340))</f>
        <v>156.63256597737472</v>
      </c>
      <c r="W361" s="38">
        <f>IF('2018 Hourly Load - RC2016'!W341="",0,$P$19+$Q$19*(WLEF!W340))</f>
        <v>153.17360049770707</v>
      </c>
      <c r="X361" s="38">
        <f>IF('2018 Hourly Load - RC2016'!X341="",0,$P$19+$Q$19*(WLEF!X340))</f>
        <v>147.88444822175774</v>
      </c>
      <c r="Y361" s="38">
        <f>IF('2018 Hourly Load - RC2016'!Y341="",0,$P$19+$Q$19*(WLEF!Y340))</f>
        <v>140.54787181320035</v>
      </c>
      <c r="Z361" s="25">
        <f t="shared" si="5"/>
        <v>3807.3427937874353</v>
      </c>
    </row>
    <row r="362" spans="1:26" x14ac:dyDescent="0.25">
      <c r="A362" s="37">
        <f>IF('2018 Hourly Load - RC2016'!A342="","",'2018 Hourly Load - RC2016'!A342)</f>
        <v>43432</v>
      </c>
      <c r="B362" s="38">
        <f>IF('2018 Hourly Load - RC2016'!B342="",0,$P$19+$Q$19*(WLEF!B341))</f>
        <v>133.9375868138417</v>
      </c>
      <c r="C362" s="38">
        <f>IF('2018 Hourly Load - RC2016'!C342="",0,$P$19+$Q$19*(WLEF!C341))</f>
        <v>130.18526101997173</v>
      </c>
      <c r="D362" s="38">
        <f>IF('2018 Hourly Load - RC2016'!D342="",0,$P$19+$Q$19*(WLEF!D341))</f>
        <v>128.71452641884622</v>
      </c>
      <c r="E362" s="38">
        <f>IF('2018 Hourly Load - RC2016'!E342="",0,$P$19+$Q$19*(WLEF!E341))</f>
        <v>129.21387666778514</v>
      </c>
      <c r="F362" s="38">
        <f>IF('2018 Hourly Load - RC2016'!F342="",0,$P$19+$Q$19*(WLEF!F341))</f>
        <v>131.88209666080598</v>
      </c>
      <c r="G362" s="38">
        <f>IF('2018 Hourly Load - RC2016'!G342="",0,$P$19+$Q$19*(WLEF!G341))</f>
        <v>137.71693240950987</v>
      </c>
      <c r="H362" s="38">
        <f>IF('2018 Hourly Load - RC2016'!H342="",0,$P$19+$Q$19*(WLEF!H341))</f>
        <v>147.69197142468605</v>
      </c>
      <c r="I362" s="38">
        <f>IF('2018 Hourly Load - RC2016'!I342="",0,$P$19+$Q$19*(WLEF!I341))</f>
        <v>159.08338463793427</v>
      </c>
      <c r="J362" s="38">
        <f>IF('2018 Hourly Load - RC2016'!J342="",0,$P$19+$Q$19*(WLEF!J341))</f>
        <v>170.71436743311594</v>
      </c>
      <c r="K362" s="38">
        <f>IF('2018 Hourly Load - RC2016'!K342="",0,$P$19+$Q$19*(WLEF!K341))</f>
        <v>177.63070662294831</v>
      </c>
      <c r="L362" s="38">
        <f>IF('2018 Hourly Load - RC2016'!L342="",0,$P$19+$Q$19*(WLEF!L341))</f>
        <v>178.57807129561274</v>
      </c>
      <c r="M362" s="38">
        <f>IF('2018 Hourly Load - RC2016'!M342="",0,$P$19+$Q$19*(WLEF!M341))</f>
        <v>175.45475411596721</v>
      </c>
      <c r="N362" s="38">
        <f>IF('2018 Hourly Load - RC2016'!N342="",0,$P$19+$Q$19*(WLEF!N341))</f>
        <v>171.65898588980102</v>
      </c>
      <c r="O362" s="38">
        <f>IF('2018 Hourly Load - RC2016'!O342="",0,$P$19+$Q$19*(WLEF!O341))</f>
        <v>168.2880942467043</v>
      </c>
      <c r="P362" s="38">
        <f>IF('2018 Hourly Load - RC2016'!P342="",0,$P$19+$Q$19*(WLEF!P341))</f>
        <v>165.21366373946705</v>
      </c>
      <c r="Q362" s="38">
        <f>IF('2018 Hourly Load - RC2016'!Q342="",0,$P$19+$Q$19*(WLEF!Q341))</f>
        <v>163.24598632389265</v>
      </c>
      <c r="R362" s="38">
        <f>IF('2018 Hourly Load - RC2016'!R342="",0,$P$19+$Q$19*(WLEF!R341))</f>
        <v>163.39886237005783</v>
      </c>
      <c r="S362" s="38">
        <f>IF('2018 Hourly Load - RC2016'!S342="",0,$P$19+$Q$19*(WLEF!S341))</f>
        <v>173.66060762818816</v>
      </c>
      <c r="T362" s="38">
        <f>IF('2018 Hourly Load - RC2016'!T342="",0,$P$19+$Q$19*(WLEF!T341))</f>
        <v>186.08294586055376</v>
      </c>
      <c r="U362" s="38">
        <f>IF('2018 Hourly Load - RC2016'!U342="",0,$P$19+$Q$19*(WLEF!U341))</f>
        <v>182.48223808986626</v>
      </c>
      <c r="V362" s="38">
        <f>IF('2018 Hourly Load - RC2016'!V342="",0,$P$19+$Q$19*(WLEF!V341))</f>
        <v>177.05130755883238</v>
      </c>
      <c r="W362" s="38">
        <f>IF('2018 Hourly Load - RC2016'!W342="",0,$P$19+$Q$19*(WLEF!W341))</f>
        <v>173.79050407558185</v>
      </c>
      <c r="X362" s="38">
        <f>IF('2018 Hourly Load - RC2016'!X342="",0,$P$19+$Q$19*(WLEF!X341))</f>
        <v>163.21542837741066</v>
      </c>
      <c r="Y362" s="38">
        <f>IF('2018 Hourly Load - RC2016'!Y342="",0,$P$19+$Q$19*(WLEF!Y341))</f>
        <v>151.99159331997106</v>
      </c>
      <c r="Z362" s="25">
        <f t="shared" si="5"/>
        <v>3840.8837530013525</v>
      </c>
    </row>
    <row r="363" spans="1:26" x14ac:dyDescent="0.25">
      <c r="A363" s="37">
        <f>IF('2018 Hourly Load - RC2016'!A343="","",'2018 Hourly Load - RC2016'!A343)</f>
        <v>43433</v>
      </c>
      <c r="B363" s="38">
        <f>IF('2018 Hourly Load - RC2016'!B343="",0,$P$19+$Q$19*(WLEF!B342))</f>
        <v>142.60167812872749</v>
      </c>
      <c r="C363" s="38">
        <f>IF('2018 Hourly Load - RC2016'!C343="",0,$P$19+$Q$19*(WLEF!C342))</f>
        <v>137.79286261999911</v>
      </c>
      <c r="D363" s="38">
        <f>IF('2018 Hourly Load - RC2016'!D343="",0,$P$19+$Q$19*(WLEF!D342))</f>
        <v>135.31450987151635</v>
      </c>
      <c r="E363" s="38">
        <f>IF('2018 Hourly Load - RC2016'!E343="",0,$P$19+$Q$19*(WLEF!E342))</f>
        <v>135.00559653790015</v>
      </c>
      <c r="F363" s="38">
        <f>IF('2018 Hourly Load - RC2016'!F343="",0,$P$19+$Q$19*(WLEF!F342))</f>
        <v>136.45905328306947</v>
      </c>
      <c r="G363" s="38">
        <f>IF('2018 Hourly Load - RC2016'!G343="",0,$P$19+$Q$19*(WLEF!G342))</f>
        <v>139.56640961080757</v>
      </c>
      <c r="H363" s="38">
        <f>IF('2018 Hourly Load - RC2016'!H343="",0,$P$19+$Q$19*(WLEF!H342))</f>
        <v>146.65201726748876</v>
      </c>
      <c r="I363" s="38">
        <f>IF('2018 Hourly Load - RC2016'!I343="",0,$P$19+$Q$19*(WLEF!I342))</f>
        <v>156.23768702065945</v>
      </c>
      <c r="J363" s="38">
        <f>IF('2018 Hourly Load - RC2016'!J343="",0,$P$19+$Q$19*(WLEF!J342))</f>
        <v>167.15797098652749</v>
      </c>
      <c r="K363" s="38">
        <f>IF('2018 Hourly Load - RC2016'!K343="",0,$P$19+$Q$19*(WLEF!K342))</f>
        <v>172.39894220501765</v>
      </c>
      <c r="L363" s="38">
        <f>IF('2018 Hourly Load - RC2016'!L343="",0,$P$19+$Q$19*(WLEF!L342))</f>
        <v>173.07721295648565</v>
      </c>
      <c r="M363" s="38">
        <f>IF('2018 Hourly Load - RC2016'!M343="",0,$P$19+$Q$19*(WLEF!M342))</f>
        <v>172.64089045018943</v>
      </c>
      <c r="N363" s="38">
        <f>IF('2018 Hourly Load - RC2016'!N343="",0,$P$19+$Q$19*(WLEF!N342))</f>
        <v>171.08201296148877</v>
      </c>
      <c r="O363" s="38">
        <f>IF('2018 Hourly Load - RC2016'!O343="",0,$P$19+$Q$19*(WLEF!O342))</f>
        <v>169.36228043923182</v>
      </c>
      <c r="P363" s="38">
        <f>IF('2018 Hourly Load - RC2016'!P343="",0,$P$19+$Q$19*(WLEF!P342))</f>
        <v>167.28317196563586</v>
      </c>
      <c r="Q363" s="38">
        <f>IF('2018 Hourly Load - RC2016'!Q343="",0,$P$19+$Q$19*(WLEF!Q342))</f>
        <v>165.24459571222178</v>
      </c>
      <c r="R363" s="38">
        <f>IF('2018 Hourly Load - RC2016'!R343="",0,$P$19+$Q$19*(WLEF!R342))</f>
        <v>163.46005306827635</v>
      </c>
      <c r="S363" s="38">
        <f>IF('2018 Hourly Load - RC2016'!S343="",0,$P$19+$Q$19*(WLEF!S342))</f>
        <v>170.50690441028985</v>
      </c>
      <c r="T363" s="38">
        <f>IF('2018 Hourly Load - RC2016'!T343="",0,$P$19+$Q$19*(WLEF!T342))</f>
        <v>180.01627424238632</v>
      </c>
      <c r="U363" s="38">
        <f>IF('2018 Hourly Load - RC2016'!U343="",0,$P$19+$Q$19*(WLEF!U342))</f>
        <v>175.6843487049195</v>
      </c>
      <c r="V363" s="38">
        <f>IF('2018 Hourly Load - RC2016'!V343="",0,$P$19+$Q$19*(WLEF!V342))</f>
        <v>169.14058068175927</v>
      </c>
      <c r="W363" s="38">
        <f>IF('2018 Hourly Load - RC2016'!W343="",0,$P$19+$Q$19*(WLEF!W342))</f>
        <v>161.96750698120036</v>
      </c>
      <c r="X363" s="38">
        <f>IF('2018 Hourly Load - RC2016'!X343="",0,$P$19+$Q$19*(WLEF!X342))</f>
        <v>152.77374339515802</v>
      </c>
      <c r="Y363" s="38">
        <f>IF('2018 Hourly Load - RC2016'!Y343="",0,$P$19+$Q$19*(WLEF!Y342))</f>
        <v>142.32491091468978</v>
      </c>
      <c r="Z363" s="25">
        <f t="shared" si="5"/>
        <v>3803.7512144156472</v>
      </c>
    </row>
    <row r="364" spans="1:26" x14ac:dyDescent="0.25">
      <c r="A364" s="37">
        <f>IF('2018 Hourly Load - RC2016'!A344="","",'2018 Hourly Load - RC2016'!A344)</f>
        <v>43434</v>
      </c>
      <c r="B364" s="38">
        <f>IF('2018 Hourly Load - RC2016'!B344="",0,$P$19+$Q$19*(WLEF!B343))</f>
        <v>132.80796201560145</v>
      </c>
      <c r="C364" s="38">
        <f>IF('2018 Hourly Load - RC2016'!C344="",0,$P$19+$Q$19*(WLEF!C343))</f>
        <v>127.06165253140222</v>
      </c>
      <c r="D364" s="38">
        <f>IF('2018 Hourly Load - RC2016'!D344="",0,$P$19+$Q$19*(WLEF!D343))</f>
        <v>124.29598071230303</v>
      </c>
      <c r="E364" s="38">
        <f>IF('2018 Hourly Load - RC2016'!E344="",0,$P$19+$Q$19*(WLEF!E343))</f>
        <v>123.26651367636804</v>
      </c>
      <c r="F364" s="38">
        <f>IF('2018 Hourly Load - RC2016'!F344="",0,$P$19+$Q$19*(WLEF!F343))</f>
        <v>123.76870724426101</v>
      </c>
      <c r="G364" s="38">
        <f>IF('2018 Hourly Load - RC2016'!G344="",0,$P$19+$Q$19*(WLEF!G343))</f>
        <v>125.94260548386727</v>
      </c>
      <c r="H364" s="38">
        <f>IF('2018 Hourly Load - RC2016'!H344="",0,$P$19+$Q$19*(WLEF!H343))</f>
        <v>130.27941206419322</v>
      </c>
      <c r="I364" s="38">
        <f>IF('2018 Hourly Load - RC2016'!I344="",0,$P$19+$Q$19*(WLEF!I343))</f>
        <v>137.55259461592945</v>
      </c>
      <c r="J364" s="38">
        <f>IF('2018 Hourly Load - RC2016'!J344="",0,$P$19+$Q$19*(WLEF!J343))</f>
        <v>151.01650466912187</v>
      </c>
      <c r="K364" s="38">
        <f>IF('2018 Hourly Load - RC2016'!K344="",0,$P$19+$Q$19*(WLEF!K343))</f>
        <v>162.22542758678026</v>
      </c>
      <c r="L364" s="38">
        <f>IF('2018 Hourly Load - RC2016'!L344="",0,$P$19+$Q$19*(WLEF!L343))</f>
        <v>169.56839696747613</v>
      </c>
      <c r="M364" s="38">
        <f>IF('2018 Hourly Load - RC2016'!M344="",0,$P$19+$Q$19*(WLEF!M343))</f>
        <v>174.53919534282932</v>
      </c>
      <c r="N364" s="38">
        <f>IF('2018 Hourly Load - RC2016'!N344="",0,$P$19+$Q$19*(WLEF!N343))</f>
        <v>178.24513037038017</v>
      </c>
      <c r="O364" s="38">
        <f>IF('2018 Hourly Load - RC2016'!O344="",0,$P$19+$Q$19*(WLEF!O343))</f>
        <v>180.16739883860131</v>
      </c>
      <c r="P364" s="38">
        <f>IF('2018 Hourly Load - RC2016'!P344="",0,$P$19+$Q$19*(WLEF!P343))</f>
        <v>180.55413553107178</v>
      </c>
      <c r="Q364" s="38">
        <f>IF('2018 Hourly Load - RC2016'!Q344="",0,$P$19+$Q$19*(WLEF!Q343))</f>
        <v>179.2623991148551</v>
      </c>
      <c r="R364" s="38">
        <f>IF('2018 Hourly Load - RC2016'!R344="",0,$P$19+$Q$19*(WLEF!R343))</f>
        <v>177.38217695393908</v>
      </c>
      <c r="S364" s="38">
        <f>IF('2018 Hourly Load - RC2016'!S344="",0,$P$19+$Q$19*(WLEF!S343))</f>
        <v>184.99607226528644</v>
      </c>
      <c r="T364" s="38">
        <f>IF('2018 Hourly Load - RC2016'!T344="",0,$P$19+$Q$19*(WLEF!T343))</f>
        <v>199.09326274430657</v>
      </c>
      <c r="U364" s="38">
        <f>IF('2018 Hourly Load - RC2016'!U344="",0,$P$19+$Q$19*(WLEF!U343))</f>
        <v>194.10211590115438</v>
      </c>
      <c r="V364" s="38">
        <f>IF('2018 Hourly Load - RC2016'!V344="",0,$P$19+$Q$19*(WLEF!V343))</f>
        <v>186.01376826284985</v>
      </c>
      <c r="W364" s="38">
        <f>IF('2018 Hourly Load - RC2016'!W344="",0,$P$19+$Q$19*(WLEF!W343))</f>
        <v>174.27843573398314</v>
      </c>
      <c r="X364" s="38">
        <f>IF('2018 Hourly Load - RC2016'!X344="",0,$P$19+$Q$19*(WLEF!X343))</f>
        <v>161.03037840062672</v>
      </c>
      <c r="Y364" s="38">
        <f>IF('2018 Hourly Load - RC2016'!Y344="",0,$P$19+$Q$19*(WLEF!Y343))</f>
        <v>145.7285751713718</v>
      </c>
      <c r="Z364" s="25">
        <f t="shared" si="5"/>
        <v>3823.1788021985594</v>
      </c>
    </row>
    <row r="365" spans="1:26" x14ac:dyDescent="0.25">
      <c r="A365" s="37">
        <f>IF('2018 Hourly Load - RC2016'!A345="","",'2018 Hourly Load - RC2016'!A345)</f>
        <v>43435</v>
      </c>
      <c r="B365" s="38">
        <f>IF('2018 Hourly Load - RC2016'!B345="",0,$P$19+$Q$19*(WLEF!B344))</f>
        <v>134.9685873574949</v>
      </c>
      <c r="C365" s="38">
        <f>IF('2018 Hourly Load - RC2016'!C345="",0,$P$19+$Q$19*(WLEF!C344))</f>
        <v>128.47162440667898</v>
      </c>
      <c r="D365" s="38">
        <f>IF('2018 Hourly Load - RC2016'!D345="",0,$P$19+$Q$19*(WLEF!D344))</f>
        <v>125.3939499408071</v>
      </c>
      <c r="E365" s="38">
        <f>IF('2018 Hourly Load - RC2016'!E345="",0,$P$19+$Q$19*(WLEF!E344))</f>
        <v>124.439354333297</v>
      </c>
      <c r="F365" s="38">
        <f>IF('2018 Hourly Load - RC2016'!F345="",0,$P$19+$Q$19*(WLEF!F344))</f>
        <v>126.06624778041218</v>
      </c>
      <c r="G365" s="38">
        <f>IF('2018 Hourly Load - RC2016'!G345="",0,$P$19+$Q$19*(WLEF!G344))</f>
        <v>134.45181827346619</v>
      </c>
      <c r="H365" s="38">
        <f>IF('2018 Hourly Load - RC2016'!H345="",0,$P$19+$Q$19*(WLEF!H344))</f>
        <v>151.80735732868143</v>
      </c>
      <c r="I365" s="38">
        <f>IF('2018 Hourly Load - RC2016'!I345="",0,$P$19+$Q$19*(WLEF!I344))</f>
        <v>162.45334984672468</v>
      </c>
      <c r="J365" s="38">
        <f>IF('2018 Hourly Load - RC2016'!J345="",0,$P$19+$Q$19*(WLEF!J344))</f>
        <v>172.14122084035611</v>
      </c>
      <c r="K365" s="38">
        <f>IF('2018 Hourly Load - RC2016'!K345="",0,$P$19+$Q$19*(WLEF!K344))</f>
        <v>183.40207514813909</v>
      </c>
      <c r="L365" s="38">
        <f>IF('2018 Hourly Load - RC2016'!L345="",0,$P$19+$Q$19*(WLEF!L344))</f>
        <v>195.86830248648428</v>
      </c>
      <c r="M365" s="38">
        <f>IF('2018 Hourly Load - RC2016'!M345="",0,$P$19+$Q$19*(WLEF!M344))</f>
        <v>206.03692599192442</v>
      </c>
      <c r="N365" s="38">
        <f>IF('2018 Hourly Load - RC2016'!N345="",0,$P$19+$Q$19*(WLEF!N344))</f>
        <v>210.89912008474028</v>
      </c>
      <c r="O365" s="38">
        <f>IF('2018 Hourly Load - RC2016'!O345="",0,$P$19+$Q$19*(WLEF!O344))</f>
        <v>212.7538300574497</v>
      </c>
      <c r="P365" s="38">
        <f>IF('2018 Hourly Load - RC2016'!P345="",0,$P$19+$Q$19*(WLEF!P344))</f>
        <v>210.43751412168876</v>
      </c>
      <c r="Q365" s="38">
        <f>IF('2018 Hourly Load - RC2016'!Q345="",0,$P$19+$Q$19*(WLEF!Q344))</f>
        <v>206.28253969456892</v>
      </c>
      <c r="R365" s="38">
        <f>IF('2018 Hourly Load - RC2016'!R345="",0,$P$19+$Q$19*(WLEF!R344))</f>
        <v>202.45631997555222</v>
      </c>
      <c r="S365" s="38">
        <f>IF('2018 Hourly Load - RC2016'!S345="",0,$P$19+$Q$19*(WLEF!S344))</f>
        <v>211.26514579163972</v>
      </c>
      <c r="T365" s="38">
        <f>IF('2018 Hourly Load - RC2016'!T345="",0,$P$19+$Q$19*(WLEF!T344))</f>
        <v>226.27090938387317</v>
      </c>
      <c r="U365" s="38">
        <f>IF('2018 Hourly Load - RC2016'!U345="",0,$P$19+$Q$19*(WLEF!U344))</f>
        <v>221.56440804276866</v>
      </c>
      <c r="V365" s="38">
        <f>IF('2018 Hourly Load - RC2016'!V345="",0,$P$19+$Q$19*(WLEF!V344))</f>
        <v>210.80288384404832</v>
      </c>
      <c r="W365" s="38">
        <f>IF('2018 Hourly Load - RC2016'!W345="",0,$P$19+$Q$19*(WLEF!W344))</f>
        <v>194.31764134800167</v>
      </c>
      <c r="X365" s="38">
        <f>IF('2018 Hourly Load - RC2016'!X345="",0,$P$19+$Q$19*(WLEF!X344))</f>
        <v>176.19374012071859</v>
      </c>
      <c r="Y365" s="38">
        <f>IF('2018 Hourly Load - RC2016'!Y345="",0,$P$19+$Q$19*(WLEF!Y344))</f>
        <v>157.05786334000101</v>
      </c>
      <c r="Z365" s="25">
        <f t="shared" si="5"/>
        <v>4285.8027295395168</v>
      </c>
    </row>
    <row r="366" spans="1:26" x14ac:dyDescent="0.25">
      <c r="A366" s="37">
        <f>IF('2018 Hourly Load - RC2016'!A346="","",'2018 Hourly Load - RC2016'!A346)</f>
        <v>43436</v>
      </c>
      <c r="B366" s="38">
        <f>IF('2018 Hourly Load - RC2016'!B346="",0,$P$19+$Q$19*(WLEF!B345))</f>
        <v>142.49616819431571</v>
      </c>
      <c r="C366" s="38">
        <f>IF('2018 Hourly Load - RC2016'!C346="",0,$P$19+$Q$19*(WLEF!C345))</f>
        <v>134.19438534060342</v>
      </c>
      <c r="D366" s="38">
        <f>IF('2018 Hourly Load - RC2016'!D346="",0,$P$19+$Q$19*(WLEF!D345))</f>
        <v>129.22552111264903</v>
      </c>
      <c r="E366" s="38">
        <f>IF('2018 Hourly Load - RC2016'!E346="",0,$P$19+$Q$19*(WLEF!E345))</f>
        <v>127.33505998251701</v>
      </c>
      <c r="F366" s="38">
        <f>IF('2018 Hourly Load - RC2016'!F346="",0,$P$19+$Q$19*(WLEF!F345))</f>
        <v>128.63348859189034</v>
      </c>
      <c r="G366" s="38">
        <f>IF('2018 Hourly Load - RC2016'!G346="",0,$P$19+$Q$19*(WLEF!G345))</f>
        <v>136.43404243392459</v>
      </c>
      <c r="H366" s="38">
        <f>IF('2018 Hourly Load - RC2016'!H346="",0,$P$19+$Q$19*(WLEF!H345))</f>
        <v>154.65420867315135</v>
      </c>
      <c r="I366" s="38">
        <f>IF('2018 Hourly Load - RC2016'!I346="",0,$P$19+$Q$19*(WLEF!I345))</f>
        <v>164.99730104919382</v>
      </c>
      <c r="J366" s="38">
        <f>IF('2018 Hourly Load - RC2016'!J346="",0,$P$19+$Q$19*(WLEF!J345))</f>
        <v>172.83468209346597</v>
      </c>
      <c r="K366" s="38">
        <f>IF('2018 Hourly Load - RC2016'!K346="",0,$P$19+$Q$19*(WLEF!K345))</f>
        <v>184.72095004756744</v>
      </c>
      <c r="L366" s="38">
        <f>IF('2018 Hourly Load - RC2016'!L346="",0,$P$19+$Q$19*(WLEF!L345))</f>
        <v>196.75657676230784</v>
      </c>
      <c r="M366" s="38">
        <f>IF('2018 Hourly Load - RC2016'!M346="",0,$P$19+$Q$19*(WLEF!M345))</f>
        <v>204.41822084305682</v>
      </c>
      <c r="N366" s="38">
        <f>IF('2018 Hourly Load - RC2016'!N346="",0,$P$19+$Q$19*(WLEF!N345))</f>
        <v>208.94301734374432</v>
      </c>
      <c r="O366" s="38">
        <f>IF('2018 Hourly Load - RC2016'!O346="",0,$P$19+$Q$19*(WLEF!O345))</f>
        <v>211.80549867072654</v>
      </c>
      <c r="P366" s="38">
        <f>IF('2018 Hourly Load - RC2016'!P346="",0,$P$19+$Q$19*(WLEF!P345))</f>
        <v>210.82212821506158</v>
      </c>
      <c r="Q366" s="38">
        <f>IF('2018 Hourly Load - RC2016'!Q346="",0,$P$19+$Q$19*(WLEF!Q345))</f>
        <v>207.49525946426505</v>
      </c>
      <c r="R366" s="38">
        <f>IF('2018 Hourly Load - RC2016'!R346="",0,$P$19+$Q$19*(WLEF!R345))</f>
        <v>203.03389781943247</v>
      </c>
      <c r="S366" s="38">
        <f>IF('2018 Hourly Load - RC2016'!S346="",0,$P$19+$Q$19*(WLEF!S345))</f>
        <v>212.6956696913216</v>
      </c>
      <c r="T366" s="38">
        <f>IF('2018 Hourly Load - RC2016'!T346="",0,$P$19+$Q$19*(WLEF!T345))</f>
        <v>227.4341749682203</v>
      </c>
      <c r="U366" s="38">
        <f>IF('2018 Hourly Load - RC2016'!U346="",0,$P$19+$Q$19*(WLEF!U345))</f>
        <v>222.00545982357107</v>
      </c>
      <c r="V366" s="38">
        <f>IF('2018 Hourly Load - RC2016'!V346="",0,$P$19+$Q$19*(WLEF!V345))</f>
        <v>211.36155465984211</v>
      </c>
      <c r="W366" s="38">
        <f>IF('2018 Hourly Load - RC2016'!W346="",0,$P$19+$Q$19*(WLEF!W345))</f>
        <v>195.52479891545354</v>
      </c>
      <c r="X366" s="38">
        <f>IF('2018 Hourly Load - RC2016'!X346="",0,$P$19+$Q$19*(WLEF!X345))</f>
        <v>176.49015018760622</v>
      </c>
      <c r="Y366" s="38">
        <f>IF('2018 Hourly Load - RC2016'!Y346="",0,$P$19+$Q$19*(WLEF!Y345))</f>
        <v>157.21949951304225</v>
      </c>
      <c r="Z366" s="25">
        <f t="shared" si="5"/>
        <v>4321.5317143969305</v>
      </c>
    </row>
    <row r="367" spans="1:26" x14ac:dyDescent="0.25">
      <c r="A367" s="37">
        <f>IF('2018 Hourly Load - RC2016'!A347="","",'2018 Hourly Load - RC2016'!A347)</f>
        <v>43437</v>
      </c>
      <c r="B367" s="38">
        <f>IF('2018 Hourly Load - RC2016'!B347="",0,$P$19+$Q$19*(WLEF!B346))</f>
        <v>142.31174734773359</v>
      </c>
      <c r="C367" s="38">
        <f>IF('2018 Hourly Load - RC2016'!C347="",0,$P$19+$Q$19*(WLEF!C346))</f>
        <v>133.48667584434642</v>
      </c>
      <c r="D367" s="38">
        <f>IF('2018 Hourly Load - RC2016'!D347="",0,$P$19+$Q$19*(WLEF!D346))</f>
        <v>129.0626297937502</v>
      </c>
      <c r="E367" s="38">
        <f>IF('2018 Hourly Load - RC2016'!E347="",0,$P$19+$Q$19*(WLEF!E346))</f>
        <v>127.02753486179768</v>
      </c>
      <c r="F367" s="38">
        <f>IF('2018 Hourly Load - RC2016'!F347="",0,$P$19+$Q$19*(WLEF!F346))</f>
        <v>127.89583973106394</v>
      </c>
      <c r="G367" s="38">
        <f>IF('2018 Hourly Load - RC2016'!G347="",0,$P$19+$Q$19*(WLEF!G346))</f>
        <v>135.73607488350959</v>
      </c>
      <c r="H367" s="38">
        <f>IF('2018 Hourly Load - RC2016'!H347="",0,$P$19+$Q$19*(WLEF!H346))</f>
        <v>155.55280679338352</v>
      </c>
      <c r="I367" s="38">
        <f>IF('2018 Hourly Load - RC2016'!I347="",0,$P$19+$Q$19*(WLEF!I346))</f>
        <v>165.01274617641366</v>
      </c>
      <c r="J367" s="38">
        <f>IF('2018 Hourly Load - RC2016'!J347="",0,$P$19+$Q$19*(WLEF!J346))</f>
        <v>174.75133369406456</v>
      </c>
      <c r="K367" s="38">
        <f>IF('2018 Hourly Load - RC2016'!K347="",0,$P$19+$Q$19*(WLEF!K346))</f>
        <v>189.41296578269794</v>
      </c>
      <c r="L367" s="38">
        <f>IF('2018 Hourly Load - RC2016'!L347="",0,$P$19+$Q$19*(WLEF!L346))</f>
        <v>201.30531166373123</v>
      </c>
      <c r="M367" s="38">
        <f>IF('2018 Hourly Load - RC2016'!M347="",0,$P$19+$Q$19*(WLEF!M346))</f>
        <v>211.36155465984211</v>
      </c>
      <c r="N367" s="38">
        <f>IF('2018 Hourly Load - RC2016'!N347="",0,$P$19+$Q$19*(WLEF!N346))</f>
        <v>219.15106897258045</v>
      </c>
      <c r="O367" s="38">
        <f>IF('2018 Hourly Load - RC2016'!O347="",0,$P$19+$Q$19*(WLEF!O346))</f>
        <v>222.86952596817349</v>
      </c>
      <c r="P367" s="38">
        <f>IF('2018 Hourly Load - RC2016'!P347="",0,$P$19+$Q$19*(WLEF!P346))</f>
        <v>225.78251163119359</v>
      </c>
      <c r="Q367" s="38">
        <f>IF('2018 Hourly Load - RC2016'!Q347="",0,$P$19+$Q$19*(WLEF!Q346))</f>
        <v>227.14802760683131</v>
      </c>
      <c r="R367" s="38">
        <f>IF('2018 Hourly Load - RC2016'!R347="",0,$P$19+$Q$19*(WLEF!R346))</f>
        <v>220.52468980983571</v>
      </c>
      <c r="S367" s="38">
        <f>IF('2018 Hourly Load - RC2016'!S347="",0,$P$19+$Q$19*(WLEF!S346))</f>
        <v>223.615153816391</v>
      </c>
      <c r="T367" s="38">
        <f>IF('2018 Hourly Load - RC2016'!T347="",0,$P$19+$Q$19*(WLEF!T346))</f>
        <v>237.05633098429576</v>
      </c>
      <c r="U367" s="38">
        <f>IF('2018 Hourly Load - RC2016'!U347="",0,$P$19+$Q$19*(WLEF!U346))</f>
        <v>229.79534168905047</v>
      </c>
      <c r="V367" s="38">
        <f>IF('2018 Hourly Load - RC2016'!V347="",0,$P$19+$Q$19*(WLEF!V346))</f>
        <v>217.21190099036357</v>
      </c>
      <c r="W367" s="38">
        <f>IF('2018 Hourly Load - RC2016'!W347="",0,$P$19+$Q$19*(WLEF!W346))</f>
        <v>199.71790675964078</v>
      </c>
      <c r="X367" s="38">
        <f>IF('2018 Hourly Load - RC2016'!X347="",0,$P$19+$Q$19*(WLEF!X346))</f>
        <v>179.94914515780692</v>
      </c>
      <c r="Y367" s="38">
        <f>IF('2018 Hourly Load - RC2016'!Y347="",0,$P$19+$Q$19*(WLEF!Y346))</f>
        <v>159.20249762017266</v>
      </c>
      <c r="Z367" s="25">
        <f t="shared" si="5"/>
        <v>4454.9413222386702</v>
      </c>
    </row>
    <row r="368" spans="1:26" x14ac:dyDescent="0.25">
      <c r="A368" s="37">
        <f>IF('2018 Hourly Load - RC2016'!A348="","",'2018 Hourly Load - RC2016'!A348)</f>
        <v>43438</v>
      </c>
      <c r="B368" s="38">
        <f>IF('2018 Hourly Load - RC2016'!B348="",0,$P$19+$Q$19*(WLEF!B347))</f>
        <v>143.87497864610506</v>
      </c>
      <c r="C368" s="38">
        <f>IF('2018 Hourly Load - RC2016'!C348="",0,$P$19+$Q$19*(WLEF!C347))</f>
        <v>135.30213607542066</v>
      </c>
      <c r="D368" s="38">
        <f>IF('2018 Hourly Load - RC2016'!D348="",0,$P$19+$Q$19*(WLEF!D347))</f>
        <v>130.65693692113516</v>
      </c>
      <c r="E368" s="38">
        <f>IF('2018 Hourly Load - RC2016'!E348="",0,$P$19+$Q$19*(WLEF!E347))</f>
        <v>128.72610900551882</v>
      </c>
      <c r="F368" s="38">
        <f>IF('2018 Hourly Load - RC2016'!F348="",0,$P$19+$Q$19*(WLEF!F347))</f>
        <v>129.84473527349695</v>
      </c>
      <c r="G368" s="38">
        <f>IF('2018 Hourly Load - RC2016'!G348="",0,$P$19+$Q$19*(WLEF!G347))</f>
        <v>138.08440818749739</v>
      </c>
      <c r="H368" s="38">
        <f>IF('2018 Hourly Load - RC2016'!H348="",0,$P$19+$Q$19*(WLEF!H347))</f>
        <v>156.04793414184704</v>
      </c>
      <c r="I368" s="38">
        <f>IF('2018 Hourly Load - RC2016'!I348="",0,$P$19+$Q$19*(WLEF!I347))</f>
        <v>166.92346730274562</v>
      </c>
      <c r="J368" s="38">
        <f>IF('2018 Hourly Load - RC2016'!J348="",0,$P$19+$Q$19*(WLEF!J347))</f>
        <v>176.45719271872844</v>
      </c>
      <c r="K368" s="38">
        <f>IF('2018 Hourly Load - RC2016'!K348="",0,$P$19+$Q$19*(WLEF!K347))</f>
        <v>190.8587096745548</v>
      </c>
      <c r="L368" s="38">
        <f>IF('2018 Hourly Load - RC2016'!L348="",0,$P$19+$Q$19*(WLEF!L347))</f>
        <v>203.03389781943247</v>
      </c>
      <c r="M368" s="38">
        <f>IF('2018 Hourly Load - RC2016'!M348="",0,$P$19+$Q$19*(WLEF!M347))</f>
        <v>213.64724359811686</v>
      </c>
      <c r="N368" s="38">
        <f>IF('2018 Hourly Load - RC2016'!N348="",0,$P$19+$Q$19*(WLEF!N347))</f>
        <v>222.14594049520173</v>
      </c>
      <c r="O368" s="38">
        <f>IF('2018 Hourly Load - RC2016'!O348="",0,$P$19+$Q$19*(WLEF!O347))</f>
        <v>225.98590999542893</v>
      </c>
      <c r="P368" s="38">
        <f>IF('2018 Hourly Load - RC2016'!P348="",0,$P$19+$Q$19*(WLEF!P347))</f>
        <v>228.56105498904373</v>
      </c>
      <c r="Q368" s="38">
        <f>IF('2018 Hourly Load - RC2016'!Q348="",0,$P$19+$Q$19*(WLEF!Q347))</f>
        <v>229.52747342317855</v>
      </c>
      <c r="R368" s="38">
        <f>IF('2018 Hourly Load - RC2016'!R348="",0,$P$19+$Q$19*(WLEF!R347))</f>
        <v>222.32666207809024</v>
      </c>
      <c r="S368" s="38">
        <f>IF('2018 Hourly Load - RC2016'!S348="",0,$P$19+$Q$19*(WLEF!S347))</f>
        <v>225.74184922109754</v>
      </c>
      <c r="T368" s="38">
        <f>IF('2018 Hourly Load - RC2016'!T348="",0,$P$19+$Q$19*(WLEF!T347))</f>
        <v>240.02655992979447</v>
      </c>
      <c r="U368" s="38">
        <f>IF('2018 Hourly Load - RC2016'!U348="",0,$P$19+$Q$19*(WLEF!U347))</f>
        <v>233.8634355672657</v>
      </c>
      <c r="V368" s="38">
        <f>IF('2018 Hourly Load - RC2016'!V348="",0,$P$19+$Q$19*(WLEF!V347))</f>
        <v>222.08572586169873</v>
      </c>
      <c r="W368" s="38">
        <f>IF('2018 Hourly Load - RC2016'!W348="",0,$P$19+$Q$19*(WLEF!W347))</f>
        <v>205.64067896218847</v>
      </c>
      <c r="X368" s="38">
        <f>IF('2018 Hourly Load - RC2016'!X348="",0,$P$19+$Q$19*(WLEF!X347))</f>
        <v>184.58352704071632</v>
      </c>
      <c r="Y368" s="38">
        <f>IF('2018 Hourly Load - RC2016'!Y348="",0,$P$19+$Q$19*(WLEF!Y347))</f>
        <v>163.8583536461058</v>
      </c>
      <c r="Z368" s="25">
        <f t="shared" si="5"/>
        <v>4517.8049205744092</v>
      </c>
    </row>
    <row r="369" spans="1:26" x14ac:dyDescent="0.25">
      <c r="A369" s="37">
        <f>IF('2018 Hourly Load - RC2016'!A349="","",'2018 Hourly Load - RC2016'!A349)</f>
        <v>43439</v>
      </c>
      <c r="B369" s="38">
        <f>IF('2018 Hourly Load - RC2016'!B349="",0,$P$19+$Q$19*(WLEF!B348))</f>
        <v>147.81567414085964</v>
      </c>
      <c r="C369" s="38">
        <f>IF('2018 Hourly Load - RC2016'!C349="",0,$P$19+$Q$19*(WLEF!C348))</f>
        <v>137.80552269004971</v>
      </c>
      <c r="D369" s="38">
        <f>IF('2018 Hourly Load - RC2016'!D349="",0,$P$19+$Q$19*(WLEF!D348))</f>
        <v>132.71137116923168</v>
      </c>
      <c r="E369" s="38">
        <f>IF('2018 Hourly Load - RC2016'!E349="",0,$P$19+$Q$19*(WLEF!E348))</f>
        <v>130.6924054010093</v>
      </c>
      <c r="F369" s="38">
        <f>IF('2018 Hourly Load - RC2016'!F349="",0,$P$19+$Q$19*(WLEF!F348))</f>
        <v>131.47598756525201</v>
      </c>
      <c r="G369" s="38">
        <f>IF('2018 Hourly Load - RC2016'!G349="",0,$P$19+$Q$19*(WLEF!G348))</f>
        <v>139.55355101911991</v>
      </c>
      <c r="H369" s="38">
        <f>IF('2018 Hourly Load - RC2016'!H349="",0,$P$19+$Q$19*(WLEF!H348))</f>
        <v>157.79397581598403</v>
      </c>
      <c r="I369" s="38">
        <f>IF('2018 Hourly Load - RC2016'!I349="",0,$P$19+$Q$19*(WLEF!I348))</f>
        <v>168.88755478538309</v>
      </c>
      <c r="J369" s="38">
        <f>IF('2018 Hourly Load - RC2016'!J349="",0,$P$19+$Q$19*(WLEF!J348))</f>
        <v>180.62147176866378</v>
      </c>
      <c r="K369" s="38">
        <f>IF('2018 Hourly Load - RC2016'!K349="",0,$P$19+$Q$19*(WLEF!K348))</f>
        <v>198.12286956174273</v>
      </c>
      <c r="L369" s="38">
        <f>IF('2018 Hourly Load - RC2016'!L349="",0,$P$19+$Q$19*(WLEF!L348))</f>
        <v>211.99875516872061</v>
      </c>
      <c r="M369" s="38">
        <f>IF('2018 Hourly Load - RC2016'!M349="",0,$P$19+$Q$19*(WLEF!M348))</f>
        <v>221.74475416082186</v>
      </c>
      <c r="N369" s="38">
        <f>IF('2018 Hourly Load - RC2016'!N349="",0,$P$19+$Q$19*(WLEF!N348))</f>
        <v>227.22975522454777</v>
      </c>
      <c r="O369" s="38">
        <f>IF('2018 Hourly Load - RC2016'!O349="",0,$P$19+$Q$19*(WLEF!O348))</f>
        <v>226.71933523649869</v>
      </c>
      <c r="P369" s="38">
        <f>IF('2018 Hourly Load - RC2016'!P349="",0,$P$19+$Q$19*(WLEF!P348))</f>
        <v>226.16909152034208</v>
      </c>
      <c r="Q369" s="38">
        <f>IF('2018 Hourly Load - RC2016'!Q349="",0,$P$19+$Q$19*(WLEF!Q348))</f>
        <v>228.19177884997811</v>
      </c>
      <c r="R369" s="38">
        <f>IF('2018 Hourly Load - RC2016'!R349="",0,$P$19+$Q$19*(WLEF!R348))</f>
        <v>225.47768381532569</v>
      </c>
      <c r="S369" s="38">
        <f>IF('2018 Hourly Load - RC2016'!S349="",0,$P$19+$Q$19*(WLEF!S348))</f>
        <v>229.05414821000869</v>
      </c>
      <c r="T369" s="38">
        <f>IF('2018 Hourly Load - RC2016'!T349="",0,$P$19+$Q$19*(WLEF!T348))</f>
        <v>236.80305190090411</v>
      </c>
      <c r="U369" s="38">
        <f>IF('2018 Hourly Load - RC2016'!U349="",0,$P$19+$Q$19*(WLEF!U348))</f>
        <v>227.35238980800023</v>
      </c>
      <c r="V369" s="38">
        <f>IF('2018 Hourly Load - RC2016'!V349="",0,$P$19+$Q$19*(WLEF!V348))</f>
        <v>215.52156405601801</v>
      </c>
      <c r="W369" s="38">
        <f>IF('2018 Hourly Load - RC2016'!W349="",0,$P$19+$Q$19*(WLEF!W348))</f>
        <v>201.39792991951583</v>
      </c>
      <c r="X369" s="38">
        <f>IF('2018 Hourly Load - RC2016'!X349="",0,$P$19+$Q$19*(WLEF!X348))</f>
        <v>186.06564930328386</v>
      </c>
      <c r="Y369" s="38">
        <f>IF('2018 Hourly Load - RC2016'!Y349="",0,$P$19+$Q$19*(WLEF!Y348))</f>
        <v>168.414123837863</v>
      </c>
      <c r="Z369" s="25">
        <f t="shared" si="5"/>
        <v>4557.6203949291257</v>
      </c>
    </row>
    <row r="370" spans="1:26" x14ac:dyDescent="0.25">
      <c r="A370" s="37">
        <f>IF('2018 Hourly Load - RC2016'!A350="","",'2018 Hourly Load - RC2016'!A350)</f>
        <v>43440</v>
      </c>
      <c r="B370" s="38">
        <f>IF('2018 Hourly Load - RC2016'!B350="",0,$P$19+$Q$19*(WLEF!B349))</f>
        <v>152.44613306359309</v>
      </c>
      <c r="C370" s="38">
        <f>IF('2018 Hourly Load - RC2016'!C350="",0,$P$19+$Q$19*(WLEF!C349))</f>
        <v>142.12760845941858</v>
      </c>
      <c r="D370" s="38">
        <f>IF('2018 Hourly Load - RC2016'!D350="",0,$P$19+$Q$19*(WLEF!D349))</f>
        <v>136.07203175520667</v>
      </c>
      <c r="E370" s="38">
        <f>IF('2018 Hourly Load - RC2016'!E350="",0,$P$19+$Q$19*(WLEF!E349))</f>
        <v>132.4462210673687</v>
      </c>
      <c r="F370" s="38">
        <f>IF('2018 Hourly Load - RC2016'!F350="",0,$P$19+$Q$19*(WLEF!F349))</f>
        <v>131.01220433772451</v>
      </c>
      <c r="G370" s="38">
        <f>IF('2018 Hourly Load - RC2016'!G350="",0,$P$19+$Q$19*(WLEF!G349))</f>
        <v>132.60281651710363</v>
      </c>
      <c r="H370" s="38">
        <f>IF('2018 Hourly Load - RC2016'!H350="",0,$P$19+$Q$19*(WLEF!H349))</f>
        <v>137.7675467955857</v>
      </c>
      <c r="I370" s="38">
        <f>IF('2018 Hourly Load - RC2016'!I350="",0,$P$19+$Q$19*(WLEF!I349))</f>
        <v>146.51579977608591</v>
      </c>
      <c r="J370" s="38">
        <f>IF('2018 Hourly Load - RC2016'!J350="",0,$P$19+$Q$19*(WLEF!J349))</f>
        <v>166.50217633692529</v>
      </c>
      <c r="K370" s="38">
        <f>IF('2018 Hourly Load - RC2016'!K350="",0,$P$19+$Q$19*(WLEF!K349))</f>
        <v>188.53616188566519</v>
      </c>
      <c r="L370" s="38">
        <f>IF('2018 Hourly Load - RC2016'!L350="",0,$P$19+$Q$19*(WLEF!L349))</f>
        <v>206.20694035347481</v>
      </c>
      <c r="M370" s="38">
        <f>IF('2018 Hourly Load - RC2016'!M350="",0,$P$19+$Q$19*(WLEF!M349))</f>
        <v>218.55597878704225</v>
      </c>
      <c r="N370" s="38">
        <f>IF('2018 Hourly Load - RC2016'!N350="",0,$P$19+$Q$19*(WLEF!N349))</f>
        <v>227.18888853856441</v>
      </c>
      <c r="O370" s="38">
        <f>IF('2018 Hourly Load - RC2016'!O350="",0,$P$19+$Q$19*(WLEF!O349))</f>
        <v>232.63304233690178</v>
      </c>
      <c r="P370" s="38">
        <f>IF('2018 Hourly Load - RC2016'!P350="",0,$P$19+$Q$19*(WLEF!P349))</f>
        <v>235.09883643399644</v>
      </c>
      <c r="Q370" s="38">
        <f>IF('2018 Hourly Load - RC2016'!Q350="",0,$P$19+$Q$19*(WLEF!Q349))</f>
        <v>233.11209159060706</v>
      </c>
      <c r="R370" s="38">
        <f>IF('2018 Hourly Load - RC2016'!R350="",0,$P$19+$Q$19*(WLEF!R349))</f>
        <v>224.26160931767566</v>
      </c>
      <c r="S370" s="38">
        <f>IF('2018 Hourly Load - RC2016'!S350="",0,$P$19+$Q$19*(WLEF!S349))</f>
        <v>220.5446477078923</v>
      </c>
      <c r="T370" s="38">
        <f>IF('2018 Hourly Load - RC2016'!T350="",0,$P$19+$Q$19*(WLEF!T349))</f>
        <v>226.45427216767223</v>
      </c>
      <c r="U370" s="38">
        <f>IF('2018 Hourly Load - RC2016'!U350="",0,$P$19+$Q$19*(WLEF!U349))</f>
        <v>212.94779145111158</v>
      </c>
      <c r="V370" s="38">
        <f>IF('2018 Hourly Load - RC2016'!V350="",0,$P$19+$Q$19*(WLEF!V349))</f>
        <v>200.39955597534532</v>
      </c>
      <c r="W370" s="38">
        <f>IF('2018 Hourly Load - RC2016'!W350="",0,$P$19+$Q$19*(WLEF!W349))</f>
        <v>187.92453901959104</v>
      </c>
      <c r="X370" s="38">
        <f>IF('2018 Hourly Load - RC2016'!X350="",0,$P$19+$Q$19*(WLEF!X349))</f>
        <v>173.22288683905691</v>
      </c>
      <c r="Y370" s="38">
        <f>IF('2018 Hourly Load - RC2016'!Y350="",0,$P$19+$Q$19*(WLEF!Y349))</f>
        <v>157.27831946011671</v>
      </c>
      <c r="Z370" s="25">
        <f t="shared" si="5"/>
        <v>4421.858099973726</v>
      </c>
    </row>
    <row r="371" spans="1:26" x14ac:dyDescent="0.25">
      <c r="A371" s="37">
        <f>IF('2018 Hourly Load - RC2016'!A351="","",'2018 Hourly Load - RC2016'!A351)</f>
        <v>43441</v>
      </c>
      <c r="B371" s="38">
        <f>IF('2018 Hourly Load - RC2016'!B351="",0,$P$19+$Q$19*(WLEF!B350))</f>
        <v>142.44344775261192</v>
      </c>
      <c r="C371" s="38">
        <f>IF('2018 Hourly Load - RC2016'!C351="",0,$P$19+$Q$19*(WLEF!C350))</f>
        <v>133.94980092949021</v>
      </c>
      <c r="D371" s="38">
        <f>IF('2018 Hourly Load - RC2016'!D351="",0,$P$19+$Q$19*(WLEF!D350))</f>
        <v>128.70294527073619</v>
      </c>
      <c r="E371" s="38">
        <f>IF('2018 Hourly Load - RC2016'!E351="",0,$P$19+$Q$19*(WLEF!E350))</f>
        <v>125.43860867777099</v>
      </c>
      <c r="F371" s="38">
        <f>IF('2018 Hourly Load - RC2016'!F351="",0,$P$19+$Q$19*(WLEF!F350))</f>
        <v>124.54980716875914</v>
      </c>
      <c r="G371" s="38">
        <f>IF('2018 Hourly Load - RC2016'!G351="",0,$P$19+$Q$19*(WLEF!G350))</f>
        <v>125.80792150018263</v>
      </c>
      <c r="H371" s="38">
        <f>IF('2018 Hourly Load - RC2016'!H351="",0,$P$19+$Q$19*(WLEF!H350))</f>
        <v>129.16731327395553</v>
      </c>
      <c r="I371" s="38">
        <f>IF('2018 Hourly Load - RC2016'!I351="",0,$P$19+$Q$19*(WLEF!I350))</f>
        <v>135.59950422499151</v>
      </c>
      <c r="J371" s="38">
        <f>IF('2018 Hourly Load - RC2016'!J351="",0,$P$19+$Q$19*(WLEF!J350))</f>
        <v>152.48882168909353</v>
      </c>
      <c r="K371" s="38">
        <f>IF('2018 Hourly Load - RC2016'!K351="",0,$P$19+$Q$19*(WLEF!K350))</f>
        <v>171.46645442735098</v>
      </c>
      <c r="L371" s="38">
        <f>IF('2018 Hourly Load - RC2016'!L351="",0,$P$19+$Q$19*(WLEF!L350))</f>
        <v>184.73813439695547</v>
      </c>
      <c r="M371" s="38">
        <f>IF('2018 Hourly Load - RC2016'!M351="",0,$P$19+$Q$19*(WLEF!M350))</f>
        <v>193.81507087671082</v>
      </c>
      <c r="N371" s="38">
        <f>IF('2018 Hourly Load - RC2016'!N351="",0,$P$19+$Q$19*(WLEF!N350))</f>
        <v>198.70828397531795</v>
      </c>
      <c r="O371" s="38">
        <f>IF('2018 Hourly Load - RC2016'!O351="",0,$P$19+$Q$19*(WLEF!O350))</f>
        <v>201.43498729176781</v>
      </c>
      <c r="P371" s="38">
        <f>IF('2018 Hourly Load - RC2016'!P351="",0,$P$19+$Q$19*(WLEF!P350))</f>
        <v>202.25170530664923</v>
      </c>
      <c r="Q371" s="38">
        <f>IF('2018 Hourly Load - RC2016'!Q351="",0,$P$19+$Q$19*(WLEF!Q350))</f>
        <v>198.70828397531795</v>
      </c>
      <c r="R371" s="38">
        <f>IF('2018 Hourly Load - RC2016'!R351="",0,$P$19+$Q$19*(WLEF!R350))</f>
        <v>193.94060776018333</v>
      </c>
      <c r="S371" s="38">
        <f>IF('2018 Hourly Load - RC2016'!S351="",0,$P$19+$Q$19*(WLEF!S350))</f>
        <v>199.55239797611415</v>
      </c>
      <c r="T371" s="38">
        <f>IF('2018 Hourly Load - RC2016'!T351="",0,$P$19+$Q$19*(WLEF!T350))</f>
        <v>214.52418056218886</v>
      </c>
      <c r="U371" s="38">
        <f>IF('2018 Hourly Load - RC2016'!U351="",0,$P$19+$Q$19*(WLEF!U350))</f>
        <v>204.60589571821168</v>
      </c>
      <c r="V371" s="38">
        <f>IF('2018 Hourly Load - RC2016'!V351="",0,$P$19+$Q$19*(WLEF!V350))</f>
        <v>194.35358239568581</v>
      </c>
      <c r="W371" s="38">
        <f>IF('2018 Hourly Load - RC2016'!W351="",0,$P$19+$Q$19*(WLEF!W350))</f>
        <v>180.2514072973002</v>
      </c>
      <c r="X371" s="38">
        <f>IF('2018 Hourly Load - RC2016'!X351="",0,$P$19+$Q$19*(WLEF!X350))</f>
        <v>163.29183403283503</v>
      </c>
      <c r="Y371" s="38">
        <f>IF('2018 Hourly Load - RC2016'!Y351="",0,$P$19+$Q$19*(WLEF!Y350))</f>
        <v>146.42053312657788</v>
      </c>
      <c r="Z371" s="25">
        <f t="shared" si="5"/>
        <v>4046.2115296067595</v>
      </c>
    </row>
    <row r="372" spans="1:26" x14ac:dyDescent="0.25">
      <c r="A372" s="37">
        <f>IF('2018 Hourly Load - RC2016'!A352="","",'2018 Hourly Load - RC2016'!A352)</f>
        <v>43442</v>
      </c>
      <c r="B372" s="38">
        <f>IF('2018 Hourly Load - RC2016'!B352="",0,$P$19+$Q$19*(WLEF!B351))</f>
        <v>133.58400323476093</v>
      </c>
      <c r="C372" s="38">
        <f>IF('2018 Hourly Load - RC2016'!C352="",0,$P$19+$Q$19*(WLEF!C351))</f>
        <v>126.47211232032629</v>
      </c>
      <c r="D372" s="38">
        <f>IF('2018 Hourly Load - RC2016'!D352="",0,$P$19+$Q$19*(WLEF!D351))</f>
        <v>123.10341304661279</v>
      </c>
      <c r="E372" s="38">
        <f>IF('2018 Hourly Load - RC2016'!E352="",0,$P$19+$Q$19*(WLEF!E351))</f>
        <v>121.96006076488206</v>
      </c>
      <c r="F372" s="38">
        <f>IF('2018 Hourly Load - RC2016'!F352="",0,$P$19+$Q$19*(WLEF!F351))</f>
        <v>123.27739856018576</v>
      </c>
      <c r="G372" s="38">
        <f>IF('2018 Hourly Load - RC2016'!G352="",0,$P$19+$Q$19*(WLEF!G351))</f>
        <v>130.92919280289868</v>
      </c>
      <c r="H372" s="38">
        <f>IF('2018 Hourly Load - RC2016'!H352="",0,$P$19+$Q$19*(WLEF!H351))</f>
        <v>147.52721572867395</v>
      </c>
      <c r="I372" s="38">
        <f>IF('2018 Hourly Load - RC2016'!I352="",0,$P$19+$Q$19*(WLEF!I351))</f>
        <v>157.72020273009463</v>
      </c>
      <c r="J372" s="38">
        <f>IF('2018 Hourly Load - RC2016'!J352="",0,$P$19+$Q$19*(WLEF!J351))</f>
        <v>164.82749959490636</v>
      </c>
      <c r="K372" s="38">
        <f>IF('2018 Hourly Load - RC2016'!K352="",0,$P$19+$Q$19*(WLEF!K351))</f>
        <v>173.54702376125448</v>
      </c>
      <c r="L372" s="38">
        <f>IF('2018 Hourly Load - RC2016'!L352="",0,$P$19+$Q$19*(WLEF!L351))</f>
        <v>181.43130194587656</v>
      </c>
      <c r="M372" s="38">
        <f>IF('2018 Hourly Load - RC2016'!M352="",0,$P$19+$Q$19*(WLEF!M351))</f>
        <v>186.74128101168529</v>
      </c>
      <c r="N372" s="38">
        <f>IF('2018 Hourly Load - RC2016'!N352="",0,$P$19+$Q$19*(WLEF!N351))</f>
        <v>190.25808102305501</v>
      </c>
      <c r="O372" s="38">
        <f>IF('2018 Hourly Load - RC2016'!O352="",0,$P$19+$Q$19*(WLEF!O351))</f>
        <v>193.13481490887216</v>
      </c>
      <c r="P372" s="38">
        <f>IF('2018 Hourly Load - RC2016'!P352="",0,$P$19+$Q$19*(WLEF!P351))</f>
        <v>194.47942137730166</v>
      </c>
      <c r="Q372" s="38">
        <f>IF('2018 Hourly Load - RC2016'!Q352="",0,$P$19+$Q$19*(WLEF!Q351))</f>
        <v>196.10363046662872</v>
      </c>
      <c r="R372" s="38">
        <f>IF('2018 Hourly Load - RC2016'!R352="",0,$P$19+$Q$19*(WLEF!R351))</f>
        <v>195.47060898206672</v>
      </c>
      <c r="S372" s="38">
        <f>IF('2018 Hourly Load - RC2016'!S352="",0,$P$19+$Q$19*(WLEF!S351))</f>
        <v>203.51938392143512</v>
      </c>
      <c r="T372" s="38">
        <f>IF('2018 Hourly Load - RC2016'!T352="",0,$P$19+$Q$19*(WLEF!T351))</f>
        <v>219.82706967228552</v>
      </c>
      <c r="U372" s="38">
        <f>IF('2018 Hourly Load - RC2016'!U352="",0,$P$19+$Q$19*(WLEF!U351))</f>
        <v>215.11042358781447</v>
      </c>
      <c r="V372" s="38">
        <f>IF('2018 Hourly Load - RC2016'!V352="",0,$P$19+$Q$19*(WLEF!V351))</f>
        <v>202.38189450152947</v>
      </c>
      <c r="W372" s="38">
        <f>IF('2018 Hourly Load - RC2016'!W352="",0,$P$19+$Q$19*(WLEF!W351))</f>
        <v>185.59918603365594</v>
      </c>
      <c r="X372" s="38">
        <f>IF('2018 Hourly Load - RC2016'!X352="",0,$P$19+$Q$19*(WLEF!X351))</f>
        <v>167.31448659603882</v>
      </c>
      <c r="Y372" s="38">
        <f>IF('2018 Hourly Load - RC2016'!Y352="",0,$P$19+$Q$19*(WLEF!Y351))</f>
        <v>148.07720697709655</v>
      </c>
      <c r="Z372" s="25">
        <f t="shared" si="5"/>
        <v>4082.3969135499378</v>
      </c>
    </row>
    <row r="373" spans="1:26" x14ac:dyDescent="0.25">
      <c r="A373" s="37">
        <f>IF('2018 Hourly Load - RC2016'!A353="","",'2018 Hourly Load - RC2016'!A353)</f>
        <v>43443</v>
      </c>
      <c r="B373" s="38">
        <f>IF('2018 Hourly Load - RC2016'!B353="",0,$P$19+$Q$19*(WLEF!B352))</f>
        <v>134.41500329901021</v>
      </c>
      <c r="C373" s="38">
        <f>IF('2018 Hourly Load - RC2016'!C353="",0,$P$19+$Q$19*(WLEF!C352))</f>
        <v>127.78111436471718</v>
      </c>
      <c r="D373" s="38">
        <f>IF('2018 Hourly Load - RC2016'!D353="",0,$P$19+$Q$19*(WLEF!D352))</f>
        <v>124.60508753258725</v>
      </c>
      <c r="E373" s="38">
        <f>IF('2018 Hourly Load - RC2016'!E353="",0,$P$19+$Q$19*(WLEF!E352))</f>
        <v>123.73586270254631</v>
      </c>
      <c r="F373" s="38">
        <f>IF('2018 Hourly Load - RC2016'!F353="",0,$P$19+$Q$19*(WLEF!F352))</f>
        <v>125.15986919442594</v>
      </c>
      <c r="G373" s="38">
        <f>IF('2018 Hourly Load - RC2016'!G353="",0,$P$19+$Q$19*(WLEF!G352))</f>
        <v>133.81552477829908</v>
      </c>
      <c r="H373" s="38">
        <f>IF('2018 Hourly Load - RC2016'!H353="",0,$P$19+$Q$19*(WLEF!H352))</f>
        <v>154.09179471750508</v>
      </c>
      <c r="I373" s="38">
        <f>IF('2018 Hourly Load - RC2016'!I353="",0,$P$19+$Q$19*(WLEF!I352))</f>
        <v>164.62704956469389</v>
      </c>
      <c r="J373" s="38">
        <f>IF('2018 Hourly Load - RC2016'!J353="",0,$P$19+$Q$19*(WLEF!J352))</f>
        <v>170.28375458172917</v>
      </c>
      <c r="K373" s="38">
        <f>IF('2018 Hourly Load - RC2016'!K353="",0,$P$19+$Q$19*(WLEF!K352))</f>
        <v>174.99641081286399</v>
      </c>
      <c r="L373" s="38">
        <f>IF('2018 Hourly Load - RC2016'!L353="",0,$P$19+$Q$19*(WLEF!L352))</f>
        <v>177.84636082114719</v>
      </c>
      <c r="M373" s="38">
        <f>IF('2018 Hourly Load - RC2016'!M353="",0,$P$19+$Q$19*(WLEF!M352))</f>
        <v>178.4614765171836</v>
      </c>
      <c r="N373" s="38">
        <f>IF('2018 Hourly Load - RC2016'!N353="",0,$P$19+$Q$19*(WLEF!N352))</f>
        <v>178.21186792623382</v>
      </c>
      <c r="O373" s="38">
        <f>IF('2018 Hourly Load - RC2016'!O353="",0,$P$19+$Q$19*(WLEF!O352))</f>
        <v>177.11743540385089</v>
      </c>
      <c r="P373" s="38">
        <f>IF('2018 Hourly Load - RC2016'!P353="",0,$P$19+$Q$19*(WLEF!P352))</f>
        <v>175.38920745023395</v>
      </c>
      <c r="Q373" s="38">
        <f>IF('2018 Hourly Load - RC2016'!Q353="",0,$P$19+$Q$19*(WLEF!Q352))</f>
        <v>172.88316237194334</v>
      </c>
      <c r="R373" s="38">
        <f>IF('2018 Hourly Load - RC2016'!R353="",0,$P$19+$Q$19*(WLEF!R352))</f>
        <v>174.11564799159066</v>
      </c>
      <c r="S373" s="38">
        <f>IF('2018 Hourly Load - RC2016'!S353="",0,$P$19+$Q$19*(WLEF!S352))</f>
        <v>187.48874446576437</v>
      </c>
      <c r="T373" s="38">
        <f>IF('2018 Hourly Load - RC2016'!T353="",0,$P$19+$Q$19*(WLEF!T352))</f>
        <v>205.84815780920312</v>
      </c>
      <c r="U373" s="38">
        <f>IF('2018 Hourly Load - RC2016'!U353="",0,$P$19+$Q$19*(WLEF!U352))</f>
        <v>203.78120231234564</v>
      </c>
      <c r="V373" s="38">
        <f>IF('2018 Hourly Load - RC2016'!V353="",0,$P$19+$Q$19*(WLEF!V352))</f>
        <v>195.90449096693345</v>
      </c>
      <c r="W373" s="38">
        <f>IF('2018 Hourly Load - RC2016'!W353="",0,$P$19+$Q$19*(WLEF!W352))</f>
        <v>183.2314184683934</v>
      </c>
      <c r="X373" s="38">
        <f>IF('2018 Hourly Load - RC2016'!X353="",0,$P$19+$Q$19*(WLEF!X352))</f>
        <v>166.2685789475735</v>
      </c>
      <c r="Y373" s="38">
        <f>IF('2018 Hourly Load - RC2016'!Y353="",0,$P$19+$Q$19*(WLEF!Y352))</f>
        <v>150.13218787897625</v>
      </c>
      <c r="Z373" s="25">
        <f t="shared" si="5"/>
        <v>3960.1914108797519</v>
      </c>
    </row>
    <row r="374" spans="1:26" x14ac:dyDescent="0.25">
      <c r="A374" s="37">
        <f>IF('2018 Hourly Load - RC2016'!A354="","",'2018 Hourly Load - RC2016'!A354)</f>
        <v>43444</v>
      </c>
      <c r="B374" s="38">
        <f>IF('2018 Hourly Load - RC2016'!B354="",0,$P$19+$Q$19*(WLEF!B353))</f>
        <v>138.84854386268339</v>
      </c>
      <c r="C374" s="38">
        <f>IF('2018 Hourly Load - RC2016'!C354="",0,$P$19+$Q$19*(WLEF!C353))</f>
        <v>134.23112263267967</v>
      </c>
      <c r="D374" s="38">
        <f>IF('2018 Hourly Load - RC2016'!D354="",0,$P$19+$Q$19*(WLEF!D353))</f>
        <v>132.13375951913062</v>
      </c>
      <c r="E374" s="38">
        <f>IF('2018 Hourly Load - RC2016'!E354="",0,$P$19+$Q$19*(WLEF!E353))</f>
        <v>133.36514607696114</v>
      </c>
      <c r="F374" s="38">
        <f>IF('2018 Hourly Load - RC2016'!F354="",0,$P$19+$Q$19*(WLEF!F353))</f>
        <v>136.96047865854072</v>
      </c>
      <c r="G374" s="38">
        <f>IF('2018 Hourly Load - RC2016'!G354="",0,$P$19+$Q$19*(WLEF!G353))</f>
        <v>151.62336445446905</v>
      </c>
      <c r="H374" s="38">
        <f>IF('2018 Hourly Load - RC2016'!H354="",0,$P$19+$Q$19*(WLEF!H353))</f>
        <v>180.26821330472774</v>
      </c>
      <c r="I374" s="38">
        <f>IF('2018 Hourly Load - RC2016'!I354="",0,$P$19+$Q$19*(WLEF!I353))</f>
        <v>198.17768958554285</v>
      </c>
      <c r="J374" s="38">
        <f>IF('2018 Hourly Load - RC2016'!J354="",0,$P$19+$Q$19*(WLEF!J353))</f>
        <v>196.5024316642386</v>
      </c>
      <c r="K374" s="38">
        <f>IF('2018 Hourly Load - RC2016'!K354="",0,$P$19+$Q$19*(WLEF!K353))</f>
        <v>190.87640039797361</v>
      </c>
      <c r="L374" s="38">
        <f>IF('2018 Hourly Load - RC2016'!L354="",0,$P$19+$Q$19*(WLEF!L353))</f>
        <v>186.53316128503798</v>
      </c>
      <c r="M374" s="38">
        <f>IF('2018 Hourly Load - RC2016'!M354="",0,$P$19+$Q$19*(WLEF!M353))</f>
        <v>181.3467899902721</v>
      </c>
      <c r="N374" s="38">
        <f>IF('2018 Hourly Load - RC2016'!N354="",0,$P$19+$Q$19*(WLEF!N353))</f>
        <v>177.01825226769864</v>
      </c>
      <c r="O374" s="38">
        <f>IF('2018 Hourly Load - RC2016'!O354="",0,$P$19+$Q$19*(WLEF!O353))</f>
        <v>174.0993771294456</v>
      </c>
      <c r="P374" s="38">
        <f>IF('2018 Hourly Load - RC2016'!P354="",0,$P$19+$Q$19*(WLEF!P353))</f>
        <v>170.57071329241745</v>
      </c>
      <c r="Q374" s="38">
        <f>IF('2018 Hourly Load - RC2016'!Q354="",0,$P$19+$Q$19*(WLEF!Q353))</f>
        <v>169.23556033803115</v>
      </c>
      <c r="R374" s="38">
        <f>IF('2018 Hourly Load - RC2016'!R354="",0,$P$19+$Q$19*(WLEF!R353))</f>
        <v>171.13002283000003</v>
      </c>
      <c r="S374" s="38">
        <f>IF('2018 Hourly Load - RC2016'!S354="",0,$P$19+$Q$19*(WLEF!S353))</f>
        <v>186.63719525423508</v>
      </c>
      <c r="T374" s="38">
        <f>IF('2018 Hourly Load - RC2016'!T354="",0,$P$19+$Q$19*(WLEF!T353))</f>
        <v>209.44021046808342</v>
      </c>
      <c r="U374" s="38">
        <f>IF('2018 Hourly Load - RC2016'!U354="",0,$P$19+$Q$19*(WLEF!U353))</f>
        <v>209.42106967357643</v>
      </c>
      <c r="V374" s="38">
        <f>IF('2018 Hourly Load - RC2016'!V354="",0,$P$19+$Q$19*(WLEF!V353))</f>
        <v>206.01804270012059</v>
      </c>
      <c r="W374" s="38">
        <f>IF('2018 Hourly Load - RC2016'!W354="",0,$P$19+$Q$19*(WLEF!W353))</f>
        <v>194.5693495210478</v>
      </c>
      <c r="X374" s="38">
        <f>IF('2018 Hourly Load - RC2016'!X354="",0,$P$19+$Q$19*(WLEF!X353))</f>
        <v>177.97919193621925</v>
      </c>
      <c r="Y374" s="38">
        <f>IF('2018 Hourly Load - RC2016'!Y354="",0,$P$19+$Q$19*(WLEF!Y353))</f>
        <v>161.10574829098815</v>
      </c>
      <c r="Z374" s="25">
        <f t="shared" si="5"/>
        <v>4168.0918351341206</v>
      </c>
    </row>
    <row r="375" spans="1:26" x14ac:dyDescent="0.25">
      <c r="A375" s="37">
        <f>IF('2018 Hourly Load - RC2016'!A355="","",'2018 Hourly Load - RC2016'!A355)</f>
        <v>43445</v>
      </c>
      <c r="B375" s="38">
        <f>IF('2018 Hourly Load - RC2016'!B355="",0,$P$19+$Q$19*(WLEF!B354))</f>
        <v>150.84762317560904</v>
      </c>
      <c r="C375" s="38">
        <f>IF('2018 Hourly Load - RC2016'!C355="",0,$P$19+$Q$19*(WLEF!C354))</f>
        <v>146.23021129626215</v>
      </c>
      <c r="D375" s="38">
        <f>IF('2018 Hourly Load - RC2016'!D355="",0,$P$19+$Q$19*(WLEF!D354))</f>
        <v>145.17500837563819</v>
      </c>
      <c r="E375" s="38">
        <f>IF('2018 Hourly Load - RC2016'!E355="",0,$P$19+$Q$19*(WLEF!E354))</f>
        <v>145.52577021420376</v>
      </c>
      <c r="F375" s="38">
        <f>IF('2018 Hourly Load - RC2016'!F355="",0,$P$19+$Q$19*(WLEF!F354))</f>
        <v>150.30018897218559</v>
      </c>
      <c r="G375" s="38">
        <f>IF('2018 Hourly Load - RC2016'!G355="",0,$P$19+$Q$19*(WLEF!G354))</f>
        <v>166.2685789475735</v>
      </c>
      <c r="H375" s="38">
        <f>IF('2018 Hourly Load - RC2016'!H355="",0,$P$19+$Q$19*(WLEF!H354))</f>
        <v>198.85486774872575</v>
      </c>
      <c r="I375" s="38">
        <f>IF('2018 Hourly Load - RC2016'!I355="",0,$P$19+$Q$19*(WLEF!I354))</f>
        <v>215.71756820855404</v>
      </c>
      <c r="J375" s="38">
        <f>IF('2018 Hourly Load - RC2016'!J355="",0,$P$19+$Q$19*(WLEF!J354))</f>
        <v>208.44679668771428</v>
      </c>
      <c r="K375" s="38">
        <f>IF('2018 Hourly Load - RC2016'!K355="",0,$P$19+$Q$19*(WLEF!K354))</f>
        <v>201.23124295323015</v>
      </c>
      <c r="L375" s="38">
        <f>IF('2018 Hourly Load - RC2016'!L355="",0,$P$19+$Q$19*(WLEF!L354))</f>
        <v>192.56357896815854</v>
      </c>
      <c r="M375" s="38">
        <f>IF('2018 Hourly Load - RC2016'!M355="",0,$P$19+$Q$19*(WLEF!M354))</f>
        <v>186.94960789134515</v>
      </c>
      <c r="N375" s="38">
        <f>IF('2018 Hourly Load - RC2016'!N355="",0,$P$19+$Q$19*(WLEF!N354))</f>
        <v>181.51584986554573</v>
      </c>
      <c r="O375" s="38">
        <f>IF('2018 Hourly Load - RC2016'!O355="",0,$P$19+$Q$19*(WLEF!O354))</f>
        <v>177.49811718639091</v>
      </c>
      <c r="P375" s="38">
        <f>IF('2018 Hourly Load - RC2016'!P355="",0,$P$19+$Q$19*(WLEF!P354))</f>
        <v>173.79050407558185</v>
      </c>
      <c r="Q375" s="38">
        <f>IF('2018 Hourly Load - RC2016'!Q355="",0,$P$19+$Q$19*(WLEF!Q354))</f>
        <v>172.25392862267398</v>
      </c>
      <c r="R375" s="38">
        <f>IF('2018 Hourly Load - RC2016'!R355="",0,$P$19+$Q$19*(WLEF!R354))</f>
        <v>174.29472242031662</v>
      </c>
      <c r="S375" s="38">
        <f>IF('2018 Hourly Load - RC2016'!S355="",0,$P$19+$Q$19*(WLEF!S354))</f>
        <v>189.16709817375676</v>
      </c>
      <c r="T375" s="38">
        <f>IF('2018 Hourly Load - RC2016'!T355="",0,$P$19+$Q$19*(WLEF!T354))</f>
        <v>208.21809976181655</v>
      </c>
      <c r="U375" s="38">
        <f>IF('2018 Hourly Load - RC2016'!U355="",0,$P$19+$Q$19*(WLEF!U354))</f>
        <v>206.67981385799223</v>
      </c>
      <c r="V375" s="38">
        <f>IF('2018 Hourly Load - RC2016'!V355="",0,$P$19+$Q$19*(WLEF!V354))</f>
        <v>201.97296582330412</v>
      </c>
      <c r="W375" s="38">
        <f>IF('2018 Hourly Load - RC2016'!W355="",0,$P$19+$Q$19*(WLEF!W354))</f>
        <v>190.59352145078321</v>
      </c>
      <c r="X375" s="38">
        <f>IF('2018 Hourly Load - RC2016'!X355="",0,$P$19+$Q$19*(WLEF!X354))</f>
        <v>172.86700084055497</v>
      </c>
      <c r="Y375" s="38">
        <f>IF('2018 Hourly Load - RC2016'!Y355="",0,$P$19+$Q$19*(WLEF!Y354))</f>
        <v>156.67650615232623</v>
      </c>
      <c r="Z375" s="25">
        <f t="shared" si="5"/>
        <v>4313.6391716702428</v>
      </c>
    </row>
    <row r="376" spans="1:26" x14ac:dyDescent="0.25">
      <c r="A376" s="37">
        <f>IF('2018 Hourly Load - RC2016'!A356="","",'2018 Hourly Load - RC2016'!A356)</f>
        <v>43446</v>
      </c>
      <c r="B376" s="38">
        <f>IF('2018 Hourly Load - RC2016'!B356="",0,$P$19+$Q$19*(WLEF!B355))</f>
        <v>145.85041351043211</v>
      </c>
      <c r="C376" s="38">
        <f>IF('2018 Hourly Load - RC2016'!C356="",0,$P$19+$Q$19*(WLEF!C355))</f>
        <v>140.57381197377671</v>
      </c>
      <c r="D376" s="38">
        <f>IF('2018 Hourly Load - RC2016'!D356="",0,$P$19+$Q$19*(WLEF!D355))</f>
        <v>138.77189724802562</v>
      </c>
      <c r="E376" s="38">
        <f>IF('2018 Hourly Load - RC2016'!E356="",0,$P$19+$Q$19*(WLEF!E355))</f>
        <v>138.55501307881448</v>
      </c>
      <c r="F376" s="38">
        <f>IF('2018 Hourly Load - RC2016'!F356="",0,$P$19+$Q$19*(WLEF!F355))</f>
        <v>143.07761217514965</v>
      </c>
      <c r="G376" s="38">
        <f>IF('2018 Hourly Load - RC2016'!G356="",0,$P$19+$Q$19*(WLEF!G355))</f>
        <v>157.61698082947817</v>
      </c>
      <c r="H376" s="38">
        <f>IF('2018 Hourly Load - RC2016'!H356="",0,$P$19+$Q$19*(WLEF!H355))</f>
        <v>185.01327963167586</v>
      </c>
      <c r="I376" s="38">
        <f>IF('2018 Hourly Load - RC2016'!I356="",0,$P$19+$Q$19*(WLEF!I355))</f>
        <v>199.71790675964078</v>
      </c>
      <c r="J376" s="38">
        <f>IF('2018 Hourly Load - RC2016'!J356="",0,$P$19+$Q$19*(WLEF!J355))</f>
        <v>200.78731404725289</v>
      </c>
      <c r="K376" s="38">
        <f>IF('2018 Hourly Load - RC2016'!K356="",0,$P$19+$Q$19*(WLEF!K355))</f>
        <v>200.58412355531141</v>
      </c>
      <c r="L376" s="38">
        <f>IF('2018 Hourly Load - RC2016'!L356="",0,$P$19+$Q$19*(WLEF!L355))</f>
        <v>196.92010464515158</v>
      </c>
      <c r="M376" s="38">
        <f>IF('2018 Hourly Load - RC2016'!M356="",0,$P$19+$Q$19*(WLEF!M355))</f>
        <v>192.29631921426108</v>
      </c>
      <c r="N376" s="38">
        <f>IF('2018 Hourly Load - RC2016'!N356="",0,$P$19+$Q$19*(WLEF!N355))</f>
        <v>186.82805870336495</v>
      </c>
      <c r="O376" s="38">
        <f>IF('2018 Hourly Load - RC2016'!O356="",0,$P$19+$Q$19*(WLEF!O355))</f>
        <v>182.29537816041713</v>
      </c>
      <c r="P376" s="38">
        <f>IF('2018 Hourly Load - RC2016'!P356="",0,$P$19+$Q$19*(WLEF!P355))</f>
        <v>177.73020911999498</v>
      </c>
      <c r="Q376" s="38">
        <f>IF('2018 Hourly Load - RC2016'!Q356="",0,$P$19+$Q$19*(WLEF!Q355))</f>
        <v>176.14438375762549</v>
      </c>
      <c r="R376" s="38">
        <f>IF('2018 Hourly Load - RC2016'!R356="",0,$P$19+$Q$19*(WLEF!R355))</f>
        <v>178.64472853166347</v>
      </c>
      <c r="S376" s="38">
        <f>IF('2018 Hourly Load - RC2016'!S356="",0,$P$19+$Q$19*(WLEF!S355))</f>
        <v>195.09164196613085</v>
      </c>
      <c r="T376" s="38">
        <f>IF('2018 Hourly Load - RC2016'!T356="",0,$P$19+$Q$19*(WLEF!T355))</f>
        <v>211.61238602899124</v>
      </c>
      <c r="U376" s="38">
        <f>IF('2018 Hourly Load - RC2016'!U356="",0,$P$19+$Q$19*(WLEF!U355))</f>
        <v>208.504003286847</v>
      </c>
      <c r="V376" s="38">
        <f>IF('2018 Hourly Load - RC2016'!V356="",0,$P$19+$Q$19*(WLEF!V355))</f>
        <v>204.77492610295229</v>
      </c>
      <c r="W376" s="38">
        <f>IF('2018 Hourly Load - RC2016'!W356="",0,$P$19+$Q$19*(WLEF!W355))</f>
        <v>195.85021040410356</v>
      </c>
      <c r="X376" s="38">
        <f>IF('2018 Hourly Load - RC2016'!X356="",0,$P$19+$Q$19*(WLEF!X355))</f>
        <v>183.29966387754061</v>
      </c>
      <c r="Y376" s="38">
        <f>IF('2018 Hourly Load - RC2016'!Y356="",0,$P$19+$Q$19*(WLEF!Y355))</f>
        <v>169.09311027421828</v>
      </c>
      <c r="Z376" s="25">
        <f t="shared" si="5"/>
        <v>4309.6334768828192</v>
      </c>
    </row>
    <row r="377" spans="1:26" x14ac:dyDescent="0.25">
      <c r="A377" s="37">
        <f>IF('2018 Hourly Load - RC2016'!A357="","",'2018 Hourly Load - RC2016'!A357)</f>
        <v>43447</v>
      </c>
      <c r="B377" s="38">
        <f>IF('2018 Hourly Load - RC2016'!B357="",0,$P$19+$Q$19*(WLEF!B356))</f>
        <v>157.07255034473724</v>
      </c>
      <c r="C377" s="38">
        <f>IF('2018 Hourly Load - RC2016'!C357="",0,$P$19+$Q$19*(WLEF!C356))</f>
        <v>152.10509015386819</v>
      </c>
      <c r="D377" s="38">
        <f>IF('2018 Hourly Load - RC2016'!D357="",0,$P$19+$Q$19*(WLEF!D356))</f>
        <v>149.81076480509989</v>
      </c>
      <c r="E377" s="38">
        <f>IF('2018 Hourly Load - RC2016'!E357="",0,$P$19+$Q$19*(WLEF!E356))</f>
        <v>150.09021997333218</v>
      </c>
      <c r="F377" s="38">
        <f>IF('2018 Hourly Load - RC2016'!F357="",0,$P$19+$Q$19*(WLEF!F356))</f>
        <v>152.73096845590237</v>
      </c>
      <c r="G377" s="38">
        <f>IF('2018 Hourly Load - RC2016'!G357="",0,$P$19+$Q$19*(WLEF!G356))</f>
        <v>160.11376156470578</v>
      </c>
      <c r="H377" s="38">
        <f>IF('2018 Hourly Load - RC2016'!H357="",0,$P$19+$Q$19*(WLEF!H356))</f>
        <v>172.17341587106256</v>
      </c>
      <c r="I377" s="38">
        <f>IF('2018 Hourly Load - RC2016'!I357="",0,$P$19+$Q$19*(WLEF!I356))</f>
        <v>187.59325316061529</v>
      </c>
      <c r="J377" s="38">
        <f>IF('2018 Hourly Load - RC2016'!J357="",0,$P$19+$Q$19*(WLEF!J356))</f>
        <v>197.24750998154772</v>
      </c>
      <c r="K377" s="38">
        <f>IF('2018 Hourly Load - RC2016'!K357="",0,$P$19+$Q$19*(WLEF!K356))</f>
        <v>196.66577828819635</v>
      </c>
      <c r="L377" s="38">
        <f>IF('2018 Hourly Load - RC2016'!L357="",0,$P$19+$Q$19*(WLEF!L356))</f>
        <v>189.83510909685134</v>
      </c>
      <c r="M377" s="38">
        <f>IF('2018 Hourly Load - RC2016'!M357="",0,$P$19+$Q$19*(WLEF!M356))</f>
        <v>183.70961968945335</v>
      </c>
      <c r="N377" s="38">
        <f>IF('2018 Hourly Load - RC2016'!N357="",0,$P$19+$Q$19*(WLEF!N356))</f>
        <v>179.2623991148551</v>
      </c>
      <c r="O377" s="38">
        <f>IF('2018 Hourly Load - RC2016'!O357="",0,$P$19+$Q$19*(WLEF!O356))</f>
        <v>174.94736949497752</v>
      </c>
      <c r="P377" s="38">
        <f>IF('2018 Hourly Load - RC2016'!P357="",0,$P$19+$Q$19*(WLEF!P356))</f>
        <v>171.19405612789132</v>
      </c>
      <c r="Q377" s="38">
        <f>IF('2018 Hourly Load - RC2016'!Q357="",0,$P$19+$Q$19*(WLEF!Q356))</f>
        <v>169.25139531571216</v>
      </c>
      <c r="R377" s="38">
        <f>IF('2018 Hourly Load - RC2016'!R357="",0,$P$19+$Q$19*(WLEF!R356))</f>
        <v>168.71381310816867</v>
      </c>
      <c r="S377" s="38">
        <f>IF('2018 Hourly Load - RC2016'!S357="",0,$P$19+$Q$19*(WLEF!S356))</f>
        <v>178.6613964370826</v>
      </c>
      <c r="T377" s="38">
        <f>IF('2018 Hourly Load - RC2016'!T357="",0,$P$19+$Q$19*(WLEF!T356))</f>
        <v>191.42552635099983</v>
      </c>
      <c r="U377" s="38">
        <f>IF('2018 Hourly Load - RC2016'!U357="",0,$P$19+$Q$19*(WLEF!U356))</f>
        <v>187.2624866227336</v>
      </c>
      <c r="V377" s="38">
        <f>IF('2018 Hourly Load - RC2016'!V357="",0,$P$19+$Q$19*(WLEF!V356))</f>
        <v>182.89053667767826</v>
      </c>
      <c r="W377" s="38">
        <f>IF('2018 Hourly Load - RC2016'!W357="",0,$P$19+$Q$19*(WLEF!W356))</f>
        <v>176.58905711974177</v>
      </c>
      <c r="X377" s="38">
        <f>IF('2018 Hourly Load - RC2016'!X357="",0,$P$19+$Q$19*(WLEF!X356))</f>
        <v>167.4241331171707</v>
      </c>
      <c r="Y377" s="38">
        <f>IF('2018 Hourly Load - RC2016'!Y357="",0,$P$19+$Q$19*(WLEF!Y356))</f>
        <v>157.8234951202779</v>
      </c>
      <c r="Z377" s="25">
        <f t="shared" si="5"/>
        <v>4154.5937059926619</v>
      </c>
    </row>
    <row r="378" spans="1:26" x14ac:dyDescent="0.25">
      <c r="A378" s="37">
        <f>IF('2018 Hourly Load - RC2016'!A358="","",'2018 Hourly Load - RC2016'!A358)</f>
        <v>43448</v>
      </c>
      <c r="B378" s="38">
        <f>IF('2018 Hourly Load - RC2016'!B358="",0,$P$19+$Q$19*(WLEF!B357))</f>
        <v>148.5603374328623</v>
      </c>
      <c r="C378" s="38">
        <f>IF('2018 Hourly Load - RC2016'!C358="",0,$P$19+$Q$19*(WLEF!C357))</f>
        <v>143.064366610126</v>
      </c>
      <c r="D378" s="38">
        <f>IF('2018 Hourly Load - RC2016'!D358="",0,$P$19+$Q$19*(WLEF!D357))</f>
        <v>141.2241861195495</v>
      </c>
      <c r="E378" s="38">
        <f>IF('2018 Hourly Load - RC2016'!E358="",0,$P$19+$Q$19*(WLEF!E357))</f>
        <v>141.38081105981749</v>
      </c>
      <c r="F378" s="38">
        <f>IF('2018 Hourly Load - RC2016'!F358="",0,$P$19+$Q$19*(WLEF!F357))</f>
        <v>143.23667116331555</v>
      </c>
      <c r="G378" s="38">
        <f>IF('2018 Hourly Load - RC2016'!G358="",0,$P$19+$Q$19*(WLEF!G357))</f>
        <v>148.71254238958045</v>
      </c>
      <c r="H378" s="38">
        <f>IF('2018 Hourly Load - RC2016'!H358="",0,$P$19+$Q$19*(WLEF!H357))</f>
        <v>159.27698998735576</v>
      </c>
      <c r="I378" s="38">
        <f>IF('2018 Hourly Load - RC2016'!I358="",0,$P$19+$Q$19*(WLEF!I357))</f>
        <v>173.43351038388761</v>
      </c>
      <c r="J378" s="38">
        <f>IF('2018 Hourly Load - RC2016'!J358="",0,$P$19+$Q$19*(WLEF!J357))</f>
        <v>187.31467839268652</v>
      </c>
      <c r="K378" s="38">
        <f>IF('2018 Hourly Load - RC2016'!K358="",0,$P$19+$Q$19*(WLEF!K357))</f>
        <v>188.9390450046169</v>
      </c>
      <c r="L378" s="38">
        <f>IF('2018 Hourly Load - RC2016'!L358="",0,$P$19+$Q$19*(WLEF!L357))</f>
        <v>183.21436071251304</v>
      </c>
      <c r="M378" s="38">
        <f>IF('2018 Hourly Load - RC2016'!M358="",0,$P$19+$Q$19*(WLEF!M357))</f>
        <v>178.9616647288297</v>
      </c>
      <c r="N378" s="38">
        <f>IF('2018 Hourly Load - RC2016'!N358="",0,$P$19+$Q$19*(WLEF!N357))</f>
        <v>175.71717094891409</v>
      </c>
      <c r="O378" s="38">
        <f>IF('2018 Hourly Load - RC2016'!O358="",0,$P$19+$Q$19*(WLEF!O357))</f>
        <v>173.07721295648565</v>
      </c>
      <c r="P378" s="38">
        <f>IF('2018 Hourly Load - RC2016'!P358="",0,$P$19+$Q$19*(WLEF!P357))</f>
        <v>171.32219177467803</v>
      </c>
      <c r="Q378" s="38">
        <f>IF('2018 Hourly Load - RC2016'!Q358="",0,$P$19+$Q$19*(WLEF!Q357))</f>
        <v>169.77475661279772</v>
      </c>
      <c r="R378" s="38">
        <f>IF('2018 Hourly Load - RC2016'!R358="",0,$P$19+$Q$19*(WLEF!R357))</f>
        <v>169.83830079940924</v>
      </c>
      <c r="S378" s="38">
        <f>IF('2018 Hourly Load - RC2016'!S358="",0,$P$19+$Q$19*(WLEF!S357))</f>
        <v>180.35226492030426</v>
      </c>
      <c r="T378" s="38">
        <f>IF('2018 Hourly Load - RC2016'!T358="",0,$P$19+$Q$19*(WLEF!T357))</f>
        <v>198.92819416093175</v>
      </c>
      <c r="U378" s="38">
        <f>IF('2018 Hourly Load - RC2016'!U358="",0,$P$19+$Q$19*(WLEF!U357))</f>
        <v>196.55686759182788</v>
      </c>
      <c r="V378" s="38">
        <f>IF('2018 Hourly Load - RC2016'!V358="",0,$P$19+$Q$19*(WLEF!V357))</f>
        <v>191.17736279616912</v>
      </c>
      <c r="W378" s="38">
        <f>IF('2018 Hourly Load - RC2016'!W358="",0,$P$19+$Q$19*(WLEF!W357))</f>
        <v>181.5665958800983</v>
      </c>
      <c r="X378" s="38">
        <f>IF('2018 Hourly Load - RC2016'!X358="",0,$P$19+$Q$19*(WLEF!X357))</f>
        <v>166.23745708455726</v>
      </c>
      <c r="Y378" s="38">
        <f>IF('2018 Hourly Load - RC2016'!Y358="",0,$P$19+$Q$19*(WLEF!Y357))</f>
        <v>152.44613306359309</v>
      </c>
      <c r="Z378" s="25">
        <f t="shared" si="5"/>
        <v>4064.3136725749082</v>
      </c>
    </row>
    <row r="379" spans="1:26" x14ac:dyDescent="0.25">
      <c r="A379" s="37">
        <f>IF('2018 Hourly Load - RC2016'!A359="","",'2018 Hourly Load - RC2016'!A359)</f>
        <v>43449</v>
      </c>
      <c r="B379" s="38">
        <f>IF('2018 Hourly Load - RC2016'!B359="",0,$P$19+$Q$19*(WLEF!B358))</f>
        <v>142.86585576228137</v>
      </c>
      <c r="C379" s="38">
        <f>IF('2018 Hourly Load - RC2016'!C359="",0,$P$19+$Q$19*(WLEF!C358))</f>
        <v>138.27495659142062</v>
      </c>
      <c r="D379" s="38">
        <f>IF('2018 Hourly Load - RC2016'!D359="",0,$P$19+$Q$19*(WLEF!D358))</f>
        <v>137.93220251149796</v>
      </c>
      <c r="E379" s="38">
        <f>IF('2018 Hourly Load - RC2016'!E359="",0,$P$19+$Q$19*(WLEF!E358))</f>
        <v>138.89967037704031</v>
      </c>
      <c r="F379" s="38">
        <f>IF('2018 Hourly Load - RC2016'!F359="",0,$P$19+$Q$19*(WLEF!F358))</f>
        <v>144.26222890541925</v>
      </c>
      <c r="G379" s="38">
        <f>IF('2018 Hourly Load - RC2016'!G359="",0,$P$19+$Q$19*(WLEF!G358))</f>
        <v>159.02386267231714</v>
      </c>
      <c r="H379" s="38">
        <f>IF('2018 Hourly Load - RC2016'!H359="",0,$P$19+$Q$19*(WLEF!H358))</f>
        <v>189.18465079516716</v>
      </c>
      <c r="I379" s="38">
        <f>IF('2018 Hourly Load - RC2016'!I359="",0,$P$19+$Q$19*(WLEF!I358))</f>
        <v>206.58516722895939</v>
      </c>
      <c r="J379" s="38">
        <f>IF('2018 Hourly Load - RC2016'!J359="",0,$P$19+$Q$19*(WLEF!J358))</f>
        <v>205.07571227723088</v>
      </c>
      <c r="K379" s="38">
        <f>IF('2018 Hourly Load - RC2016'!K359="",0,$P$19+$Q$19*(WLEF!K358))</f>
        <v>196.4480086837126</v>
      </c>
      <c r="L379" s="38">
        <f>IF('2018 Hourly Load - RC2016'!L359="",0,$P$19+$Q$19*(WLEF!L358))</f>
        <v>190.29336608619926</v>
      </c>
      <c r="M379" s="38">
        <f>IF('2018 Hourly Load - RC2016'!M359="",0,$P$19+$Q$19*(WLEF!M358))</f>
        <v>185.4956699469904</v>
      </c>
      <c r="N379" s="38">
        <f>IF('2018 Hourly Load - RC2016'!N359="",0,$P$19+$Q$19*(WLEF!N358))</f>
        <v>184.37756515795019</v>
      </c>
      <c r="O379" s="38">
        <f>IF('2018 Hourly Load - RC2016'!O359="",0,$P$19+$Q$19*(WLEF!O358))</f>
        <v>182.60123958350411</v>
      </c>
      <c r="P379" s="38">
        <f>IF('2018 Hourly Load - RC2016'!P359="",0,$P$19+$Q$19*(WLEF!P358))</f>
        <v>180.48682231048122</v>
      </c>
      <c r="Q379" s="38">
        <f>IF('2018 Hourly Load - RC2016'!Q359="",0,$P$19+$Q$19*(WLEF!Q358))</f>
        <v>180.16739883860131</v>
      </c>
      <c r="R379" s="38">
        <f>IF('2018 Hourly Load - RC2016'!R359="",0,$P$19+$Q$19*(WLEF!R358))</f>
        <v>180.67198905176491</v>
      </c>
      <c r="S379" s="38">
        <f>IF('2018 Hourly Load - RC2016'!S359="",0,$P$19+$Q$19*(WLEF!S358))</f>
        <v>192.75977516879996</v>
      </c>
      <c r="T379" s="38">
        <f>IF('2018 Hourly Load - RC2016'!T359="",0,$P$19+$Q$19*(WLEF!T358))</f>
        <v>212.83139735216344</v>
      </c>
      <c r="U379" s="38">
        <f>IF('2018 Hourly Load - RC2016'!U359="",0,$P$19+$Q$19*(WLEF!U358))</f>
        <v>210.74515936238424</v>
      </c>
      <c r="V379" s="38">
        <f>IF('2018 Hourly Load - RC2016'!V359="",0,$P$19+$Q$19*(WLEF!V358))</f>
        <v>202.81015530308579</v>
      </c>
      <c r="W379" s="38">
        <f>IF('2018 Hourly Load - RC2016'!W359="",0,$P$19+$Q$19*(WLEF!W358))</f>
        <v>188.97411428337301</v>
      </c>
      <c r="X379" s="38">
        <f>IF('2018 Hourly Load - RC2016'!X359="",0,$P$19+$Q$19*(WLEF!X358))</f>
        <v>171.32219177467803</v>
      </c>
      <c r="Y379" s="38">
        <f>IF('2018 Hourly Load - RC2016'!Y359="",0,$P$19+$Q$19*(WLEF!Y358))</f>
        <v>154.39436111298556</v>
      </c>
      <c r="Z379" s="25">
        <f t="shared" si="5"/>
        <v>4276.4835211380077</v>
      </c>
    </row>
    <row r="380" spans="1:26" x14ac:dyDescent="0.25">
      <c r="A380" s="37">
        <f>IF('2018 Hourly Load - RC2016'!A360="","",'2018 Hourly Load - RC2016'!A360)</f>
        <v>43450</v>
      </c>
      <c r="B380" s="38">
        <f>IF('2018 Hourly Load - RC2016'!B360="",0,$P$19+$Q$19*(WLEF!B359))</f>
        <v>142.70728013114484</v>
      </c>
      <c r="C380" s="38">
        <f>IF('2018 Hourly Load - RC2016'!C360="",0,$P$19+$Q$19*(WLEF!C359))</f>
        <v>137.51470503522069</v>
      </c>
      <c r="D380" s="38">
        <f>IF('2018 Hourly Load - RC2016'!D360="",0,$P$19+$Q$19*(WLEF!D359))</f>
        <v>135.67397573301707</v>
      </c>
      <c r="E380" s="38">
        <f>IF('2018 Hourly Load - RC2016'!E360="",0,$P$19+$Q$19*(WLEF!E359))</f>
        <v>136.33405657984849</v>
      </c>
      <c r="F380" s="38">
        <f>IF('2018 Hourly Load - RC2016'!F360="",0,$P$19+$Q$19*(WLEF!F359))</f>
        <v>140.05610206981584</v>
      </c>
      <c r="G380" s="38">
        <f>IF('2018 Hourly Load - RC2016'!G360="",0,$P$19+$Q$19*(WLEF!G359))</f>
        <v>153.41692113158723</v>
      </c>
      <c r="H380" s="38">
        <f>IF('2018 Hourly Load - RC2016'!H360="",0,$P$19+$Q$19*(WLEF!H359))</f>
        <v>181.46511679805647</v>
      </c>
      <c r="I380" s="38">
        <f>IF('2018 Hourly Load - RC2016'!I360="",0,$P$19+$Q$19*(WLEF!I359))</f>
        <v>195.88639600742749</v>
      </c>
      <c r="J380" s="38">
        <f>IF('2018 Hourly Load - RC2016'!J360="",0,$P$19+$Q$19*(WLEF!J359))</f>
        <v>194.33561115256242</v>
      </c>
      <c r="K380" s="38">
        <f>IF('2018 Hourly Load - RC2016'!K360="",0,$P$19+$Q$19*(WLEF!K359))</f>
        <v>188.58866870082477</v>
      </c>
      <c r="L380" s="38">
        <f>IF('2018 Hourly Load - RC2016'!L360="",0,$P$19+$Q$19*(WLEF!L359))</f>
        <v>184.85846512242412</v>
      </c>
      <c r="M380" s="38">
        <f>IF('2018 Hourly Load - RC2016'!M360="",0,$P$19+$Q$19*(WLEF!M359))</f>
        <v>182.97570317925999</v>
      </c>
      <c r="N380" s="38">
        <f>IF('2018 Hourly Load - RC2016'!N360="",0,$P$19+$Q$19*(WLEF!N359))</f>
        <v>182.34632269660673</v>
      </c>
      <c r="O380" s="38">
        <f>IF('2018 Hourly Load - RC2016'!O360="",0,$P$19+$Q$19*(WLEF!O359))</f>
        <v>182.63525295732109</v>
      </c>
      <c r="P380" s="38">
        <f>IF('2018 Hourly Load - RC2016'!P360="",0,$P$19+$Q$19*(WLEF!P359))</f>
        <v>182.29537816041713</v>
      </c>
      <c r="Q380" s="38">
        <f>IF('2018 Hourly Load - RC2016'!Q360="",0,$P$19+$Q$19*(WLEF!Q359))</f>
        <v>182.73732760427407</v>
      </c>
      <c r="R380" s="38">
        <f>IF('2018 Hourly Load - RC2016'!R360="",0,$P$19+$Q$19*(WLEF!R359))</f>
        <v>182.9927407952641</v>
      </c>
      <c r="S380" s="38">
        <f>IF('2018 Hourly Load - RC2016'!S360="",0,$P$19+$Q$19*(WLEF!S359))</f>
        <v>192.24290610467142</v>
      </c>
      <c r="T380" s="38">
        <f>IF('2018 Hourly Load - RC2016'!T360="",0,$P$19+$Q$19*(WLEF!T359))</f>
        <v>210.09185342605826</v>
      </c>
      <c r="U380" s="38">
        <f>IF('2018 Hourly Load - RC2016'!U360="",0,$P$19+$Q$19*(WLEF!U359))</f>
        <v>206.71768257954346</v>
      </c>
      <c r="V380" s="38">
        <f>IF('2018 Hourly Load - RC2016'!V360="",0,$P$19+$Q$19*(WLEF!V359))</f>
        <v>197.08374905156484</v>
      </c>
      <c r="W380" s="38">
        <f>IF('2018 Hourly Load - RC2016'!W360="",0,$P$19+$Q$19*(WLEF!W359))</f>
        <v>181.65120134227095</v>
      </c>
      <c r="X380" s="38">
        <f>IF('2018 Hourly Load - RC2016'!X360="",0,$P$19+$Q$19*(WLEF!X359))</f>
        <v>164.71953475343918</v>
      </c>
      <c r="Y380" s="38">
        <f>IF('2018 Hourly Load - RC2016'!Y360="",0,$P$19+$Q$19*(WLEF!Y359))</f>
        <v>147.91196792405506</v>
      </c>
      <c r="Z380" s="25">
        <f t="shared" si="5"/>
        <v>4187.2389190366757</v>
      </c>
    </row>
    <row r="381" spans="1:26" x14ac:dyDescent="0.25">
      <c r="A381" s="37">
        <f>IF('2018 Hourly Load - RC2016'!A361="","",'2018 Hourly Load - RC2016'!A361)</f>
        <v>43451</v>
      </c>
      <c r="B381" s="38">
        <f>IF('2018 Hourly Load - RC2016'!B361="",0,$P$19+$Q$19*(WLEF!B360))</f>
        <v>135.36401944152502</v>
      </c>
      <c r="C381" s="38">
        <f>IF('2018 Hourly Load - RC2016'!C361="",0,$P$19+$Q$19*(WLEF!C360))</f>
        <v>129.29541799164659</v>
      </c>
      <c r="D381" s="38">
        <f>IF('2018 Hourly Load - RC2016'!D361="",0,$P$19+$Q$19*(WLEF!D360))</f>
        <v>126.9934301392564</v>
      </c>
      <c r="E381" s="38">
        <f>IF('2018 Hourly Load - RC2016'!E361="",0,$P$19+$Q$19*(WLEF!E360))</f>
        <v>126.73239072998697</v>
      </c>
      <c r="F381" s="38">
        <f>IF('2018 Hourly Load - RC2016'!F361="",0,$P$19+$Q$19*(WLEF!F360))</f>
        <v>129.71588681894818</v>
      </c>
      <c r="G381" s="38">
        <f>IF('2018 Hourly Load - RC2016'!G361="",0,$P$19+$Q$19*(WLEF!G360))</f>
        <v>140.41825732407375</v>
      </c>
      <c r="H381" s="38">
        <f>IF('2018 Hourly Load - RC2016'!H361="",0,$P$19+$Q$19*(WLEF!H360))</f>
        <v>162.25579852012586</v>
      </c>
      <c r="I381" s="38">
        <f>IF('2018 Hourly Load - RC2016'!I361="",0,$P$19+$Q$19*(WLEF!I360))</f>
        <v>175.38920745023395</v>
      </c>
      <c r="J381" s="38">
        <f>IF('2018 Hourly Load - RC2016'!J361="",0,$P$19+$Q$19*(WLEF!J360))</f>
        <v>176.75401709164123</v>
      </c>
      <c r="K381" s="38">
        <f>IF('2018 Hourly Load - RC2016'!K361="",0,$P$19+$Q$19*(WLEF!K360))</f>
        <v>178.36159423961382</v>
      </c>
      <c r="L381" s="38">
        <f>IF('2018 Hourly Load - RC2016'!L361="",0,$P$19+$Q$19*(WLEF!L360))</f>
        <v>179.81495603965237</v>
      </c>
      <c r="M381" s="38">
        <f>IF('2018 Hourly Load - RC2016'!M361="",0,$P$19+$Q$19*(WLEF!M360))</f>
        <v>180.67198905176491</v>
      </c>
      <c r="N381" s="38">
        <f>IF('2018 Hourly Load - RC2016'!N361="",0,$P$19+$Q$19*(WLEF!N360))</f>
        <v>182.39728017985965</v>
      </c>
      <c r="O381" s="38">
        <f>IF('2018 Hourly Load - RC2016'!O361="",0,$P$19+$Q$19*(WLEF!O360))</f>
        <v>184.53201714942986</v>
      </c>
      <c r="P381" s="38">
        <f>IF('2018 Hourly Load - RC2016'!P361="",0,$P$19+$Q$19*(WLEF!P360))</f>
        <v>186.79334331100532</v>
      </c>
      <c r="Q381" s="38">
        <f>IF('2018 Hourly Load - RC2016'!Q361="",0,$P$19+$Q$19*(WLEF!Q360))</f>
        <v>189.09690207374098</v>
      </c>
      <c r="R381" s="38">
        <f>IF('2018 Hourly Load - RC2016'!R361="",0,$P$19+$Q$19*(WLEF!R360))</f>
        <v>187.95944142508708</v>
      </c>
      <c r="S381" s="38">
        <f>IF('2018 Hourly Load - RC2016'!S361="",0,$P$19+$Q$19*(WLEF!S360))</f>
        <v>196.42987056732909</v>
      </c>
      <c r="T381" s="38">
        <f>IF('2018 Hourly Load - RC2016'!T361="",0,$P$19+$Q$19*(WLEF!T360))</f>
        <v>212.17280901401648</v>
      </c>
      <c r="U381" s="38">
        <f>IF('2018 Hourly Load - RC2016'!U361="",0,$P$19+$Q$19*(WLEF!U360))</f>
        <v>207.0966862788253</v>
      </c>
      <c r="V381" s="38">
        <f>IF('2018 Hourly Load - RC2016'!V361="",0,$P$19+$Q$19*(WLEF!V360))</f>
        <v>196.64762290906174</v>
      </c>
      <c r="W381" s="38">
        <f>IF('2018 Hourly Load - RC2016'!W361="",0,$P$19+$Q$19*(WLEF!W360))</f>
        <v>183.43622374683929</v>
      </c>
      <c r="X381" s="38">
        <f>IF('2018 Hourly Load - RC2016'!X361="",0,$P$19+$Q$19*(WLEF!X360))</f>
        <v>166.03530523480387</v>
      </c>
      <c r="Y381" s="38">
        <f>IF('2018 Hourly Load - RC2016'!Y361="",0,$P$19+$Q$19*(WLEF!Y360))</f>
        <v>148.33925913442749</v>
      </c>
      <c r="Z381" s="25">
        <f t="shared" si="5"/>
        <v>4082.7037258628952</v>
      </c>
    </row>
    <row r="382" spans="1:26" x14ac:dyDescent="0.25">
      <c r="A382" s="37">
        <f>IF('2018 Hourly Load - RC2016'!A362="","",'2018 Hourly Load - RC2016'!A362)</f>
        <v>43452</v>
      </c>
      <c r="B382" s="38">
        <f>IF('2018 Hourly Load - RC2016'!B362="",0,$P$19+$Q$19*(WLEF!B361))</f>
        <v>135.93503384360014</v>
      </c>
      <c r="C382" s="38">
        <f>IF('2018 Hourly Load - RC2016'!C362="",0,$P$19+$Q$19*(WLEF!C361))</f>
        <v>129.66907599235353</v>
      </c>
      <c r="D382" s="38">
        <f>IF('2018 Hourly Load - RC2016'!D362="",0,$P$19+$Q$19*(WLEF!D361))</f>
        <v>127.2096453768644</v>
      </c>
      <c r="E382" s="38">
        <f>IF('2018 Hourly Load - RC2016'!E362="",0,$P$19+$Q$19*(WLEF!E361))</f>
        <v>127.08440483728488</v>
      </c>
      <c r="F382" s="38">
        <f>IF('2018 Hourly Load - RC2016'!F362="",0,$P$19+$Q$19*(WLEF!F361))</f>
        <v>129.87990597091553</v>
      </c>
      <c r="G382" s="38">
        <f>IF('2018 Hourly Load - RC2016'!G362="",0,$P$19+$Q$19*(WLEF!G361))</f>
        <v>139.9270342344725</v>
      </c>
      <c r="H382" s="38">
        <f>IF('2018 Hourly Load - RC2016'!H362="",0,$P$19+$Q$19*(WLEF!H361))</f>
        <v>161.98266727302786</v>
      </c>
      <c r="I382" s="38">
        <f>IF('2018 Hourly Load - RC2016'!I362="",0,$P$19+$Q$19*(WLEF!I361))</f>
        <v>175.61872147968137</v>
      </c>
      <c r="J382" s="38">
        <f>IF('2018 Hourly Load - RC2016'!J362="",0,$P$19+$Q$19*(WLEF!J361))</f>
        <v>180.60463555142189</v>
      </c>
      <c r="K382" s="38">
        <f>IF('2018 Hourly Load - RC2016'!K362="",0,$P$19+$Q$19*(WLEF!K361))</f>
        <v>183.60705305409545</v>
      </c>
      <c r="L382" s="38">
        <f>IF('2018 Hourly Load - RC2016'!L362="",0,$P$19+$Q$19*(WLEF!L361))</f>
        <v>184.87566098031289</v>
      </c>
      <c r="M382" s="38">
        <f>IF('2018 Hourly Load - RC2016'!M362="",0,$P$19+$Q$19*(WLEF!M361))</f>
        <v>183.82934621863529</v>
      </c>
      <c r="N382" s="38">
        <f>IF('2018 Hourly Load - RC2016'!N362="",0,$P$19+$Q$19*(WLEF!N361))</f>
        <v>183.65832989824276</v>
      </c>
      <c r="O382" s="38">
        <f>IF('2018 Hourly Load - RC2016'!O362="",0,$P$19+$Q$19*(WLEF!O361))</f>
        <v>186.89750675083525</v>
      </c>
      <c r="P382" s="38">
        <f>IF('2018 Hourly Load - RC2016'!P362="",0,$P$19+$Q$19*(WLEF!P361))</f>
        <v>188.9039814801111</v>
      </c>
      <c r="Q382" s="38">
        <f>IF('2018 Hourly Load - RC2016'!Q362="",0,$P$19+$Q$19*(WLEF!Q361))</f>
        <v>189.41296578269794</v>
      </c>
      <c r="R382" s="38">
        <f>IF('2018 Hourly Load - RC2016'!R362="",0,$P$19+$Q$19*(WLEF!R361))</f>
        <v>188.37871912256625</v>
      </c>
      <c r="S382" s="38">
        <f>IF('2018 Hourly Load - RC2016'!S362="",0,$P$19+$Q$19*(WLEF!S361))</f>
        <v>196.17608798703193</v>
      </c>
      <c r="T382" s="38">
        <f>IF('2018 Hourly Load - RC2016'!T362="",0,$P$19+$Q$19*(WLEF!T361))</f>
        <v>211.97942304538952</v>
      </c>
      <c r="U382" s="38">
        <f>IF('2018 Hourly Load - RC2016'!U362="",0,$P$19+$Q$19*(WLEF!U361))</f>
        <v>206.96396952947896</v>
      </c>
      <c r="V382" s="38">
        <f>IF('2018 Hourly Load - RC2016'!V362="",0,$P$19+$Q$19*(WLEF!V361))</f>
        <v>199.01988454384747</v>
      </c>
      <c r="W382" s="38">
        <f>IF('2018 Hourly Load - RC2016'!W362="",0,$P$19+$Q$19*(WLEF!W361))</f>
        <v>185.28879313841861</v>
      </c>
      <c r="X382" s="38">
        <f>IF('2018 Hourly Load - RC2016'!X362="",0,$P$19+$Q$19*(WLEF!X361))</f>
        <v>168.63489716102924</v>
      </c>
      <c r="Y382" s="38">
        <f>IF('2018 Hourly Load - RC2016'!Y362="",0,$P$19+$Q$19*(WLEF!Y361))</f>
        <v>151.5526626997038</v>
      </c>
      <c r="Z382" s="25">
        <f t="shared" si="5"/>
        <v>4117.090405952018</v>
      </c>
    </row>
    <row r="383" spans="1:26" x14ac:dyDescent="0.25">
      <c r="A383" s="37">
        <f>IF('2018 Hourly Load - RC2016'!A363="","",'2018 Hourly Load - RC2016'!A363)</f>
        <v>43453</v>
      </c>
      <c r="B383" s="38">
        <f>IF('2018 Hourly Load - RC2016'!B363="",0,$P$19+$Q$19*(WLEF!B362))</f>
        <v>139.219732570709</v>
      </c>
      <c r="C383" s="38">
        <f>IF('2018 Hourly Load - RC2016'!C363="",0,$P$19+$Q$19*(WLEF!C362))</f>
        <v>133.013523258687</v>
      </c>
      <c r="D383" s="38">
        <f>IF('2018 Hourly Load - RC2016'!D363="",0,$P$19+$Q$19*(WLEF!D362))</f>
        <v>130.12646337061742</v>
      </c>
      <c r="E383" s="38">
        <f>IF('2018 Hourly Load - RC2016'!E363="",0,$P$19+$Q$19*(WLEF!E362))</f>
        <v>129.68077654115831</v>
      </c>
      <c r="F383" s="38">
        <f>IF('2018 Hourly Load - RC2016'!F363="",0,$P$19+$Q$19*(WLEF!F362))</f>
        <v>132.25382195267673</v>
      </c>
      <c r="G383" s="38">
        <f>IF('2018 Hourly Load - RC2016'!G363="",0,$P$19+$Q$19*(WLEF!G362))</f>
        <v>142.16704305634624</v>
      </c>
      <c r="H383" s="38">
        <f>IF('2018 Hourly Load - RC2016'!H363="",0,$P$19+$Q$19*(WLEF!H362))</f>
        <v>162.30136570936372</v>
      </c>
      <c r="I383" s="38">
        <f>IF('2018 Hourly Load - RC2016'!I363="",0,$P$19+$Q$19*(WLEF!I362))</f>
        <v>176.86957466644483</v>
      </c>
      <c r="J383" s="38">
        <f>IF('2018 Hourly Load - RC2016'!J363="",0,$P$19+$Q$19*(WLEF!J362))</f>
        <v>182.17655792566526</v>
      </c>
      <c r="K383" s="38">
        <f>IF('2018 Hourly Load - RC2016'!K363="",0,$P$19+$Q$19*(WLEF!K362))</f>
        <v>185.25433381019954</v>
      </c>
      <c r="L383" s="38">
        <f>IF('2018 Hourly Load - RC2016'!L363="",0,$P$19+$Q$19*(WLEF!L362))</f>
        <v>187.9943495848334</v>
      </c>
      <c r="M383" s="38">
        <f>IF('2018 Hourly Load - RC2016'!M363="",0,$P$19+$Q$19*(WLEF!M362))</f>
        <v>189.07935664514355</v>
      </c>
      <c r="N383" s="38">
        <f>IF('2018 Hourly Load - RC2016'!N363="",0,$P$19+$Q$19*(WLEF!N362))</f>
        <v>188.95657892471363</v>
      </c>
      <c r="O383" s="38">
        <f>IF('2018 Hourly Load - RC2016'!O363="",0,$P$19+$Q$19*(WLEF!O362))</f>
        <v>189.9583903141868</v>
      </c>
      <c r="P383" s="38">
        <f>IF('2018 Hourly Load - RC2016'!P363="",0,$P$19+$Q$19*(WLEF!P362))</f>
        <v>189.94077439602253</v>
      </c>
      <c r="Q383" s="38">
        <f>IF('2018 Hourly Load - RC2016'!Q363="",0,$P$19+$Q$19*(WLEF!Q362))</f>
        <v>189.5360053215187</v>
      </c>
      <c r="R383" s="38">
        <f>IF('2018 Hourly Load - RC2016'!R363="",0,$P$19+$Q$19*(WLEF!R362))</f>
        <v>187.523574943131</v>
      </c>
      <c r="S383" s="38">
        <f>IF('2018 Hourly Load - RC2016'!S363="",0,$P$19+$Q$19*(WLEF!S362))</f>
        <v>193.56420857846609</v>
      </c>
      <c r="T383" s="38">
        <f>IF('2018 Hourly Load - RC2016'!T363="",0,$P$19+$Q$19*(WLEF!T362))</f>
        <v>206.79343728539709</v>
      </c>
      <c r="U383" s="38">
        <f>IF('2018 Hourly Load - RC2016'!U363="",0,$P$19+$Q$19*(WLEF!U362))</f>
        <v>199.77310224827622</v>
      </c>
      <c r="V383" s="38">
        <f>IF('2018 Hourly Load - RC2016'!V363="",0,$P$19+$Q$19*(WLEF!V362))</f>
        <v>190.55818747651102</v>
      </c>
      <c r="W383" s="38">
        <f>IF('2018 Hourly Load - RC2016'!W363="",0,$P$19+$Q$19*(WLEF!W362))</f>
        <v>179.53010985812372</v>
      </c>
      <c r="X383" s="38">
        <f>IF('2018 Hourly Load - RC2016'!X363="",0,$P$19+$Q$19*(WLEF!X362))</f>
        <v>167.56521079227517</v>
      </c>
      <c r="Y383" s="38">
        <f>IF('2018 Hourly Load - RC2016'!Y363="",0,$P$19+$Q$19*(WLEF!Y362))</f>
        <v>152.95925107577494</v>
      </c>
      <c r="Z383" s="25">
        <f t="shared" si="5"/>
        <v>4126.7957303062412</v>
      </c>
    </row>
    <row r="384" spans="1:26" x14ac:dyDescent="0.25">
      <c r="A384" s="37">
        <f>IF('2018 Hourly Load - RC2016'!A364="","",'2018 Hourly Load - RC2016'!A364)</f>
        <v>43454</v>
      </c>
      <c r="B384" s="38">
        <f>IF('2018 Hourly Load - RC2016'!B364="",0,$P$19+$Q$19*(WLEF!B363))</f>
        <v>140.97662028747385</v>
      </c>
      <c r="C384" s="38">
        <f>IF('2018 Hourly Load - RC2016'!C364="",0,$P$19+$Q$19*(WLEF!C363))</f>
        <v>133.60834946799045</v>
      </c>
      <c r="D384" s="38">
        <f>IF('2018 Hourly Load - RC2016'!D364="",0,$P$19+$Q$19*(WLEF!D363))</f>
        <v>130.00897596410277</v>
      </c>
      <c r="E384" s="38">
        <f>IF('2018 Hourly Load - RC2016'!E364="",0,$P$19+$Q$19*(WLEF!E363))</f>
        <v>128.40234035534365</v>
      </c>
      <c r="F384" s="38">
        <f>IF('2018 Hourly Load - RC2016'!F364="",0,$P$19+$Q$19*(WLEF!F363))</f>
        <v>128.24087896765676</v>
      </c>
      <c r="G384" s="38">
        <f>IF('2018 Hourly Load - RC2016'!G364="",0,$P$19+$Q$19*(WLEF!G363))</f>
        <v>131.71467386975684</v>
      </c>
      <c r="H384" s="38">
        <f>IF('2018 Hourly Load - RC2016'!H364="",0,$P$19+$Q$19*(WLEF!H363))</f>
        <v>138.72082827617217</v>
      </c>
      <c r="I384" s="38">
        <f>IF('2018 Hourly Load - RC2016'!I364="",0,$P$19+$Q$19*(WLEF!I363))</f>
        <v>148.74023471938827</v>
      </c>
      <c r="J384" s="38">
        <f>IF('2018 Hourly Load - RC2016'!J364="",0,$P$19+$Q$19*(WLEF!J363))</f>
        <v>163.01694198513005</v>
      </c>
      <c r="K384" s="38">
        <f>IF('2018 Hourly Load - RC2016'!K364="",0,$P$19+$Q$19*(WLEF!K363))</f>
        <v>174.86566273641853</v>
      </c>
      <c r="L384" s="38">
        <f>IF('2018 Hourly Load - RC2016'!L364="",0,$P$19+$Q$19*(WLEF!L363))</f>
        <v>181.73584276850829</v>
      </c>
      <c r="M384" s="38">
        <f>IF('2018 Hourly Load - RC2016'!M364="",0,$P$19+$Q$19*(WLEF!M363))</f>
        <v>182.9927407952641</v>
      </c>
      <c r="N384" s="38">
        <f>IF('2018 Hourly Load - RC2016'!N364="",0,$P$19+$Q$19*(WLEF!N363))</f>
        <v>188.11657345866712</v>
      </c>
      <c r="O384" s="38">
        <f>IF('2018 Hourly Load - RC2016'!O364="",0,$P$19+$Q$19*(WLEF!O363))</f>
        <v>188.72875017133742</v>
      </c>
      <c r="P384" s="38">
        <f>IF('2018 Hourly Load - RC2016'!P364="",0,$P$19+$Q$19*(WLEF!P363))</f>
        <v>189.34268912317728</v>
      </c>
      <c r="Q384" s="38">
        <f>IF('2018 Hourly Load - RC2016'!Q364="",0,$P$19+$Q$19*(WLEF!Q363))</f>
        <v>189.51842392885658</v>
      </c>
      <c r="R384" s="38">
        <f>IF('2018 Hourly Load - RC2016'!R364="",0,$P$19+$Q$19*(WLEF!R363))</f>
        <v>187.55841117474799</v>
      </c>
      <c r="S384" s="38">
        <f>IF('2018 Hourly Load - RC2016'!S364="",0,$P$19+$Q$19*(WLEF!S363))</f>
        <v>192.90257264547768</v>
      </c>
      <c r="T384" s="38">
        <f>IF('2018 Hourly Load - RC2016'!T364="",0,$P$19+$Q$19*(WLEF!T363))</f>
        <v>204.60589571821168</v>
      </c>
      <c r="U384" s="38">
        <f>IF('2018 Hourly Load - RC2016'!U364="",0,$P$19+$Q$19*(WLEF!U363))</f>
        <v>195.86830248648428</v>
      </c>
      <c r="V384" s="38">
        <f>IF('2018 Hourly Load - RC2016'!V364="",0,$P$19+$Q$19*(WLEF!V363))</f>
        <v>186.53316128503798</v>
      </c>
      <c r="W384" s="38">
        <f>IF('2018 Hourly Load - RC2016'!W364="",0,$P$19+$Q$19*(WLEF!W363))</f>
        <v>176.37482422137921</v>
      </c>
      <c r="X384" s="38">
        <f>IF('2018 Hourly Load - RC2016'!X364="",0,$P$19+$Q$19*(WLEF!X363))</f>
        <v>164.39606316643827</v>
      </c>
      <c r="Y384" s="38">
        <f>IF('2018 Hourly Load - RC2016'!Y364="",0,$P$19+$Q$19*(WLEF!Y363))</f>
        <v>150.72109799963897</v>
      </c>
      <c r="Z384" s="25">
        <f t="shared" si="5"/>
        <v>3997.6908555726604</v>
      </c>
    </row>
    <row r="385" spans="1:28" x14ac:dyDescent="0.25">
      <c r="A385" s="37">
        <f>IF('2018 Hourly Load - RC2016'!A365="","",'2018 Hourly Load - RC2016'!A365)</f>
        <v>43455</v>
      </c>
      <c r="B385" s="38">
        <f>IF('2018 Hourly Load - RC2016'!B365="",0,$P$19+$Q$19*(WLEF!B364))</f>
        <v>138.13518944683332</v>
      </c>
      <c r="C385" s="38">
        <f>IF('2018 Hourly Load - RC2016'!C365="",0,$P$19+$Q$19*(WLEF!C364))</f>
        <v>130.04420708114998</v>
      </c>
      <c r="D385" s="38">
        <f>IF('2018 Hourly Load - RC2016'!D365="",0,$P$19+$Q$19*(WLEF!D364))</f>
        <v>125.3939499408071</v>
      </c>
      <c r="E385" s="38">
        <f>IF('2018 Hourly Load - RC2016'!E365="",0,$P$19+$Q$19*(WLEF!E364))</f>
        <v>123.32095248108251</v>
      </c>
      <c r="F385" s="38">
        <f>IF('2018 Hourly Load - RC2016'!F365="",0,$P$19+$Q$19*(WLEF!F364))</f>
        <v>123.03826342415368</v>
      </c>
      <c r="G385" s="38">
        <f>IF('2018 Hourly Load - RC2016'!G365="",0,$P$19+$Q$19*(WLEF!G364))</f>
        <v>124.53875541168128</v>
      </c>
      <c r="H385" s="38">
        <f>IF('2018 Hourly Load - RC2016'!H365="",0,$P$19+$Q$19*(WLEF!H364))</f>
        <v>128.61034787410912</v>
      </c>
      <c r="I385" s="38">
        <f>IF('2018 Hourly Load - RC2016'!I365="",0,$P$19+$Q$19*(WLEF!I364))</f>
        <v>135.82307411382772</v>
      </c>
      <c r="J385" s="38">
        <f>IF('2018 Hourly Load - RC2016'!J365="",0,$P$19+$Q$19*(WLEF!J364))</f>
        <v>151.45374066266112</v>
      </c>
      <c r="K385" s="38">
        <f>IF('2018 Hourly Load - RC2016'!K365="",0,$P$19+$Q$19*(WLEF!K364))</f>
        <v>168.88755478538309</v>
      </c>
      <c r="L385" s="38">
        <f>IF('2018 Hourly Load - RC2016'!L365="",0,$P$19+$Q$19*(WLEF!L364))</f>
        <v>180.46999760174003</v>
      </c>
      <c r="M385" s="38">
        <f>IF('2018 Hourly Load - RC2016'!M365="",0,$P$19+$Q$19*(WLEF!M364))</f>
        <v>186.75863367289605</v>
      </c>
      <c r="N385" s="38">
        <f>IF('2018 Hourly Load - RC2016'!N365="",0,$P$19+$Q$19*(WLEF!N364))</f>
        <v>193.45678247868787</v>
      </c>
      <c r="O385" s="38">
        <f>IF('2018 Hourly Load - RC2016'!O365="",0,$P$19+$Q$19*(WLEF!O364))</f>
        <v>195.48867085463306</v>
      </c>
      <c r="P385" s="38">
        <f>IF('2018 Hourly Load - RC2016'!P365="",0,$P$19+$Q$19*(WLEF!P364))</f>
        <v>193.95854735492975</v>
      </c>
      <c r="Q385" s="38">
        <f>IF('2018 Hourly Load - RC2016'!Q365="",0,$P$19+$Q$19*(WLEF!Q364))</f>
        <v>191.14193387676613</v>
      </c>
      <c r="R385" s="38">
        <f>IF('2018 Hourly Load - RC2016'!R365="",0,$P$19+$Q$19*(WLEF!R364))</f>
        <v>188.86892370985561</v>
      </c>
      <c r="S385" s="38">
        <f>IF('2018 Hourly Load - RC2016'!S365="",0,$P$19+$Q$19*(WLEF!S364))</f>
        <v>197.66653952698059</v>
      </c>
      <c r="T385" s="38">
        <f>IF('2018 Hourly Load - RC2016'!T365="",0,$P$19+$Q$19*(WLEF!T364))</f>
        <v>211.88278400717314</v>
      </c>
      <c r="U385" s="38">
        <f>IF('2018 Hourly Load - RC2016'!U365="",0,$P$19+$Q$19*(WLEF!U364))</f>
        <v>206.0558107222908</v>
      </c>
      <c r="V385" s="38">
        <f>IF('2018 Hourly Load - RC2016'!V365="",0,$P$19+$Q$19*(WLEF!V364))</f>
        <v>198.0680624850059</v>
      </c>
      <c r="W385" s="38">
        <f>IF('2018 Hourly Load - RC2016'!W365="",0,$P$19+$Q$19*(WLEF!W364))</f>
        <v>186.79334331100532</v>
      </c>
      <c r="X385" s="38">
        <f>IF('2018 Hourly Load - RC2016'!X365="",0,$P$19+$Q$19*(WLEF!X364))</f>
        <v>172.01249826003371</v>
      </c>
      <c r="Y385" s="38">
        <f>IF('2018 Hourly Load - RC2016'!Y365="",0,$P$19+$Q$19*(WLEF!Y364))</f>
        <v>154.65420867315135</v>
      </c>
      <c r="Z385" s="25">
        <f t="shared" si="5"/>
        <v>4006.5227717568387</v>
      </c>
    </row>
    <row r="386" spans="1:28" x14ac:dyDescent="0.25">
      <c r="A386" s="37">
        <f>IF('2018 Hourly Load - RC2016'!A366="","",'2018 Hourly Load - RC2016'!A366)</f>
        <v>43456</v>
      </c>
      <c r="B386" s="38">
        <f>IF('2018 Hourly Load - RC2016'!B366="",0,$P$19+$Q$19*(WLEF!B365))</f>
        <v>140.41825732407375</v>
      </c>
      <c r="C386" s="38">
        <f>IF('2018 Hourly Load - RC2016'!C366="",0,$P$19+$Q$19*(WLEF!C365))</f>
        <v>131.83423280639735</v>
      </c>
      <c r="D386" s="38">
        <f>IF('2018 Hourly Load - RC2016'!D366="",0,$P$19+$Q$19*(WLEF!D365))</f>
        <v>127.0047969415409</v>
      </c>
      <c r="E386" s="38">
        <f>IF('2018 Hourly Load - RC2016'!E366="",0,$P$19+$Q$19*(WLEF!E365))</f>
        <v>124.70468281692084</v>
      </c>
      <c r="F386" s="38">
        <f>IF('2018 Hourly Load - RC2016'!F366="",0,$P$19+$Q$19*(WLEF!F365))</f>
        <v>125.3939499408071</v>
      </c>
      <c r="G386" s="38">
        <f>IF('2018 Hourly Load - RC2016'!G366="",0,$P$19+$Q$19*(WLEF!G365))</f>
        <v>131.09528636211709</v>
      </c>
      <c r="H386" s="38">
        <f>IF('2018 Hourly Load - RC2016'!H366="",0,$P$19+$Q$19*(WLEF!H365))</f>
        <v>141.90439029913503</v>
      </c>
      <c r="I386" s="38">
        <f>IF('2018 Hourly Load - RC2016'!I366="",0,$P$19+$Q$19*(WLEF!I365))</f>
        <v>153.74678137503886</v>
      </c>
      <c r="J386" s="38">
        <f>IF('2018 Hourly Load - RC2016'!J366="",0,$P$19+$Q$19*(WLEF!J365))</f>
        <v>171.13002283000003</v>
      </c>
      <c r="K386" s="38">
        <f>IF('2018 Hourly Load - RC2016'!K366="",0,$P$19+$Q$19*(WLEF!K365))</f>
        <v>189.48326545922001</v>
      </c>
      <c r="L386" s="38">
        <f>IF('2018 Hourly Load - RC2016'!L366="",0,$P$19+$Q$19*(WLEF!L365))</f>
        <v>205.94252391853144</v>
      </c>
      <c r="M386" s="38">
        <f>IF('2018 Hourly Load - RC2016'!M366="",0,$P$19+$Q$19*(WLEF!M365))</f>
        <v>216.9557023442008</v>
      </c>
      <c r="N386" s="38">
        <f>IF('2018 Hourly Load - RC2016'!N366="",0,$P$19+$Q$19*(WLEF!N365))</f>
        <v>224.6056379640508</v>
      </c>
      <c r="O386" s="38">
        <f>IF('2018 Hourly Load - RC2016'!O366="",0,$P$19+$Q$19*(WLEF!O365))</f>
        <v>230.39377005907278</v>
      </c>
      <c r="P386" s="38">
        <f>IF('2018 Hourly Load - RC2016'!P366="",0,$P$19+$Q$19*(WLEF!P365))</f>
        <v>234.49097972477614</v>
      </c>
      <c r="Q386" s="38">
        <f>IF('2018 Hourly Load - RC2016'!Q366="",0,$P$19+$Q$19*(WLEF!Q365))</f>
        <v>232.44579543411669</v>
      </c>
      <c r="R386" s="38">
        <f>IF('2018 Hourly Load - RC2016'!R366="",0,$P$19+$Q$19*(WLEF!R365))</f>
        <v>225.4573734694352</v>
      </c>
      <c r="S386" s="38">
        <f>IF('2018 Hourly Load - RC2016'!S366="",0,$P$19+$Q$19*(WLEF!S365))</f>
        <v>229.52747342317855</v>
      </c>
      <c r="T386" s="38">
        <f>IF('2018 Hourly Load - RC2016'!T366="",0,$P$19+$Q$19*(WLEF!T365))</f>
        <v>245.42234709609892</v>
      </c>
      <c r="U386" s="38">
        <f>IF('2018 Hourly Load - RC2016'!U366="",0,$P$19+$Q$19*(WLEF!U365))</f>
        <v>236.71867157377636</v>
      </c>
      <c r="V386" s="38">
        <f>IF('2018 Hourly Load - RC2016'!V366="",0,$P$19+$Q$19*(WLEF!V365))</f>
        <v>224.14028670330293</v>
      </c>
      <c r="W386" s="38">
        <f>IF('2018 Hourly Load - RC2016'!W366="",0,$P$19+$Q$19*(WLEF!W365))</f>
        <v>209.70833264025197</v>
      </c>
      <c r="X386" s="38">
        <f>IF('2018 Hourly Load - RC2016'!X366="",0,$P$19+$Q$19*(WLEF!X365))</f>
        <v>191.33686414233063</v>
      </c>
      <c r="Y386" s="38">
        <f>IF('2018 Hourly Load - RC2016'!Y366="",0,$P$19+$Q$19*(WLEF!Y365))</f>
        <v>168.63489716102924</v>
      </c>
      <c r="Z386" s="25">
        <f t="shared" si="5"/>
        <v>4512.4963218094026</v>
      </c>
    </row>
    <row r="387" spans="1:28" x14ac:dyDescent="0.25">
      <c r="A387" s="37">
        <f>IF('2018 Hourly Load - RC2016'!A367="","",'2018 Hourly Load - RC2016'!A367)</f>
        <v>43457</v>
      </c>
      <c r="B387" s="38">
        <f>IF('2018 Hourly Load - RC2016'!B367="",0,$P$19+$Q$19*(WLEF!B366))</f>
        <v>151.0728445342956</v>
      </c>
      <c r="C387" s="38">
        <f>IF('2018 Hourly Load - RC2016'!C367="",0,$P$19+$Q$19*(WLEF!C366))</f>
        <v>139.93993454447519</v>
      </c>
      <c r="D387" s="38">
        <f>IF('2018 Hourly Load - RC2016'!D367="",0,$P$19+$Q$19*(WLEF!D366))</f>
        <v>133.35300101231684</v>
      </c>
      <c r="E387" s="38">
        <f>IF('2018 Hourly Load - RC2016'!E367="",0,$P$19+$Q$19*(WLEF!E366))</f>
        <v>130.19702486553035</v>
      </c>
      <c r="F387" s="38">
        <f>IF('2018 Hourly Load - RC2016'!F367="",0,$P$19+$Q$19*(WLEF!F366))</f>
        <v>130.62148138832427</v>
      </c>
      <c r="G387" s="38">
        <f>IF('2018 Hourly Load - RC2016'!G367="",0,$P$19+$Q$19*(WLEF!G366))</f>
        <v>136.59671581059138</v>
      </c>
      <c r="H387" s="38">
        <f>IF('2018 Hourly Load - RC2016'!H367="",0,$P$19+$Q$19*(WLEF!H366))</f>
        <v>147.58211127700991</v>
      </c>
      <c r="I387" s="38">
        <f>IF('2018 Hourly Load - RC2016'!I367="",0,$P$19+$Q$19*(WLEF!I366))</f>
        <v>159.70975492837334</v>
      </c>
      <c r="J387" s="38">
        <f>IF('2018 Hourly Load - RC2016'!J367="",0,$P$19+$Q$19*(WLEF!J366))</f>
        <v>178.89489816202234</v>
      </c>
      <c r="K387" s="38">
        <f>IF('2018 Hourly Load - RC2016'!K367="",0,$P$19+$Q$19*(WLEF!K366))</f>
        <v>200.39955597534532</v>
      </c>
      <c r="L387" s="38">
        <f>IF('2018 Hourly Load - RC2016'!L367="",0,$P$19+$Q$19*(WLEF!L366))</f>
        <v>217.62627390870097</v>
      </c>
      <c r="M387" s="38">
        <f>IF('2018 Hourly Load - RC2016'!M367="",0,$P$19+$Q$19*(WLEF!M366))</f>
        <v>230.517733874356</v>
      </c>
      <c r="N387" s="38">
        <f>IF('2018 Hourly Load - RC2016'!N367="",0,$P$19+$Q$19*(WLEF!N366))</f>
        <v>240.17581151752063</v>
      </c>
      <c r="O387" s="38">
        <f>IF('2018 Hourly Load - RC2016'!O367="",0,$P$19+$Q$19*(WLEF!O366))</f>
        <v>244.0810946363419</v>
      </c>
      <c r="P387" s="38">
        <f>IF('2018 Hourly Load - RC2016'!P367="",0,$P$19+$Q$19*(WLEF!P366))</f>
        <v>235.3717166519229</v>
      </c>
      <c r="Q387" s="38">
        <f>IF('2018 Hourly Load - RC2016'!Q367="",0,$P$19+$Q$19*(WLEF!Q366))</f>
        <v>226.27090938387317</v>
      </c>
      <c r="R387" s="38">
        <f>IF('2018 Hourly Load - RC2016'!R367="",0,$P$19+$Q$19*(WLEF!R366))</f>
        <v>218.41731070427176</v>
      </c>
      <c r="S387" s="38">
        <f>IF('2018 Hourly Load - RC2016'!S367="",0,$P$19+$Q$19*(WLEF!S366))</f>
        <v>221.46426610465187</v>
      </c>
      <c r="T387" s="38">
        <f>IF('2018 Hourly Load - RC2016'!T367="",0,$P$19+$Q$19*(WLEF!T366))</f>
        <v>235.81303672464782</v>
      </c>
      <c r="U387" s="38">
        <f>IF('2018 Hourly Load - RC2016'!U367="",0,$P$19+$Q$19*(WLEF!U366))</f>
        <v>227.59781433966452</v>
      </c>
      <c r="V387" s="38">
        <f>IF('2018 Hourly Load - RC2016'!V367="",0,$P$19+$Q$19*(WLEF!V366))</f>
        <v>216.16892369388887</v>
      </c>
      <c r="W387" s="38">
        <f>IF('2018 Hourly Load - RC2016'!W367="",0,$P$19+$Q$19*(WLEF!W366))</f>
        <v>207.68527919643739</v>
      </c>
      <c r="X387" s="38">
        <f>IF('2018 Hourly Load - RC2016'!X367="",0,$P$19+$Q$19*(WLEF!X366))</f>
        <v>195.74168811963372</v>
      </c>
      <c r="Y387" s="38">
        <f>IF('2018 Hourly Load - RC2016'!Y367="",0,$P$19+$Q$19*(WLEF!Y366))</f>
        <v>181.1103478434037</v>
      </c>
      <c r="Z387" s="25">
        <f t="shared" si="5"/>
        <v>4606.4095291975991</v>
      </c>
    </row>
    <row r="388" spans="1:28" x14ac:dyDescent="0.25">
      <c r="A388" s="37">
        <f>IF('2018 Hourly Load - RC2016'!A368="","",'2018 Hourly Load - RC2016'!A368)</f>
        <v>43458</v>
      </c>
      <c r="B388" s="38">
        <f>IF('2018 Hourly Load - RC2016'!B368="",0,$P$19+$Q$19*(WLEF!B367))</f>
        <v>164.62704956469389</v>
      </c>
      <c r="C388" s="38">
        <f>IF('2018 Hourly Load - RC2016'!C368="",0,$P$19+$Q$19*(WLEF!C367))</f>
        <v>152.8878731965936</v>
      </c>
      <c r="D388" s="38">
        <f>IF('2018 Hourly Load - RC2016'!D368="",0,$P$19+$Q$19*(WLEF!D367))</f>
        <v>145.7285751713718</v>
      </c>
      <c r="E388" s="38">
        <f>IF('2018 Hourly Load - RC2016'!E368="",0,$P$19+$Q$19*(WLEF!E367))</f>
        <v>142.69407484587362</v>
      </c>
      <c r="F388" s="38">
        <f>IF('2018 Hourly Load - RC2016'!F368="",0,$P$19+$Q$19*(WLEF!F367))</f>
        <v>142.00938235101532</v>
      </c>
      <c r="G388" s="38">
        <f>IF('2018 Hourly Load - RC2016'!G368="",0,$P$19+$Q$19*(WLEF!G367))</f>
        <v>146.12158255816087</v>
      </c>
      <c r="H388" s="38">
        <f>IF('2018 Hourly Load - RC2016'!H368="",0,$P$19+$Q$19*(WLEF!H367))</f>
        <v>154.14937750075433</v>
      </c>
      <c r="I388" s="38">
        <f>IF('2018 Hourly Load - RC2016'!I368="",0,$P$19+$Q$19*(WLEF!I367))</f>
        <v>164.99730104919382</v>
      </c>
      <c r="J388" s="38">
        <f>IF('2018 Hourly Load - RC2016'!J368="",0,$P$19+$Q$19*(WLEF!J367))</f>
        <v>187.662954395101</v>
      </c>
      <c r="K388" s="38">
        <f>IF('2018 Hourly Load - RC2016'!K368="",0,$P$19+$Q$19*(WLEF!K367))</f>
        <v>216.12964518100193</v>
      </c>
      <c r="L388" s="38">
        <f>IF('2018 Hourly Load - RC2016'!L368="",0,$P$19+$Q$19*(WLEF!L367))</f>
        <v>240.38915034923508</v>
      </c>
      <c r="M388" s="38">
        <f>IF('2018 Hourly Load - RC2016'!M368="",0,$P$19+$Q$19*(WLEF!M367))</f>
        <v>257.67502701115444</v>
      </c>
      <c r="N388" s="38">
        <f>IF('2018 Hourly Load - RC2016'!N368="",0,$P$19+$Q$19*(WLEF!N367))</f>
        <v>266.98807476838311</v>
      </c>
      <c r="O388" s="38">
        <f>IF('2018 Hourly Load - RC2016'!O368="",0,$P$19+$Q$19*(WLEF!O367))</f>
        <v>268.62927831683663</v>
      </c>
      <c r="P388" s="38">
        <f>IF('2018 Hourly Load - RC2016'!P368="",0,$P$19+$Q$19*(WLEF!P367))</f>
        <v>269.85912920910511</v>
      </c>
      <c r="Q388" s="38">
        <f>IF('2018 Hourly Load - RC2016'!Q368="",0,$P$19+$Q$19*(WLEF!Q367))</f>
        <v>265.42301649552564</v>
      </c>
      <c r="R388" s="38">
        <f>IF('2018 Hourly Load - RC2016'!R368="",0,$P$19+$Q$19*(WLEF!R367))</f>
        <v>260.67707192611789</v>
      </c>
      <c r="S388" s="38">
        <f>IF('2018 Hourly Load - RC2016'!S368="",0,$P$19+$Q$19*(WLEF!S367))</f>
        <v>264.98690977361747</v>
      </c>
      <c r="T388" s="38">
        <f>IF('2018 Hourly Load - RC2016'!T368="",0,$P$19+$Q$19*(WLEF!T367))</f>
        <v>269.04651037831655</v>
      </c>
      <c r="U388" s="38">
        <f>IF('2018 Hourly Load - RC2016'!U368="",0,$P$19+$Q$19*(WLEF!U367))</f>
        <v>248.49320277530643</v>
      </c>
      <c r="V388" s="38">
        <f>IF('2018 Hourly Load - RC2016'!V368="",0,$P$19+$Q$19*(WLEF!V367))</f>
        <v>230.24921106250673</v>
      </c>
      <c r="W388" s="38">
        <f>IF('2018 Hourly Load - RC2016'!W368="",0,$P$19+$Q$19*(WLEF!W367))</f>
        <v>215.65875185788605</v>
      </c>
      <c r="X388" s="38">
        <f>IF('2018 Hourly Load - RC2016'!X368="",0,$P$19+$Q$19*(WLEF!X367))</f>
        <v>202.17734312938023</v>
      </c>
      <c r="Y388" s="38">
        <f>IF('2018 Hourly Load - RC2016'!Y368="",0,$P$19+$Q$19*(WLEF!Y367))</f>
        <v>184.13753811311386</v>
      </c>
      <c r="Z388" s="25">
        <f t="shared" si="5"/>
        <v>5061.3980309802464</v>
      </c>
    </row>
    <row r="389" spans="1:28" x14ac:dyDescent="0.25">
      <c r="A389" s="37">
        <f>IF('2018 Hourly Load - RC2016'!A369="","",'2018 Hourly Load - RC2016'!A369)</f>
        <v>43459</v>
      </c>
      <c r="B389" s="38">
        <f>IF('2018 Hourly Load - RC2016'!B369="",0,$P$19+$Q$19*(WLEF!B368))</f>
        <v>167.28317196563586</v>
      </c>
      <c r="C389" s="38">
        <f>IF('2018 Hourly Load - RC2016'!C369="",0,$P$19+$Q$19*(WLEF!C368))</f>
        <v>155.29135379737022</v>
      </c>
      <c r="D389" s="38">
        <f>IF('2018 Hourly Load - RC2016'!D369="",0,$P$19+$Q$19*(WLEF!D368))</f>
        <v>145.33677761571883</v>
      </c>
      <c r="E389" s="38">
        <f>IF('2018 Hourly Load - RC2016'!E369="",0,$P$19+$Q$19*(WLEF!E368))</f>
        <v>138.17329049624246</v>
      </c>
      <c r="F389" s="38">
        <f>IF('2018 Hourly Load - RC2016'!F369="",0,$P$19+$Q$19*(WLEF!F368))</f>
        <v>133.49883673317916</v>
      </c>
      <c r="G389" s="38">
        <f>IF('2018 Hourly Load - RC2016'!G369="",0,$P$19+$Q$19*(WLEF!G368))</f>
        <v>132.68723784326511</v>
      </c>
      <c r="H389" s="38">
        <f>IF('2018 Hourly Load - RC2016'!H369="",0,$P$19+$Q$19*(WLEF!H368))</f>
        <v>134.58691728245731</v>
      </c>
      <c r="I389" s="38">
        <f>IF('2018 Hourly Load - RC2016'!I369="",0,$P$19+$Q$19*(WLEF!I368))</f>
        <v>140.05610206981584</v>
      </c>
      <c r="J389" s="38">
        <f>IF('2018 Hourly Load - RC2016'!J369="",0,$P$19+$Q$19*(WLEF!J368))</f>
        <v>154.09179471750508</v>
      </c>
      <c r="K389" s="38">
        <f>IF('2018 Hourly Load - RC2016'!K369="",0,$P$19+$Q$19*(WLEF!K368))</f>
        <v>169.94955851063906</v>
      </c>
      <c r="L389" s="38">
        <f>IF('2018 Hourly Load - RC2016'!L369="",0,$P$19+$Q$19*(WLEF!L368))</f>
        <v>180.70567443331197</v>
      </c>
      <c r="M389" s="38">
        <f>IF('2018 Hourly Load - RC2016'!M369="",0,$P$19+$Q$19*(WLEF!M368))</f>
        <v>186.34256684711198</v>
      </c>
      <c r="N389" s="38">
        <f>IF('2018 Hourly Load - RC2016'!N369="",0,$P$19+$Q$19*(WLEF!N368))</f>
        <v>188.34374766606606</v>
      </c>
      <c r="O389" s="38">
        <f>IF('2018 Hourly Load - RC2016'!O369="",0,$P$19+$Q$19*(WLEF!O368))</f>
        <v>186.89750675083525</v>
      </c>
      <c r="P389" s="38">
        <f>IF('2018 Hourly Load - RC2016'!P369="",0,$P$19+$Q$19*(WLEF!P368))</f>
        <v>183.84645576276878</v>
      </c>
      <c r="Q389" s="38">
        <f>IF('2018 Hourly Load - RC2016'!Q369="",0,$P$19+$Q$19*(WLEF!Q368))</f>
        <v>177.56440039616894</v>
      </c>
      <c r="R389" s="38">
        <f>IF('2018 Hourly Load - RC2016'!R369="",0,$P$19+$Q$19*(WLEF!R368))</f>
        <v>171.08201296148877</v>
      </c>
      <c r="S389" s="38">
        <f>IF('2018 Hourly Load - RC2016'!S369="",0,$P$19+$Q$19*(WLEF!S368))</f>
        <v>173.83923897963723</v>
      </c>
      <c r="T389" s="38">
        <f>IF('2018 Hourly Load - RC2016'!T369="",0,$P$19+$Q$19*(WLEF!T368))</f>
        <v>181.66812675039324</v>
      </c>
      <c r="U389" s="38">
        <f>IF('2018 Hourly Load - RC2016'!U369="",0,$P$19+$Q$19*(WLEF!U368))</f>
        <v>177.56440039616894</v>
      </c>
      <c r="V389" s="38">
        <f>IF('2018 Hourly Load - RC2016'!V369="",0,$P$19+$Q$19*(WLEF!V368))</f>
        <v>174.29472242031662</v>
      </c>
      <c r="W389" s="38">
        <f>IF('2018 Hourly Load - RC2016'!W369="",0,$P$19+$Q$19*(WLEF!W368))</f>
        <v>169.283069586762</v>
      </c>
      <c r="X389" s="38">
        <f>IF('2018 Hourly Load - RC2016'!X369="",0,$P$19+$Q$19*(WLEF!X368))</f>
        <v>160.51881691316447</v>
      </c>
      <c r="Y389" s="38">
        <f>IF('2018 Hourly Load - RC2016'!Y369="",0,$P$19+$Q$19*(WLEF!Y368))</f>
        <v>148.85106158112313</v>
      </c>
      <c r="Z389" s="25">
        <f t="shared" si="5"/>
        <v>3931.7568424771462</v>
      </c>
    </row>
    <row r="390" spans="1:28" x14ac:dyDescent="0.25">
      <c r="A390" s="37">
        <f>IF('2018 Hourly Load - RC2016'!A370="","",'2018 Hourly Load - RC2016'!A370)</f>
        <v>43460</v>
      </c>
      <c r="B390" s="38">
        <f>IF('2018 Hourly Load - RC2016'!B370="",0,$P$19+$Q$19*(WLEF!B369))</f>
        <v>137.72958384818497</v>
      </c>
      <c r="C390" s="38">
        <f>IF('2018 Hourly Load - RC2016'!C370="",0,$P$19+$Q$19*(WLEF!C369))</f>
        <v>130.58603880257672</v>
      </c>
      <c r="D390" s="38">
        <f>IF('2018 Hourly Load - RC2016'!D370="",0,$P$19+$Q$19*(WLEF!D369))</f>
        <v>127.48350165950646</v>
      </c>
      <c r="E390" s="38">
        <f>IF('2018 Hourly Load - RC2016'!E370="",0,$P$19+$Q$19*(WLEF!E369))</f>
        <v>125.88646198248672</v>
      </c>
      <c r="F390" s="38">
        <f>IF('2018 Hourly Load - RC2016'!F370="",0,$P$19+$Q$19*(WLEF!F369))</f>
        <v>126.63045202719849</v>
      </c>
      <c r="G390" s="38">
        <f>IF('2018 Hourly Load - RC2016'!G370="",0,$P$19+$Q$19*(WLEF!G369))</f>
        <v>130.76338120194745</v>
      </c>
      <c r="H390" s="38">
        <f>IF('2018 Hourly Load - RC2016'!H370="",0,$P$19+$Q$19*(WLEF!H369))</f>
        <v>138.24953143625058</v>
      </c>
      <c r="I390" s="38">
        <f>IF('2018 Hourly Load - RC2016'!I370="",0,$P$19+$Q$19*(WLEF!I369))</f>
        <v>147.6095676825534</v>
      </c>
      <c r="J390" s="38">
        <f>IF('2018 Hourly Load - RC2016'!J370="",0,$P$19+$Q$19*(WLEF!J369))</f>
        <v>160.38368194010869</v>
      </c>
      <c r="K390" s="38">
        <f>IF('2018 Hourly Load - RC2016'!K370="",0,$P$19+$Q$19*(WLEF!K369))</f>
        <v>173.28766818949364</v>
      </c>
      <c r="L390" s="38">
        <f>IF('2018 Hourly Load - RC2016'!L370="",0,$P$19+$Q$19*(WLEF!L369))</f>
        <v>183.84645576276878</v>
      </c>
      <c r="M390" s="38">
        <f>IF('2018 Hourly Load - RC2016'!M370="",0,$P$19+$Q$19*(WLEF!M369))</f>
        <v>188.36123267503487</v>
      </c>
      <c r="N390" s="38">
        <f>IF('2018 Hourly Load - RC2016'!N370="",0,$P$19+$Q$19*(WLEF!N369))</f>
        <v>188.23886782206756</v>
      </c>
      <c r="O390" s="38">
        <f>IF('2018 Hourly Load - RC2016'!O370="",0,$P$19+$Q$19*(WLEF!O369))</f>
        <v>185.58192975613861</v>
      </c>
      <c r="P390" s="38">
        <f>IF('2018 Hourly Load - RC2016'!P370="",0,$P$19+$Q$19*(WLEF!P369))</f>
        <v>183.96626285145561</v>
      </c>
      <c r="Q390" s="38">
        <f>IF('2018 Hourly Load - RC2016'!Q370="",0,$P$19+$Q$19*(WLEF!Q369))</f>
        <v>182.8224293705394</v>
      </c>
      <c r="R390" s="38">
        <f>IF('2018 Hourly Load - RC2016'!R370="",0,$P$19+$Q$19*(WLEF!R369))</f>
        <v>183.82934621863529</v>
      </c>
      <c r="S390" s="38">
        <f>IF('2018 Hourly Load - RC2016'!S370="",0,$P$19+$Q$19*(WLEF!S369))</f>
        <v>195.6874463979938</v>
      </c>
      <c r="T390" s="38">
        <f>IF('2018 Hourly Load - RC2016'!T370="",0,$P$19+$Q$19*(WLEF!T369))</f>
        <v>209.01944529688876</v>
      </c>
      <c r="U390" s="38">
        <f>IF('2018 Hourly Load - RC2016'!U370="",0,$P$19+$Q$19*(WLEF!U369))</f>
        <v>204.13697826080963</v>
      </c>
      <c r="V390" s="38">
        <f>IF('2018 Hourly Load - RC2016'!V370="",0,$P$19+$Q$19*(WLEF!V369))</f>
        <v>195.27202332896755</v>
      </c>
      <c r="W390" s="38">
        <f>IF('2018 Hourly Load - RC2016'!W370="",0,$P$19+$Q$19*(WLEF!W369))</f>
        <v>184.75532018490608</v>
      </c>
      <c r="X390" s="38">
        <f>IF('2018 Hourly Load - RC2016'!X370="",0,$P$19+$Q$19*(WLEF!X369))</f>
        <v>172.73776037770114</v>
      </c>
      <c r="Y390" s="38">
        <f>IF('2018 Hourly Load - RC2016'!Y370="",0,$P$19+$Q$19*(WLEF!Y369))</f>
        <v>157.79397581598403</v>
      </c>
      <c r="Z390" s="25">
        <f t="shared" si="5"/>
        <v>4014.6593428901979</v>
      </c>
    </row>
    <row r="391" spans="1:28" x14ac:dyDescent="0.25">
      <c r="A391" s="37">
        <f>IF('2018 Hourly Load - RC2016'!A371="","",'2018 Hourly Load - RC2016'!A371)</f>
        <v>43461</v>
      </c>
      <c r="B391" s="38">
        <f>IF('2018 Hourly Load - RC2016'!B371="",0,$P$19+$Q$19*(WLEF!B370))</f>
        <v>144.0751294552993</v>
      </c>
      <c r="C391" s="38">
        <f>IF('2018 Hourly Load - RC2016'!C371="",0,$P$19+$Q$19*(WLEF!C370))</f>
        <v>134.9685873574949</v>
      </c>
      <c r="D391" s="38">
        <f>IF('2018 Hourly Load - RC2016'!D371="",0,$P$19+$Q$19*(WLEF!D370))</f>
        <v>129.36536665889733</v>
      </c>
      <c r="E391" s="38">
        <f>IF('2018 Hourly Load - RC2016'!E371="",0,$P$19+$Q$19*(WLEF!E370))</f>
        <v>126.90254750923353</v>
      </c>
      <c r="F391" s="38">
        <f>IF('2018 Hourly Load - RC2016'!F371="",0,$P$19+$Q$19*(WLEF!F370))</f>
        <v>126.91390280301732</v>
      </c>
      <c r="G391" s="38">
        <f>IF('2018 Hourly Load - RC2016'!G371="",0,$P$19+$Q$19*(WLEF!G370))</f>
        <v>128.72610900551882</v>
      </c>
      <c r="H391" s="38">
        <f>IF('2018 Hourly Load - RC2016'!H371="",0,$P$19+$Q$19*(WLEF!H370))</f>
        <v>133.65705919720048</v>
      </c>
      <c r="I391" s="38">
        <f>IF('2018 Hourly Load - RC2016'!I371="",0,$P$19+$Q$19*(WLEF!I370))</f>
        <v>139.43788842924744</v>
      </c>
      <c r="J391" s="38">
        <f>IF('2018 Hourly Load - RC2016'!J371="",0,$P$19+$Q$19*(WLEF!J370))</f>
        <v>154.1781775237545</v>
      </c>
      <c r="K391" s="38">
        <f>IF('2018 Hourly Load - RC2016'!K371="",0,$P$19+$Q$19*(WLEF!K370))</f>
        <v>174.03430806649141</v>
      </c>
      <c r="L391" s="38">
        <f>IF('2018 Hourly Load - RC2016'!L371="",0,$P$19+$Q$19*(WLEF!L370))</f>
        <v>191.03568164405925</v>
      </c>
      <c r="M391" s="38">
        <f>IF('2018 Hourly Load - RC2016'!M371="",0,$P$19+$Q$19*(WLEF!M370))</f>
        <v>202.73562049830636</v>
      </c>
      <c r="N391" s="38">
        <f>IF('2018 Hourly Load - RC2016'!N371="",0,$P$19+$Q$19*(WLEF!N370))</f>
        <v>210.30303513317284</v>
      </c>
      <c r="O391" s="38">
        <f>IF('2018 Hourly Load - RC2016'!O371="",0,$P$19+$Q$19*(WLEF!O370))</f>
        <v>212.81200337064109</v>
      </c>
      <c r="P391" s="38">
        <f>IF('2018 Hourly Load - RC2016'!P371="",0,$P$19+$Q$19*(WLEF!P370))</f>
        <v>212.90898766387852</v>
      </c>
      <c r="Q391" s="38">
        <f>IF('2018 Hourly Load - RC2016'!Q371="",0,$P$19+$Q$19*(WLEF!Q370))</f>
        <v>208.84751476997192</v>
      </c>
      <c r="R391" s="38">
        <f>IF('2018 Hourly Load - RC2016'!R371="",0,$P$19+$Q$19*(WLEF!R370))</f>
        <v>203.98711456470249</v>
      </c>
      <c r="S391" s="38">
        <f>IF('2018 Hourly Load - RC2016'!S371="",0,$P$19+$Q$19*(WLEF!S370))</f>
        <v>209.61254235396208</v>
      </c>
      <c r="T391" s="38">
        <f>IF('2018 Hourly Load - RC2016'!T371="",0,$P$19+$Q$19*(WLEF!T370))</f>
        <v>222.62812365750364</v>
      </c>
      <c r="U391" s="38">
        <f>IF('2018 Hourly Load - RC2016'!U371="",0,$P$19+$Q$19*(WLEF!U370))</f>
        <v>214.3680677502021</v>
      </c>
      <c r="V391" s="38">
        <f>IF('2018 Hourly Load - RC2016'!V371="",0,$P$19+$Q$19*(WLEF!V370))</f>
        <v>202.90335617671832</v>
      </c>
      <c r="W391" s="38">
        <f>IF('2018 Hourly Load - RC2016'!W371="",0,$P$19+$Q$19*(WLEF!W370))</f>
        <v>191.15964761718635</v>
      </c>
      <c r="X391" s="38">
        <f>IF('2018 Hourly Load - RC2016'!X371="",0,$P$19+$Q$19*(WLEF!X370))</f>
        <v>176.62203760562093</v>
      </c>
      <c r="Y391" s="38">
        <f>IF('2018 Hourly Load - RC2016'!Y371="",0,$P$19+$Q$19*(WLEF!Y370))</f>
        <v>159.72469943581277</v>
      </c>
      <c r="Z391" s="25">
        <f t="shared" si="5"/>
        <v>4211.907508247893</v>
      </c>
    </row>
    <row r="392" spans="1:28" x14ac:dyDescent="0.25">
      <c r="A392" s="37">
        <f>IF('2018 Hourly Load - RC2016'!A372="","",'2018 Hourly Load - RC2016'!A372)</f>
        <v>43462</v>
      </c>
      <c r="B392" s="38">
        <f>IF('2018 Hourly Load - RC2016'!B372="",0,$P$19+$Q$19*(WLEF!B371))</f>
        <v>145.28283151869053</v>
      </c>
      <c r="C392" s="38">
        <f>IF('2018 Hourly Load - RC2016'!C372="",0,$P$19+$Q$19*(WLEF!C371))</f>
        <v>135.5002894404623</v>
      </c>
      <c r="D392" s="38">
        <f>IF('2018 Hourly Load - RC2016'!D372="",0,$P$19+$Q$19*(WLEF!D371))</f>
        <v>129.72759312200333</v>
      </c>
      <c r="E392" s="38">
        <f>IF('2018 Hourly Load - RC2016'!E372="",0,$P$19+$Q$19*(WLEF!E371))</f>
        <v>126.57386976422876</v>
      </c>
      <c r="F392" s="38">
        <f>IF('2018 Hourly Load - RC2016'!F372="",0,$P$19+$Q$19*(WLEF!F371))</f>
        <v>125.05974308049758</v>
      </c>
      <c r="G392" s="38">
        <f>IF('2018 Hourly Load - RC2016'!G372="",0,$P$19+$Q$19*(WLEF!G371))</f>
        <v>125.75186431255732</v>
      </c>
      <c r="H392" s="38">
        <f>IF('2018 Hourly Load - RC2016'!H372="",0,$P$19+$Q$19*(WLEF!H371))</f>
        <v>129.2721132777304</v>
      </c>
      <c r="I392" s="38">
        <f>IF('2018 Hourly Load - RC2016'!I372="",0,$P$19+$Q$19*(WLEF!I371))</f>
        <v>134.05979270564305</v>
      </c>
      <c r="J392" s="38">
        <f>IF('2018 Hourly Load - RC2016'!J372="",0,$P$19+$Q$19*(WLEF!J371))</f>
        <v>151.72240733076904</v>
      </c>
      <c r="K392" s="38">
        <f>IF('2018 Hourly Load - RC2016'!K372="",0,$P$19+$Q$19*(WLEF!K371))</f>
        <v>173.72554434338434</v>
      </c>
      <c r="L392" s="38">
        <f>IF('2018 Hourly Load - RC2016'!L372="",0,$P$19+$Q$19*(WLEF!L371))</f>
        <v>191.74500808466456</v>
      </c>
      <c r="M392" s="38">
        <f>IF('2018 Hourly Load - RC2016'!M372="",0,$P$19+$Q$19*(WLEF!M371))</f>
        <v>206.22583803090447</v>
      </c>
      <c r="N392" s="38">
        <f>IF('2018 Hourly Load - RC2016'!N372="",0,$P$19+$Q$19*(WLEF!N371))</f>
        <v>216.79816247812721</v>
      </c>
      <c r="O392" s="38">
        <f>IF('2018 Hourly Load - RC2016'!O372="",0,$P$19+$Q$19*(WLEF!O371))</f>
        <v>224.44369034220938</v>
      </c>
      <c r="P392" s="38">
        <f>IF('2018 Hourly Load - RC2016'!P372="",0,$P$19+$Q$19*(WLEF!P371))</f>
        <v>228.56105498904373</v>
      </c>
      <c r="Q392" s="38">
        <f>IF('2018 Hourly Load - RC2016'!Q372="",0,$P$19+$Q$19*(WLEF!Q371))</f>
        <v>228.41739221696969</v>
      </c>
      <c r="R392" s="38">
        <f>IF('2018 Hourly Load - RC2016'!R372="",0,$P$19+$Q$19*(WLEF!R371))</f>
        <v>223.95839988471857</v>
      </c>
      <c r="S392" s="38">
        <f>IF('2018 Hourly Load - RC2016'!S372="",0,$P$19+$Q$19*(WLEF!S371))</f>
        <v>222.66834299032274</v>
      </c>
      <c r="T392" s="38">
        <f>IF('2018 Hourly Load - RC2016'!T372="",0,$P$19+$Q$19*(WLEF!T371))</f>
        <v>235.45572870702824</v>
      </c>
      <c r="U392" s="38">
        <f>IF('2018 Hourly Load - RC2016'!U372="",0,$P$19+$Q$19*(WLEF!U371))</f>
        <v>225.43706456210725</v>
      </c>
      <c r="V392" s="38">
        <f>IF('2018 Hourly Load - RC2016'!V372="",0,$P$19+$Q$19*(WLEF!V371))</f>
        <v>212.23085285657498</v>
      </c>
      <c r="W392" s="38">
        <f>IF('2018 Hourly Load - RC2016'!W372="",0,$P$19+$Q$19*(WLEF!W371))</f>
        <v>197.83071476298869</v>
      </c>
      <c r="X392" s="38">
        <f>IF('2018 Hourly Load - RC2016'!X372="",0,$P$19+$Q$19*(WLEF!X371))</f>
        <v>180.58780077274261</v>
      </c>
      <c r="Y392" s="38">
        <f>IF('2018 Hourly Load - RC2016'!Y372="",0,$P$19+$Q$19*(WLEF!Y371))</f>
        <v>160.95504447432995</v>
      </c>
      <c r="Z392" s="25">
        <f t="shared" si="5"/>
        <v>4331.9911440486994</v>
      </c>
    </row>
    <row r="393" spans="1:28" x14ac:dyDescent="0.25">
      <c r="A393" s="37">
        <f>IF('2018 Hourly Load - RC2016'!A373="","",'2018 Hourly Load - RC2016'!A373)</f>
        <v>43463</v>
      </c>
      <c r="B393" s="38">
        <f>IF('2018 Hourly Load - RC2016'!B373="",0,$P$19+$Q$19*(WLEF!B372))</f>
        <v>145.86395829647398</v>
      </c>
      <c r="C393" s="38">
        <f>IF('2018 Hourly Load - RC2016'!C373="",0,$P$19+$Q$19*(WLEF!C372))</f>
        <v>136.43404243392459</v>
      </c>
      <c r="D393" s="38">
        <f>IF('2018 Hourly Load - RC2016'!D373="",0,$P$19+$Q$19*(WLEF!D372))</f>
        <v>131.10716097699498</v>
      </c>
      <c r="E393" s="38">
        <f>IF('2018 Hourly Load - RC2016'!E373="",0,$P$19+$Q$19*(WLEF!E372))</f>
        <v>128.85361240404839</v>
      </c>
      <c r="F393" s="38">
        <f>IF('2018 Hourly Load - RC2016'!F373="",0,$P$19+$Q$19*(WLEF!F372))</f>
        <v>129.09751134008872</v>
      </c>
      <c r="G393" s="38">
        <f>IF('2018 Hourly Load - RC2016'!G373="",0,$P$19+$Q$19*(WLEF!G372))</f>
        <v>133.65705919720048</v>
      </c>
      <c r="H393" s="38">
        <f>IF('2018 Hourly Load - RC2016'!H373="",0,$P$19+$Q$19*(WLEF!H372))</f>
        <v>143.80833363783634</v>
      </c>
      <c r="I393" s="38">
        <f>IF('2018 Hourly Load - RC2016'!I373="",0,$P$19+$Q$19*(WLEF!I372))</f>
        <v>154.19257969309845</v>
      </c>
      <c r="J393" s="38">
        <f>IF('2018 Hourly Load - RC2016'!J373="",0,$P$19+$Q$19*(WLEF!J372))</f>
        <v>172.72161179337604</v>
      </c>
      <c r="K393" s="38">
        <f>IF('2018 Hourly Load - RC2016'!K373="",0,$P$19+$Q$19*(WLEF!K372))</f>
        <v>196.17608798703193</v>
      </c>
      <c r="L393" s="38">
        <f>IF('2018 Hourly Load - RC2016'!L373="",0,$P$19+$Q$19*(WLEF!L372))</f>
        <v>216.66039061984867</v>
      </c>
      <c r="M393" s="38">
        <f>IF('2018 Hourly Load - RC2016'!M373="",0,$P$19+$Q$19*(WLEF!M372))</f>
        <v>230.80718417544568</v>
      </c>
      <c r="N393" s="38">
        <f>IF('2018 Hourly Load - RC2016'!N373="",0,$P$19+$Q$19*(WLEF!N372))</f>
        <v>238.45306880304952</v>
      </c>
      <c r="O393" s="38">
        <f>IF('2018 Hourly Load - RC2016'!O373="",0,$P$19+$Q$19*(WLEF!O372))</f>
        <v>241.92943657433722</v>
      </c>
      <c r="P393" s="38">
        <f>IF('2018 Hourly Load - RC2016'!P373="",0,$P$19+$Q$19*(WLEF!P372))</f>
        <v>244.51315252384779</v>
      </c>
      <c r="Q393" s="38">
        <f>IF('2018 Hourly Load - RC2016'!Q373="",0,$P$19+$Q$19*(WLEF!Q372))</f>
        <v>245.83448304961286</v>
      </c>
      <c r="R393" s="38">
        <f>IF('2018 Hourly Load - RC2016'!R373="",0,$P$19+$Q$19*(WLEF!R372))</f>
        <v>240.66670589557071</v>
      </c>
      <c r="S393" s="38">
        <f>IF('2018 Hourly Load - RC2016'!S373="",0,$P$19+$Q$19*(WLEF!S372))</f>
        <v>239.21756699600746</v>
      </c>
      <c r="T393" s="38">
        <f>IF('2018 Hourly Load - RC2016'!T373="",0,$P$19+$Q$19*(WLEF!T372))</f>
        <v>254.20851195502797</v>
      </c>
      <c r="U393" s="38">
        <f>IF('2018 Hourly Load - RC2016'!U373="",0,$P$19+$Q$19*(WLEF!U372))</f>
        <v>242.76687204832132</v>
      </c>
      <c r="V393" s="38">
        <f>IF('2018 Hourly Load - RC2016'!V373="",0,$P$19+$Q$19*(WLEF!V372))</f>
        <v>227.86392468205457</v>
      </c>
      <c r="W393" s="38">
        <f>IF('2018 Hourly Load - RC2016'!W373="",0,$P$19+$Q$19*(WLEF!W372))</f>
        <v>208.80932381040105</v>
      </c>
      <c r="X393" s="38">
        <f>IF('2018 Hourly Load - RC2016'!X373="",0,$P$19+$Q$19*(WLEF!X372))</f>
        <v>189.500843974757</v>
      </c>
      <c r="Y393" s="38">
        <f>IF('2018 Hourly Load - RC2016'!Y373="",0,$P$19+$Q$19*(WLEF!Y372))</f>
        <v>167.62794938383774</v>
      </c>
      <c r="Z393" s="25">
        <f t="shared" si="5"/>
        <v>4660.771372252193</v>
      </c>
    </row>
    <row r="394" spans="1:28" x14ac:dyDescent="0.25">
      <c r="A394" s="37">
        <f>IF('2018 Hourly Load - RC2016'!A374="","",'2018 Hourly Load - RC2016'!A374)</f>
        <v>43464</v>
      </c>
      <c r="B394" s="38">
        <f>IF('2018 Hourly Load - RC2016'!B374="",0,$P$19+$Q$19*(WLEF!B373))</f>
        <v>149.96439393877955</v>
      </c>
      <c r="C394" s="38">
        <f>IF('2018 Hourly Load - RC2016'!C374="",0,$P$19+$Q$19*(WLEF!C373))</f>
        <v>139.50213103799518</v>
      </c>
      <c r="D394" s="38">
        <f>IF('2018 Hourly Load - RC2016'!D374="",0,$P$19+$Q$19*(WLEF!D373))</f>
        <v>133.57183227599006</v>
      </c>
      <c r="E394" s="38">
        <f>IF('2018 Hourly Load - RC2016'!E374="",0,$P$19+$Q$19*(WLEF!E373))</f>
        <v>130.47978872771372</v>
      </c>
      <c r="F394" s="38">
        <f>IF('2018 Hourly Load - RC2016'!F374="",0,$P$19+$Q$19*(WLEF!F373))</f>
        <v>130.18526101997173</v>
      </c>
      <c r="G394" s="38">
        <f>IF('2018 Hourly Load - RC2016'!G374="",0,$P$19+$Q$19*(WLEF!G373))</f>
        <v>134.80836385291448</v>
      </c>
      <c r="H394" s="38">
        <f>IF('2018 Hourly Load - RC2016'!H374="",0,$P$19+$Q$19*(WLEF!H373))</f>
        <v>144.34250069779728</v>
      </c>
      <c r="I394" s="38">
        <f>IF('2018 Hourly Load - RC2016'!I374="",0,$P$19+$Q$19*(WLEF!I373))</f>
        <v>154.43763667202165</v>
      </c>
      <c r="J394" s="38">
        <f>IF('2018 Hourly Load - RC2016'!J374="",0,$P$19+$Q$19*(WLEF!J373))</f>
        <v>170.47500860060154</v>
      </c>
      <c r="K394" s="38">
        <f>IF('2018 Hourly Load - RC2016'!K374="",0,$P$19+$Q$19*(WLEF!K373))</f>
        <v>190.18752815951757</v>
      </c>
      <c r="L394" s="38">
        <f>IF('2018 Hourly Load - RC2016'!L374="",0,$P$19+$Q$19*(WLEF!L373))</f>
        <v>209.49764148297965</v>
      </c>
      <c r="M394" s="38">
        <f>IF('2018 Hourly Load - RC2016'!M374="",0,$P$19+$Q$19*(WLEF!M373))</f>
        <v>226.35238956882466</v>
      </c>
      <c r="N394" s="38">
        <f>IF('2018 Hourly Load - RC2016'!N374="",0,$P$19+$Q$19*(WLEF!N373))</f>
        <v>237.37322114745916</v>
      </c>
      <c r="O394" s="38">
        <f>IF('2018 Hourly Load - RC2016'!O374="",0,$P$19+$Q$19*(WLEF!O373))</f>
        <v>245.33564780608026</v>
      </c>
      <c r="P394" s="38">
        <f>IF('2018 Hourly Load - RC2016'!P374="",0,$P$19+$Q$19*(WLEF!P373))</f>
        <v>247.53185167788575</v>
      </c>
      <c r="Q394" s="38">
        <f>IF('2018 Hourly Load - RC2016'!Q374="",0,$P$19+$Q$19*(WLEF!Q373))</f>
        <v>244.83757356215642</v>
      </c>
      <c r="R394" s="38">
        <f>IF('2018 Hourly Load - RC2016'!R374="",0,$P$19+$Q$19*(WLEF!R373))</f>
        <v>238.60157521535541</v>
      </c>
      <c r="S394" s="38">
        <f>IF('2018 Hourly Load - RC2016'!S374="",0,$P$19+$Q$19*(WLEF!S373))</f>
        <v>238.53792097870587</v>
      </c>
      <c r="T394" s="38">
        <f>IF('2018 Hourly Load - RC2016'!T374="",0,$P$19+$Q$19*(WLEF!T373))</f>
        <v>253.29734295562565</v>
      </c>
      <c r="U394" s="38">
        <f>IF('2018 Hourly Load - RC2016'!U374="",0,$P$19+$Q$19*(WLEF!U373))</f>
        <v>242.03667781882291</v>
      </c>
      <c r="V394" s="38">
        <f>IF('2018 Hourly Load - RC2016'!V374="",0,$P$19+$Q$19*(WLEF!V373))</f>
        <v>228.60211444241389</v>
      </c>
      <c r="W394" s="38">
        <f>IF('2018 Hourly Load - RC2016'!W374="",0,$P$19+$Q$19*(WLEF!W373))</f>
        <v>210.39908436072847</v>
      </c>
      <c r="X394" s="38">
        <f>IF('2018 Hourly Load - RC2016'!X374="",0,$P$19+$Q$19*(WLEF!X373))</f>
        <v>192.1361187266821</v>
      </c>
      <c r="Y394" s="38">
        <f>IF('2018 Hourly Load - RC2016'!Y374="",0,$P$19+$Q$19*(WLEF!Y373))</f>
        <v>171.62688292710016</v>
      </c>
      <c r="Z394" s="25">
        <f t="shared" si="5"/>
        <v>4664.1204876541233</v>
      </c>
    </row>
    <row r="395" spans="1:28" x14ac:dyDescent="0.25">
      <c r="A395" s="37">
        <f>IF('2018 Hourly Load - RC2016'!A375="","",'2018 Hourly Load - RC2016'!A375)</f>
        <v>43465</v>
      </c>
      <c r="B395" s="38">
        <f>IF('2018 Hourly Load - RC2016'!B375="",0,$P$19+$Q$19*(WLEF!B374))</f>
        <v>154.45206473549217</v>
      </c>
      <c r="C395" s="38">
        <f>IF('2018 Hourly Load - RC2016'!C375="",0,$P$19+$Q$19*(WLEF!C374))</f>
        <v>143.22340833554085</v>
      </c>
      <c r="D395" s="38">
        <f>IF('2018 Hourly Load - RC2016'!D375="",0,$P$19+$Q$19*(WLEF!D374))</f>
        <v>136.8349065302848</v>
      </c>
      <c r="E395" s="38">
        <f>IF('2018 Hourly Load - RC2016'!E375="",0,$P$19+$Q$19*(WLEF!E374))</f>
        <v>133.53532803105298</v>
      </c>
      <c r="F395" s="38">
        <f>IF('2018 Hourly Load - RC2016'!F375="",0,$P$19+$Q$19*(WLEF!F374))</f>
        <v>133.25589228341562</v>
      </c>
      <c r="G395" s="38">
        <f>IF('2018 Hourly Load - RC2016'!G375="",0,$P$19+$Q$19*(WLEF!G374))</f>
        <v>137.41372945008445</v>
      </c>
      <c r="H395" s="38">
        <f>IF('2018 Hourly Load - RC2016'!H375="",0,$P$19+$Q$19*(WLEF!H374))</f>
        <v>146.42053312657788</v>
      </c>
      <c r="I395" s="38">
        <f>IF('2018 Hourly Load - RC2016'!I375="",0,$P$19+$Q$19*(WLEF!I374))</f>
        <v>157.36659253760598</v>
      </c>
      <c r="J395" s="38">
        <f>IF('2018 Hourly Load - RC2016'!J375="",0,$P$19+$Q$19*(WLEF!J374))</f>
        <v>173.07721295648565</v>
      </c>
      <c r="K395" s="38">
        <f>IF('2018 Hourly Load - RC2016'!K375="",0,$P$19+$Q$19*(WLEF!K374))</f>
        <v>190.69955789910202</v>
      </c>
      <c r="L395" s="38">
        <f>IF('2018 Hourly Load - RC2016'!L375="",0,$P$19+$Q$19*(WLEF!L374))</f>
        <v>205.82928890302517</v>
      </c>
      <c r="M395" s="38">
        <f>IF('2018 Hourly Load - RC2016'!M375="",0,$P$19+$Q$19*(WLEF!M374))</f>
        <v>215.05174102346717</v>
      </c>
      <c r="N395" s="38">
        <f>IF('2018 Hourly Load - RC2016'!N375="",0,$P$19+$Q$19*(WLEF!N374))</f>
        <v>217.29078025415703</v>
      </c>
      <c r="O395" s="38">
        <f>IF('2018 Hourly Load - RC2016'!O375="",0,$P$19+$Q$19*(WLEF!O374))</f>
        <v>218.75419832596288</v>
      </c>
      <c r="P395" s="38">
        <f>IF('2018 Hourly Load - RC2016'!P375="",0,$P$19+$Q$19*(WLEF!P374))</f>
        <v>218.29850845155221</v>
      </c>
      <c r="Q395" s="38">
        <f>IF('2018 Hourly Load - RC2016'!Q375="",0,$P$19+$Q$19*(WLEF!Q374))</f>
        <v>215.46279086222762</v>
      </c>
      <c r="R395" s="38">
        <f>IF('2018 Hourly Load - RC2016'!R375="",0,$P$19+$Q$19*(WLEF!R374))</f>
        <v>216.26714515095148</v>
      </c>
      <c r="S395" s="38">
        <f>IF('2018 Hourly Load - RC2016'!S375="",0,$P$19+$Q$19*(WLEF!S374))</f>
        <v>230.57973520259253</v>
      </c>
      <c r="T395" s="38">
        <f>IF('2018 Hourly Load - RC2016'!T375="",0,$P$19+$Q$19*(WLEF!T374))</f>
        <v>243.43408672702373</v>
      </c>
      <c r="U395" s="38">
        <f>IF('2018 Hourly Load - RC2016'!U375="",0,$P$19+$Q$19*(WLEF!U374))</f>
        <v>228.35584403594822</v>
      </c>
      <c r="V395" s="38">
        <f>IF('2018 Hourly Load - RC2016'!V375="",0,$P$19+$Q$19*(WLEF!V374))</f>
        <v>211.26514579163972</v>
      </c>
      <c r="W395" s="38">
        <f>IF('2018 Hourly Load - RC2016'!W375="",0,$P$19+$Q$19*(WLEF!W374))</f>
        <v>193.77921614278193</v>
      </c>
      <c r="X395" s="38">
        <f>IF('2018 Hourly Load - RC2016'!X375="",0,$P$19+$Q$19*(WLEF!X374))</f>
        <v>177.266307211054</v>
      </c>
      <c r="Y395" s="38">
        <f>IF('2018 Hourly Load - RC2016'!Y375="",0,$P$19+$Q$19*(WLEF!Y374))</f>
        <v>164.67328568553489</v>
      </c>
      <c r="Z395" s="25">
        <f t="shared" si="5"/>
        <v>4462.5872996535609</v>
      </c>
    </row>
    <row r="396" spans="1:28" ht="15.6" thickBot="1" x14ac:dyDescent="0.3"/>
    <row r="397" spans="1:28" ht="16.2" thickBot="1" x14ac:dyDescent="0.35">
      <c r="Z397" s="91">
        <f>SUM(Z31:Z395)</f>
        <v>1900387.7929749556</v>
      </c>
      <c r="AB397" s="8" t="s">
        <v>94</v>
      </c>
    </row>
  </sheetData>
  <mergeCells count="2">
    <mergeCell ref="A28:Z28"/>
    <mergeCell ref="A4:Z4"/>
  </mergeCells>
  <phoneticPr fontId="5" type="noConversion"/>
  <pageMargins left="0.75" right="0.75" top="1" bottom="1" header="0.5" footer="0.5"/>
  <pageSetup scale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AF384"/>
  <sheetViews>
    <sheetView showGridLines="0" zoomScale="80" zoomScaleNormal="80" workbookViewId="0">
      <pane xSplit="1" ySplit="9" topLeftCell="B10" activePane="bottomRight" state="frozen"/>
      <selection pane="topRight" activeCell="B1" sqref="B1"/>
      <selection pane="bottomLeft" activeCell="A8" sqref="A8"/>
      <selection pane="bottomRight" activeCell="A2" sqref="A1:A2"/>
    </sheetView>
  </sheetViews>
  <sheetFormatPr defaultColWidth="9.109375" defaultRowHeight="11.4" x14ac:dyDescent="0.2"/>
  <cols>
    <col min="1" max="1" width="15.44140625" style="46" customWidth="1"/>
    <col min="2" max="24" width="9.109375" style="46"/>
    <col min="25" max="25" width="13.88671875" style="46" customWidth="1"/>
    <col min="26" max="26" width="9.109375" style="46"/>
    <col min="27" max="27" width="11.6640625" style="46" bestFit="1" customWidth="1"/>
    <col min="28" max="28" width="9.109375" style="46"/>
    <col min="29" max="29" width="35.44140625" style="28" customWidth="1"/>
    <col min="30" max="30" width="9.109375" style="28"/>
    <col min="31" max="31" width="15.109375" style="28" bestFit="1" customWidth="1"/>
    <col min="32" max="16384" width="9.109375" style="46"/>
  </cols>
  <sheetData>
    <row r="1" spans="1:32" ht="15.6" x14ac:dyDescent="0.3">
      <c r="A1" s="4" t="s">
        <v>122</v>
      </c>
    </row>
    <row r="2" spans="1:32" ht="15.6" x14ac:dyDescent="0.3">
      <c r="A2" s="4" t="s">
        <v>121</v>
      </c>
    </row>
    <row r="3" spans="1:32" ht="22.2" customHeight="1" x14ac:dyDescent="0.2"/>
    <row r="4" spans="1:32" ht="21" x14ac:dyDescent="0.4">
      <c r="A4" s="97" t="s">
        <v>119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32" ht="12" x14ac:dyDescent="0.25">
      <c r="A5" s="96" t="s">
        <v>108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spans="1:32" ht="14.4" thickBot="1" x14ac:dyDescent="0.3">
      <c r="A6" s="49" t="s">
        <v>107</v>
      </c>
      <c r="AC6" s="80"/>
      <c r="AD6" s="80"/>
      <c r="AE6" s="80"/>
    </row>
    <row r="7" spans="1:32" ht="14.4" thickBot="1" x14ac:dyDescent="0.3">
      <c r="A7" s="49" t="s">
        <v>97</v>
      </c>
      <c r="C7" s="50">
        <f>+AE27</f>
        <v>24606.278955403854</v>
      </c>
      <c r="K7" s="46" t="s">
        <v>1</v>
      </c>
    </row>
    <row r="9" spans="1:32" s="28" customFormat="1" ht="12" x14ac:dyDescent="0.25">
      <c r="A9" s="47" t="s">
        <v>0</v>
      </c>
      <c r="B9" s="47" t="s">
        <v>54</v>
      </c>
      <c r="C9" s="47" t="s">
        <v>55</v>
      </c>
      <c r="D9" s="47" t="s">
        <v>56</v>
      </c>
      <c r="E9" s="47" t="s">
        <v>57</v>
      </c>
      <c r="F9" s="47" t="s">
        <v>58</v>
      </c>
      <c r="G9" s="47" t="s">
        <v>59</v>
      </c>
      <c r="H9" s="47" t="s">
        <v>60</v>
      </c>
      <c r="I9" s="47" t="s">
        <v>61</v>
      </c>
      <c r="J9" s="47" t="s">
        <v>62</v>
      </c>
      <c r="K9" s="47" t="s">
        <v>63</v>
      </c>
      <c r="L9" s="47" t="s">
        <v>64</v>
      </c>
      <c r="M9" s="47" t="s">
        <v>65</v>
      </c>
      <c r="N9" s="47" t="s">
        <v>66</v>
      </c>
      <c r="O9" s="47" t="s">
        <v>67</v>
      </c>
      <c r="P9" s="47" t="s">
        <v>68</v>
      </c>
      <c r="Q9" s="47" t="s">
        <v>69</v>
      </c>
      <c r="R9" s="48" t="s">
        <v>70</v>
      </c>
      <c r="S9" s="47" t="s">
        <v>71</v>
      </c>
      <c r="T9" s="47" t="s">
        <v>72</v>
      </c>
      <c r="U9" s="47" t="s">
        <v>73</v>
      </c>
      <c r="V9" s="47" t="s">
        <v>74</v>
      </c>
      <c r="W9" s="47" t="s">
        <v>75</v>
      </c>
      <c r="X9" s="47" t="s">
        <v>76</v>
      </c>
      <c r="Y9" s="47" t="s">
        <v>77</v>
      </c>
      <c r="Z9" s="47"/>
      <c r="AA9" s="47"/>
      <c r="AC9" s="81" t="s">
        <v>117</v>
      </c>
      <c r="AD9" s="81"/>
      <c r="AE9" s="82">
        <v>116299005</v>
      </c>
      <c r="AF9" s="89"/>
    </row>
    <row r="10" spans="1:32" ht="14.25" customHeight="1" x14ac:dyDescent="0.25">
      <c r="AC10" s="81"/>
      <c r="AD10" s="81"/>
      <c r="AE10" s="82"/>
    </row>
    <row r="11" spans="1:32" ht="12" x14ac:dyDescent="0.25">
      <c r="A11" s="29">
        <v>43101</v>
      </c>
      <c r="B11" s="30">
        <v>10059.61835649913</v>
      </c>
      <c r="C11" s="30">
        <v>9693.6271316740222</v>
      </c>
      <c r="D11" s="30">
        <v>9191.9312953969056</v>
      </c>
      <c r="E11" s="30">
        <v>8849.58557105207</v>
      </c>
      <c r="F11" s="30">
        <v>8700.5161115025185</v>
      </c>
      <c r="G11" s="30">
        <v>8773.5087434198849</v>
      </c>
      <c r="H11" s="30">
        <v>9001.739226316442</v>
      </c>
      <c r="I11" s="30">
        <v>9189.8751649203605</v>
      </c>
      <c r="J11" s="30">
        <v>10023.636073159583</v>
      </c>
      <c r="K11" s="30">
        <v>11340.587643387011</v>
      </c>
      <c r="L11" s="30">
        <v>12573.237864076073</v>
      </c>
      <c r="M11" s="30">
        <v>13417.279424698023</v>
      </c>
      <c r="N11" s="30">
        <v>13916.919130498592</v>
      </c>
      <c r="O11" s="30">
        <v>14113.279591008693</v>
      </c>
      <c r="P11" s="30">
        <v>14054.679872427145</v>
      </c>
      <c r="Q11" s="30">
        <v>13874.768455729409</v>
      </c>
      <c r="R11" s="30">
        <v>13688.688647602035</v>
      </c>
      <c r="S11" s="30">
        <v>13848.038759534316</v>
      </c>
      <c r="T11" s="30">
        <v>14520.393425364713</v>
      </c>
      <c r="U11" s="30">
        <v>14120.476047676602</v>
      </c>
      <c r="V11" s="30">
        <v>13514.945622333937</v>
      </c>
      <c r="W11" s="30">
        <v>12840.534826026995</v>
      </c>
      <c r="X11" s="30">
        <v>11944.061938253131</v>
      </c>
      <c r="Y11" s="30">
        <v>10815.246306629622</v>
      </c>
      <c r="Z11" s="28"/>
      <c r="AA11" s="51">
        <f t="shared" ref="AA11:AA75" si="0">MAX(B11:Y11)</f>
        <v>14520.393425364713</v>
      </c>
      <c r="AC11" s="81" t="s">
        <v>114</v>
      </c>
      <c r="AD11" s="83"/>
      <c r="AE11" s="92">
        <v>119562964.28621197</v>
      </c>
      <c r="AF11" s="89"/>
    </row>
    <row r="12" spans="1:32" ht="12" x14ac:dyDescent="0.25">
      <c r="A12" s="29">
        <v>43102</v>
      </c>
      <c r="B12" s="30">
        <v>9758.3952416852062</v>
      </c>
      <c r="C12" s="30">
        <v>9080.9002496634457</v>
      </c>
      <c r="D12" s="30">
        <v>8625.467349108605</v>
      </c>
      <c r="E12" s="30">
        <v>8407.5175185947755</v>
      </c>
      <c r="F12" s="30">
        <v>8345.8336042984101</v>
      </c>
      <c r="G12" s="30">
        <v>8598.7376529135126</v>
      </c>
      <c r="H12" s="30">
        <v>9566.1470421281974</v>
      </c>
      <c r="I12" s="30">
        <v>10351.588884168599</v>
      </c>
      <c r="J12" s="30">
        <v>11518.442929608202</v>
      </c>
      <c r="K12" s="30">
        <v>12890.910022702361</v>
      </c>
      <c r="L12" s="30">
        <v>13995.052088607323</v>
      </c>
      <c r="M12" s="30">
        <v>14751.708103976087</v>
      </c>
      <c r="N12" s="30">
        <v>15292.470419307569</v>
      </c>
      <c r="O12" s="30">
        <v>15668.742296515406</v>
      </c>
      <c r="P12" s="30">
        <v>15837.344995592141</v>
      </c>
      <c r="Q12" s="30">
        <v>15752.015580815501</v>
      </c>
      <c r="R12" s="30">
        <v>15434.343422189213</v>
      </c>
      <c r="S12" s="30">
        <v>15299.666875975478</v>
      </c>
      <c r="T12" s="30">
        <v>15868.186952740325</v>
      </c>
      <c r="U12" s="30">
        <v>15263.684592635931</v>
      </c>
      <c r="V12" s="30">
        <v>14450.484989162163</v>
      </c>
      <c r="W12" s="30">
        <v>13543.731449005574</v>
      </c>
      <c r="X12" s="30">
        <v>12528.00299359207</v>
      </c>
      <c r="Y12" s="30">
        <v>11338.531512910466</v>
      </c>
      <c r="Z12" s="28"/>
      <c r="AA12" s="51">
        <f>MAX(B12:Y12)</f>
        <v>15868.186952740325</v>
      </c>
      <c r="AC12" s="81"/>
      <c r="AD12" s="81"/>
      <c r="AE12" s="81"/>
    </row>
    <row r="13" spans="1:32" ht="12.6" thickBot="1" x14ac:dyDescent="0.3">
      <c r="A13" s="29">
        <v>43103</v>
      </c>
      <c r="B13" s="30">
        <v>10198.407163665956</v>
      </c>
      <c r="C13" s="30">
        <v>9383.1514297156427</v>
      </c>
      <c r="D13" s="30">
        <v>8877.3433324854359</v>
      </c>
      <c r="E13" s="30">
        <v>8631.6357405382423</v>
      </c>
      <c r="F13" s="30">
        <v>8611.0744357727872</v>
      </c>
      <c r="G13" s="30">
        <v>8895.8485067743459</v>
      </c>
      <c r="H13" s="30">
        <v>9731.6655454901138</v>
      </c>
      <c r="I13" s="30">
        <v>10517.107387530516</v>
      </c>
      <c r="J13" s="30">
        <v>11433.113514831561</v>
      </c>
      <c r="K13" s="30">
        <v>12210.330834965782</v>
      </c>
      <c r="L13" s="30">
        <v>12654.455017899621</v>
      </c>
      <c r="M13" s="30">
        <v>12798.384151257809</v>
      </c>
      <c r="N13" s="30">
        <v>12799.412216496083</v>
      </c>
      <c r="O13" s="30">
        <v>12681.184714094714</v>
      </c>
      <c r="P13" s="30">
        <v>12561.929146455072</v>
      </c>
      <c r="Q13" s="30">
        <v>12487.908449299432</v>
      </c>
      <c r="R13" s="30">
        <v>12449.870035483338</v>
      </c>
      <c r="S13" s="30">
        <v>13045.119808443276</v>
      </c>
      <c r="T13" s="30">
        <v>13941.59269621714</v>
      </c>
      <c r="U13" s="30">
        <v>13697.941234746491</v>
      </c>
      <c r="V13" s="30">
        <v>13198.30152894592</v>
      </c>
      <c r="W13" s="30">
        <v>12593.799168841528</v>
      </c>
      <c r="X13" s="30">
        <v>11774.431173938123</v>
      </c>
      <c r="Y13" s="30">
        <v>10827.583089488895</v>
      </c>
      <c r="Z13" s="28"/>
      <c r="AA13" s="51">
        <f t="shared" si="0"/>
        <v>13941.59269621714</v>
      </c>
      <c r="AC13" s="81" t="s">
        <v>115</v>
      </c>
      <c r="AD13" s="81"/>
      <c r="AE13" s="84">
        <f>+AE11/AE9</f>
        <v>1.0280652382727777</v>
      </c>
      <c r="AF13" s="53"/>
    </row>
    <row r="14" spans="1:32" ht="12.6" thickTop="1" x14ac:dyDescent="0.25">
      <c r="A14" s="29">
        <v>43104</v>
      </c>
      <c r="B14" s="30">
        <v>9981.4853983903995</v>
      </c>
      <c r="C14" s="30">
        <v>9415.0214521020989</v>
      </c>
      <c r="D14" s="30">
        <v>9075.7599234720819</v>
      </c>
      <c r="E14" s="30">
        <v>8928.7465943990755</v>
      </c>
      <c r="F14" s="30">
        <v>8947.2517686879855</v>
      </c>
      <c r="G14" s="30">
        <v>9169.3138601549053</v>
      </c>
      <c r="H14" s="30">
        <v>9643.251934998656</v>
      </c>
      <c r="I14" s="30">
        <v>10268.315599868503</v>
      </c>
      <c r="J14" s="30">
        <v>11231.612728130096</v>
      </c>
      <c r="K14" s="30">
        <v>12082.850745419957</v>
      </c>
      <c r="L14" s="30">
        <v>12580.434320743982</v>
      </c>
      <c r="M14" s="30">
        <v>12689.409236000896</v>
      </c>
      <c r="N14" s="30">
        <v>12586.602712173617</v>
      </c>
      <c r="O14" s="30">
        <v>12422.112274049974</v>
      </c>
      <c r="P14" s="30">
        <v>12211.358900204053</v>
      </c>
      <c r="Q14" s="30">
        <v>12014.998439693953</v>
      </c>
      <c r="R14" s="30">
        <v>12056.121049224865</v>
      </c>
      <c r="S14" s="30">
        <v>12663.707605044076</v>
      </c>
      <c r="T14" s="30">
        <v>13195.217333231103</v>
      </c>
      <c r="U14" s="30">
        <v>12836.422565073903</v>
      </c>
      <c r="V14" s="30">
        <v>12378.933534042517</v>
      </c>
      <c r="W14" s="30">
        <v>11817.60991394558</v>
      </c>
      <c r="X14" s="30">
        <v>11113.385225728727</v>
      </c>
      <c r="Y14" s="30">
        <v>10281.68044796605</v>
      </c>
      <c r="Z14" s="28"/>
      <c r="AA14" s="51">
        <f t="shared" si="0"/>
        <v>13195.217333231103</v>
      </c>
      <c r="AC14" s="81"/>
      <c r="AD14" s="81"/>
      <c r="AE14" s="81"/>
    </row>
    <row r="15" spans="1:32" ht="12" x14ac:dyDescent="0.25">
      <c r="A15" s="29">
        <v>43105</v>
      </c>
      <c r="B15" s="31">
        <v>9431.4704959144638</v>
      </c>
      <c r="C15" s="31">
        <v>8821.8278096187059</v>
      </c>
      <c r="D15" s="31">
        <v>8437.3314105046866</v>
      </c>
      <c r="E15" s="31">
        <v>8216.2973842760402</v>
      </c>
      <c r="F15" s="31">
        <v>8171.0625137920379</v>
      </c>
      <c r="G15" s="31">
        <v>8362.282648110775</v>
      </c>
      <c r="H15" s="31">
        <v>8814.631352950797</v>
      </c>
      <c r="I15" s="31">
        <v>9336.8884939933669</v>
      </c>
      <c r="J15" s="31">
        <v>10352.616949406873</v>
      </c>
      <c r="K15" s="31">
        <v>11341.615708625284</v>
      </c>
      <c r="L15" s="31">
        <v>12413.887752143792</v>
      </c>
      <c r="M15" s="31">
        <v>13075.961765591461</v>
      </c>
      <c r="N15" s="31">
        <v>13419.335555174568</v>
      </c>
      <c r="O15" s="31">
        <v>13527.282405193209</v>
      </c>
      <c r="P15" s="31">
        <v>13518.029818048755</v>
      </c>
      <c r="Q15" s="31">
        <v>13391.577793741202</v>
      </c>
      <c r="R15" s="31">
        <v>13216.80670323483</v>
      </c>
      <c r="S15" s="31">
        <v>13363.820032307838</v>
      </c>
      <c r="T15" s="31">
        <v>14182.15996197297</v>
      </c>
      <c r="U15" s="31">
        <v>13765.793540472494</v>
      </c>
      <c r="V15" s="31">
        <v>13182.880550371829</v>
      </c>
      <c r="W15" s="31">
        <v>12300.800575933785</v>
      </c>
      <c r="X15" s="31">
        <v>11268.623076707916</v>
      </c>
      <c r="Y15" s="31">
        <v>10160.368749849862</v>
      </c>
      <c r="Z15" s="28"/>
      <c r="AA15" s="51">
        <f t="shared" si="0"/>
        <v>14182.15996197297</v>
      </c>
      <c r="AC15" s="81" t="s">
        <v>109</v>
      </c>
      <c r="AD15" s="81"/>
      <c r="AE15" s="81"/>
    </row>
    <row r="16" spans="1:32" ht="12" x14ac:dyDescent="0.25">
      <c r="A16" s="29">
        <v>43106</v>
      </c>
      <c r="B16" s="32">
        <v>9048.0021620387161</v>
      </c>
      <c r="C16" s="32">
        <v>8435.2752800281414</v>
      </c>
      <c r="D16" s="32">
        <v>8070.3121204413055</v>
      </c>
      <c r="E16" s="32">
        <v>7939.7478351806622</v>
      </c>
      <c r="F16" s="32">
        <v>8043.5824242462131</v>
      </c>
      <c r="G16" s="32">
        <v>8645.0005886357885</v>
      </c>
      <c r="H16" s="32">
        <v>9888.9595269458496</v>
      </c>
      <c r="I16" s="32">
        <v>10674.401368986251</v>
      </c>
      <c r="J16" s="32">
        <v>11386.850579109287</v>
      </c>
      <c r="K16" s="32">
        <v>12343.979315941242</v>
      </c>
      <c r="L16" s="32">
        <v>13329.893879444837</v>
      </c>
      <c r="M16" s="32">
        <v>13954.957544314684</v>
      </c>
      <c r="N16" s="32">
        <v>14446.372728209073</v>
      </c>
      <c r="O16" s="32">
        <v>14708.529363968632</v>
      </c>
      <c r="P16" s="32">
        <v>14627.312210145081</v>
      </c>
      <c r="Q16" s="32">
        <v>14315.80844294843</v>
      </c>
      <c r="R16" s="32">
        <v>14020.753719564143</v>
      </c>
      <c r="S16" s="32">
        <v>14462.821772021438</v>
      </c>
      <c r="T16" s="32">
        <v>15203.028743577837</v>
      </c>
      <c r="U16" s="32">
        <v>14777.409734932908</v>
      </c>
      <c r="V16" s="32">
        <v>13828.505520007133</v>
      </c>
      <c r="W16" s="32">
        <v>12660.623409329259</v>
      </c>
      <c r="X16" s="32">
        <v>11678.821106778754</v>
      </c>
      <c r="Y16" s="32">
        <v>10594.212280400974</v>
      </c>
      <c r="Z16" s="28"/>
      <c r="AA16" s="51">
        <f t="shared" si="0"/>
        <v>15203.028743577837</v>
      </c>
      <c r="AC16" s="81"/>
      <c r="AD16" s="81"/>
      <c r="AE16" s="81"/>
    </row>
    <row r="17" spans="1:32" ht="12.6" thickBot="1" x14ac:dyDescent="0.3">
      <c r="A17" s="29">
        <v>43107</v>
      </c>
      <c r="B17" s="32">
        <v>9764.5636331148435</v>
      </c>
      <c r="C17" s="32">
        <v>9305.0184716069107</v>
      </c>
      <c r="D17" s="32">
        <v>9187.8190344438153</v>
      </c>
      <c r="E17" s="32">
        <v>9281.3729711266369</v>
      </c>
      <c r="F17" s="32">
        <v>9719.3287626308411</v>
      </c>
      <c r="G17" s="32">
        <v>10709.355587087526</v>
      </c>
      <c r="H17" s="32">
        <v>12558.844950740253</v>
      </c>
      <c r="I17" s="32">
        <v>13870.656194776317</v>
      </c>
      <c r="J17" s="32">
        <v>14450.484989162163</v>
      </c>
      <c r="K17" s="32">
        <v>14793.858778745273</v>
      </c>
      <c r="L17" s="32">
        <v>14658.154167293265</v>
      </c>
      <c r="M17" s="32">
        <v>14276.741963894065</v>
      </c>
      <c r="N17" s="32">
        <v>13910.750739068955</v>
      </c>
      <c r="O17" s="32">
        <v>13547.843709958664</v>
      </c>
      <c r="P17" s="32">
        <v>13262.041573718832</v>
      </c>
      <c r="Q17" s="32">
        <v>13243.536399429922</v>
      </c>
      <c r="R17" s="32">
        <v>13634.201189973579</v>
      </c>
      <c r="S17" s="32">
        <v>14883.300454475004</v>
      </c>
      <c r="T17" s="32">
        <v>16296.890157100073</v>
      </c>
      <c r="U17" s="32">
        <v>16393.528289497714</v>
      </c>
      <c r="V17" s="32">
        <v>16037.817717055334</v>
      </c>
      <c r="W17" s="32">
        <v>15119.755459277741</v>
      </c>
      <c r="X17" s="32">
        <v>13972.434653365322</v>
      </c>
      <c r="Y17" s="32">
        <v>12838.478695550448</v>
      </c>
      <c r="Z17" s="28"/>
      <c r="AA17" s="51">
        <f t="shared" si="0"/>
        <v>16393.528289497714</v>
      </c>
      <c r="AC17" s="81" t="s">
        <v>110</v>
      </c>
      <c r="AD17" s="81"/>
      <c r="AE17" s="85">
        <f>SUM(B11:Y375)</f>
        <v>119562964.28621228</v>
      </c>
    </row>
    <row r="18" spans="1:32" ht="12.6" thickTop="1" x14ac:dyDescent="0.25">
      <c r="A18" s="29">
        <v>43108</v>
      </c>
      <c r="B18" s="32">
        <v>11966.679373495133</v>
      </c>
      <c r="C18" s="32">
        <v>11510.218407702019</v>
      </c>
      <c r="D18" s="32">
        <v>11346.756034816648</v>
      </c>
      <c r="E18" s="32">
        <v>11273.763402899282</v>
      </c>
      <c r="F18" s="32">
        <v>11448.534493405652</v>
      </c>
      <c r="G18" s="32">
        <v>12231.920204969509</v>
      </c>
      <c r="H18" s="32">
        <v>13697.941234746491</v>
      </c>
      <c r="I18" s="32">
        <v>14406.278183916435</v>
      </c>
      <c r="J18" s="32">
        <v>14335.341682475613</v>
      </c>
      <c r="K18" s="32">
        <v>14335.341682475613</v>
      </c>
      <c r="L18" s="32">
        <v>14246.928071984154</v>
      </c>
      <c r="M18" s="32">
        <v>13887.105238588681</v>
      </c>
      <c r="N18" s="32">
        <v>13394.661989456021</v>
      </c>
      <c r="O18" s="32">
        <v>12927.920371280181</v>
      </c>
      <c r="P18" s="32">
        <v>12525.946863115523</v>
      </c>
      <c r="Q18" s="32">
        <v>12367.624816421516</v>
      </c>
      <c r="R18" s="32">
        <v>12483.796188346339</v>
      </c>
      <c r="S18" s="32">
        <v>13175.68409370392</v>
      </c>
      <c r="T18" s="32">
        <v>13981.687240509777</v>
      </c>
      <c r="U18" s="32">
        <v>13726.727061418129</v>
      </c>
      <c r="V18" s="32">
        <v>13133.533418934736</v>
      </c>
      <c r="W18" s="32">
        <v>12172.292421149688</v>
      </c>
      <c r="X18" s="32">
        <v>11056.841637623724</v>
      </c>
      <c r="Y18" s="32">
        <v>9879.7069398013937</v>
      </c>
      <c r="Z18" s="28"/>
      <c r="AA18" s="51">
        <f t="shared" si="0"/>
        <v>14406.278183916435</v>
      </c>
    </row>
    <row r="19" spans="1:32" ht="12" x14ac:dyDescent="0.25">
      <c r="A19" s="29">
        <v>43109</v>
      </c>
      <c r="B19" s="32">
        <v>8922.5782029694383</v>
      </c>
      <c r="C19" s="32">
        <v>8428.0788233602325</v>
      </c>
      <c r="D19" s="32">
        <v>8194.7080142723116</v>
      </c>
      <c r="E19" s="32">
        <v>8109.3785994956706</v>
      </c>
      <c r="F19" s="32">
        <v>8277.9812985724056</v>
      </c>
      <c r="G19" s="32">
        <v>8977.0656605978947</v>
      </c>
      <c r="H19" s="32">
        <v>10400.936015605692</v>
      </c>
      <c r="I19" s="32">
        <v>11334.419251957375</v>
      </c>
      <c r="J19" s="32">
        <v>11627.417844865116</v>
      </c>
      <c r="K19" s="32">
        <v>12153.787246860778</v>
      </c>
      <c r="L19" s="32">
        <v>12514.638145494524</v>
      </c>
      <c r="M19" s="32">
        <v>12709.970540766351</v>
      </c>
      <c r="N19" s="32">
        <v>12727.447649816988</v>
      </c>
      <c r="O19" s="32">
        <v>12633.893713134166</v>
      </c>
      <c r="P19" s="32">
        <v>12514.638145494524</v>
      </c>
      <c r="Q19" s="32">
        <v>12472.48747072534</v>
      </c>
      <c r="R19" s="32">
        <v>12547.536233119252</v>
      </c>
      <c r="S19" s="32">
        <v>13140.729875602645</v>
      </c>
      <c r="T19" s="32">
        <v>14033.090502423416</v>
      </c>
      <c r="U19" s="32">
        <v>13864.487803346681</v>
      </c>
      <c r="V19" s="32">
        <v>13319.613227062109</v>
      </c>
      <c r="W19" s="32">
        <v>12453.98229643643</v>
      </c>
      <c r="X19" s="32">
        <v>11416.664471019198</v>
      </c>
      <c r="Y19" s="32">
        <v>10221.024598907956</v>
      </c>
      <c r="Z19" s="28"/>
      <c r="AA19" s="51">
        <f t="shared" si="0"/>
        <v>14033.090502423416</v>
      </c>
    </row>
    <row r="20" spans="1:32" ht="12" x14ac:dyDescent="0.25">
      <c r="A20" s="29">
        <v>43110</v>
      </c>
      <c r="B20" s="32">
        <v>9162.1174034869946</v>
      </c>
      <c r="C20" s="32">
        <v>8492.8469333714165</v>
      </c>
      <c r="D20" s="32">
        <v>8108.3505342573981</v>
      </c>
      <c r="E20" s="32">
        <v>7963.3933356609359</v>
      </c>
      <c r="F20" s="32">
        <v>8049.7508156758495</v>
      </c>
      <c r="G20" s="32">
        <v>8649.1128495888788</v>
      </c>
      <c r="H20" s="32">
        <v>9999.9905726793095</v>
      </c>
      <c r="I20" s="32">
        <v>10902.631851882808</v>
      </c>
      <c r="J20" s="32">
        <v>11585.267170095933</v>
      </c>
      <c r="K20" s="32">
        <v>12410.803556428973</v>
      </c>
      <c r="L20" s="32">
        <v>13064.65304797046</v>
      </c>
      <c r="M20" s="32">
        <v>13481.019469470935</v>
      </c>
      <c r="N20" s="32">
        <v>13712.334148082309</v>
      </c>
      <c r="O20" s="32">
        <v>13886.07717335041</v>
      </c>
      <c r="P20" s="32">
        <v>13892.245564780045</v>
      </c>
      <c r="Q20" s="32">
        <v>13854.207150963954</v>
      </c>
      <c r="R20" s="32">
        <v>13800.747758573769</v>
      </c>
      <c r="S20" s="32">
        <v>13882.992977635591</v>
      </c>
      <c r="T20" s="32">
        <v>14613.947362047536</v>
      </c>
      <c r="U20" s="32">
        <v>14205.805462453243</v>
      </c>
      <c r="V20" s="32">
        <v>13557.09629710312</v>
      </c>
      <c r="W20" s="32">
        <v>12746.980889344171</v>
      </c>
      <c r="X20" s="32">
        <v>11904.995459198766</v>
      </c>
      <c r="Y20" s="32">
        <v>10941.698330937174</v>
      </c>
      <c r="Z20" s="28"/>
      <c r="AA20" s="51">
        <f t="shared" si="0"/>
        <v>14613.947362047536</v>
      </c>
    </row>
    <row r="21" spans="1:32" ht="12" x14ac:dyDescent="0.25">
      <c r="A21" s="29">
        <v>43111</v>
      </c>
      <c r="B21" s="32">
        <v>9815.9668950284813</v>
      </c>
      <c r="C21" s="32">
        <v>9110.7141415733568</v>
      </c>
      <c r="D21" s="32">
        <v>8633.6918710147875</v>
      </c>
      <c r="E21" s="32">
        <v>8402.3771924034118</v>
      </c>
      <c r="F21" s="32">
        <v>8354.0581262045926</v>
      </c>
      <c r="G21" s="32">
        <v>8580.2324786246027</v>
      </c>
      <c r="H21" s="32">
        <v>9087.068641093083</v>
      </c>
      <c r="I21" s="32">
        <v>9728.5813497752952</v>
      </c>
      <c r="J21" s="32">
        <v>11163.760422404093</v>
      </c>
      <c r="K21" s="32">
        <v>12690.437301239168</v>
      </c>
      <c r="L21" s="32">
        <v>13749.344496660129</v>
      </c>
      <c r="M21" s="32">
        <v>14407.306249154708</v>
      </c>
      <c r="N21" s="32">
        <v>14895.637237334277</v>
      </c>
      <c r="O21" s="32">
        <v>15191.720025956836</v>
      </c>
      <c r="P21" s="32">
        <v>15312.003658834752</v>
      </c>
      <c r="Q21" s="32">
        <v>15246.207483585295</v>
      </c>
      <c r="R21" s="32">
        <v>14918.254672576279</v>
      </c>
      <c r="S21" s="32">
        <v>14650.957710625356</v>
      </c>
      <c r="T21" s="32">
        <v>15087.885436891285</v>
      </c>
      <c r="U21" s="32">
        <v>14523.477621079532</v>
      </c>
      <c r="V21" s="32">
        <v>13789.439040952768</v>
      </c>
      <c r="W21" s="32">
        <v>12920.72391461227</v>
      </c>
      <c r="X21" s="32">
        <v>12020.138765885318</v>
      </c>
      <c r="Y21" s="32">
        <v>11010.57870190145</v>
      </c>
      <c r="Z21" s="28"/>
      <c r="AA21" s="51">
        <f t="shared" si="0"/>
        <v>15312.003658834752</v>
      </c>
    </row>
    <row r="22" spans="1:32" ht="12" x14ac:dyDescent="0.25">
      <c r="A22" s="29">
        <v>43112</v>
      </c>
      <c r="B22" s="32">
        <v>9923.9137450471244</v>
      </c>
      <c r="C22" s="32">
        <v>9153.8928815808122</v>
      </c>
      <c r="D22" s="32">
        <v>8672.7583500691526</v>
      </c>
      <c r="E22" s="32">
        <v>8393.1246052589577</v>
      </c>
      <c r="F22" s="32">
        <v>8253.3077328538602</v>
      </c>
      <c r="G22" s="32">
        <v>8338.6371476304994</v>
      </c>
      <c r="H22" s="32">
        <v>8676.8706110222447</v>
      </c>
      <c r="I22" s="32">
        <v>9125.1070549091746</v>
      </c>
      <c r="J22" s="32">
        <v>10219.996533669684</v>
      </c>
      <c r="K22" s="32">
        <v>11344.699904340103</v>
      </c>
      <c r="L22" s="32">
        <v>12142.478529239777</v>
      </c>
      <c r="M22" s="32">
        <v>12598.939495032892</v>
      </c>
      <c r="N22" s="32">
        <v>13000.913003197547</v>
      </c>
      <c r="O22" s="32">
        <v>13254.845117050923</v>
      </c>
      <c r="P22" s="32">
        <v>13325.781618491745</v>
      </c>
      <c r="Q22" s="32">
        <v>13242.508334191651</v>
      </c>
      <c r="R22" s="32">
        <v>13048.204004158095</v>
      </c>
      <c r="S22" s="32">
        <v>12912.499392706088</v>
      </c>
      <c r="T22" s="32">
        <v>13669.155408074852</v>
      </c>
      <c r="U22" s="32">
        <v>13403.914576600477</v>
      </c>
      <c r="V22" s="32">
        <v>12796.328020781264</v>
      </c>
      <c r="W22" s="32">
        <v>11945.090003491405</v>
      </c>
      <c r="X22" s="32">
        <v>10977.68061427672</v>
      </c>
      <c r="Y22" s="32">
        <v>9852.9772436063013</v>
      </c>
      <c r="Z22" s="28"/>
      <c r="AA22" s="51">
        <f t="shared" si="0"/>
        <v>13669.155408074852</v>
      </c>
    </row>
    <row r="23" spans="1:32" ht="12" x14ac:dyDescent="0.25">
      <c r="A23" s="29">
        <v>43113</v>
      </c>
      <c r="B23" s="32">
        <v>8922.5782029694383</v>
      </c>
      <c r="C23" s="32">
        <v>8406.4894533565039</v>
      </c>
      <c r="D23" s="32">
        <v>8165.9221876006732</v>
      </c>
      <c r="E23" s="32">
        <v>8141.2486218821268</v>
      </c>
      <c r="F23" s="32">
        <v>8364.3387785873201</v>
      </c>
      <c r="G23" s="32">
        <v>9205.2961434944518</v>
      </c>
      <c r="H23" s="32">
        <v>10786.460479957985</v>
      </c>
      <c r="I23" s="32">
        <v>11732.280499168939</v>
      </c>
      <c r="J23" s="32">
        <v>12106.496245900231</v>
      </c>
      <c r="K23" s="32">
        <v>12606.1359517008</v>
      </c>
      <c r="L23" s="32">
        <v>13047.175938919821</v>
      </c>
      <c r="M23" s="32">
        <v>13376.156815167111</v>
      </c>
      <c r="N23" s="32">
        <v>13676.351864742763</v>
      </c>
      <c r="O23" s="32">
        <v>13907.666543354137</v>
      </c>
      <c r="P23" s="32">
        <v>14055.707937665416</v>
      </c>
      <c r="Q23" s="32">
        <v>14161.598657207513</v>
      </c>
      <c r="R23" s="32">
        <v>14099.914742911147</v>
      </c>
      <c r="S23" s="32">
        <v>14224.310636742153</v>
      </c>
      <c r="T23" s="32">
        <v>15106.390611180195</v>
      </c>
      <c r="U23" s="32">
        <v>14911.058215908368</v>
      </c>
      <c r="V23" s="32">
        <v>14137.953156727239</v>
      </c>
      <c r="W23" s="32">
        <v>13065.681113208731</v>
      </c>
      <c r="X23" s="32">
        <v>11891.63061110122</v>
      </c>
      <c r="Y23" s="32">
        <v>10565.426453729337</v>
      </c>
      <c r="Z23" s="28"/>
      <c r="AA23" s="51">
        <f t="shared" si="0"/>
        <v>15106.390611180195</v>
      </c>
      <c r="AC23" s="81" t="s">
        <v>111</v>
      </c>
      <c r="AE23" s="82">
        <v>21569</v>
      </c>
      <c r="AF23" s="89"/>
    </row>
    <row r="24" spans="1:32" ht="12" x14ac:dyDescent="0.25">
      <c r="A24" s="29">
        <v>43114</v>
      </c>
      <c r="B24" s="32">
        <v>9416.0495173403706</v>
      </c>
      <c r="C24" s="32">
        <v>8715.9370900766098</v>
      </c>
      <c r="D24" s="32">
        <v>8342.7494085835915</v>
      </c>
      <c r="E24" s="32">
        <v>8151.5292742648544</v>
      </c>
      <c r="F24" s="32">
        <v>8227.6061018970395</v>
      </c>
      <c r="G24" s="32">
        <v>8885.5678543916183</v>
      </c>
      <c r="H24" s="32">
        <v>10310.466274637687</v>
      </c>
      <c r="I24" s="32">
        <v>11158.62009621273</v>
      </c>
      <c r="J24" s="32">
        <v>11838.171218711035</v>
      </c>
      <c r="K24" s="32">
        <v>12765.486063633081</v>
      </c>
      <c r="L24" s="32">
        <v>13536.534992337665</v>
      </c>
      <c r="M24" s="32">
        <v>13984.771436224595</v>
      </c>
      <c r="N24" s="32">
        <v>14214.029984359426</v>
      </c>
      <c r="O24" s="32">
        <v>14225.338701980425</v>
      </c>
      <c r="P24" s="32">
        <v>14127.672504344511</v>
      </c>
      <c r="Q24" s="32">
        <v>13864.487803346681</v>
      </c>
      <c r="R24" s="32">
        <v>13792.523236667586</v>
      </c>
      <c r="S24" s="32">
        <v>14113.279591008693</v>
      </c>
      <c r="T24" s="32">
        <v>14960.405347345462</v>
      </c>
      <c r="U24" s="32">
        <v>14738.343255878543</v>
      </c>
      <c r="V24" s="32">
        <v>14048.511480997508</v>
      </c>
      <c r="W24" s="32">
        <v>13059.512721779096</v>
      </c>
      <c r="X24" s="32">
        <v>11829.946696804853</v>
      </c>
      <c r="Y24" s="32">
        <v>10502.714474194698</v>
      </c>
      <c r="Z24" s="28"/>
      <c r="AA24" s="51">
        <f t="shared" si="0"/>
        <v>14960.405347345462</v>
      </c>
    </row>
    <row r="25" spans="1:32" ht="12" x14ac:dyDescent="0.25">
      <c r="A25" s="29">
        <v>43115</v>
      </c>
      <c r="B25" s="32">
        <v>9363.6181901884593</v>
      </c>
      <c r="C25" s="32">
        <v>8727.2458076976109</v>
      </c>
      <c r="D25" s="32">
        <v>8369.4791047786839</v>
      </c>
      <c r="E25" s="32">
        <v>8248.1674066624964</v>
      </c>
      <c r="F25" s="32">
        <v>8331.4406909625905</v>
      </c>
      <c r="G25" s="32">
        <v>9061.3670101362623</v>
      </c>
      <c r="H25" s="32">
        <v>10579.819367065156</v>
      </c>
      <c r="I25" s="32">
        <v>11462.927406741472</v>
      </c>
      <c r="J25" s="32">
        <v>11775.459239176396</v>
      </c>
      <c r="K25" s="32">
        <v>12189.769530200325</v>
      </c>
      <c r="L25" s="32">
        <v>12404.635164999336</v>
      </c>
      <c r="M25" s="32">
        <v>12420.056143573427</v>
      </c>
      <c r="N25" s="32">
        <v>12249.397314020147</v>
      </c>
      <c r="O25" s="32">
        <v>12080.794614943412</v>
      </c>
      <c r="P25" s="32">
        <v>11892.658676339493</v>
      </c>
      <c r="Q25" s="32">
        <v>11803.21700060976</v>
      </c>
      <c r="R25" s="32">
        <v>11896.770937292584</v>
      </c>
      <c r="S25" s="32">
        <v>12556.788820263708</v>
      </c>
      <c r="T25" s="32">
        <v>13419.335555174568</v>
      </c>
      <c r="U25" s="32">
        <v>13225.031225141012</v>
      </c>
      <c r="V25" s="32">
        <v>12703.802149336714</v>
      </c>
      <c r="W25" s="32">
        <v>11889.574480624675</v>
      </c>
      <c r="X25" s="32">
        <v>10850.200524730897</v>
      </c>
      <c r="Y25" s="32">
        <v>9703.9077840567497</v>
      </c>
      <c r="Z25" s="28"/>
      <c r="AA25" s="51">
        <f t="shared" si="0"/>
        <v>13419.335555174568</v>
      </c>
      <c r="AC25" s="81" t="s">
        <v>116</v>
      </c>
      <c r="AE25" s="82">
        <f>MAX(B101:Y314)</f>
        <v>23357.642213557509</v>
      </c>
      <c r="AF25" s="53"/>
    </row>
    <row r="26" spans="1:32" ht="12" x14ac:dyDescent="0.25">
      <c r="A26" s="29">
        <v>43116</v>
      </c>
      <c r="B26" s="32">
        <v>8851.641701528617</v>
      </c>
      <c r="C26" s="32">
        <v>8397.236866212048</v>
      </c>
      <c r="D26" s="32">
        <v>8262.5603199983143</v>
      </c>
      <c r="E26" s="32">
        <v>8312.9355166736805</v>
      </c>
      <c r="F26" s="32">
        <v>8607.9902400579685</v>
      </c>
      <c r="G26" s="32">
        <v>9596.9889992763801</v>
      </c>
      <c r="H26" s="32">
        <v>11438.253841022924</v>
      </c>
      <c r="I26" s="32">
        <v>12628.753386942803</v>
      </c>
      <c r="J26" s="32">
        <v>12831.282238882539</v>
      </c>
      <c r="K26" s="32">
        <v>12904.274870799905</v>
      </c>
      <c r="L26" s="32">
        <v>12902.21874032336</v>
      </c>
      <c r="M26" s="32">
        <v>12708.942475528078</v>
      </c>
      <c r="N26" s="32">
        <v>12412.859686905518</v>
      </c>
      <c r="O26" s="32">
        <v>12099.299789232322</v>
      </c>
      <c r="P26" s="32">
        <v>11825.834435851762</v>
      </c>
      <c r="Q26" s="32">
        <v>11691.157889638029</v>
      </c>
      <c r="R26" s="32">
        <v>11828.918631566581</v>
      </c>
      <c r="S26" s="32">
        <v>12663.707605044076</v>
      </c>
      <c r="T26" s="32">
        <v>14438.148206302891</v>
      </c>
      <c r="U26" s="32">
        <v>14779.465865409453</v>
      </c>
      <c r="V26" s="32">
        <v>14701.332907300721</v>
      </c>
      <c r="W26" s="32">
        <v>14225.338701980425</v>
      </c>
      <c r="X26" s="32">
        <v>13457.37396899066</v>
      </c>
      <c r="Y26" s="32">
        <v>12602.02369074771</v>
      </c>
      <c r="Z26" s="28"/>
      <c r="AA26" s="51">
        <f t="shared" si="0"/>
        <v>14779.465865409453</v>
      </c>
    </row>
    <row r="27" spans="1:32" ht="12" x14ac:dyDescent="0.25">
      <c r="A27" s="29">
        <v>43117</v>
      </c>
      <c r="B27" s="32">
        <v>11997.521330643316</v>
      </c>
      <c r="C27" s="32">
        <v>11759.010195364031</v>
      </c>
      <c r="D27" s="32">
        <v>11793.964413465306</v>
      </c>
      <c r="E27" s="32">
        <v>11997.521330643316</v>
      </c>
      <c r="F27" s="32">
        <v>12450.898100721612</v>
      </c>
      <c r="G27" s="32">
        <v>13600.275037110576</v>
      </c>
      <c r="H27" s="32">
        <v>15632.760013175859</v>
      </c>
      <c r="I27" s="32">
        <v>16861.297972911827</v>
      </c>
      <c r="J27" s="32">
        <v>16686.526882405455</v>
      </c>
      <c r="K27" s="32">
        <v>15815.755625588412</v>
      </c>
      <c r="L27" s="32">
        <v>14856.570758279911</v>
      </c>
      <c r="M27" s="32">
        <v>13872.712325252864</v>
      </c>
      <c r="N27" s="32">
        <v>13055.400460826004</v>
      </c>
      <c r="O27" s="32">
        <v>12394.354512616608</v>
      </c>
      <c r="P27" s="32">
        <v>11931.725155393859</v>
      </c>
      <c r="Q27" s="32">
        <v>11676.764976302209</v>
      </c>
      <c r="R27" s="32">
        <v>11723.027912024485</v>
      </c>
      <c r="S27" s="32">
        <v>12444.729709291974</v>
      </c>
      <c r="T27" s="32">
        <v>13605.415363301941</v>
      </c>
      <c r="U27" s="32">
        <v>13521.114013763572</v>
      </c>
      <c r="V27" s="32">
        <v>13247.648660383014</v>
      </c>
      <c r="W27" s="32">
        <v>12706.886345051533</v>
      </c>
      <c r="X27" s="32">
        <v>12082.850745419957</v>
      </c>
      <c r="Y27" s="32">
        <v>11327.222795289465</v>
      </c>
      <c r="Z27" s="28"/>
      <c r="AA27" s="51">
        <f t="shared" si="0"/>
        <v>16861.297972911827</v>
      </c>
      <c r="AC27" s="81" t="s">
        <v>112</v>
      </c>
      <c r="AE27" s="82">
        <v>24606.278955403854</v>
      </c>
      <c r="AF27" s="89"/>
    </row>
    <row r="28" spans="1:32" ht="12" x14ac:dyDescent="0.25">
      <c r="A28" s="29">
        <v>43118</v>
      </c>
      <c r="B28" s="32">
        <v>10601.408737068885</v>
      </c>
      <c r="C28" s="32">
        <v>10278.596252251231</v>
      </c>
      <c r="D28" s="32">
        <v>10182.986185091864</v>
      </c>
      <c r="E28" s="32">
        <v>10224.108794622774</v>
      </c>
      <c r="F28" s="32">
        <v>10448.227016566239</v>
      </c>
      <c r="G28" s="32">
        <v>10960.203505226084</v>
      </c>
      <c r="H28" s="32">
        <v>11825.834435851762</v>
      </c>
      <c r="I28" s="32">
        <v>12931.004566994998</v>
      </c>
      <c r="J28" s="32">
        <v>13674.295734266218</v>
      </c>
      <c r="K28" s="32">
        <v>13756.540953328038</v>
      </c>
      <c r="L28" s="32">
        <v>13498.496578521572</v>
      </c>
      <c r="M28" s="32">
        <v>12969.042980811091</v>
      </c>
      <c r="N28" s="32">
        <v>12411.831621667247</v>
      </c>
      <c r="O28" s="32">
        <v>11911.163850628403</v>
      </c>
      <c r="P28" s="32">
        <v>11467.039667694562</v>
      </c>
      <c r="Q28" s="32">
        <v>11225.444336700461</v>
      </c>
      <c r="R28" s="32">
        <v>11228.528532415279</v>
      </c>
      <c r="S28" s="32">
        <v>11866.957045382673</v>
      </c>
      <c r="T28" s="32">
        <v>13273.350291339833</v>
      </c>
      <c r="U28" s="32">
        <v>13520.0859485253</v>
      </c>
      <c r="V28" s="32">
        <v>13519.057883287027</v>
      </c>
      <c r="W28" s="32">
        <v>13408.026837553567</v>
      </c>
      <c r="X28" s="32">
        <v>13114.000179407552</v>
      </c>
      <c r="Y28" s="32">
        <v>12693.521496953987</v>
      </c>
      <c r="Z28" s="28"/>
      <c r="AA28" s="51">
        <f t="shared" si="0"/>
        <v>13756.540953328038</v>
      </c>
    </row>
    <row r="29" spans="1:32" ht="12" x14ac:dyDescent="0.25">
      <c r="A29" s="29">
        <v>43119</v>
      </c>
      <c r="B29" s="30">
        <v>12392.298382140063</v>
      </c>
      <c r="C29" s="30">
        <v>12289.491858312786</v>
      </c>
      <c r="D29" s="30">
        <v>12368.652881659789</v>
      </c>
      <c r="E29" s="30">
        <v>12604.079821224255</v>
      </c>
      <c r="F29" s="30">
        <v>12982.407828908637</v>
      </c>
      <c r="G29" s="30">
        <v>13594.10664568094</v>
      </c>
      <c r="H29" s="30">
        <v>14541.982795368442</v>
      </c>
      <c r="I29" s="30">
        <v>15685.19134032777</v>
      </c>
      <c r="J29" s="30">
        <v>16338.012766630984</v>
      </c>
      <c r="K29" s="30">
        <v>15829.120473685958</v>
      </c>
      <c r="L29" s="30">
        <v>14717.781951113086</v>
      </c>
      <c r="M29" s="30">
        <v>13634.201189973579</v>
      </c>
      <c r="N29" s="30">
        <v>12768.5702593479</v>
      </c>
      <c r="O29" s="30">
        <v>12131.169811618778</v>
      </c>
      <c r="P29" s="30">
        <v>11618.165257720661</v>
      </c>
      <c r="Q29" s="30">
        <v>11204.883031935005</v>
      </c>
      <c r="R29" s="30">
        <v>11081.515203342271</v>
      </c>
      <c r="S29" s="30">
        <v>11438.253841022924</v>
      </c>
      <c r="T29" s="30">
        <v>12673.988257426803</v>
      </c>
      <c r="U29" s="30">
        <v>12595.855299318073</v>
      </c>
      <c r="V29" s="30">
        <v>12296.688314980694</v>
      </c>
      <c r="W29" s="30">
        <v>11690.129824399755</v>
      </c>
      <c r="X29" s="30">
        <v>11072.262616197817</v>
      </c>
      <c r="Y29" s="30">
        <v>10202.519424619046</v>
      </c>
      <c r="Z29" s="28"/>
      <c r="AA29" s="51">
        <f t="shared" si="0"/>
        <v>16338.012766630984</v>
      </c>
    </row>
    <row r="30" spans="1:32" ht="12" x14ac:dyDescent="0.25">
      <c r="A30" s="29">
        <v>43120</v>
      </c>
      <c r="B30" s="30">
        <v>9566.1470421281974</v>
      </c>
      <c r="C30" s="30">
        <v>9264.9239273142721</v>
      </c>
      <c r="D30" s="30">
        <v>9196.0435563499977</v>
      </c>
      <c r="E30" s="30">
        <v>9283.4291016031821</v>
      </c>
      <c r="F30" s="30">
        <v>9648.3922611900198</v>
      </c>
      <c r="G30" s="30">
        <v>10373.178254172328</v>
      </c>
      <c r="H30" s="30">
        <v>11562.649734853931</v>
      </c>
      <c r="I30" s="30">
        <v>12683.240844571259</v>
      </c>
      <c r="J30" s="30">
        <v>13090.354678927279</v>
      </c>
      <c r="K30" s="30">
        <v>12907.359066514724</v>
      </c>
      <c r="L30" s="30">
        <v>12658.567278852712</v>
      </c>
      <c r="M30" s="30">
        <v>12419.028078335155</v>
      </c>
      <c r="N30" s="30">
        <v>12136.310137810142</v>
      </c>
      <c r="O30" s="30">
        <v>11918.360307296312</v>
      </c>
      <c r="P30" s="30">
        <v>11751.813738696123</v>
      </c>
      <c r="Q30" s="30">
        <v>11659.287867251573</v>
      </c>
      <c r="R30" s="30">
        <v>11675.736911063937</v>
      </c>
      <c r="S30" s="30">
        <v>12069.485897322411</v>
      </c>
      <c r="T30" s="30">
        <v>13177.740224180465</v>
      </c>
      <c r="U30" s="30">
        <v>13089.326613689007</v>
      </c>
      <c r="V30" s="30">
        <v>12508.469754064887</v>
      </c>
      <c r="W30" s="30">
        <v>11657.231736775027</v>
      </c>
      <c r="X30" s="30">
        <v>10608.605193736794</v>
      </c>
      <c r="Y30" s="30">
        <v>9483.9018230663751</v>
      </c>
      <c r="Z30" s="28"/>
      <c r="AA30" s="51">
        <f t="shared" si="0"/>
        <v>13177.740224180465</v>
      </c>
    </row>
    <row r="31" spans="1:32" ht="12" x14ac:dyDescent="0.25">
      <c r="A31" s="29">
        <v>43121</v>
      </c>
      <c r="B31" s="30">
        <v>8636.7760667296061</v>
      </c>
      <c r="C31" s="30">
        <v>8192.6518837957665</v>
      </c>
      <c r="D31" s="30">
        <v>8009.6562713832118</v>
      </c>
      <c r="E31" s="30">
        <v>8008.6282061449383</v>
      </c>
      <c r="F31" s="30">
        <v>8216.2973842760402</v>
      </c>
      <c r="G31" s="30">
        <v>9054.1705534683533</v>
      </c>
      <c r="H31" s="30">
        <v>10674.401368986251</v>
      </c>
      <c r="I31" s="30">
        <v>11622.277518673753</v>
      </c>
      <c r="J31" s="30">
        <v>11826.862501090036</v>
      </c>
      <c r="K31" s="30">
        <v>11889.574480624675</v>
      </c>
      <c r="L31" s="30">
        <v>11953.314525397587</v>
      </c>
      <c r="M31" s="30">
        <v>11951.258394921042</v>
      </c>
      <c r="N31" s="30">
        <v>11926.584829202495</v>
      </c>
      <c r="O31" s="30">
        <v>11816.581848707307</v>
      </c>
      <c r="P31" s="30">
        <v>11719.943716309666</v>
      </c>
      <c r="Q31" s="30">
        <v>11621.249453435479</v>
      </c>
      <c r="R31" s="30">
        <v>11659.287867251573</v>
      </c>
      <c r="S31" s="30">
        <v>12174.348551626234</v>
      </c>
      <c r="T31" s="30">
        <v>13188.020876563192</v>
      </c>
      <c r="U31" s="30">
        <v>13151.010527985372</v>
      </c>
      <c r="V31" s="30">
        <v>12604.079821224255</v>
      </c>
      <c r="W31" s="30">
        <v>11729.19630345412</v>
      </c>
      <c r="X31" s="30">
        <v>10692.906543275161</v>
      </c>
      <c r="Y31" s="30">
        <v>9632.9712826159266</v>
      </c>
      <c r="Z31" s="28"/>
      <c r="AA31" s="51">
        <f t="shared" si="0"/>
        <v>13188.020876563192</v>
      </c>
    </row>
    <row r="32" spans="1:32" ht="12" x14ac:dyDescent="0.25">
      <c r="A32" s="29">
        <v>43122</v>
      </c>
      <c r="B32" s="30">
        <v>8796.126178661887</v>
      </c>
      <c r="C32" s="30">
        <v>8481.5382157504155</v>
      </c>
      <c r="D32" s="30">
        <v>8430.1349538367776</v>
      </c>
      <c r="E32" s="30">
        <v>8590.5131310073302</v>
      </c>
      <c r="F32" s="30">
        <v>9067.5354015658995</v>
      </c>
      <c r="G32" s="30">
        <v>10243.642034149958</v>
      </c>
      <c r="H32" s="30">
        <v>12334.726728796788</v>
      </c>
      <c r="I32" s="30">
        <v>13642.425711879761</v>
      </c>
      <c r="J32" s="30">
        <v>13448.121381846206</v>
      </c>
      <c r="K32" s="30">
        <v>13688.688647602035</v>
      </c>
      <c r="L32" s="30">
        <v>13519.057883287027</v>
      </c>
      <c r="M32" s="30">
        <v>13178.768289418738</v>
      </c>
      <c r="N32" s="30">
        <v>12790.159629351629</v>
      </c>
      <c r="O32" s="30">
        <v>12337.810924511605</v>
      </c>
      <c r="P32" s="30">
        <v>12019.110700647045</v>
      </c>
      <c r="Q32" s="30">
        <v>11846.395740617218</v>
      </c>
      <c r="R32" s="30">
        <v>11964.623243018586</v>
      </c>
      <c r="S32" s="30">
        <v>12762.401867918263</v>
      </c>
      <c r="T32" s="30">
        <v>14522.449555841258</v>
      </c>
      <c r="U32" s="30">
        <v>15004.612152591191</v>
      </c>
      <c r="V32" s="30">
        <v>14990.219239255372</v>
      </c>
      <c r="W32" s="30">
        <v>14528.617947270895</v>
      </c>
      <c r="X32" s="30">
        <v>13806.916150003404</v>
      </c>
      <c r="Y32" s="30">
        <v>12944.369415092544</v>
      </c>
      <c r="Z32" s="28"/>
      <c r="AA32" s="51">
        <f t="shared" si="0"/>
        <v>15004.612152591191</v>
      </c>
    </row>
    <row r="33" spans="1:27" ht="12" x14ac:dyDescent="0.25">
      <c r="A33" s="29">
        <v>43123</v>
      </c>
      <c r="B33" s="30">
        <v>12426.224535003064</v>
      </c>
      <c r="C33" s="30">
        <v>12300.800575933785</v>
      </c>
      <c r="D33" s="30">
        <v>12433.420991670973</v>
      </c>
      <c r="E33" s="30">
        <v>12728.475715055261</v>
      </c>
      <c r="F33" s="30">
        <v>13275.406421816378</v>
      </c>
      <c r="G33" s="30">
        <v>14614.975427285808</v>
      </c>
      <c r="H33" s="30">
        <v>16884.943473392101</v>
      </c>
      <c r="I33" s="30">
        <v>17981.889082629157</v>
      </c>
      <c r="J33" s="30">
        <v>17358.881548235851</v>
      </c>
      <c r="K33" s="30">
        <v>16319.507592342074</v>
      </c>
      <c r="L33" s="30">
        <v>15330.508833123662</v>
      </c>
      <c r="M33" s="30">
        <v>14234.591289124881</v>
      </c>
      <c r="N33" s="30">
        <v>13318.585161823836</v>
      </c>
      <c r="O33" s="30">
        <v>12554.732689787163</v>
      </c>
      <c r="P33" s="30">
        <v>12041.728135889045</v>
      </c>
      <c r="Q33" s="30">
        <v>11778.543434891215</v>
      </c>
      <c r="R33" s="30">
        <v>11800.132804894944</v>
      </c>
      <c r="S33" s="30">
        <v>12419.028078335155</v>
      </c>
      <c r="T33" s="30">
        <v>13898.413956209683</v>
      </c>
      <c r="U33" s="30">
        <v>14167.76704863715</v>
      </c>
      <c r="V33" s="30">
        <v>13943.648826693685</v>
      </c>
      <c r="W33" s="30">
        <v>13314.472900870744</v>
      </c>
      <c r="X33" s="30">
        <v>12327.530272128877</v>
      </c>
      <c r="Y33" s="30">
        <v>11343.671839101829</v>
      </c>
      <c r="Z33" s="28"/>
      <c r="AA33" s="51">
        <f t="shared" si="0"/>
        <v>17981.889082629157</v>
      </c>
    </row>
    <row r="34" spans="1:27" ht="12" x14ac:dyDescent="0.25">
      <c r="A34" s="29">
        <v>43124</v>
      </c>
      <c r="B34" s="30">
        <v>10624.026172310885</v>
      </c>
      <c r="C34" s="30">
        <v>10370.094058457509</v>
      </c>
      <c r="D34" s="30">
        <v>10353.645014645144</v>
      </c>
      <c r="E34" s="30">
        <v>10493.461887050242</v>
      </c>
      <c r="F34" s="30">
        <v>10906.744112835899</v>
      </c>
      <c r="G34" s="30">
        <v>12042.756201127318</v>
      </c>
      <c r="H34" s="30">
        <v>14037.202763376506</v>
      </c>
      <c r="I34" s="30">
        <v>15081.71704546165</v>
      </c>
      <c r="J34" s="30">
        <v>15071.436393078922</v>
      </c>
      <c r="K34" s="30">
        <v>14734.23099492545</v>
      </c>
      <c r="L34" s="30">
        <v>14301.415529612612</v>
      </c>
      <c r="M34" s="30">
        <v>13673.267669027944</v>
      </c>
      <c r="N34" s="30">
        <v>13115.028244645826</v>
      </c>
      <c r="O34" s="30">
        <v>12634.921778372438</v>
      </c>
      <c r="P34" s="30">
        <v>12240.144726875691</v>
      </c>
      <c r="Q34" s="30">
        <v>12011.914243979136</v>
      </c>
      <c r="R34" s="30">
        <v>12071.542027798956</v>
      </c>
      <c r="S34" s="30">
        <v>12613.332408368709</v>
      </c>
      <c r="T34" s="30">
        <v>13821.309063339224</v>
      </c>
      <c r="U34" s="30">
        <v>13850.094890010861</v>
      </c>
      <c r="V34" s="30">
        <v>13537.563057575937</v>
      </c>
      <c r="W34" s="30">
        <v>13010.165590342001</v>
      </c>
      <c r="X34" s="30">
        <v>12347.063511656061</v>
      </c>
      <c r="Y34" s="30">
        <v>11520.499060084747</v>
      </c>
      <c r="Z34" s="28"/>
      <c r="AA34" s="51">
        <f t="shared" si="0"/>
        <v>15081.71704546165</v>
      </c>
    </row>
    <row r="35" spans="1:27" ht="12" x14ac:dyDescent="0.25">
      <c r="A35" s="29">
        <v>43125</v>
      </c>
      <c r="B35" s="30">
        <v>10831.695350441987</v>
      </c>
      <c r="C35" s="30">
        <v>10484.209299905788</v>
      </c>
      <c r="D35" s="30">
        <v>10344.39242750069</v>
      </c>
      <c r="E35" s="30">
        <v>10384.486971793327</v>
      </c>
      <c r="F35" s="30">
        <v>10572.622910397246</v>
      </c>
      <c r="G35" s="30">
        <v>11009.550636663176</v>
      </c>
      <c r="H35" s="30">
        <v>11775.459239176396</v>
      </c>
      <c r="I35" s="30">
        <v>12735.67217172317</v>
      </c>
      <c r="J35" s="30">
        <v>13632.145059497032</v>
      </c>
      <c r="K35" s="30">
        <v>13580.741797583394</v>
      </c>
      <c r="L35" s="30">
        <v>13063.624982732186</v>
      </c>
      <c r="M35" s="30">
        <v>12498.189101682159</v>
      </c>
      <c r="N35" s="30">
        <v>12045.840396842137</v>
      </c>
      <c r="O35" s="30">
        <v>11688.07369392321</v>
      </c>
      <c r="P35" s="30">
        <v>11412.552210066106</v>
      </c>
      <c r="Q35" s="30">
        <v>11203.854966696732</v>
      </c>
      <c r="R35" s="30">
        <v>11112.357160490454</v>
      </c>
      <c r="S35" s="30">
        <v>11383.766383394468</v>
      </c>
      <c r="T35" s="30">
        <v>12307.997032601696</v>
      </c>
      <c r="U35" s="30">
        <v>12212.386965442327</v>
      </c>
      <c r="V35" s="30">
        <v>11797.048609180125</v>
      </c>
      <c r="W35" s="30">
        <v>11288.156316235099</v>
      </c>
      <c r="X35" s="30">
        <v>10593.184215162702</v>
      </c>
      <c r="Y35" s="30">
        <v>9799.5178512161183</v>
      </c>
      <c r="Z35" s="28"/>
      <c r="AA35" s="51">
        <f t="shared" si="0"/>
        <v>13632.145059497032</v>
      </c>
    </row>
    <row r="36" spans="1:27" ht="12" x14ac:dyDescent="0.25">
      <c r="A36" s="29">
        <v>43126</v>
      </c>
      <c r="B36" s="30">
        <v>9115.8544677647205</v>
      </c>
      <c r="C36" s="30">
        <v>8664.5338281629702</v>
      </c>
      <c r="D36" s="30">
        <v>8471.2575633676879</v>
      </c>
      <c r="E36" s="30">
        <v>8389.0123443058656</v>
      </c>
      <c r="F36" s="30">
        <v>8451.7243238405063</v>
      </c>
      <c r="G36" s="30">
        <v>8743.6948515099739</v>
      </c>
      <c r="H36" s="30">
        <v>9297.8220149390017</v>
      </c>
      <c r="I36" s="30">
        <v>10059.61835649913</v>
      </c>
      <c r="J36" s="30">
        <v>11126.750073826273</v>
      </c>
      <c r="K36" s="30">
        <v>11674.708845825664</v>
      </c>
      <c r="L36" s="30">
        <v>11920.416437772858</v>
      </c>
      <c r="M36" s="30">
        <v>11894.714806816039</v>
      </c>
      <c r="N36" s="30">
        <v>11880.321893480219</v>
      </c>
      <c r="O36" s="30">
        <v>11866.957045382673</v>
      </c>
      <c r="P36" s="30">
        <v>11787.796022035669</v>
      </c>
      <c r="Q36" s="30">
        <v>11703.494672497302</v>
      </c>
      <c r="R36" s="30">
        <v>11687.045628684937</v>
      </c>
      <c r="S36" s="30">
        <v>11982.100352069225</v>
      </c>
      <c r="T36" s="30">
        <v>12915.583588420906</v>
      </c>
      <c r="U36" s="30">
        <v>12884.741631272724</v>
      </c>
      <c r="V36" s="30">
        <v>12311.081228316514</v>
      </c>
      <c r="W36" s="30">
        <v>11496.853559604473</v>
      </c>
      <c r="X36" s="30">
        <v>10548.977409916972</v>
      </c>
      <c r="Y36" s="30">
        <v>9441.7511482971913</v>
      </c>
      <c r="Z36" s="28"/>
      <c r="AA36" s="51">
        <f t="shared" si="0"/>
        <v>12915.583588420906</v>
      </c>
    </row>
    <row r="37" spans="1:27" ht="12" x14ac:dyDescent="0.25">
      <c r="A37" s="29">
        <v>43127</v>
      </c>
      <c r="B37" s="30">
        <v>8528.8292167109648</v>
      </c>
      <c r="C37" s="30">
        <v>7987.0388361412106</v>
      </c>
      <c r="D37" s="30">
        <v>7749.5557661001985</v>
      </c>
      <c r="E37" s="30">
        <v>7685.8157213272862</v>
      </c>
      <c r="F37" s="30">
        <v>7900.681356126297</v>
      </c>
      <c r="G37" s="30">
        <v>8660.4215672098799</v>
      </c>
      <c r="H37" s="30">
        <v>10240.557838435139</v>
      </c>
      <c r="I37" s="30">
        <v>11119.553617158364</v>
      </c>
      <c r="J37" s="30">
        <v>11484.5167767452</v>
      </c>
      <c r="K37" s="30">
        <v>11911.163850628403</v>
      </c>
      <c r="L37" s="30">
        <v>12395.382577854882</v>
      </c>
      <c r="M37" s="30">
        <v>12713.05473648117</v>
      </c>
      <c r="N37" s="30">
        <v>12972.12717652591</v>
      </c>
      <c r="O37" s="30">
        <v>13184.936680848374</v>
      </c>
      <c r="P37" s="30">
        <v>13282.602878484289</v>
      </c>
      <c r="Q37" s="30">
        <v>13405.970707077022</v>
      </c>
      <c r="R37" s="30">
        <v>13461.486229943752</v>
      </c>
      <c r="S37" s="30">
        <v>13563.264688532756</v>
      </c>
      <c r="T37" s="30">
        <v>14375.436226768252</v>
      </c>
      <c r="U37" s="30">
        <v>14281.882290085428</v>
      </c>
      <c r="V37" s="30">
        <v>13533.450796622847</v>
      </c>
      <c r="W37" s="30">
        <v>12416.97194785861</v>
      </c>
      <c r="X37" s="30">
        <v>11176.097205263366</v>
      </c>
      <c r="Y37" s="30">
        <v>9821.1072212198451</v>
      </c>
      <c r="Z37" s="28"/>
      <c r="AA37" s="51">
        <f t="shared" si="0"/>
        <v>14375.436226768252</v>
      </c>
    </row>
    <row r="38" spans="1:27" ht="12" x14ac:dyDescent="0.25">
      <c r="A38" s="29">
        <v>43128</v>
      </c>
      <c r="B38" s="30">
        <v>8683.0390024518802</v>
      </c>
      <c r="C38" s="30">
        <v>8057.9753375820319</v>
      </c>
      <c r="D38" s="30">
        <v>7752.6399618150172</v>
      </c>
      <c r="E38" s="30">
        <v>7631.3282636988288</v>
      </c>
      <c r="F38" s="30">
        <v>7781.4257884866547</v>
      </c>
      <c r="G38" s="30">
        <v>8511.3521076603265</v>
      </c>
      <c r="H38" s="30">
        <v>10003.074768394128</v>
      </c>
      <c r="I38" s="30">
        <v>10940.6702656989</v>
      </c>
      <c r="J38" s="30">
        <v>11357.036687199376</v>
      </c>
      <c r="K38" s="30">
        <v>11917.332242058039</v>
      </c>
      <c r="L38" s="30">
        <v>12494.076840729067</v>
      </c>
      <c r="M38" s="30">
        <v>12900.162609846815</v>
      </c>
      <c r="N38" s="30">
        <v>13276.434487054652</v>
      </c>
      <c r="O38" s="30">
        <v>13588.966319489577</v>
      </c>
      <c r="P38" s="30">
        <v>13818.224867624405</v>
      </c>
      <c r="Q38" s="30">
        <v>13991.967892892504</v>
      </c>
      <c r="R38" s="30">
        <v>14051.595676712326</v>
      </c>
      <c r="S38" s="30">
        <v>14079.35343814569</v>
      </c>
      <c r="T38" s="30">
        <v>14776.381669694634</v>
      </c>
      <c r="U38" s="30">
        <v>14653.013841101902</v>
      </c>
      <c r="V38" s="30">
        <v>13972.434653365322</v>
      </c>
      <c r="W38" s="30">
        <v>12839.506760788721</v>
      </c>
      <c r="X38" s="30">
        <v>11658.259802013299</v>
      </c>
      <c r="Y38" s="30">
        <v>10346.448557977235</v>
      </c>
      <c r="Z38" s="28"/>
      <c r="AA38" s="51">
        <f t="shared" si="0"/>
        <v>14776.381669694634</v>
      </c>
    </row>
    <row r="39" spans="1:27" ht="12" x14ac:dyDescent="0.25">
      <c r="A39" s="29">
        <v>43129</v>
      </c>
      <c r="B39" s="30">
        <v>9198.0996868265429</v>
      </c>
      <c r="C39" s="30">
        <v>8550.4185867146916</v>
      </c>
      <c r="D39" s="30">
        <v>8234.8025585649502</v>
      </c>
      <c r="E39" s="30">
        <v>8121.7153823549443</v>
      </c>
      <c r="F39" s="30">
        <v>8275.9251680958605</v>
      </c>
      <c r="G39" s="30">
        <v>9045.9460315621709</v>
      </c>
      <c r="H39" s="30">
        <v>10546.921279440427</v>
      </c>
      <c r="I39" s="30">
        <v>11549.284886756384</v>
      </c>
      <c r="J39" s="30">
        <v>11981.072286830951</v>
      </c>
      <c r="K39" s="30">
        <v>12569.12560312298</v>
      </c>
      <c r="L39" s="30">
        <v>13003.997198912366</v>
      </c>
      <c r="M39" s="30">
        <v>13363.820032307838</v>
      </c>
      <c r="N39" s="30">
        <v>11710.69112916521</v>
      </c>
      <c r="O39" s="30">
        <v>13303.164183249744</v>
      </c>
      <c r="P39" s="30">
        <v>13162.319245606373</v>
      </c>
      <c r="Q39" s="30">
        <v>13218.862833711377</v>
      </c>
      <c r="R39" s="30">
        <v>13426.532011842477</v>
      </c>
      <c r="S39" s="30">
        <v>13970.378522888777</v>
      </c>
      <c r="T39" s="30">
        <v>14654.041906340173</v>
      </c>
      <c r="U39" s="30">
        <v>14485.439207263438</v>
      </c>
      <c r="V39" s="30">
        <v>14017.669523849325</v>
      </c>
      <c r="W39" s="30">
        <v>13139.701810364373</v>
      </c>
      <c r="X39" s="30">
        <v>12063.317505892774</v>
      </c>
      <c r="Y39" s="30">
        <v>10832.723415680259</v>
      </c>
      <c r="Z39" s="28"/>
      <c r="AA39" s="51">
        <f t="shared" si="0"/>
        <v>14654.041906340173</v>
      </c>
    </row>
    <row r="40" spans="1:27" ht="12" x14ac:dyDescent="0.25">
      <c r="A40" s="29">
        <v>43130</v>
      </c>
      <c r="B40" s="30">
        <v>9926.9979407619412</v>
      </c>
      <c r="C40" s="30">
        <v>9383.1514297156427</v>
      </c>
      <c r="D40" s="30">
        <v>9110.7141415733568</v>
      </c>
      <c r="E40" s="30">
        <v>9051.0863577535347</v>
      </c>
      <c r="F40" s="30">
        <v>9261.8397315994553</v>
      </c>
      <c r="G40" s="30">
        <v>10079.151596026313</v>
      </c>
      <c r="H40" s="30">
        <v>11754.897934410941</v>
      </c>
      <c r="I40" s="30">
        <v>12769.598324586172</v>
      </c>
      <c r="J40" s="30">
        <v>13274.378356578107</v>
      </c>
      <c r="K40" s="30">
        <v>13752.428692374948</v>
      </c>
      <c r="L40" s="30">
        <v>14014.585328134506</v>
      </c>
      <c r="M40" s="30">
        <v>13980.659175271505</v>
      </c>
      <c r="N40" s="30">
        <v>13830.561650483678</v>
      </c>
      <c r="O40" s="30">
        <v>13653.734429500761</v>
      </c>
      <c r="P40" s="30">
        <v>13456.345903752388</v>
      </c>
      <c r="Q40" s="30">
        <v>13342.23066230411</v>
      </c>
      <c r="R40" s="30">
        <v>13419.335555174568</v>
      </c>
      <c r="S40" s="30">
        <v>13878.880716682499</v>
      </c>
      <c r="T40" s="30">
        <v>14690.024189679722</v>
      </c>
      <c r="U40" s="30">
        <v>14563.57216537217</v>
      </c>
      <c r="V40" s="30">
        <v>13985.799501462869</v>
      </c>
      <c r="W40" s="30">
        <v>13140.729875602645</v>
      </c>
      <c r="X40" s="30">
        <v>11962.567112542041</v>
      </c>
      <c r="Y40" s="30">
        <v>10741.225609473982</v>
      </c>
      <c r="Z40" s="28"/>
      <c r="AA40" s="51">
        <f t="shared" si="0"/>
        <v>14690.024189679722</v>
      </c>
    </row>
    <row r="41" spans="1:27" ht="12" x14ac:dyDescent="0.25">
      <c r="A41" s="29">
        <v>43131</v>
      </c>
      <c r="B41" s="30">
        <v>9828.3036778877558</v>
      </c>
      <c r="C41" s="30">
        <v>9298.8500801772752</v>
      </c>
      <c r="D41" s="30">
        <v>9081.9283149017192</v>
      </c>
      <c r="E41" s="30">
        <v>8989.4024434571693</v>
      </c>
      <c r="F41" s="30">
        <v>9132.3035115770854</v>
      </c>
      <c r="G41" s="30">
        <v>9905.4085707582126</v>
      </c>
      <c r="H41" s="30">
        <v>11476.292254839018</v>
      </c>
      <c r="I41" s="30">
        <v>12415.943882620337</v>
      </c>
      <c r="J41" s="30">
        <v>12791.1876945899</v>
      </c>
      <c r="K41" s="30">
        <v>13271.294160863288</v>
      </c>
      <c r="L41" s="30">
        <v>13620.836341876033</v>
      </c>
      <c r="M41" s="30">
        <v>13814.112606671315</v>
      </c>
      <c r="N41" s="30">
        <v>13854.207150963954</v>
      </c>
      <c r="O41" s="30">
        <v>13802.803889050314</v>
      </c>
      <c r="P41" s="30">
        <v>13707.193821890945</v>
      </c>
      <c r="Q41" s="30">
        <v>13762.709344757675</v>
      </c>
      <c r="R41" s="30">
        <v>13683.548321410672</v>
      </c>
      <c r="S41" s="30">
        <v>13810.000345718223</v>
      </c>
      <c r="T41" s="30">
        <v>14403.193988201616</v>
      </c>
      <c r="U41" s="30">
        <v>14173.935440066787</v>
      </c>
      <c r="V41" s="30">
        <v>13546.815644720393</v>
      </c>
      <c r="W41" s="30">
        <v>12749.037019820717</v>
      </c>
      <c r="X41" s="30">
        <v>11820.694109660399</v>
      </c>
      <c r="Y41" s="30">
        <v>10744.309805188801</v>
      </c>
      <c r="Z41" s="28"/>
      <c r="AA41" s="51">
        <f t="shared" si="0"/>
        <v>14403.193988201616</v>
      </c>
    </row>
    <row r="42" spans="1:27" ht="12" x14ac:dyDescent="0.25">
      <c r="A42" s="29">
        <v>43132</v>
      </c>
      <c r="B42" s="30">
        <v>9741.9461978728414</v>
      </c>
      <c r="C42" s="30">
        <v>9061.3670101362623</v>
      </c>
      <c r="D42" s="30">
        <v>8633.6918710147875</v>
      </c>
      <c r="E42" s="30">
        <v>8408.545583833049</v>
      </c>
      <c r="F42" s="30">
        <v>8367.4229743021388</v>
      </c>
      <c r="G42" s="30">
        <v>8565.8395652887848</v>
      </c>
      <c r="H42" s="30">
        <v>9090.1528368079016</v>
      </c>
      <c r="I42" s="30">
        <v>9848.864982653211</v>
      </c>
      <c r="J42" s="30">
        <v>11208.995292888096</v>
      </c>
      <c r="K42" s="30">
        <v>12484.824253584613</v>
      </c>
      <c r="L42" s="30">
        <v>13334.006140397927</v>
      </c>
      <c r="M42" s="30">
        <v>13798.691628097224</v>
      </c>
      <c r="N42" s="30">
        <v>14141.037352442057</v>
      </c>
      <c r="O42" s="30">
        <v>14346.650400096612</v>
      </c>
      <c r="P42" s="30">
        <v>14475.158554880711</v>
      </c>
      <c r="Q42" s="30">
        <v>14520.393425364713</v>
      </c>
      <c r="R42" s="30">
        <v>14409.362379631253</v>
      </c>
      <c r="S42" s="30">
        <v>14135.897026250694</v>
      </c>
      <c r="T42" s="30">
        <v>14454.597250115256</v>
      </c>
      <c r="U42" s="30">
        <v>14169.823179113695</v>
      </c>
      <c r="V42" s="30">
        <v>13426.532011842477</v>
      </c>
      <c r="W42" s="30">
        <v>12587.63077741189</v>
      </c>
      <c r="X42" s="30">
        <v>11679.849172017028</v>
      </c>
      <c r="Y42" s="30">
        <v>10638.419085646705</v>
      </c>
      <c r="Z42" s="28"/>
      <c r="AA42" s="51">
        <f t="shared" si="0"/>
        <v>14520.393425364713</v>
      </c>
    </row>
    <row r="43" spans="1:27" ht="12" x14ac:dyDescent="0.25">
      <c r="A43" s="29">
        <v>43133</v>
      </c>
      <c r="B43" s="30">
        <v>9612.4099778504715</v>
      </c>
      <c r="C43" s="30">
        <v>8919.4940072546196</v>
      </c>
      <c r="D43" s="30">
        <v>8476.3978895590517</v>
      </c>
      <c r="E43" s="30">
        <v>8227.6061018970395</v>
      </c>
      <c r="F43" s="30">
        <v>8140.2205566438543</v>
      </c>
      <c r="G43" s="30">
        <v>8221.437710467404</v>
      </c>
      <c r="H43" s="30">
        <v>8564.8115000505113</v>
      </c>
      <c r="I43" s="30">
        <v>9162.1174034869946</v>
      </c>
      <c r="J43" s="30">
        <v>10672.345238509706</v>
      </c>
      <c r="K43" s="30">
        <v>12059.205244939683</v>
      </c>
      <c r="L43" s="30">
        <v>12914.555523182635</v>
      </c>
      <c r="M43" s="30">
        <v>13454.289773275843</v>
      </c>
      <c r="N43" s="30">
        <v>14124.588308629693</v>
      </c>
      <c r="O43" s="30">
        <v>14597.498318235172</v>
      </c>
      <c r="P43" s="30">
        <v>14930.591455435551</v>
      </c>
      <c r="Q43" s="30">
        <v>15083.773175938195</v>
      </c>
      <c r="R43" s="30">
        <v>15065.268001649285</v>
      </c>
      <c r="S43" s="30">
        <v>14769.185213026725</v>
      </c>
      <c r="T43" s="30">
        <v>14764.044886835361</v>
      </c>
      <c r="U43" s="30">
        <v>14073.185046716055</v>
      </c>
      <c r="V43" s="30">
        <v>13423.447816127658</v>
      </c>
      <c r="W43" s="30">
        <v>13026.614634154366</v>
      </c>
      <c r="X43" s="30">
        <v>12488.936514537703</v>
      </c>
      <c r="Y43" s="30">
        <v>11177.12527050164</v>
      </c>
      <c r="Z43" s="28"/>
      <c r="AA43" s="51">
        <f t="shared" si="0"/>
        <v>15083.773175938195</v>
      </c>
    </row>
    <row r="44" spans="1:27" ht="12" x14ac:dyDescent="0.25">
      <c r="A44" s="29">
        <v>43134</v>
      </c>
      <c r="B44" s="30">
        <v>9989.7099202965819</v>
      </c>
      <c r="C44" s="30">
        <v>9002.7672915547155</v>
      </c>
      <c r="D44" s="30">
        <v>8618.2708924406961</v>
      </c>
      <c r="E44" s="30">
        <v>8454.8085195553249</v>
      </c>
      <c r="F44" s="30">
        <v>8559.6711738591475</v>
      </c>
      <c r="G44" s="30">
        <v>9242.3064920722718</v>
      </c>
      <c r="H44" s="30">
        <v>10617.857780881248</v>
      </c>
      <c r="I44" s="30">
        <v>11457.787080550108</v>
      </c>
      <c r="J44" s="30">
        <v>12221.639552586781</v>
      </c>
      <c r="K44" s="30">
        <v>13192.133137516284</v>
      </c>
      <c r="L44" s="30">
        <v>14161.598657207513</v>
      </c>
      <c r="M44" s="30">
        <v>14832.925257799638</v>
      </c>
      <c r="N44" s="30">
        <v>15354.154333603936</v>
      </c>
      <c r="O44" s="30">
        <v>15758.183972245137</v>
      </c>
      <c r="P44" s="30">
        <v>16052.210630391151</v>
      </c>
      <c r="Q44" s="30">
        <v>16171.466198030794</v>
      </c>
      <c r="R44" s="30">
        <v>15968.937346091057</v>
      </c>
      <c r="S44" s="30">
        <v>15694.443927472224</v>
      </c>
      <c r="T44" s="30">
        <v>16121.091001355428</v>
      </c>
      <c r="U44" s="30">
        <v>15911.36569274778</v>
      </c>
      <c r="V44" s="30">
        <v>15013.864739735645</v>
      </c>
      <c r="W44" s="30">
        <v>13978.60304479496</v>
      </c>
      <c r="X44" s="30">
        <v>12689.409236000896</v>
      </c>
      <c r="Y44" s="30">
        <v>11294.324707664737</v>
      </c>
      <c r="Z44" s="28"/>
      <c r="AA44" s="51">
        <f t="shared" si="0"/>
        <v>16171.466198030794</v>
      </c>
    </row>
    <row r="45" spans="1:27" ht="12" x14ac:dyDescent="0.25">
      <c r="A45" s="29">
        <v>43135</v>
      </c>
      <c r="B45" s="30">
        <v>10103.82516174486</v>
      </c>
      <c r="C45" s="30">
        <v>9401.6566040045527</v>
      </c>
      <c r="D45" s="30">
        <v>8979.1217910744399</v>
      </c>
      <c r="E45" s="30">
        <v>8773.5087434198849</v>
      </c>
      <c r="F45" s="30">
        <v>8818.7436139038873</v>
      </c>
      <c r="G45" s="30">
        <v>9421.1898435317344</v>
      </c>
      <c r="H45" s="30">
        <v>10797.769197578984</v>
      </c>
      <c r="I45" s="30">
        <v>11610.968801052752</v>
      </c>
      <c r="J45" s="30">
        <v>12323.418011175787</v>
      </c>
      <c r="K45" s="30">
        <v>13349.427118972018</v>
      </c>
      <c r="L45" s="30">
        <v>14269.545507226156</v>
      </c>
      <c r="M45" s="30">
        <v>14944.984368771369</v>
      </c>
      <c r="N45" s="30">
        <v>15472.381836005305</v>
      </c>
      <c r="O45" s="30">
        <v>15803.418842729139</v>
      </c>
      <c r="P45" s="30">
        <v>16025.480934196059</v>
      </c>
      <c r="Q45" s="30">
        <v>16152.961023741884</v>
      </c>
      <c r="R45" s="30">
        <v>16034.733521340515</v>
      </c>
      <c r="S45" s="30">
        <v>15702.668449378407</v>
      </c>
      <c r="T45" s="30">
        <v>16136.511979929519</v>
      </c>
      <c r="U45" s="30">
        <v>16055.29482610597</v>
      </c>
      <c r="V45" s="30">
        <v>15270.88104930384</v>
      </c>
      <c r="W45" s="30">
        <v>14178.047701019877</v>
      </c>
      <c r="X45" s="30">
        <v>12963.902654619727</v>
      </c>
      <c r="Y45" s="30">
        <v>11578.070713428024</v>
      </c>
      <c r="Z45" s="28"/>
      <c r="AA45" s="51">
        <f t="shared" si="0"/>
        <v>16152.961023741884</v>
      </c>
    </row>
    <row r="46" spans="1:27" ht="12" x14ac:dyDescent="0.25">
      <c r="A46" s="29">
        <v>43136</v>
      </c>
      <c r="B46" s="31">
        <v>10406.076341797056</v>
      </c>
      <c r="C46" s="31">
        <v>9632.9712826159266</v>
      </c>
      <c r="D46" s="31">
        <v>9216.6048611154529</v>
      </c>
      <c r="E46" s="31">
        <v>8996.5989001250782</v>
      </c>
      <c r="F46" s="31">
        <v>9034.6373139411699</v>
      </c>
      <c r="G46" s="31">
        <v>9703.9077840567497</v>
      </c>
      <c r="H46" s="31">
        <v>11148.339443830002</v>
      </c>
      <c r="I46" s="31">
        <v>11966.679373495133</v>
      </c>
      <c r="J46" s="31">
        <v>12686.325040286078</v>
      </c>
      <c r="K46" s="31">
        <v>13761.681279519404</v>
      </c>
      <c r="L46" s="31">
        <v>14699.276776824176</v>
      </c>
      <c r="M46" s="31">
        <v>15398.361138849665</v>
      </c>
      <c r="N46" s="31">
        <v>15836.316930353869</v>
      </c>
      <c r="O46" s="31">
        <v>16142.680371359156</v>
      </c>
      <c r="P46" s="31">
        <v>16330.816309963075</v>
      </c>
      <c r="Q46" s="31">
        <v>16244.45882994816</v>
      </c>
      <c r="R46" s="31">
        <v>15901.085040365053</v>
      </c>
      <c r="S46" s="31">
        <v>15613.226773648676</v>
      </c>
      <c r="T46" s="31">
        <v>16006.975759907149</v>
      </c>
      <c r="U46" s="31">
        <v>15792.110125108138</v>
      </c>
      <c r="V46" s="31">
        <v>15005.640217829465</v>
      </c>
      <c r="W46" s="31">
        <v>13938.508500502321</v>
      </c>
      <c r="X46" s="31">
        <v>12645.202430755166</v>
      </c>
      <c r="Y46" s="31">
        <v>11257.314359086917</v>
      </c>
      <c r="Z46" s="28"/>
      <c r="AA46" s="51">
        <f t="shared" si="0"/>
        <v>16330.816309963075</v>
      </c>
    </row>
    <row r="47" spans="1:27" ht="12" x14ac:dyDescent="0.25">
      <c r="A47" s="29">
        <v>43137</v>
      </c>
      <c r="B47" s="32">
        <v>10078.12353078804</v>
      </c>
      <c r="C47" s="32">
        <v>9278.2887754118183</v>
      </c>
      <c r="D47" s="32">
        <v>8859.8662234347994</v>
      </c>
      <c r="E47" s="32">
        <v>8645.0005886357885</v>
      </c>
      <c r="F47" s="32">
        <v>8706.6845029321539</v>
      </c>
      <c r="G47" s="32">
        <v>9323.5236458958207</v>
      </c>
      <c r="H47" s="32">
        <v>10753.562392333255</v>
      </c>
      <c r="I47" s="32">
        <v>11577.04264818975</v>
      </c>
      <c r="J47" s="32">
        <v>12324.44607641406</v>
      </c>
      <c r="K47" s="32">
        <v>13183.908615610102</v>
      </c>
      <c r="L47" s="32">
        <v>13931.31204383441</v>
      </c>
      <c r="M47" s="32">
        <v>14476.186620118984</v>
      </c>
      <c r="N47" s="32">
        <v>14918.254672576279</v>
      </c>
      <c r="O47" s="32">
        <v>15329.480767885389</v>
      </c>
      <c r="P47" s="32">
        <v>15501.167662676942</v>
      </c>
      <c r="Q47" s="32">
        <v>15605.002251742493</v>
      </c>
      <c r="R47" s="32">
        <v>15506.307988868306</v>
      </c>
      <c r="S47" s="32">
        <v>15380.884029799028</v>
      </c>
      <c r="T47" s="32">
        <v>15819.867886541504</v>
      </c>
      <c r="U47" s="32">
        <v>15709.864906046316</v>
      </c>
      <c r="V47" s="32">
        <v>14937.78791210346</v>
      </c>
      <c r="W47" s="32">
        <v>13889.161369065227</v>
      </c>
      <c r="X47" s="32">
        <v>12622.584995513165</v>
      </c>
      <c r="Y47" s="32">
        <v>11190.490118599186</v>
      </c>
      <c r="Z47" s="28"/>
      <c r="AA47" s="51">
        <f t="shared" si="0"/>
        <v>15819.867886541504</v>
      </c>
    </row>
    <row r="48" spans="1:27" ht="12" x14ac:dyDescent="0.25">
      <c r="A48" s="29">
        <v>43138</v>
      </c>
      <c r="B48" s="32">
        <v>9981.4853983903995</v>
      </c>
      <c r="C48" s="32">
        <v>9242.3064920722718</v>
      </c>
      <c r="D48" s="32">
        <v>8735.4703296037933</v>
      </c>
      <c r="E48" s="32">
        <v>8502.0995205158724</v>
      </c>
      <c r="F48" s="32">
        <v>8538.0818038554189</v>
      </c>
      <c r="G48" s="32">
        <v>9170.341925393177</v>
      </c>
      <c r="H48" s="32">
        <v>10584.95969325652</v>
      </c>
      <c r="I48" s="32">
        <v>11452.646754358744</v>
      </c>
      <c r="J48" s="32">
        <v>12003.689722072953</v>
      </c>
      <c r="K48" s="32">
        <v>12714.082801719442</v>
      </c>
      <c r="L48" s="32">
        <v>13386.437467549838</v>
      </c>
      <c r="M48" s="32">
        <v>14010.473067181416</v>
      </c>
      <c r="N48" s="32">
        <v>14379.548487721342</v>
      </c>
      <c r="O48" s="32">
        <v>14440.204336779436</v>
      </c>
      <c r="P48" s="32">
        <v>14915.17047686146</v>
      </c>
      <c r="Q48" s="32">
        <v>15048.81895783692</v>
      </c>
      <c r="R48" s="32">
        <v>15010.780544020829</v>
      </c>
      <c r="S48" s="32">
        <v>14913.114346384913</v>
      </c>
      <c r="T48" s="32">
        <v>14961.433412583734</v>
      </c>
      <c r="U48" s="32">
        <v>14567.684426325261</v>
      </c>
      <c r="V48" s="32">
        <v>13991.967892892504</v>
      </c>
      <c r="W48" s="32">
        <v>13027.64269939264</v>
      </c>
      <c r="X48" s="32">
        <v>12129.113681142231</v>
      </c>
      <c r="Y48" s="32">
        <v>11013.662897616268</v>
      </c>
      <c r="Z48" s="28"/>
      <c r="AA48" s="51">
        <f t="shared" si="0"/>
        <v>15048.81895783692</v>
      </c>
    </row>
    <row r="49" spans="1:27" ht="12" x14ac:dyDescent="0.25">
      <c r="A49" s="29">
        <v>43139</v>
      </c>
      <c r="B49" s="32">
        <v>9991.7660507731271</v>
      </c>
      <c r="C49" s="32">
        <v>9219.6890568302715</v>
      </c>
      <c r="D49" s="32">
        <v>8759.1158300840671</v>
      </c>
      <c r="E49" s="32">
        <v>8526.7730862344179</v>
      </c>
      <c r="F49" s="32">
        <v>8509.2959771837814</v>
      </c>
      <c r="G49" s="32">
        <v>8700.5161115025185</v>
      </c>
      <c r="H49" s="32">
        <v>9229.9697092129991</v>
      </c>
      <c r="I49" s="32">
        <v>9970.1766807693984</v>
      </c>
      <c r="J49" s="32">
        <v>11343.671839101829</v>
      </c>
      <c r="K49" s="32">
        <v>12749.037019820717</v>
      </c>
      <c r="L49" s="32">
        <v>13797.66356285895</v>
      </c>
      <c r="M49" s="32">
        <v>14439.176271541164</v>
      </c>
      <c r="N49" s="32">
        <v>14866.851410662639</v>
      </c>
      <c r="O49" s="32">
        <v>15074.520588793739</v>
      </c>
      <c r="P49" s="32">
        <v>15206.112939292656</v>
      </c>
      <c r="Q49" s="32">
        <v>15123.867720230834</v>
      </c>
      <c r="R49" s="32">
        <v>14939.844042580005</v>
      </c>
      <c r="S49" s="32">
        <v>14668.434819675993</v>
      </c>
      <c r="T49" s="32">
        <v>14839.093649229273</v>
      </c>
      <c r="U49" s="32">
        <v>14490.579533454802</v>
      </c>
      <c r="V49" s="32">
        <v>13765.793540472494</v>
      </c>
      <c r="W49" s="32">
        <v>12944.369415092544</v>
      </c>
      <c r="X49" s="32">
        <v>12042.756201127318</v>
      </c>
      <c r="Y49" s="32">
        <v>11065.066159529906</v>
      </c>
      <c r="Z49" s="28"/>
      <c r="AA49" s="51">
        <f t="shared" si="0"/>
        <v>15206.112939292656</v>
      </c>
    </row>
    <row r="50" spans="1:27" ht="12" x14ac:dyDescent="0.25">
      <c r="A50" s="29">
        <v>43140</v>
      </c>
      <c r="B50" s="32">
        <v>10034.944790780584</v>
      </c>
      <c r="C50" s="32">
        <v>9277.2607101735466</v>
      </c>
      <c r="D50" s="32">
        <v>8817.7155486656138</v>
      </c>
      <c r="E50" s="32">
        <v>8578.1763481480575</v>
      </c>
      <c r="F50" s="32">
        <v>8524.7169557578727</v>
      </c>
      <c r="G50" s="32">
        <v>8687.1512634049723</v>
      </c>
      <c r="H50" s="32">
        <v>9069.5915320424447</v>
      </c>
      <c r="I50" s="32">
        <v>9657.6448483344739</v>
      </c>
      <c r="J50" s="32">
        <v>10733.0010875678</v>
      </c>
      <c r="K50" s="32">
        <v>11714.803390118303</v>
      </c>
      <c r="L50" s="32">
        <v>12363.512555468425</v>
      </c>
      <c r="M50" s="32">
        <v>12698.66182314535</v>
      </c>
      <c r="N50" s="32">
        <v>13008.109459865456</v>
      </c>
      <c r="O50" s="32">
        <v>13195.217333231103</v>
      </c>
      <c r="P50" s="32">
        <v>13277.462552292924</v>
      </c>
      <c r="Q50" s="32">
        <v>13208.582181328647</v>
      </c>
      <c r="R50" s="32">
        <v>13044.091743205005</v>
      </c>
      <c r="S50" s="32">
        <v>12993.716546529638</v>
      </c>
      <c r="T50" s="32">
        <v>13591.022449966122</v>
      </c>
      <c r="U50" s="32">
        <v>13681.492190934126</v>
      </c>
      <c r="V50" s="32">
        <v>13010.165590342001</v>
      </c>
      <c r="W50" s="32">
        <v>12110.608506853321</v>
      </c>
      <c r="X50" s="32">
        <v>11144.22718287691</v>
      </c>
      <c r="Y50" s="32">
        <v>9925.9698755236695</v>
      </c>
      <c r="Z50" s="28"/>
      <c r="AA50" s="51">
        <f t="shared" si="0"/>
        <v>13681.492190934126</v>
      </c>
    </row>
    <row r="51" spans="1:27" ht="12" x14ac:dyDescent="0.25">
      <c r="A51" s="29">
        <v>43141</v>
      </c>
      <c r="B51" s="32">
        <v>8916.409811539801</v>
      </c>
      <c r="C51" s="32">
        <v>8345.8336042984101</v>
      </c>
      <c r="D51" s="32">
        <v>8109.3785994956706</v>
      </c>
      <c r="E51" s="32">
        <v>8071.3401856795781</v>
      </c>
      <c r="F51" s="32">
        <v>8263.5883852365878</v>
      </c>
      <c r="G51" s="32">
        <v>9064.4512058510809</v>
      </c>
      <c r="H51" s="32">
        <v>10639.447150884977</v>
      </c>
      <c r="I51" s="32">
        <v>11553.397147709476</v>
      </c>
      <c r="J51" s="32">
        <v>11945.090003491405</v>
      </c>
      <c r="K51" s="32">
        <v>12432.392926432702</v>
      </c>
      <c r="L51" s="32">
        <v>12971.099111287636</v>
      </c>
      <c r="M51" s="32">
        <v>13321.669357538654</v>
      </c>
      <c r="N51" s="32">
        <v>13646.537972832852</v>
      </c>
      <c r="O51" s="32">
        <v>13899.442021447954</v>
      </c>
      <c r="P51" s="32">
        <v>14004.304675751779</v>
      </c>
      <c r="Q51" s="32">
        <v>14113.279591008693</v>
      </c>
      <c r="R51" s="32">
        <v>14132.812830535875</v>
      </c>
      <c r="S51" s="32">
        <v>14054.679872427145</v>
      </c>
      <c r="T51" s="32">
        <v>14610.863166332718</v>
      </c>
      <c r="U51" s="32">
        <v>14748.62390826127</v>
      </c>
      <c r="V51" s="32">
        <v>14018.697589087596</v>
      </c>
      <c r="W51" s="32">
        <v>12978.295567955545</v>
      </c>
      <c r="X51" s="32">
        <v>11747.70147774303</v>
      </c>
      <c r="Y51" s="32">
        <v>10409.160537511874</v>
      </c>
      <c r="Z51" s="28"/>
      <c r="AA51" s="51">
        <f t="shared" si="0"/>
        <v>14748.62390826127</v>
      </c>
    </row>
    <row r="52" spans="1:27" ht="12" x14ac:dyDescent="0.25">
      <c r="A52" s="29">
        <v>43142</v>
      </c>
      <c r="B52" s="30">
        <v>9335.8604287550952</v>
      </c>
      <c r="C52" s="30">
        <v>8665.5618934012437</v>
      </c>
      <c r="D52" s="30">
        <v>8340.6932781070464</v>
      </c>
      <c r="E52" s="30">
        <v>8233.7744933266767</v>
      </c>
      <c r="F52" s="30">
        <v>8372.5633004935025</v>
      </c>
      <c r="G52" s="30">
        <v>9127.1631853857216</v>
      </c>
      <c r="H52" s="30">
        <v>10701.131065181344</v>
      </c>
      <c r="I52" s="30">
        <v>11608.912670576206</v>
      </c>
      <c r="J52" s="30">
        <v>12069.485897322411</v>
      </c>
      <c r="K52" s="30">
        <v>12685.296975047804</v>
      </c>
      <c r="L52" s="30">
        <v>13238.396073238559</v>
      </c>
      <c r="M52" s="30">
        <v>13746.260300945311</v>
      </c>
      <c r="N52" s="30">
        <v>14172.907374828514</v>
      </c>
      <c r="O52" s="30">
        <v>14549.179252036351</v>
      </c>
      <c r="P52" s="30">
        <v>14776.381669694634</v>
      </c>
      <c r="Q52" s="30">
        <v>15010.780544020829</v>
      </c>
      <c r="R52" s="30">
        <v>15078.632849746831</v>
      </c>
      <c r="S52" s="30">
        <v>14946.012434009643</v>
      </c>
      <c r="T52" s="30">
        <v>15347.985942174299</v>
      </c>
      <c r="U52" s="30">
        <v>15398.361138849665</v>
      </c>
      <c r="V52" s="30">
        <v>14748.62390826127</v>
      </c>
      <c r="W52" s="30">
        <v>13492.328187091935</v>
      </c>
      <c r="X52" s="30">
        <v>12159.955638290416</v>
      </c>
      <c r="Y52" s="30">
        <v>10725.804630899891</v>
      </c>
      <c r="Z52" s="28"/>
      <c r="AA52" s="51">
        <f t="shared" si="0"/>
        <v>15398.361138849665</v>
      </c>
    </row>
    <row r="53" spans="1:27" ht="12" x14ac:dyDescent="0.25">
      <c r="A53" s="29">
        <v>43143</v>
      </c>
      <c r="B53" s="30">
        <v>9482.8737578281016</v>
      </c>
      <c r="C53" s="30">
        <v>8793.0419829470684</v>
      </c>
      <c r="D53" s="30">
        <v>8370.5071700169556</v>
      </c>
      <c r="E53" s="30">
        <v>8193.6799490340381</v>
      </c>
      <c r="F53" s="30">
        <v>8287.2338857168616</v>
      </c>
      <c r="G53" s="30">
        <v>8954.4482253558945</v>
      </c>
      <c r="H53" s="30">
        <v>10436.91829894524</v>
      </c>
      <c r="I53" s="30">
        <v>11250.117902419006</v>
      </c>
      <c r="J53" s="30">
        <v>11878.265763003674</v>
      </c>
      <c r="K53" s="30">
        <v>12681.184714094714</v>
      </c>
      <c r="L53" s="30">
        <v>13380.269076120203</v>
      </c>
      <c r="M53" s="30">
        <v>13943.648826693685</v>
      </c>
      <c r="N53" s="30">
        <v>14362.071378670706</v>
      </c>
      <c r="O53" s="30">
        <v>14703.389037777268</v>
      </c>
      <c r="P53" s="30">
        <v>14790.774583030454</v>
      </c>
      <c r="Q53" s="30">
        <v>14655.069971578447</v>
      </c>
      <c r="R53" s="30">
        <v>14472.074359165892</v>
      </c>
      <c r="S53" s="30">
        <v>14506.000512028893</v>
      </c>
      <c r="T53" s="30">
        <v>15176.299047382745</v>
      </c>
      <c r="U53" s="30">
        <v>15009.752478782555</v>
      </c>
      <c r="V53" s="30">
        <v>14303.471660089157</v>
      </c>
      <c r="W53" s="30">
        <v>13253.81705181265</v>
      </c>
      <c r="X53" s="30">
        <v>11784.71182632085</v>
      </c>
      <c r="Y53" s="30">
        <v>10292.989165587051</v>
      </c>
      <c r="Z53" s="28"/>
      <c r="AA53" s="51">
        <f t="shared" si="0"/>
        <v>15176.299047382745</v>
      </c>
    </row>
    <row r="54" spans="1:27" ht="12" x14ac:dyDescent="0.25">
      <c r="A54" s="29">
        <v>43144</v>
      </c>
      <c r="B54" s="32">
        <v>9208.3803392092705</v>
      </c>
      <c r="C54" s="32">
        <v>8522.6608252813276</v>
      </c>
      <c r="D54" s="32">
        <v>8202.932536178494</v>
      </c>
      <c r="E54" s="32">
        <v>8078.536642347487</v>
      </c>
      <c r="F54" s="32">
        <v>8222.4657757056757</v>
      </c>
      <c r="G54" s="32">
        <v>8953.420160117621</v>
      </c>
      <c r="H54" s="32">
        <v>10502.714474194698</v>
      </c>
      <c r="I54" s="32">
        <v>11457.787080550108</v>
      </c>
      <c r="J54" s="32">
        <v>11959.482916827223</v>
      </c>
      <c r="K54" s="32">
        <v>12279.211205930058</v>
      </c>
      <c r="L54" s="32">
        <v>12565.01334216989</v>
      </c>
      <c r="M54" s="32">
        <v>12665.763735520623</v>
      </c>
      <c r="N54" s="32">
        <v>12721.279258387352</v>
      </c>
      <c r="O54" s="32">
        <v>12704.830214574988</v>
      </c>
      <c r="P54" s="32">
        <v>12648.286626469984</v>
      </c>
      <c r="Q54" s="32">
        <v>12559.873015978526</v>
      </c>
      <c r="R54" s="32">
        <v>12471.459405487067</v>
      </c>
      <c r="S54" s="32">
        <v>12473.515535963612</v>
      </c>
      <c r="T54" s="32">
        <v>13198.30152894592</v>
      </c>
      <c r="U54" s="32">
        <v>13478.963338994388</v>
      </c>
      <c r="V54" s="32">
        <v>13050.26013463464</v>
      </c>
      <c r="W54" s="32">
        <v>12310.053163078241</v>
      </c>
      <c r="X54" s="32">
        <v>11316.942142906737</v>
      </c>
      <c r="Y54" s="32">
        <v>10180.930054615317</v>
      </c>
      <c r="Z54" s="28"/>
      <c r="AA54" s="51">
        <f t="shared" si="0"/>
        <v>13478.963338994388</v>
      </c>
    </row>
    <row r="55" spans="1:27" ht="12" x14ac:dyDescent="0.25">
      <c r="A55" s="29">
        <v>43145</v>
      </c>
      <c r="B55" s="32">
        <v>9285.485232079729</v>
      </c>
      <c r="C55" s="32">
        <v>8842.3891143841611</v>
      </c>
      <c r="D55" s="32">
        <v>8693.3196548346077</v>
      </c>
      <c r="E55" s="32">
        <v>8743.6948515099739</v>
      </c>
      <c r="F55" s="32">
        <v>9066.507336327626</v>
      </c>
      <c r="G55" s="32">
        <v>10102.797096506587</v>
      </c>
      <c r="H55" s="32">
        <v>12085.934941134776</v>
      </c>
      <c r="I55" s="32">
        <v>13346.3429232572</v>
      </c>
      <c r="J55" s="32">
        <v>13321.669357538654</v>
      </c>
      <c r="K55" s="32">
        <v>13009.13752510373</v>
      </c>
      <c r="L55" s="32">
        <v>12756.233476488625</v>
      </c>
      <c r="M55" s="32">
        <v>12330.614467843696</v>
      </c>
      <c r="N55" s="32">
        <v>11991.352939213679</v>
      </c>
      <c r="O55" s="32">
        <v>11759.010195364031</v>
      </c>
      <c r="P55" s="32">
        <v>11611.996866291025</v>
      </c>
      <c r="Q55" s="32">
        <v>11606.856540099661</v>
      </c>
      <c r="R55" s="32">
        <v>11602.744279146569</v>
      </c>
      <c r="S55" s="32">
        <v>11711.719194403484</v>
      </c>
      <c r="T55" s="32">
        <v>12443.701644053701</v>
      </c>
      <c r="U55" s="32">
        <v>12586.602712173617</v>
      </c>
      <c r="V55" s="32">
        <v>12137.338203048414</v>
      </c>
      <c r="W55" s="32">
        <v>11527.695516752658</v>
      </c>
      <c r="X55" s="32">
        <v>10840.947937586441</v>
      </c>
      <c r="Y55" s="32">
        <v>10020.551877444765</v>
      </c>
      <c r="Z55" s="28"/>
      <c r="AA55" s="51">
        <f t="shared" si="0"/>
        <v>13346.3429232572</v>
      </c>
    </row>
    <row r="56" spans="1:27" ht="12" x14ac:dyDescent="0.25">
      <c r="A56" s="29">
        <v>43146</v>
      </c>
      <c r="B56" s="32">
        <v>9308.1026673217293</v>
      </c>
      <c r="C56" s="32">
        <v>8854.7258972434338</v>
      </c>
      <c r="D56" s="32">
        <v>8614.158631487604</v>
      </c>
      <c r="E56" s="32">
        <v>8525.7450209961462</v>
      </c>
      <c r="F56" s="32">
        <v>8563.7834348122378</v>
      </c>
      <c r="G56" s="32">
        <v>8861.9223539113445</v>
      </c>
      <c r="H56" s="32">
        <v>9444.83534401201</v>
      </c>
      <c r="I56" s="32">
        <v>10266.259469391958</v>
      </c>
      <c r="J56" s="32">
        <v>11156.563965736184</v>
      </c>
      <c r="K56" s="32">
        <v>11725.08404250103</v>
      </c>
      <c r="L56" s="32">
        <v>12046.868462080409</v>
      </c>
      <c r="M56" s="32">
        <v>12079.766549705138</v>
      </c>
      <c r="N56" s="32">
        <v>11931.725155393859</v>
      </c>
      <c r="O56" s="32">
        <v>11781.627630606034</v>
      </c>
      <c r="P56" s="32">
        <v>11649.007214868845</v>
      </c>
      <c r="Q56" s="32">
        <v>11599.660083431751</v>
      </c>
      <c r="R56" s="32">
        <v>11571.902321998386</v>
      </c>
      <c r="S56" s="32">
        <v>11645.923019154026</v>
      </c>
      <c r="T56" s="32">
        <v>12216.499226395417</v>
      </c>
      <c r="U56" s="32">
        <v>12350.147707370879</v>
      </c>
      <c r="V56" s="32">
        <v>11920.416437772858</v>
      </c>
      <c r="W56" s="32">
        <v>11350.868295769738</v>
      </c>
      <c r="X56" s="32">
        <v>10685.710086607252</v>
      </c>
      <c r="Y56" s="32">
        <v>9824.1914169346637</v>
      </c>
      <c r="Z56" s="28"/>
      <c r="AA56" s="51">
        <f t="shared" si="0"/>
        <v>12350.147707370879</v>
      </c>
    </row>
    <row r="57" spans="1:27" ht="12" x14ac:dyDescent="0.25">
      <c r="A57" s="29">
        <v>43147</v>
      </c>
      <c r="B57" s="30">
        <v>9097.3492934758106</v>
      </c>
      <c r="C57" s="30">
        <v>8685.0951329284271</v>
      </c>
      <c r="D57" s="30">
        <v>8630.6076752999688</v>
      </c>
      <c r="E57" s="30">
        <v>8679.9548067370633</v>
      </c>
      <c r="F57" s="30">
        <v>8779.6771348495222</v>
      </c>
      <c r="G57" s="30">
        <v>9214.5487306389077</v>
      </c>
      <c r="H57" s="30">
        <v>9980.457333152126</v>
      </c>
      <c r="I57" s="30">
        <v>11017.775158569359</v>
      </c>
      <c r="J57" s="30">
        <v>11854.6202625234</v>
      </c>
      <c r="K57" s="30">
        <v>12098.271723994048</v>
      </c>
      <c r="L57" s="30">
        <v>11982.100352069225</v>
      </c>
      <c r="M57" s="30">
        <v>11711.719194403484</v>
      </c>
      <c r="N57" s="30">
        <v>11558.53747390084</v>
      </c>
      <c r="O57" s="30">
        <v>11446.478362929107</v>
      </c>
      <c r="P57" s="30">
        <v>11395.075101015469</v>
      </c>
      <c r="Q57" s="30">
        <v>11413.580275304379</v>
      </c>
      <c r="R57" s="30">
        <v>11476.292254839018</v>
      </c>
      <c r="S57" s="30">
        <v>11593.491692002115</v>
      </c>
      <c r="T57" s="30">
        <v>12243.22892259051</v>
      </c>
      <c r="U57" s="30">
        <v>12469.403275010522</v>
      </c>
      <c r="V57" s="30">
        <v>11967.707438733405</v>
      </c>
      <c r="W57" s="30">
        <v>11292.268577188192</v>
      </c>
      <c r="X57" s="30">
        <v>10575.707106112064</v>
      </c>
      <c r="Y57" s="30">
        <v>9617.5503040418353</v>
      </c>
      <c r="Z57" s="28"/>
      <c r="AA57" s="51">
        <f t="shared" si="0"/>
        <v>12469.403275010522</v>
      </c>
    </row>
    <row r="58" spans="1:27" ht="12" x14ac:dyDescent="0.25">
      <c r="A58" s="29">
        <v>43148</v>
      </c>
      <c r="B58" s="30">
        <v>8855.7539624817073</v>
      </c>
      <c r="C58" s="30">
        <v>8443.4998019343238</v>
      </c>
      <c r="D58" s="30">
        <v>8307.7951904823167</v>
      </c>
      <c r="E58" s="30">
        <v>8350.9739304897739</v>
      </c>
      <c r="F58" s="30">
        <v>8619.2989576789678</v>
      </c>
      <c r="G58" s="30">
        <v>9354.3656030440052</v>
      </c>
      <c r="H58" s="30">
        <v>10567.482584205882</v>
      </c>
      <c r="I58" s="30">
        <v>11669.5685196343</v>
      </c>
      <c r="J58" s="30">
        <v>12280.23927116833</v>
      </c>
      <c r="K58" s="30">
        <v>12513.610080256251</v>
      </c>
      <c r="L58" s="30">
        <v>12618.472734560073</v>
      </c>
      <c r="M58" s="30">
        <v>12643.14630027862</v>
      </c>
      <c r="N58" s="30">
        <v>12681.184714094714</v>
      </c>
      <c r="O58" s="30">
        <v>12751.093150297262</v>
      </c>
      <c r="P58" s="30">
        <v>12824.08578221463</v>
      </c>
      <c r="Q58" s="30">
        <v>12929.976501756726</v>
      </c>
      <c r="R58" s="30">
        <v>12985.492024623456</v>
      </c>
      <c r="S58" s="30">
        <v>13016.333981771639</v>
      </c>
      <c r="T58" s="30">
        <v>13529.338535669754</v>
      </c>
      <c r="U58" s="30">
        <v>13698.969299984763</v>
      </c>
      <c r="V58" s="30">
        <v>13017.362047009912</v>
      </c>
      <c r="W58" s="30">
        <v>12060.233310177955</v>
      </c>
      <c r="X58" s="30">
        <v>10874.874090449443</v>
      </c>
      <c r="Y58" s="30">
        <v>9702.8797188184762</v>
      </c>
      <c r="Z58" s="28"/>
      <c r="AA58" s="51">
        <f t="shared" si="0"/>
        <v>13698.969299984763</v>
      </c>
    </row>
    <row r="59" spans="1:27" ht="12" x14ac:dyDescent="0.25">
      <c r="A59" s="29">
        <v>43149</v>
      </c>
      <c r="B59" s="30">
        <v>8688.1793286432439</v>
      </c>
      <c r="C59" s="30">
        <v>8101.1540775894882</v>
      </c>
      <c r="D59" s="30">
        <v>7895.5410299349332</v>
      </c>
      <c r="E59" s="30">
        <v>7842.0816375447484</v>
      </c>
      <c r="F59" s="30">
        <v>8054.8911418672133</v>
      </c>
      <c r="G59" s="30">
        <v>8854.7258972434338</v>
      </c>
      <c r="H59" s="30">
        <v>10472.900582284787</v>
      </c>
      <c r="I59" s="30">
        <v>11477.320320077291</v>
      </c>
      <c r="J59" s="30">
        <v>11859.760588714764</v>
      </c>
      <c r="K59" s="30">
        <v>12232.948270207782</v>
      </c>
      <c r="L59" s="30">
        <v>12580.434320743982</v>
      </c>
      <c r="M59" s="30">
        <v>12865.20839174554</v>
      </c>
      <c r="N59" s="30">
        <v>13112.972114169281</v>
      </c>
      <c r="O59" s="30">
        <v>13376.156815167111</v>
      </c>
      <c r="P59" s="30">
        <v>13621.864407114304</v>
      </c>
      <c r="Q59" s="30">
        <v>13855.235216202225</v>
      </c>
      <c r="R59" s="30">
        <v>13938.508500502321</v>
      </c>
      <c r="S59" s="30">
        <v>13812.056476194768</v>
      </c>
      <c r="T59" s="30">
        <v>14149.26187434824</v>
      </c>
      <c r="U59" s="30">
        <v>14312.724247233611</v>
      </c>
      <c r="V59" s="30">
        <v>13592.050515204395</v>
      </c>
      <c r="W59" s="30">
        <v>12483.796188346339</v>
      </c>
      <c r="X59" s="30">
        <v>11309.745686238828</v>
      </c>
      <c r="Y59" s="30">
        <v>9938.3066583829423</v>
      </c>
      <c r="Z59" s="28"/>
      <c r="AA59" s="51">
        <f t="shared" si="0"/>
        <v>14312.724247233611</v>
      </c>
    </row>
    <row r="60" spans="1:27" ht="12" x14ac:dyDescent="0.25">
      <c r="A60" s="29">
        <v>43150</v>
      </c>
      <c r="B60" s="30">
        <v>8857.8100929582524</v>
      </c>
      <c r="C60" s="30">
        <v>8209.1009276081295</v>
      </c>
      <c r="D60" s="30">
        <v>7916.1023347003884</v>
      </c>
      <c r="E60" s="30">
        <v>7796.8467670607461</v>
      </c>
      <c r="F60" s="30">
        <v>7939.7478351806622</v>
      </c>
      <c r="G60" s="30">
        <v>8668.6460891160623</v>
      </c>
      <c r="H60" s="30">
        <v>10199.435228904227</v>
      </c>
      <c r="I60" s="30">
        <v>11074.318746674362</v>
      </c>
      <c r="J60" s="30">
        <v>11591.435561525568</v>
      </c>
      <c r="K60" s="30">
        <v>12180.516943055871</v>
      </c>
      <c r="L60" s="30">
        <v>12774.738650777535</v>
      </c>
      <c r="M60" s="30">
        <v>13281.574813246016</v>
      </c>
      <c r="N60" s="30">
        <v>13678.407995219308</v>
      </c>
      <c r="O60" s="30">
        <v>14059.820198618509</v>
      </c>
      <c r="P60" s="30">
        <v>14423.755292967071</v>
      </c>
      <c r="Q60" s="30">
        <v>14770.213278264997</v>
      </c>
      <c r="R60" s="30">
        <v>14854.514627803366</v>
      </c>
      <c r="S60" s="30">
        <v>14647.873514910538</v>
      </c>
      <c r="T60" s="30">
        <v>14838.065583991001</v>
      </c>
      <c r="U60" s="30">
        <v>14923.394998767642</v>
      </c>
      <c r="V60" s="30">
        <v>14218.142245312516</v>
      </c>
      <c r="W60" s="30">
        <v>13137.645679887826</v>
      </c>
      <c r="X60" s="30">
        <v>11885.462219671583</v>
      </c>
      <c r="Y60" s="30">
        <v>10504.770604671243</v>
      </c>
      <c r="Z60" s="28"/>
      <c r="AA60" s="51">
        <f t="shared" si="0"/>
        <v>14923.394998767642</v>
      </c>
    </row>
    <row r="61" spans="1:27" ht="12" x14ac:dyDescent="0.25">
      <c r="A61" s="29">
        <v>43151</v>
      </c>
      <c r="B61" s="32">
        <v>9315.2991239896382</v>
      </c>
      <c r="C61" s="32">
        <v>8626.4954143468785</v>
      </c>
      <c r="D61" s="32">
        <v>8243.0270804711326</v>
      </c>
      <c r="E61" s="32">
        <v>8038.4420980548493</v>
      </c>
      <c r="F61" s="32">
        <v>8096.0137513981244</v>
      </c>
      <c r="G61" s="32">
        <v>8790.9858524705232</v>
      </c>
      <c r="H61" s="32">
        <v>10266.259469391958</v>
      </c>
      <c r="I61" s="32">
        <v>11165.816552880638</v>
      </c>
      <c r="J61" s="32">
        <v>11913.219981104949</v>
      </c>
      <c r="K61" s="32">
        <v>12786.047368398536</v>
      </c>
      <c r="L61" s="32">
        <v>13606.443428540213</v>
      </c>
      <c r="M61" s="32">
        <v>14163.65478768406</v>
      </c>
      <c r="N61" s="32">
        <v>14674.60321110563</v>
      </c>
      <c r="O61" s="32">
        <v>15072.464458317194</v>
      </c>
      <c r="P61" s="32">
        <v>15352.098203127391</v>
      </c>
      <c r="Q61" s="32">
        <v>15593.693534121492</v>
      </c>
      <c r="R61" s="32">
        <v>15626.591621746222</v>
      </c>
      <c r="S61" s="32">
        <v>15397.333073611393</v>
      </c>
      <c r="T61" s="32">
        <v>15661.545839847497</v>
      </c>
      <c r="U61" s="32">
        <v>15796.22238606123</v>
      </c>
      <c r="V61" s="32">
        <v>15138.260633566651</v>
      </c>
      <c r="W61" s="32">
        <v>14169.823179113695</v>
      </c>
      <c r="X61" s="32">
        <v>12915.583588420906</v>
      </c>
      <c r="Y61" s="32">
        <v>11615.081062005844</v>
      </c>
      <c r="Z61" s="28"/>
      <c r="AA61" s="51">
        <f t="shared" si="0"/>
        <v>15796.22238606123</v>
      </c>
    </row>
    <row r="62" spans="1:27" ht="12" x14ac:dyDescent="0.25">
      <c r="A62" s="29">
        <v>43152</v>
      </c>
      <c r="B62" s="32">
        <v>10414.300863703238</v>
      </c>
      <c r="C62" s="32">
        <v>9563.0628464133788</v>
      </c>
      <c r="D62" s="32">
        <v>9115.8544677647205</v>
      </c>
      <c r="E62" s="32">
        <v>8892.7643110595272</v>
      </c>
      <c r="F62" s="32">
        <v>8906.1291591570734</v>
      </c>
      <c r="G62" s="32">
        <v>9495.2105406873743</v>
      </c>
      <c r="H62" s="32">
        <v>10919.080895695173</v>
      </c>
      <c r="I62" s="32">
        <v>11821.72217489867</v>
      </c>
      <c r="J62" s="32">
        <v>12909.415196991271</v>
      </c>
      <c r="K62" s="32">
        <v>14048.511480997508</v>
      </c>
      <c r="L62" s="32">
        <v>15011.8086092591</v>
      </c>
      <c r="M62" s="32">
        <v>15715.00523223768</v>
      </c>
      <c r="N62" s="32">
        <v>16197.167828987613</v>
      </c>
      <c r="O62" s="32">
        <v>16508.671596184264</v>
      </c>
      <c r="P62" s="32">
        <v>16546.710010000359</v>
      </c>
      <c r="Q62" s="32">
        <v>16459.324464747173</v>
      </c>
      <c r="R62" s="32">
        <v>15946.319910849055</v>
      </c>
      <c r="S62" s="32">
        <v>15522.757032680671</v>
      </c>
      <c r="T62" s="32">
        <v>15707.808775569771</v>
      </c>
      <c r="U62" s="32">
        <v>15472.381836005305</v>
      </c>
      <c r="V62" s="32">
        <v>14720.866146827904</v>
      </c>
      <c r="W62" s="32">
        <v>13745.232235707039</v>
      </c>
      <c r="X62" s="32">
        <v>12788.103498875082</v>
      </c>
      <c r="Y62" s="32">
        <v>11601.716213908298</v>
      </c>
      <c r="Z62" s="28"/>
      <c r="AA62" s="51">
        <f t="shared" si="0"/>
        <v>16546.710010000359</v>
      </c>
    </row>
    <row r="63" spans="1:27" ht="12" x14ac:dyDescent="0.25">
      <c r="A63" s="29">
        <v>43153</v>
      </c>
      <c r="B63" s="32">
        <v>10464.676060378604</v>
      </c>
      <c r="C63" s="32">
        <v>9571.2873683195612</v>
      </c>
      <c r="D63" s="32">
        <v>9087.068641093083</v>
      </c>
      <c r="E63" s="32">
        <v>8776.5929391347036</v>
      </c>
      <c r="F63" s="32">
        <v>8695.3757853111547</v>
      </c>
      <c r="G63" s="32">
        <v>8799.2103743767038</v>
      </c>
      <c r="H63" s="32">
        <v>9263.8958620760004</v>
      </c>
      <c r="I63" s="32">
        <v>10058.590291260858</v>
      </c>
      <c r="J63" s="32">
        <v>11724.055977262757</v>
      </c>
      <c r="K63" s="32">
        <v>13231.19961657065</v>
      </c>
      <c r="L63" s="32">
        <v>14309.640051518792</v>
      </c>
      <c r="M63" s="32">
        <v>15096.109958797468</v>
      </c>
      <c r="N63" s="32">
        <v>15708.836840808044</v>
      </c>
      <c r="O63" s="32">
        <v>16041.929978008424</v>
      </c>
      <c r="P63" s="32">
        <v>16171.466198030794</v>
      </c>
      <c r="Q63" s="32">
        <v>16229.037851374069</v>
      </c>
      <c r="R63" s="32">
        <v>16019.312542766424</v>
      </c>
      <c r="S63" s="32">
        <v>15477.522162196668</v>
      </c>
      <c r="T63" s="32">
        <v>15386.024355990392</v>
      </c>
      <c r="U63" s="32">
        <v>15170.130655953108</v>
      </c>
      <c r="V63" s="32">
        <v>14331.229421522521</v>
      </c>
      <c r="W63" s="32">
        <v>13432.700403272114</v>
      </c>
      <c r="X63" s="32">
        <v>12455.010361674702</v>
      </c>
      <c r="Y63" s="32">
        <v>11313.857947191918</v>
      </c>
      <c r="Z63" s="28"/>
      <c r="AA63" s="51">
        <f t="shared" si="0"/>
        <v>16229.037851374069</v>
      </c>
    </row>
    <row r="64" spans="1:27" ht="12" x14ac:dyDescent="0.25">
      <c r="A64" s="29">
        <v>43154</v>
      </c>
      <c r="B64" s="32">
        <v>10218.968468431411</v>
      </c>
      <c r="C64" s="32">
        <v>9422.2179087700079</v>
      </c>
      <c r="D64" s="32">
        <v>8910.2414201101637</v>
      </c>
      <c r="E64" s="32">
        <v>8611.0744357727872</v>
      </c>
      <c r="F64" s="32">
        <v>8475.36982432078</v>
      </c>
      <c r="G64" s="32">
        <v>8524.7169557578727</v>
      </c>
      <c r="H64" s="32">
        <v>8824.9120053335246</v>
      </c>
      <c r="I64" s="32">
        <v>9513.7157149762843</v>
      </c>
      <c r="J64" s="32">
        <v>11117.497486681819</v>
      </c>
      <c r="K64" s="32">
        <v>12689.409236000896</v>
      </c>
      <c r="L64" s="32">
        <v>13904.58234763932</v>
      </c>
      <c r="M64" s="32">
        <v>14816.476213987273</v>
      </c>
      <c r="N64" s="32">
        <v>15867.158887502052</v>
      </c>
      <c r="O64" s="32">
        <v>16035.761586578787</v>
      </c>
      <c r="P64" s="32">
        <v>16179.690719936976</v>
      </c>
      <c r="Q64" s="32">
        <v>16309.226939959346</v>
      </c>
      <c r="R64" s="32">
        <v>16186.887176604885</v>
      </c>
      <c r="S64" s="32">
        <v>15847.625647974868</v>
      </c>
      <c r="T64" s="32">
        <v>15843.513387021778</v>
      </c>
      <c r="U64" s="32">
        <v>15869.215017978597</v>
      </c>
      <c r="V64" s="32">
        <v>15115.643198324651</v>
      </c>
      <c r="W64" s="32">
        <v>13880.936847159044</v>
      </c>
      <c r="X64" s="32">
        <v>12726.419584578716</v>
      </c>
      <c r="Y64" s="32">
        <v>11313.857947191918</v>
      </c>
      <c r="Z64" s="28"/>
      <c r="AA64" s="51">
        <f t="shared" si="0"/>
        <v>16309.226939959346</v>
      </c>
    </row>
    <row r="65" spans="1:27" ht="12" x14ac:dyDescent="0.25">
      <c r="A65" s="29">
        <v>43155</v>
      </c>
      <c r="B65" s="32">
        <v>10034.944790780584</v>
      </c>
      <c r="C65" s="32">
        <v>9346.1410811378228</v>
      </c>
      <c r="D65" s="32">
        <v>8893.7923762978007</v>
      </c>
      <c r="E65" s="32">
        <v>8633.6918710147875</v>
      </c>
      <c r="F65" s="32">
        <v>8665.5618934012437</v>
      </c>
      <c r="G65" s="32">
        <v>9284.4571668414555</v>
      </c>
      <c r="H65" s="32">
        <v>10528.416105151517</v>
      </c>
      <c r="I65" s="32">
        <v>11448.534493405652</v>
      </c>
      <c r="J65" s="32">
        <v>12340.895120226423</v>
      </c>
      <c r="K65" s="32">
        <v>13418.307489936295</v>
      </c>
      <c r="L65" s="32">
        <v>14406.278183916435</v>
      </c>
      <c r="M65" s="32">
        <v>15102.278350227105</v>
      </c>
      <c r="N65" s="32">
        <v>15781.829472725411</v>
      </c>
      <c r="O65" s="32">
        <v>16245.486895186434</v>
      </c>
      <c r="P65" s="32">
        <v>16530.260966187994</v>
      </c>
      <c r="Q65" s="32">
        <v>16749.238861940095</v>
      </c>
      <c r="R65" s="32">
        <v>16553.906466668268</v>
      </c>
      <c r="S65" s="32">
        <v>16245.486895186434</v>
      </c>
      <c r="T65" s="32">
        <v>16541.569683808993</v>
      </c>
      <c r="U65" s="32">
        <v>16601.197467628816</v>
      </c>
      <c r="V65" s="32">
        <v>15626.591621746222</v>
      </c>
      <c r="W65" s="32">
        <v>14386.744944389251</v>
      </c>
      <c r="X65" s="32">
        <v>12946.425545569091</v>
      </c>
      <c r="Y65" s="32">
        <v>11449.562558643926</v>
      </c>
      <c r="Z65" s="28"/>
      <c r="AA65" s="51">
        <f t="shared" si="0"/>
        <v>16749.238861940095</v>
      </c>
    </row>
    <row r="66" spans="1:27" ht="12" x14ac:dyDescent="0.25">
      <c r="A66" s="29">
        <v>43156</v>
      </c>
      <c r="B66" s="30">
        <v>10143.919706037497</v>
      </c>
      <c r="C66" s="30">
        <v>9335.8604287550952</v>
      </c>
      <c r="D66" s="30">
        <v>8849.58557105207</v>
      </c>
      <c r="E66" s="30">
        <v>8581.2605438628761</v>
      </c>
      <c r="F66" s="30">
        <v>8601.8218486283313</v>
      </c>
      <c r="G66" s="30">
        <v>9227.9135787364521</v>
      </c>
      <c r="H66" s="30">
        <v>10627.110368025704</v>
      </c>
      <c r="I66" s="30">
        <v>11415.636405780924</v>
      </c>
      <c r="J66" s="30">
        <v>12229.864074492963</v>
      </c>
      <c r="K66" s="30">
        <v>13156.150854176736</v>
      </c>
      <c r="L66" s="30">
        <v>13983.743370986323</v>
      </c>
      <c r="M66" s="30">
        <v>14671.519015390812</v>
      </c>
      <c r="N66" s="30">
        <v>15324.340441694025</v>
      </c>
      <c r="O66" s="30">
        <v>15892.860518458871</v>
      </c>
      <c r="P66" s="30">
        <v>16335.956636154438</v>
      </c>
      <c r="Q66" s="30">
        <v>16594.001010960907</v>
      </c>
      <c r="R66" s="30">
        <v>16517.92418332872</v>
      </c>
      <c r="S66" s="30">
        <v>16068.659674203516</v>
      </c>
      <c r="T66" s="30">
        <v>16159.129415171521</v>
      </c>
      <c r="U66" s="30">
        <v>16162.21361088634</v>
      </c>
      <c r="V66" s="30">
        <v>15290.414288831023</v>
      </c>
      <c r="W66" s="30">
        <v>14045.427285282689</v>
      </c>
      <c r="X66" s="30">
        <v>12709.970540766351</v>
      </c>
      <c r="Y66" s="30">
        <v>11189.462053360912</v>
      </c>
      <c r="Z66" s="28"/>
      <c r="AA66" s="51">
        <f t="shared" si="0"/>
        <v>16594.001010960907</v>
      </c>
    </row>
    <row r="67" spans="1:27" ht="12" x14ac:dyDescent="0.25">
      <c r="A67" s="29">
        <v>43157</v>
      </c>
      <c r="B67" s="32">
        <v>9898.2121140903037</v>
      </c>
      <c r="C67" s="32">
        <v>9082.9563801399909</v>
      </c>
      <c r="D67" s="32">
        <v>8580.2324786246027</v>
      </c>
      <c r="E67" s="32">
        <v>8345.8336042984101</v>
      </c>
      <c r="F67" s="32">
        <v>8363.3107133490466</v>
      </c>
      <c r="G67" s="32">
        <v>8911.2694853484372</v>
      </c>
      <c r="H67" s="32">
        <v>10261.119143200594</v>
      </c>
      <c r="I67" s="32">
        <v>11118.525551920091</v>
      </c>
      <c r="J67" s="32">
        <v>11827.890566328308</v>
      </c>
      <c r="K67" s="32">
        <v>12616.416604083528</v>
      </c>
      <c r="L67" s="32">
        <v>13656.818625215579</v>
      </c>
      <c r="M67" s="32">
        <v>14347.678465334886</v>
      </c>
      <c r="N67" s="32">
        <v>14963.489543060279</v>
      </c>
      <c r="O67" s="32">
        <v>15382.940160275573</v>
      </c>
      <c r="P67" s="32">
        <v>15650.237122226496</v>
      </c>
      <c r="Q67" s="32">
        <v>15704.724579854952</v>
      </c>
      <c r="R67" s="32">
        <v>15467.241509813941</v>
      </c>
      <c r="S67" s="32">
        <v>15302.751071690296</v>
      </c>
      <c r="T67" s="32">
        <v>15731.454276050044</v>
      </c>
      <c r="U67" s="32">
        <v>15718.089427952498</v>
      </c>
      <c r="V67" s="32">
        <v>14983.022782587463</v>
      </c>
      <c r="W67" s="32">
        <v>13948.789152885049</v>
      </c>
      <c r="X67" s="32">
        <v>12667.819865997168</v>
      </c>
      <c r="Y67" s="32">
        <v>11306.661490524009</v>
      </c>
      <c r="Z67" s="28"/>
      <c r="AA67" s="51">
        <f t="shared" si="0"/>
        <v>15731.454276050044</v>
      </c>
    </row>
    <row r="68" spans="1:27" ht="12" x14ac:dyDescent="0.25">
      <c r="A68" s="29">
        <v>43158</v>
      </c>
      <c r="B68" s="32">
        <v>10122.33033603377</v>
      </c>
      <c r="C68" s="32">
        <v>9435.5827568675541</v>
      </c>
      <c r="D68" s="32">
        <v>9067.5354015658995</v>
      </c>
      <c r="E68" s="32">
        <v>8894.8204415360724</v>
      </c>
      <c r="F68" s="32">
        <v>8949.3078991645307</v>
      </c>
      <c r="G68" s="32">
        <v>9549.6979983158326</v>
      </c>
      <c r="H68" s="32">
        <v>10951.978983319901</v>
      </c>
      <c r="I68" s="32">
        <v>11718.915651071393</v>
      </c>
      <c r="J68" s="32">
        <v>12174.348551626234</v>
      </c>
      <c r="K68" s="32">
        <v>12738.756367437989</v>
      </c>
      <c r="L68" s="32">
        <v>13353.539379925111</v>
      </c>
      <c r="M68" s="32">
        <v>13224.003159902741</v>
      </c>
      <c r="N68" s="32">
        <v>13833.645846198497</v>
      </c>
      <c r="O68" s="32">
        <v>13916.919130498592</v>
      </c>
      <c r="P68" s="32">
        <v>13886.07717335041</v>
      </c>
      <c r="Q68" s="32">
        <v>13810.000345718223</v>
      </c>
      <c r="R68" s="32">
        <v>13644.481842356307</v>
      </c>
      <c r="S68" s="32">
        <v>13914.863000022047</v>
      </c>
      <c r="T68" s="32">
        <v>14413.474640584343</v>
      </c>
      <c r="U68" s="32">
        <v>14501.888251075803</v>
      </c>
      <c r="V68" s="32">
        <v>13892.245564780045</v>
      </c>
      <c r="W68" s="32">
        <v>12838.478695550448</v>
      </c>
      <c r="X68" s="32">
        <v>11598.632018193479</v>
      </c>
      <c r="Y68" s="32">
        <v>10353.645014645144</v>
      </c>
      <c r="Z68" s="28"/>
      <c r="AA68" s="51">
        <f t="shared" si="0"/>
        <v>14501.888251075803</v>
      </c>
    </row>
    <row r="69" spans="1:27" ht="12" x14ac:dyDescent="0.25">
      <c r="A69" s="29">
        <v>43159</v>
      </c>
      <c r="B69" s="32">
        <v>9294.7378192241831</v>
      </c>
      <c r="C69" s="32">
        <v>8687.1512634049723</v>
      </c>
      <c r="D69" s="32">
        <v>8405.4613881182304</v>
      </c>
      <c r="E69" s="32">
        <v>8317.0477776267726</v>
      </c>
      <c r="F69" s="32">
        <v>8447.6120628874141</v>
      </c>
      <c r="G69" s="32">
        <v>9185.7629039672684</v>
      </c>
      <c r="H69" s="32">
        <v>10748.422066141891</v>
      </c>
      <c r="I69" s="32">
        <v>11639.754627724389</v>
      </c>
      <c r="J69" s="32">
        <v>11918.360307296312</v>
      </c>
      <c r="K69" s="32">
        <v>12089.019136849593</v>
      </c>
      <c r="L69" s="32">
        <v>12223.695683063328</v>
      </c>
      <c r="M69" s="32">
        <v>12264.818292594238</v>
      </c>
      <c r="N69" s="32">
        <v>12273.042814500421</v>
      </c>
      <c r="O69" s="32">
        <v>12339.867054988152</v>
      </c>
      <c r="P69" s="32">
        <v>12412.859686905518</v>
      </c>
      <c r="Q69" s="32">
        <v>12514.638145494524</v>
      </c>
      <c r="R69" s="32">
        <v>12578.378190267436</v>
      </c>
      <c r="S69" s="32">
        <v>12495.104905967341</v>
      </c>
      <c r="T69" s="32">
        <v>12786.047368398536</v>
      </c>
      <c r="U69" s="32">
        <v>12958.762328428364</v>
      </c>
      <c r="V69" s="32">
        <v>12402.579034522791</v>
      </c>
      <c r="W69" s="32">
        <v>11670.596584872574</v>
      </c>
      <c r="X69" s="32">
        <v>10799.825328055531</v>
      </c>
      <c r="Y69" s="32">
        <v>9807.7423731222989</v>
      </c>
      <c r="Z69" s="28"/>
      <c r="AA69" s="51">
        <f t="shared" si="0"/>
        <v>12958.762328428364</v>
      </c>
    </row>
    <row r="70" spans="1:27" ht="12" x14ac:dyDescent="0.25">
      <c r="A70" s="29">
        <v>43160</v>
      </c>
      <c r="B70" s="32">
        <v>8919.4940072546196</v>
      </c>
      <c r="C70" s="32">
        <v>8359.1984523959563</v>
      </c>
      <c r="D70" s="32">
        <v>8052.8350113906681</v>
      </c>
      <c r="E70" s="32">
        <v>7919.186530415207</v>
      </c>
      <c r="F70" s="32">
        <v>7971.6178575671183</v>
      </c>
      <c r="G70" s="32">
        <v>8293.4022771464988</v>
      </c>
      <c r="H70" s="32">
        <v>8913.3256158249824</v>
      </c>
      <c r="I70" s="32">
        <v>9749.1426545407521</v>
      </c>
      <c r="J70" s="32">
        <v>10797.769197578984</v>
      </c>
      <c r="K70" s="32">
        <v>11486.572907221745</v>
      </c>
      <c r="L70" s="32">
        <v>11920.416437772858</v>
      </c>
      <c r="M70" s="32">
        <v>12144.534659716324</v>
      </c>
      <c r="N70" s="32">
        <v>12358.372229277062</v>
      </c>
      <c r="O70" s="32">
        <v>12569.12560312298</v>
      </c>
      <c r="P70" s="32">
        <v>12725.391519340443</v>
      </c>
      <c r="Q70" s="32">
        <v>12925.864240803634</v>
      </c>
      <c r="R70" s="32">
        <v>12950.537806522181</v>
      </c>
      <c r="S70" s="32">
        <v>12781.935107445446</v>
      </c>
      <c r="T70" s="32">
        <v>12796.328020781264</v>
      </c>
      <c r="U70" s="32">
        <v>13031.75496034573</v>
      </c>
      <c r="V70" s="32">
        <v>12393.326447378337</v>
      </c>
      <c r="W70" s="32">
        <v>11676.764976302209</v>
      </c>
      <c r="X70" s="32">
        <v>10853.284720445714</v>
      </c>
      <c r="Y70" s="32">
        <v>9855.0333740828482</v>
      </c>
      <c r="Z70" s="28"/>
      <c r="AA70" s="51">
        <f t="shared" si="0"/>
        <v>13031.75496034573</v>
      </c>
    </row>
    <row r="71" spans="1:27" ht="12" x14ac:dyDescent="0.25">
      <c r="A71" s="29">
        <v>43161</v>
      </c>
      <c r="B71" s="32">
        <v>8972.9533996448044</v>
      </c>
      <c r="C71" s="32">
        <v>8414.7139752626863</v>
      </c>
      <c r="D71" s="32">
        <v>8098.0698818746705</v>
      </c>
      <c r="E71" s="32">
        <v>7814.3238761113835</v>
      </c>
      <c r="F71" s="32">
        <v>7772.1732013421997</v>
      </c>
      <c r="G71" s="32">
        <v>7931.5233132744806</v>
      </c>
      <c r="H71" s="32">
        <v>8321.1600385798629</v>
      </c>
      <c r="I71" s="32">
        <v>8997.6269653633499</v>
      </c>
      <c r="J71" s="32">
        <v>10311.494339875961</v>
      </c>
      <c r="K71" s="32">
        <v>11402.271557683378</v>
      </c>
      <c r="L71" s="32">
        <v>12086.963006373047</v>
      </c>
      <c r="M71" s="32">
        <v>12581.462385982253</v>
      </c>
      <c r="N71" s="32">
        <v>12959.790393666635</v>
      </c>
      <c r="O71" s="32">
        <v>13329.893879444837</v>
      </c>
      <c r="P71" s="32">
        <v>13587.938254251303</v>
      </c>
      <c r="Q71" s="32">
        <v>13814.112606671315</v>
      </c>
      <c r="R71" s="32">
        <v>13887.105238588681</v>
      </c>
      <c r="S71" s="32">
        <v>13714.390278558854</v>
      </c>
      <c r="T71" s="32">
        <v>13784.298714761404</v>
      </c>
      <c r="U71" s="32">
        <v>14035.146632899961</v>
      </c>
      <c r="V71" s="32">
        <v>13319.613227062109</v>
      </c>
      <c r="W71" s="32">
        <v>12351.175772609151</v>
      </c>
      <c r="X71" s="32">
        <v>11240.865315274552</v>
      </c>
      <c r="Y71" s="32">
        <v>10015.411551253401</v>
      </c>
      <c r="Z71" s="28"/>
      <c r="AA71" s="51">
        <f t="shared" si="0"/>
        <v>14035.146632899961</v>
      </c>
    </row>
    <row r="72" spans="1:27" ht="12" x14ac:dyDescent="0.25">
      <c r="A72" s="29">
        <v>43162</v>
      </c>
      <c r="B72" s="32">
        <v>9102.4896196671743</v>
      </c>
      <c r="C72" s="32">
        <v>8346.8616695366818</v>
      </c>
      <c r="D72" s="32">
        <v>7934.6075089892984</v>
      </c>
      <c r="E72" s="32">
        <v>7780.3977232483821</v>
      </c>
      <c r="F72" s="32">
        <v>7868.8113337398408</v>
      </c>
      <c r="G72" s="32">
        <v>8540.1379343319641</v>
      </c>
      <c r="H72" s="32">
        <v>9901.2963098051223</v>
      </c>
      <c r="I72" s="32">
        <v>10757.674653286345</v>
      </c>
      <c r="J72" s="32">
        <v>11525.639386276111</v>
      </c>
      <c r="K72" s="32">
        <v>12377.905468804243</v>
      </c>
      <c r="L72" s="32">
        <v>13167.459571797737</v>
      </c>
      <c r="M72" s="32">
        <v>13744.204170468765</v>
      </c>
      <c r="N72" s="32">
        <v>14308.611986280521</v>
      </c>
      <c r="O72" s="32">
        <v>14854.514627803366</v>
      </c>
      <c r="P72" s="32">
        <v>15200.972613101292</v>
      </c>
      <c r="Q72" s="32">
        <v>15511.44831505967</v>
      </c>
      <c r="R72" s="32">
        <v>15603.97418650422</v>
      </c>
      <c r="S72" s="32">
        <v>15372.659507892846</v>
      </c>
      <c r="T72" s="32">
        <v>15369.575312178027</v>
      </c>
      <c r="U72" s="32">
        <v>15514.532510774488</v>
      </c>
      <c r="V72" s="32">
        <v>14618.059623000627</v>
      </c>
      <c r="W72" s="32">
        <v>13390.549728502931</v>
      </c>
      <c r="X72" s="32">
        <v>12040.700070650773</v>
      </c>
      <c r="Y72" s="32">
        <v>10536.640627057699</v>
      </c>
      <c r="Z72" s="28"/>
      <c r="AA72" s="51">
        <f t="shared" si="0"/>
        <v>15603.97418650422</v>
      </c>
    </row>
    <row r="73" spans="1:27" ht="12" x14ac:dyDescent="0.25">
      <c r="A73" s="29">
        <v>43163</v>
      </c>
      <c r="B73" s="32">
        <v>9316.3271892279117</v>
      </c>
      <c r="C73" s="32">
        <v>8536.0256733788738</v>
      </c>
      <c r="D73" s="32">
        <v>8109.3785994956706</v>
      </c>
      <c r="E73" s="32">
        <v>7893.4848994583872</v>
      </c>
      <c r="F73" s="32">
        <v>7940.7759004189356</v>
      </c>
      <c r="G73" s="32">
        <v>8558.643108620874</v>
      </c>
      <c r="H73" s="32">
        <v>9923.9137450471244</v>
      </c>
      <c r="I73" s="32">
        <v>10811.13404567653</v>
      </c>
      <c r="J73" s="32">
        <v>11536.948103897112</v>
      </c>
      <c r="K73" s="32">
        <v>12378.933534042517</v>
      </c>
      <c r="L73" s="32">
        <v>13134.561484173008</v>
      </c>
      <c r="M73" s="32">
        <v>13750.372561898403</v>
      </c>
      <c r="N73" s="32">
        <v>14305.527790565702</v>
      </c>
      <c r="O73" s="32">
        <v>14818.532344463818</v>
      </c>
      <c r="P73" s="32">
        <v>15254.432005491477</v>
      </c>
      <c r="Q73" s="32">
        <v>15577.244490309129</v>
      </c>
      <c r="R73" s="32">
        <v>15655.377448417859</v>
      </c>
      <c r="S73" s="32">
        <v>15412.754052185484</v>
      </c>
      <c r="T73" s="32">
        <v>15437.42761790403</v>
      </c>
      <c r="U73" s="32">
        <v>15530.981554586853</v>
      </c>
      <c r="V73" s="32">
        <v>14748.62390826127</v>
      </c>
      <c r="W73" s="32">
        <v>13670.183473313125</v>
      </c>
      <c r="X73" s="32">
        <v>12337.810924511605</v>
      </c>
      <c r="Y73" s="32">
        <v>10908.800243312444</v>
      </c>
      <c r="Z73" s="28"/>
      <c r="AA73" s="51">
        <f t="shared" si="0"/>
        <v>15655.377448417859</v>
      </c>
    </row>
    <row r="74" spans="1:27" ht="12" x14ac:dyDescent="0.25">
      <c r="A74" s="29">
        <v>43164</v>
      </c>
      <c r="B74" s="32">
        <v>9668.9535659554749</v>
      </c>
      <c r="C74" s="32">
        <v>8955.4762905941661</v>
      </c>
      <c r="D74" s="32">
        <v>8541.1659995702375</v>
      </c>
      <c r="E74" s="32">
        <v>8369.4791047786839</v>
      </c>
      <c r="F74" s="32">
        <v>8439.3875409812317</v>
      </c>
      <c r="G74" s="32">
        <v>9061.3670101362623</v>
      </c>
      <c r="H74" s="32">
        <v>10515.05125705397</v>
      </c>
      <c r="I74" s="32">
        <v>11395.075101015469</v>
      </c>
      <c r="J74" s="32">
        <v>12076.68235399032</v>
      </c>
      <c r="K74" s="32">
        <v>13027.64269939264</v>
      </c>
      <c r="L74" s="32">
        <v>13845.982629057771</v>
      </c>
      <c r="M74" s="32">
        <v>14546.095056321532</v>
      </c>
      <c r="N74" s="32">
        <v>15127.979981183924</v>
      </c>
      <c r="O74" s="32">
        <v>15502.195727915216</v>
      </c>
      <c r="P74" s="32">
        <v>15651.265187464769</v>
      </c>
      <c r="Q74" s="32">
        <v>15699.584253663588</v>
      </c>
      <c r="R74" s="32">
        <v>15508.364119344853</v>
      </c>
      <c r="S74" s="32">
        <v>15258.544266444567</v>
      </c>
      <c r="T74" s="32">
        <v>15431.259226474394</v>
      </c>
      <c r="U74" s="32">
        <v>15517.616706489307</v>
      </c>
      <c r="V74" s="32">
        <v>14840.121714467547</v>
      </c>
      <c r="W74" s="32">
        <v>13793.551301905858</v>
      </c>
      <c r="X74" s="32">
        <v>12519.778471685888</v>
      </c>
      <c r="Y74" s="32">
        <v>11093.851986201544</v>
      </c>
      <c r="Z74" s="28"/>
      <c r="AA74" s="51">
        <f t="shared" si="0"/>
        <v>15699.584253663588</v>
      </c>
    </row>
    <row r="75" spans="1:27" ht="12" x14ac:dyDescent="0.25">
      <c r="A75" s="29">
        <v>43165</v>
      </c>
      <c r="B75" s="32">
        <v>9899.2401793285771</v>
      </c>
      <c r="C75" s="32">
        <v>9199.1277520648146</v>
      </c>
      <c r="D75" s="32">
        <v>8760.1438953223387</v>
      </c>
      <c r="E75" s="32">
        <v>8575.0921524332389</v>
      </c>
      <c r="F75" s="32">
        <v>8604.9060443431499</v>
      </c>
      <c r="G75" s="32">
        <v>9202.2119477796332</v>
      </c>
      <c r="H75" s="32">
        <v>10569.538714682429</v>
      </c>
      <c r="I75" s="32">
        <v>11442.366101976017</v>
      </c>
      <c r="J75" s="32">
        <v>12388.186121186971</v>
      </c>
      <c r="K75" s="32">
        <v>13350.455184210292</v>
      </c>
      <c r="L75" s="32">
        <v>14058.792133380235</v>
      </c>
      <c r="M75" s="32">
        <v>14642.733188719174</v>
      </c>
      <c r="N75" s="32">
        <v>15030.31378354801</v>
      </c>
      <c r="O75" s="32">
        <v>14951.152760201006</v>
      </c>
      <c r="P75" s="32">
        <v>14771.24134350327</v>
      </c>
      <c r="Q75" s="32">
        <v>13689.716712840309</v>
      </c>
      <c r="R75" s="32">
        <v>13161.2911803681</v>
      </c>
      <c r="S75" s="32">
        <v>13248.676725621286</v>
      </c>
      <c r="T75" s="32">
        <v>13847.010694296043</v>
      </c>
      <c r="U75" s="32">
        <v>13968.32239241223</v>
      </c>
      <c r="V75" s="32">
        <v>13405.970707077022</v>
      </c>
      <c r="W75" s="32">
        <v>12505.385558350068</v>
      </c>
      <c r="X75" s="32">
        <v>11453.674819597018</v>
      </c>
      <c r="Y75" s="32">
        <v>10254.950751770957</v>
      </c>
      <c r="Z75" s="28"/>
      <c r="AA75" s="51">
        <f t="shared" si="0"/>
        <v>15030.31378354801</v>
      </c>
    </row>
    <row r="76" spans="1:27" ht="12" x14ac:dyDescent="0.25">
      <c r="A76" s="29">
        <v>43166</v>
      </c>
      <c r="B76" s="32">
        <v>9213.5206654006342</v>
      </c>
      <c r="C76" s="32">
        <v>8567.8956957653299</v>
      </c>
      <c r="D76" s="32">
        <v>8298.5426033378626</v>
      </c>
      <c r="E76" s="32">
        <v>8174.1467095068556</v>
      </c>
      <c r="F76" s="32">
        <v>8289.2900161934067</v>
      </c>
      <c r="G76" s="32">
        <v>8958.5604863089848</v>
      </c>
      <c r="H76" s="32">
        <v>10386.543102269874</v>
      </c>
      <c r="I76" s="32">
        <v>11259.370489563462</v>
      </c>
      <c r="J76" s="32">
        <v>12044.812331603864</v>
      </c>
      <c r="K76" s="32">
        <v>12690.437301239168</v>
      </c>
      <c r="L76" s="32">
        <v>13217.834768473103</v>
      </c>
      <c r="M76" s="32">
        <v>13455.317838514115</v>
      </c>
      <c r="N76" s="32">
        <v>13578.685667106849</v>
      </c>
      <c r="O76" s="32">
        <v>13589.994384727848</v>
      </c>
      <c r="P76" s="32">
        <v>13579.713732345121</v>
      </c>
      <c r="Q76" s="32">
        <v>13588.966319489577</v>
      </c>
      <c r="R76" s="32">
        <v>13499.524643759845</v>
      </c>
      <c r="S76" s="32">
        <v>13258.957378004014</v>
      </c>
      <c r="T76" s="32">
        <v>13381.297141358475</v>
      </c>
      <c r="U76" s="32">
        <v>13468.682686611661</v>
      </c>
      <c r="V76" s="32">
        <v>12961.846524143182</v>
      </c>
      <c r="W76" s="32">
        <v>12084.906875896502</v>
      </c>
      <c r="X76" s="32">
        <v>11151.423639544821</v>
      </c>
      <c r="Y76" s="32">
        <v>9949.6153760039433</v>
      </c>
      <c r="Z76" s="28"/>
      <c r="AA76" s="51">
        <f t="shared" ref="AA76:AA139" si="1">MAX(B76:Y76)</f>
        <v>13589.994384727848</v>
      </c>
    </row>
    <row r="77" spans="1:27" ht="12" x14ac:dyDescent="0.25">
      <c r="A77" s="29">
        <v>43167</v>
      </c>
      <c r="B77" s="32">
        <v>9135.3877072919022</v>
      </c>
      <c r="C77" s="32">
        <v>8529.8572819492365</v>
      </c>
      <c r="D77" s="32">
        <v>8250.2235371390416</v>
      </c>
      <c r="E77" s="32">
        <v>8147.4170133117632</v>
      </c>
      <c r="F77" s="32">
        <v>8225.5499714204943</v>
      </c>
      <c r="G77" s="32">
        <v>8489.7627376565979</v>
      </c>
      <c r="H77" s="32">
        <v>9156.9770772956308</v>
      </c>
      <c r="I77" s="32">
        <v>10086.348052694222</v>
      </c>
      <c r="J77" s="32">
        <v>11050.673246194088</v>
      </c>
      <c r="K77" s="32">
        <v>11600.688148670024</v>
      </c>
      <c r="L77" s="32">
        <v>11757.98213012576</v>
      </c>
      <c r="M77" s="32">
        <v>11745.645347266485</v>
      </c>
      <c r="N77" s="32">
        <v>11719.943716309666</v>
      </c>
      <c r="O77" s="32">
        <v>11709.663063926939</v>
      </c>
      <c r="P77" s="32">
        <v>11788.824087273942</v>
      </c>
      <c r="Q77" s="32">
        <v>11906.02352443704</v>
      </c>
      <c r="R77" s="32">
        <v>11968.735503971679</v>
      </c>
      <c r="S77" s="32">
        <v>11911.163850628403</v>
      </c>
      <c r="T77" s="32">
        <v>12086.963006373047</v>
      </c>
      <c r="U77" s="32">
        <v>12397.438708331427</v>
      </c>
      <c r="V77" s="32">
        <v>11862.844784429582</v>
      </c>
      <c r="W77" s="32">
        <v>11217.219814794278</v>
      </c>
      <c r="X77" s="32">
        <v>10422.52538560942</v>
      </c>
      <c r="Y77" s="32">
        <v>9619.6064345183804</v>
      </c>
      <c r="Z77" s="28"/>
      <c r="AA77" s="51">
        <f t="shared" si="1"/>
        <v>12397.438708331427</v>
      </c>
    </row>
    <row r="78" spans="1:27" ht="12" x14ac:dyDescent="0.25">
      <c r="A78" s="29">
        <v>43168</v>
      </c>
      <c r="B78" s="32">
        <v>8709.7686986469726</v>
      </c>
      <c r="C78" s="32">
        <v>0</v>
      </c>
      <c r="D78" s="32">
        <v>8195.7360795105833</v>
      </c>
      <c r="E78" s="32">
        <v>7917.130399938661</v>
      </c>
      <c r="F78" s="32">
        <v>7818.4361370644747</v>
      </c>
      <c r="G78" s="32">
        <v>7946.944291848572</v>
      </c>
      <c r="H78" s="32">
        <v>8308.8232557205902</v>
      </c>
      <c r="I78" s="32">
        <v>8832.1084620014335</v>
      </c>
      <c r="J78" s="32">
        <v>9593.9048035615615</v>
      </c>
      <c r="K78" s="32">
        <v>10529.44417038979</v>
      </c>
      <c r="L78" s="32">
        <v>11289.184381473373</v>
      </c>
      <c r="M78" s="32">
        <v>11622.277518673753</v>
      </c>
      <c r="N78" s="32">
        <v>12072.57009303723</v>
      </c>
      <c r="O78" s="32">
        <v>12321.361880699242</v>
      </c>
      <c r="P78" s="32">
        <v>12503.329427873523</v>
      </c>
      <c r="Q78" s="32">
        <v>12767.542194109627</v>
      </c>
      <c r="R78" s="32">
        <v>13039.979482251912</v>
      </c>
      <c r="S78" s="32">
        <v>13170.543767512556</v>
      </c>
      <c r="T78" s="32">
        <v>12975.211372240728</v>
      </c>
      <c r="U78" s="32">
        <v>13031.75496034573</v>
      </c>
      <c r="V78" s="32">
        <v>13340.174531827564</v>
      </c>
      <c r="W78" s="32">
        <v>12573.237864076073</v>
      </c>
      <c r="X78" s="32">
        <v>11571.902321998386</v>
      </c>
      <c r="Y78" s="32">
        <v>10140.83551032268</v>
      </c>
      <c r="Z78" s="28"/>
      <c r="AA78" s="51">
        <f t="shared" si="1"/>
        <v>13340.174531827564</v>
      </c>
    </row>
    <row r="79" spans="1:27" ht="12" x14ac:dyDescent="0.25">
      <c r="A79" s="29">
        <v>43169</v>
      </c>
      <c r="B79" s="32">
        <v>8953.420160117621</v>
      </c>
      <c r="C79" s="32">
        <v>8164.8941223624006</v>
      </c>
      <c r="D79" s="32">
        <v>7782.4538537249273</v>
      </c>
      <c r="E79" s="32">
        <v>7663.198286085285</v>
      </c>
      <c r="F79" s="32">
        <v>7803.0151584903833</v>
      </c>
      <c r="G79" s="32">
        <v>8432.1910843133228</v>
      </c>
      <c r="H79" s="32">
        <v>9798.4897859778448</v>
      </c>
      <c r="I79" s="32">
        <v>10804.965654246895</v>
      </c>
      <c r="J79" s="32">
        <v>11105.160703822545</v>
      </c>
      <c r="K79" s="32">
        <v>11693.214020114574</v>
      </c>
      <c r="L79" s="32">
        <v>12399.494838807972</v>
      </c>
      <c r="M79" s="32">
        <v>12823.057716976356</v>
      </c>
      <c r="N79" s="32">
        <v>13300.079987534926</v>
      </c>
      <c r="O79" s="32">
        <v>13616.724080922941</v>
      </c>
      <c r="P79" s="32">
        <v>14088.606025290146</v>
      </c>
      <c r="Q79" s="32">
        <v>14545.06699108326</v>
      </c>
      <c r="R79" s="32">
        <v>14921.338868291095</v>
      </c>
      <c r="S79" s="32">
        <v>14947.040499247916</v>
      </c>
      <c r="T79" s="32">
        <v>14635.536732051263</v>
      </c>
      <c r="U79" s="32">
        <v>14552.263447751169</v>
      </c>
      <c r="V79" s="32">
        <v>14677.687406820447</v>
      </c>
      <c r="W79" s="32">
        <v>13604.387298063668</v>
      </c>
      <c r="X79" s="32">
        <v>12408.747425952428</v>
      </c>
      <c r="Y79" s="32">
        <v>10904.687982359354</v>
      </c>
      <c r="Z79" s="28"/>
      <c r="AA79" s="51">
        <f t="shared" si="1"/>
        <v>14947.040499247916</v>
      </c>
    </row>
    <row r="80" spans="1:27" ht="12" x14ac:dyDescent="0.25">
      <c r="A80" s="29">
        <v>43170</v>
      </c>
      <c r="B80" s="32">
        <v>9508.5753887849205</v>
      </c>
      <c r="C80" s="32">
        <v>8641.9163929209699</v>
      </c>
      <c r="D80" s="32">
        <v>8161.8099266475829</v>
      </c>
      <c r="E80" s="32">
        <v>7923.2987913682982</v>
      </c>
      <c r="F80" s="32">
        <v>7922.2707261300257</v>
      </c>
      <c r="G80" s="32">
        <v>8527.8011514726913</v>
      </c>
      <c r="H80" s="32">
        <v>9880.7350050396672</v>
      </c>
      <c r="I80" s="32">
        <v>10847.116329016078</v>
      </c>
      <c r="J80" s="32">
        <v>11107.21683429909</v>
      </c>
      <c r="K80" s="32">
        <v>11797.048609180125</v>
      </c>
      <c r="L80" s="32">
        <v>12409.7754911907</v>
      </c>
      <c r="M80" s="32">
        <v>12978.295567955545</v>
      </c>
      <c r="N80" s="32">
        <v>13471.766882326479</v>
      </c>
      <c r="O80" s="32">
        <v>13924.115587166501</v>
      </c>
      <c r="P80" s="32">
        <v>14348.706530573159</v>
      </c>
      <c r="Q80" s="32">
        <v>14823.672670655182</v>
      </c>
      <c r="R80" s="32">
        <v>15223.590048343292</v>
      </c>
      <c r="S80" s="32">
        <v>15340.78948550639</v>
      </c>
      <c r="T80" s="32">
        <v>15068.352197364104</v>
      </c>
      <c r="U80" s="32">
        <v>14932.647585912096</v>
      </c>
      <c r="V80" s="32">
        <v>15070.408327840649</v>
      </c>
      <c r="W80" s="32">
        <v>14144.121548156876</v>
      </c>
      <c r="X80" s="32">
        <v>12886.797761749269</v>
      </c>
      <c r="Y80" s="32">
        <v>11253.202098133825</v>
      </c>
      <c r="Z80" s="28"/>
      <c r="AA80" s="51">
        <f t="shared" si="1"/>
        <v>15340.78948550639</v>
      </c>
    </row>
    <row r="81" spans="1:27" ht="12" x14ac:dyDescent="0.25">
      <c r="A81" s="29">
        <v>43171</v>
      </c>
      <c r="B81" s="32">
        <v>9973.2608764842171</v>
      </c>
      <c r="C81" s="32">
        <v>9095.2931629992654</v>
      </c>
      <c r="D81" s="32">
        <v>8639.8602624444247</v>
      </c>
      <c r="E81" s="32">
        <v>8438.3594757429601</v>
      </c>
      <c r="F81" s="32">
        <v>8483.5943462269624</v>
      </c>
      <c r="G81" s="32">
        <v>9094.2650977609919</v>
      </c>
      <c r="H81" s="32">
        <v>10504.770604671243</v>
      </c>
      <c r="I81" s="32">
        <v>10447.198951327968</v>
      </c>
      <c r="J81" s="32">
        <v>11681.905302493573</v>
      </c>
      <c r="K81" s="32">
        <v>12509.49781930316</v>
      </c>
      <c r="L81" s="32">
        <v>13517.001752810482</v>
      </c>
      <c r="M81" s="32">
        <v>14321.976834378067</v>
      </c>
      <c r="N81" s="32">
        <v>14944.984368771369</v>
      </c>
      <c r="O81" s="32">
        <v>15367.519181701482</v>
      </c>
      <c r="P81" s="32">
        <v>15594.721599359766</v>
      </c>
      <c r="Q81" s="32">
        <v>16032.677390863968</v>
      </c>
      <c r="R81" s="32">
        <v>16295.8620918618</v>
      </c>
      <c r="S81" s="32">
        <v>16173.522328507339</v>
      </c>
      <c r="T81" s="32">
        <v>15736.594602241408</v>
      </c>
      <c r="U81" s="32">
        <v>15554.627055067127</v>
      </c>
      <c r="V81" s="32">
        <v>15632.760013175859</v>
      </c>
      <c r="W81" s="32">
        <v>14676.659341582175</v>
      </c>
      <c r="X81" s="32">
        <v>13468.682686611661</v>
      </c>
      <c r="Y81" s="32">
        <v>11986.212613022315</v>
      </c>
      <c r="Z81" s="28"/>
      <c r="AA81" s="51">
        <f t="shared" si="1"/>
        <v>16295.8620918618</v>
      </c>
    </row>
    <row r="82" spans="1:27" ht="12" x14ac:dyDescent="0.25">
      <c r="A82" s="29">
        <v>43172</v>
      </c>
      <c r="B82" s="30">
        <v>10612.717454689884</v>
      </c>
      <c r="C82" s="30">
        <v>9693.6271316740222</v>
      </c>
      <c r="D82" s="30">
        <v>9145.6683596746316</v>
      </c>
      <c r="E82" s="30">
        <v>8853.6978320051621</v>
      </c>
      <c r="F82" s="30">
        <v>8777.621004372977</v>
      </c>
      <c r="G82" s="30">
        <v>9236.1381006426345</v>
      </c>
      <c r="H82" s="30">
        <v>10443.086690374876</v>
      </c>
      <c r="I82" s="30">
        <v>11200.770770981913</v>
      </c>
      <c r="J82" s="30">
        <v>11421.804797210561</v>
      </c>
      <c r="K82" s="30">
        <v>12073.598158275501</v>
      </c>
      <c r="L82" s="30">
        <v>12558.844950740253</v>
      </c>
      <c r="M82" s="30">
        <v>12842.59095650354</v>
      </c>
      <c r="N82" s="30">
        <v>12999.884937959274</v>
      </c>
      <c r="O82" s="30">
        <v>13098.579200833461</v>
      </c>
      <c r="P82" s="30">
        <v>13166.431506559464</v>
      </c>
      <c r="Q82" s="30">
        <v>13237.368008000287</v>
      </c>
      <c r="R82" s="30">
        <v>13375.128749928839</v>
      </c>
      <c r="S82" s="30">
        <v>13342.23066230411</v>
      </c>
      <c r="T82" s="30">
        <v>12963.902654619727</v>
      </c>
      <c r="U82" s="30">
        <v>12917.639718897452</v>
      </c>
      <c r="V82" s="30">
        <v>13173.627963227374</v>
      </c>
      <c r="W82" s="30">
        <v>12374.821273089425</v>
      </c>
      <c r="X82" s="30">
        <v>11302.549229570919</v>
      </c>
      <c r="Y82" s="30">
        <v>10008.215094585492</v>
      </c>
      <c r="Z82" s="28"/>
      <c r="AA82" s="51">
        <f t="shared" si="1"/>
        <v>13375.128749928839</v>
      </c>
    </row>
    <row r="83" spans="1:27" ht="12" x14ac:dyDescent="0.25">
      <c r="A83" s="29">
        <v>43173</v>
      </c>
      <c r="B83" s="30">
        <v>8920.5220724928931</v>
      </c>
      <c r="C83" s="30">
        <v>8305.7390600057715</v>
      </c>
      <c r="D83" s="30">
        <v>7963.3933356609359</v>
      </c>
      <c r="E83" s="30">
        <v>7878.0639208842958</v>
      </c>
      <c r="F83" s="30">
        <v>8049.7508156758495</v>
      </c>
      <c r="G83" s="30">
        <v>8785.8455262791576</v>
      </c>
      <c r="H83" s="30">
        <v>10430.749907515603</v>
      </c>
      <c r="I83" s="30">
        <v>11608.912670576206</v>
      </c>
      <c r="J83" s="30">
        <v>11872.097371574037</v>
      </c>
      <c r="K83" s="30">
        <v>12105.468180661957</v>
      </c>
      <c r="L83" s="30">
        <v>12283.323466883148</v>
      </c>
      <c r="M83" s="30">
        <v>12326.502206890606</v>
      </c>
      <c r="N83" s="30">
        <v>12307.997032601696</v>
      </c>
      <c r="O83" s="30">
        <v>12354.25996832397</v>
      </c>
      <c r="P83" s="30">
        <v>12413.887752143792</v>
      </c>
      <c r="Q83" s="30">
        <v>12522.862667400706</v>
      </c>
      <c r="R83" s="30">
        <v>12679.128583618169</v>
      </c>
      <c r="S83" s="30">
        <v>12669.875996473713</v>
      </c>
      <c r="T83" s="30">
        <v>12428.28066547961</v>
      </c>
      <c r="U83" s="30">
        <v>12407.719360714154</v>
      </c>
      <c r="V83" s="30">
        <v>12631.837582657619</v>
      </c>
      <c r="W83" s="30">
        <v>12003.689722072953</v>
      </c>
      <c r="X83" s="30">
        <v>11129.834269541092</v>
      </c>
      <c r="Y83" s="30">
        <v>10123.358401272042</v>
      </c>
      <c r="Z83" s="28"/>
      <c r="AA83" s="51">
        <f t="shared" si="1"/>
        <v>12679.128583618169</v>
      </c>
    </row>
    <row r="84" spans="1:27" ht="12" x14ac:dyDescent="0.25">
      <c r="A84" s="29">
        <v>43174</v>
      </c>
      <c r="B84" s="30">
        <v>9010.9918134608961</v>
      </c>
      <c r="C84" s="30">
        <v>8345.8336042984101</v>
      </c>
      <c r="D84" s="30">
        <v>7939.7478351806622</v>
      </c>
      <c r="E84" s="30">
        <v>7756.7522227681084</v>
      </c>
      <c r="F84" s="30">
        <v>7791.7064408693823</v>
      </c>
      <c r="G84" s="30">
        <v>8041.5262937696671</v>
      </c>
      <c r="H84" s="30">
        <v>8563.7834348122378</v>
      </c>
      <c r="I84" s="30">
        <v>9438.6669525823727</v>
      </c>
      <c r="J84" s="30">
        <v>10421.497320371149</v>
      </c>
      <c r="K84" s="30">
        <v>11320.026338621556</v>
      </c>
      <c r="L84" s="30">
        <v>12003.689722072953</v>
      </c>
      <c r="M84" s="30">
        <v>12394.354512616608</v>
      </c>
      <c r="N84" s="30">
        <v>12675.016322665077</v>
      </c>
      <c r="O84" s="30">
        <v>12909.415196991271</v>
      </c>
      <c r="P84" s="30">
        <v>13183.908615610102</v>
      </c>
      <c r="Q84" s="30">
        <v>13465.598490896842</v>
      </c>
      <c r="R84" s="30">
        <v>13769.905801425584</v>
      </c>
      <c r="S84" s="30">
        <v>13822.337128577497</v>
      </c>
      <c r="T84" s="30">
        <v>13484.103665185752</v>
      </c>
      <c r="U84" s="30">
        <v>13156.150854176736</v>
      </c>
      <c r="V84" s="30">
        <v>13231.19961657065</v>
      </c>
      <c r="W84" s="30">
        <v>12512.582015017977</v>
      </c>
      <c r="X84" s="30">
        <v>11690.129824399755</v>
      </c>
      <c r="Y84" s="30">
        <v>10530.472235628062</v>
      </c>
      <c r="Z84" s="28"/>
      <c r="AA84" s="51">
        <f t="shared" si="1"/>
        <v>13822.337128577497</v>
      </c>
    </row>
    <row r="85" spans="1:27" ht="12" x14ac:dyDescent="0.25">
      <c r="A85" s="29">
        <v>43175</v>
      </c>
      <c r="B85" s="30">
        <v>9501.3789321170116</v>
      </c>
      <c r="C85" s="30">
        <v>8785.8455262791576</v>
      </c>
      <c r="D85" s="30">
        <v>8327.3284300095002</v>
      </c>
      <c r="E85" s="30">
        <v>8070.3121204413055</v>
      </c>
      <c r="F85" s="30">
        <v>7966.4775313757546</v>
      </c>
      <c r="G85" s="30">
        <v>8033.3017718634856</v>
      </c>
      <c r="H85" s="30">
        <v>8372.5633004935025</v>
      </c>
      <c r="I85" s="30">
        <v>8902.0168982039831</v>
      </c>
      <c r="J85" s="30">
        <v>9964.0082893397612</v>
      </c>
      <c r="K85" s="30">
        <v>11336.47538243392</v>
      </c>
      <c r="L85" s="30">
        <v>12300.800575933785</v>
      </c>
      <c r="M85" s="30">
        <v>13005.025264150638</v>
      </c>
      <c r="N85" s="30">
        <v>13562.236623294484</v>
      </c>
      <c r="O85" s="30">
        <v>13987.855631939414</v>
      </c>
      <c r="P85" s="30">
        <v>14400.109792486797</v>
      </c>
      <c r="Q85" s="30">
        <v>14681.799667773539</v>
      </c>
      <c r="R85" s="30">
        <v>14812.363953034182</v>
      </c>
      <c r="S85" s="30">
        <v>14767.12908255018</v>
      </c>
      <c r="T85" s="30">
        <v>14402.165922963344</v>
      </c>
      <c r="U85" s="30">
        <v>14263.377115796518</v>
      </c>
      <c r="V85" s="30">
        <v>14510.112772981985</v>
      </c>
      <c r="W85" s="30">
        <v>13738.035779039128</v>
      </c>
      <c r="X85" s="30">
        <v>12763.429933156536</v>
      </c>
      <c r="Y85" s="30">
        <v>11388.906709585832</v>
      </c>
      <c r="Z85" s="28"/>
      <c r="AA85" s="51">
        <f t="shared" si="1"/>
        <v>14812.363953034182</v>
      </c>
    </row>
    <row r="86" spans="1:27" ht="12" x14ac:dyDescent="0.25">
      <c r="A86" s="29">
        <v>43176</v>
      </c>
      <c r="B86" s="32">
        <v>10180.930054615317</v>
      </c>
      <c r="C86" s="32">
        <v>9382.1233644773693</v>
      </c>
      <c r="D86" s="32">
        <v>8933.8869205904393</v>
      </c>
      <c r="E86" s="32">
        <v>8771.4526129433398</v>
      </c>
      <c r="F86" s="32">
        <v>8859.8662234347994</v>
      </c>
      <c r="G86" s="32">
        <v>9497.2666711639213</v>
      </c>
      <c r="H86" s="32">
        <v>10809.077915199985</v>
      </c>
      <c r="I86" s="32">
        <v>11788.824087273942</v>
      </c>
      <c r="J86" s="32">
        <v>12315.193489269604</v>
      </c>
      <c r="K86" s="32">
        <v>13351.483249448564</v>
      </c>
      <c r="L86" s="32">
        <v>14474.130489642437</v>
      </c>
      <c r="M86" s="32">
        <v>15240.039092155657</v>
      </c>
      <c r="N86" s="32">
        <v>15791.082059869866</v>
      </c>
      <c r="O86" s="32">
        <v>16070.715804680061</v>
      </c>
      <c r="P86" s="32">
        <v>16216.701068514796</v>
      </c>
      <c r="Q86" s="32">
        <v>16319.507592342074</v>
      </c>
      <c r="R86" s="32">
        <v>16350.349549490256</v>
      </c>
      <c r="S86" s="32">
        <v>16123.147131831973</v>
      </c>
      <c r="T86" s="32">
        <v>15864.074691787233</v>
      </c>
      <c r="U86" s="32">
        <v>16018.28447752815</v>
      </c>
      <c r="V86" s="32">
        <v>16006.975759907149</v>
      </c>
      <c r="W86" s="32">
        <v>15144.429024996289</v>
      </c>
      <c r="X86" s="32">
        <v>14121.504112914876</v>
      </c>
      <c r="Y86" s="32">
        <v>12714.082801719442</v>
      </c>
      <c r="Z86" s="28"/>
      <c r="AA86" s="51">
        <f t="shared" si="1"/>
        <v>16350.349549490256</v>
      </c>
    </row>
    <row r="87" spans="1:27" ht="12" x14ac:dyDescent="0.25">
      <c r="A87" s="29">
        <v>43177</v>
      </c>
      <c r="B87" s="32">
        <v>11463.955471979745</v>
      </c>
      <c r="C87" s="32">
        <v>10644.58747707634</v>
      </c>
      <c r="D87" s="32">
        <v>10227.192990337593</v>
      </c>
      <c r="E87" s="32">
        <v>10025.692203636128</v>
      </c>
      <c r="F87" s="32">
        <v>9993.8221812496722</v>
      </c>
      <c r="G87" s="32">
        <v>10446.170886089694</v>
      </c>
      <c r="H87" s="32">
        <v>11595.54782247866</v>
      </c>
      <c r="I87" s="32">
        <v>12273.042814500421</v>
      </c>
      <c r="J87" s="32">
        <v>12157.899507813869</v>
      </c>
      <c r="K87" s="32">
        <v>12530.059124068615</v>
      </c>
      <c r="L87" s="32">
        <v>12892.966153178906</v>
      </c>
      <c r="M87" s="32">
        <v>13090.354678927279</v>
      </c>
      <c r="N87" s="32">
        <v>13258.957378004014</v>
      </c>
      <c r="O87" s="32">
        <v>13492.328187091935</v>
      </c>
      <c r="P87" s="32">
        <v>13796.635497620677</v>
      </c>
      <c r="Q87" s="32">
        <v>14119.447982438329</v>
      </c>
      <c r="R87" s="32">
        <v>14458.709511068346</v>
      </c>
      <c r="S87" s="32">
        <v>14563.57216537217</v>
      </c>
      <c r="T87" s="32">
        <v>14273.657768179246</v>
      </c>
      <c r="U87" s="32">
        <v>14129.728634821056</v>
      </c>
      <c r="V87" s="32">
        <v>14303.471660089157</v>
      </c>
      <c r="W87" s="32">
        <v>13417.279424698023</v>
      </c>
      <c r="X87" s="32">
        <v>12201.078247821326</v>
      </c>
      <c r="Y87" s="32">
        <v>10694.962673751706</v>
      </c>
      <c r="Z87" s="28"/>
      <c r="AA87" s="51">
        <f t="shared" si="1"/>
        <v>14563.57216537217</v>
      </c>
    </row>
    <row r="88" spans="1:27" ht="12" x14ac:dyDescent="0.25">
      <c r="A88" s="29">
        <v>43178</v>
      </c>
      <c r="B88" s="32">
        <v>9369.7865816180965</v>
      </c>
      <c r="C88" s="32">
        <v>8577.148282909784</v>
      </c>
      <c r="D88" s="32">
        <v>8152.5573395031279</v>
      </c>
      <c r="E88" s="32">
        <v>7963.3933356609359</v>
      </c>
      <c r="F88" s="32">
        <v>8013.7685323363021</v>
      </c>
      <c r="G88" s="32">
        <v>8630.6076752999688</v>
      </c>
      <c r="H88" s="32">
        <v>9986.6257245817633</v>
      </c>
      <c r="I88" s="32">
        <v>10901.603786644535</v>
      </c>
      <c r="J88" s="32">
        <v>11277.875663852372</v>
      </c>
      <c r="K88" s="32">
        <v>12011.914243979136</v>
      </c>
      <c r="L88" s="32">
        <v>12734.644106484899</v>
      </c>
      <c r="M88" s="32">
        <v>13266.153834671924</v>
      </c>
      <c r="N88" s="32">
        <v>13616.724080922941</v>
      </c>
      <c r="O88" s="32">
        <v>14043.371154806144</v>
      </c>
      <c r="P88" s="32">
        <v>14462.821772021438</v>
      </c>
      <c r="Q88" s="32">
        <v>14865.823345424365</v>
      </c>
      <c r="R88" s="32">
        <v>15117.699328801196</v>
      </c>
      <c r="S88" s="32">
        <v>15133.120307375288</v>
      </c>
      <c r="T88" s="32">
        <v>14726.006473019268</v>
      </c>
      <c r="U88" s="32">
        <v>14449.456923923892</v>
      </c>
      <c r="V88" s="32">
        <v>14641.705123480901</v>
      </c>
      <c r="W88" s="32">
        <v>13780.186453808314</v>
      </c>
      <c r="X88" s="32">
        <v>12621.556930274892</v>
      </c>
      <c r="Y88" s="32">
        <v>11150.395574306547</v>
      </c>
      <c r="Z88" s="28"/>
      <c r="AA88" s="51">
        <f t="shared" si="1"/>
        <v>15133.120307375288</v>
      </c>
    </row>
    <row r="89" spans="1:27" ht="12" x14ac:dyDescent="0.25">
      <c r="A89" s="29">
        <v>43179</v>
      </c>
      <c r="B89" s="30">
        <v>9893.0717878989399</v>
      </c>
      <c r="C89" s="30">
        <v>9060.3389448979906</v>
      </c>
      <c r="D89" s="30">
        <v>8619.2989576789678</v>
      </c>
      <c r="E89" s="30">
        <v>8369.4791047786839</v>
      </c>
      <c r="F89" s="30">
        <v>8384.9000833527753</v>
      </c>
      <c r="G89" s="30">
        <v>8947.2517686879855</v>
      </c>
      <c r="H89" s="30">
        <v>10255.978817009231</v>
      </c>
      <c r="I89" s="30">
        <v>11185.349792407822</v>
      </c>
      <c r="J89" s="30">
        <v>11587.323300572478</v>
      </c>
      <c r="K89" s="30">
        <v>12292.576054027604</v>
      </c>
      <c r="L89" s="30">
        <v>13028.670764630911</v>
      </c>
      <c r="M89" s="30">
        <v>13577.657601868576</v>
      </c>
      <c r="N89" s="30">
        <v>14006.360806228324</v>
      </c>
      <c r="O89" s="30">
        <v>14452.541119638709</v>
      </c>
      <c r="P89" s="30">
        <v>14856.570758279911</v>
      </c>
      <c r="Q89" s="30">
        <v>15177.327112621018</v>
      </c>
      <c r="R89" s="30">
        <v>15387.052421228664</v>
      </c>
      <c r="S89" s="30">
        <v>15313.031724073024</v>
      </c>
      <c r="T89" s="30">
        <v>14950.124694962733</v>
      </c>
      <c r="U89" s="30">
        <v>14651.985775863628</v>
      </c>
      <c r="V89" s="30">
        <v>14809.279757319364</v>
      </c>
      <c r="W89" s="30">
        <v>13813.084541433042</v>
      </c>
      <c r="X89" s="30">
        <v>12582.490451220527</v>
      </c>
      <c r="Y89" s="30">
        <v>11155.535900497911</v>
      </c>
      <c r="Z89" s="28"/>
      <c r="AA89" s="51">
        <f t="shared" si="1"/>
        <v>15387.052421228664</v>
      </c>
    </row>
    <row r="90" spans="1:27" ht="12" x14ac:dyDescent="0.25">
      <c r="A90" s="29">
        <v>43180</v>
      </c>
      <c r="B90" s="30">
        <v>9782.04074216548</v>
      </c>
      <c r="C90" s="30">
        <v>8894.8204415360724</v>
      </c>
      <c r="D90" s="30">
        <v>8346.8616695366818</v>
      </c>
      <c r="E90" s="30">
        <v>8044.6104894844857</v>
      </c>
      <c r="F90" s="30">
        <v>8037.4140328165768</v>
      </c>
      <c r="G90" s="30">
        <v>8501.0714552775989</v>
      </c>
      <c r="H90" s="30">
        <v>9595.9609340381066</v>
      </c>
      <c r="I90" s="30">
        <v>10555.145801346609</v>
      </c>
      <c r="J90" s="30">
        <v>11155.535900497911</v>
      </c>
      <c r="K90" s="30">
        <v>12052.008788271773</v>
      </c>
      <c r="L90" s="30">
        <v>12954.650067475271</v>
      </c>
      <c r="M90" s="30">
        <v>13661.958951406943</v>
      </c>
      <c r="N90" s="30">
        <v>14223.28257150388</v>
      </c>
      <c r="O90" s="30">
        <v>14781.521995885998</v>
      </c>
      <c r="P90" s="30">
        <v>15310.975593596479</v>
      </c>
      <c r="Q90" s="30">
        <v>15740.7068631945</v>
      </c>
      <c r="R90" s="30">
        <v>15908.281497032962</v>
      </c>
      <c r="S90" s="30">
        <v>15743.791058909319</v>
      </c>
      <c r="T90" s="30">
        <v>15156.765807855561</v>
      </c>
      <c r="U90" s="30">
        <v>14721.894212066178</v>
      </c>
      <c r="V90" s="30">
        <v>14757.876495405724</v>
      </c>
      <c r="W90" s="30">
        <v>13896.357825733137</v>
      </c>
      <c r="X90" s="30">
        <v>12957.73426319009</v>
      </c>
      <c r="Y90" s="30">
        <v>11787.796022035669</v>
      </c>
      <c r="Z90" s="28"/>
      <c r="AA90" s="51">
        <f t="shared" si="1"/>
        <v>15908.281497032962</v>
      </c>
    </row>
    <row r="91" spans="1:27" ht="12" x14ac:dyDescent="0.25">
      <c r="A91" s="29">
        <v>43181</v>
      </c>
      <c r="B91" s="30">
        <v>10597.296476115793</v>
      </c>
      <c r="C91" s="30">
        <v>9797.4617207395713</v>
      </c>
      <c r="D91" s="30">
        <v>9248.4748835019091</v>
      </c>
      <c r="E91" s="30">
        <v>8919.4940072546196</v>
      </c>
      <c r="F91" s="30">
        <v>8786.8735915174311</v>
      </c>
      <c r="G91" s="30">
        <v>8927.7185291608021</v>
      </c>
      <c r="H91" s="30">
        <v>9360.5339944736406</v>
      </c>
      <c r="I91" s="30">
        <v>9922.8856798088509</v>
      </c>
      <c r="J91" s="30">
        <v>10870.761829496352</v>
      </c>
      <c r="K91" s="30">
        <v>12332.670598320241</v>
      </c>
      <c r="L91" s="30">
        <v>13419.335555174568</v>
      </c>
      <c r="M91" s="30">
        <v>13991.967892892504</v>
      </c>
      <c r="N91" s="30">
        <v>14491.607598693075</v>
      </c>
      <c r="O91" s="30">
        <v>14869.935606377458</v>
      </c>
      <c r="P91" s="30">
        <v>15129.008046422197</v>
      </c>
      <c r="Q91" s="30">
        <v>15409.669856470666</v>
      </c>
      <c r="R91" s="30">
        <v>15769.492689866138</v>
      </c>
      <c r="S91" s="30">
        <v>15762.296233198229</v>
      </c>
      <c r="T91" s="30">
        <v>15303.77913692857</v>
      </c>
      <c r="U91" s="30">
        <v>14747.595843022997</v>
      </c>
      <c r="V91" s="30">
        <v>14682.827733011811</v>
      </c>
      <c r="W91" s="30">
        <v>13800.747758573769</v>
      </c>
      <c r="X91" s="30">
        <v>12738.756367437989</v>
      </c>
      <c r="Y91" s="30">
        <v>11456.759015311834</v>
      </c>
      <c r="Z91" s="28"/>
      <c r="AA91" s="51">
        <f t="shared" si="1"/>
        <v>15769.492689866138</v>
      </c>
    </row>
    <row r="92" spans="1:27" ht="12" x14ac:dyDescent="0.25">
      <c r="A92" s="29">
        <v>43182</v>
      </c>
      <c r="B92" s="32">
        <v>10251.86655605614</v>
      </c>
      <c r="C92" s="32">
        <v>9337.9165592316403</v>
      </c>
      <c r="D92" s="32">
        <v>8786.8735915174311</v>
      </c>
      <c r="E92" s="32">
        <v>8464.061106699779</v>
      </c>
      <c r="F92" s="32">
        <v>8309.8513209588618</v>
      </c>
      <c r="G92" s="32">
        <v>8375.6474962083194</v>
      </c>
      <c r="H92" s="32">
        <v>8673.7864153074261</v>
      </c>
      <c r="I92" s="32">
        <v>9132.3035115770854</v>
      </c>
      <c r="J92" s="32">
        <v>10141.863575560952</v>
      </c>
      <c r="K92" s="32">
        <v>11632.55817105648</v>
      </c>
      <c r="L92" s="32">
        <v>12920.72391461227</v>
      </c>
      <c r="M92" s="32">
        <v>13888.133303826955</v>
      </c>
      <c r="N92" s="32">
        <v>14805.167496366272</v>
      </c>
      <c r="O92" s="32">
        <v>15597.805795074584</v>
      </c>
      <c r="P92" s="32">
        <v>16134.455849452974</v>
      </c>
      <c r="Q92" s="32">
        <v>16581.664228101632</v>
      </c>
      <c r="R92" s="32">
        <v>16774.940492896916</v>
      </c>
      <c r="S92" s="32">
        <v>16753.351122893186</v>
      </c>
      <c r="T92" s="32">
        <v>16368.854723779166</v>
      </c>
      <c r="U92" s="32">
        <v>15900.056975126781</v>
      </c>
      <c r="V92" s="32">
        <v>15976.133802758966</v>
      </c>
      <c r="W92" s="32">
        <v>14951.152760201006</v>
      </c>
      <c r="X92" s="32">
        <v>13757.569018566312</v>
      </c>
      <c r="Y92" s="32">
        <v>12260.706031641148</v>
      </c>
      <c r="Z92" s="28"/>
      <c r="AA92" s="51">
        <f t="shared" si="1"/>
        <v>16774.940492896916</v>
      </c>
    </row>
    <row r="93" spans="1:27" ht="12" x14ac:dyDescent="0.25">
      <c r="A93" s="29">
        <v>43183</v>
      </c>
      <c r="B93" s="32">
        <v>10929.361548077901</v>
      </c>
      <c r="C93" s="32">
        <v>9974.2889417224887</v>
      </c>
      <c r="D93" s="32">
        <v>9334.8323635168217</v>
      </c>
      <c r="E93" s="32">
        <v>9067.5354015658995</v>
      </c>
      <c r="F93" s="32">
        <v>9032.5811834646247</v>
      </c>
      <c r="G93" s="32">
        <v>9483.9018230663751</v>
      </c>
      <c r="H93" s="32">
        <v>10454.395407995877</v>
      </c>
      <c r="I93" s="32">
        <v>11296.380838141282</v>
      </c>
      <c r="J93" s="32">
        <v>11887.51835014813</v>
      </c>
      <c r="K93" s="32">
        <v>12720.251193149079</v>
      </c>
      <c r="L93" s="32">
        <v>13373.072619452292</v>
      </c>
      <c r="M93" s="32">
        <v>13823.365193815769</v>
      </c>
      <c r="N93" s="32">
        <v>13996.080153845596</v>
      </c>
      <c r="O93" s="32">
        <v>13976.546914318413</v>
      </c>
      <c r="P93" s="32">
        <v>13793.551301905858</v>
      </c>
      <c r="Q93" s="32">
        <v>13673.267669027944</v>
      </c>
      <c r="R93" s="32">
        <v>13685.604451887217</v>
      </c>
      <c r="S93" s="32">
        <v>13759.625149042857</v>
      </c>
      <c r="T93" s="32">
        <v>13747.288366183584</v>
      </c>
      <c r="U93" s="32">
        <v>13821.309063339224</v>
      </c>
      <c r="V93" s="32">
        <v>13712.334148082309</v>
      </c>
      <c r="W93" s="32">
        <v>12853.899674124539</v>
      </c>
      <c r="X93" s="32">
        <v>11861.816719191309</v>
      </c>
      <c r="Y93" s="32">
        <v>10567.482584205882</v>
      </c>
      <c r="Z93" s="28"/>
      <c r="AA93" s="51">
        <f t="shared" si="1"/>
        <v>13996.080153845596</v>
      </c>
    </row>
    <row r="94" spans="1:27" ht="12" x14ac:dyDescent="0.25">
      <c r="A94" s="29">
        <v>43184</v>
      </c>
      <c r="B94" s="32">
        <v>9471.5650402071005</v>
      </c>
      <c r="C94" s="32">
        <v>8660.4215672098799</v>
      </c>
      <c r="D94" s="32">
        <v>8147.4170133117632</v>
      </c>
      <c r="E94" s="32">
        <v>7959.2810747078456</v>
      </c>
      <c r="F94" s="32">
        <v>8013.7685323363021</v>
      </c>
      <c r="G94" s="32">
        <v>8508.2679119455079</v>
      </c>
      <c r="H94" s="32">
        <v>9652.5045221431101</v>
      </c>
      <c r="I94" s="32">
        <v>10558.229997061428</v>
      </c>
      <c r="J94" s="32">
        <v>11102.076508107726</v>
      </c>
      <c r="K94" s="32">
        <v>11901.911263483948</v>
      </c>
      <c r="L94" s="32">
        <v>12461.178753104339</v>
      </c>
      <c r="M94" s="32">
        <v>13018.390112248184</v>
      </c>
      <c r="N94" s="32">
        <v>13453.261708037569</v>
      </c>
      <c r="O94" s="32">
        <v>13754.484822851493</v>
      </c>
      <c r="P94" s="32">
        <v>14033.090502423416</v>
      </c>
      <c r="Q94" s="32">
        <v>14254.124528652063</v>
      </c>
      <c r="R94" s="32">
        <v>14444.316597732528</v>
      </c>
      <c r="S94" s="32">
        <v>14459.737576306619</v>
      </c>
      <c r="T94" s="32">
        <v>14169.823179113695</v>
      </c>
      <c r="U94" s="32">
        <v>13821.309063339224</v>
      </c>
      <c r="V94" s="32">
        <v>13949.81721812332</v>
      </c>
      <c r="W94" s="32">
        <v>13009.13752510373</v>
      </c>
      <c r="X94" s="32">
        <v>11736.392760122031</v>
      </c>
      <c r="Y94" s="32">
        <v>10261.119143200594</v>
      </c>
      <c r="Z94" s="28"/>
      <c r="AA94" s="51">
        <f t="shared" si="1"/>
        <v>14459.737576306619</v>
      </c>
    </row>
    <row r="95" spans="1:27" ht="12" x14ac:dyDescent="0.25">
      <c r="A95" s="29">
        <v>43185</v>
      </c>
      <c r="B95" s="32">
        <v>8954.4482253558945</v>
      </c>
      <c r="C95" s="32">
        <v>8195.7360795105833</v>
      </c>
      <c r="D95" s="32">
        <v>7768.0609403891085</v>
      </c>
      <c r="E95" s="32">
        <v>7620.0195460778286</v>
      </c>
      <c r="F95" s="32">
        <v>7736.1909180026523</v>
      </c>
      <c r="G95" s="32">
        <v>8345.8336042984101</v>
      </c>
      <c r="H95" s="32">
        <v>9679.2342183382025</v>
      </c>
      <c r="I95" s="32">
        <v>10808.049849961712</v>
      </c>
      <c r="J95" s="32">
        <v>11456.759015311834</v>
      </c>
      <c r="K95" s="32">
        <v>11786.767956797397</v>
      </c>
      <c r="L95" s="32">
        <v>12047.896527318682</v>
      </c>
      <c r="M95" s="32">
        <v>12049.952657795227</v>
      </c>
      <c r="N95" s="32">
        <v>11925.556763964221</v>
      </c>
      <c r="O95" s="32">
        <v>11773.403108699851</v>
      </c>
      <c r="P95" s="32">
        <v>11674.708845825664</v>
      </c>
      <c r="Q95" s="32">
        <v>11619.193322958934</v>
      </c>
      <c r="R95" s="32">
        <v>11718.915651071393</v>
      </c>
      <c r="S95" s="32">
        <v>11787.796022035669</v>
      </c>
      <c r="T95" s="32">
        <v>11752.841803934394</v>
      </c>
      <c r="U95" s="32">
        <v>12084.906875896502</v>
      </c>
      <c r="V95" s="32">
        <v>12574.265929314344</v>
      </c>
      <c r="W95" s="32">
        <v>11953.314525397587</v>
      </c>
      <c r="X95" s="32">
        <v>10973.56835332363</v>
      </c>
      <c r="Y95" s="32">
        <v>9898.2121140903037</v>
      </c>
      <c r="Z95" s="28"/>
      <c r="AA95" s="51">
        <f t="shared" si="1"/>
        <v>12574.265929314344</v>
      </c>
    </row>
    <row r="96" spans="1:27" ht="12" x14ac:dyDescent="0.25">
      <c r="A96" s="29">
        <v>43186</v>
      </c>
      <c r="B96" s="32">
        <v>8921.5501377311648</v>
      </c>
      <c r="C96" s="32">
        <v>8342.7494085835915</v>
      </c>
      <c r="D96" s="32">
        <v>8043.5824242462131</v>
      </c>
      <c r="E96" s="32">
        <v>7973.6739880436644</v>
      </c>
      <c r="F96" s="32">
        <v>8110.4066647339432</v>
      </c>
      <c r="G96" s="32">
        <v>8709.7686986469726</v>
      </c>
      <c r="H96" s="32">
        <v>9974.2889417224887</v>
      </c>
      <c r="I96" s="32">
        <v>10865.621503304988</v>
      </c>
      <c r="J96" s="32">
        <v>11306.661490524009</v>
      </c>
      <c r="K96" s="32">
        <v>11925.556763964221</v>
      </c>
      <c r="L96" s="32">
        <v>12228.836009254692</v>
      </c>
      <c r="M96" s="32">
        <v>12377.905468804243</v>
      </c>
      <c r="N96" s="32">
        <v>12446.78583976852</v>
      </c>
      <c r="O96" s="32">
        <v>12503.329427873523</v>
      </c>
      <c r="P96" s="32">
        <v>12496.132971205614</v>
      </c>
      <c r="Q96" s="32">
        <v>12482.768123108068</v>
      </c>
      <c r="R96" s="32">
        <v>12505.385558350068</v>
      </c>
      <c r="S96" s="32">
        <v>12489.964579775977</v>
      </c>
      <c r="T96" s="32">
        <v>12411.831621667247</v>
      </c>
      <c r="U96" s="32">
        <v>12691.465366477441</v>
      </c>
      <c r="V96" s="32">
        <v>12949.509741283908</v>
      </c>
      <c r="W96" s="32">
        <v>12306.968967363422</v>
      </c>
      <c r="X96" s="32">
        <v>11369.373470058648</v>
      </c>
      <c r="Y96" s="32">
        <v>10228.221055575867</v>
      </c>
      <c r="Z96" s="28"/>
      <c r="AA96" s="51">
        <f t="shared" si="1"/>
        <v>12949.509741283908</v>
      </c>
    </row>
    <row r="97" spans="1:27" ht="12" x14ac:dyDescent="0.25">
      <c r="A97" s="29">
        <v>43187</v>
      </c>
      <c r="B97" s="32">
        <v>9190.9032301586321</v>
      </c>
      <c r="C97" s="32">
        <v>8487.7066071800527</v>
      </c>
      <c r="D97" s="32">
        <v>8119.6592518783982</v>
      </c>
      <c r="E97" s="32">
        <v>7923.2987913682982</v>
      </c>
      <c r="F97" s="32">
        <v>8001.4317494770294</v>
      </c>
      <c r="G97" s="32">
        <v>8519.5766295665089</v>
      </c>
      <c r="H97" s="32">
        <v>9623.7186954714725</v>
      </c>
      <c r="I97" s="32">
        <v>10535.612561819426</v>
      </c>
      <c r="J97" s="32">
        <v>11186.377857646095</v>
      </c>
      <c r="K97" s="32">
        <v>12067.429766845866</v>
      </c>
      <c r="L97" s="32">
        <v>12945.397480330817</v>
      </c>
      <c r="M97" s="32">
        <v>13462.514295182025</v>
      </c>
      <c r="N97" s="32">
        <v>13818.224867624405</v>
      </c>
      <c r="O97" s="32">
        <v>14025.894045755507</v>
      </c>
      <c r="P97" s="32">
        <v>14194.496744832242</v>
      </c>
      <c r="Q97" s="32">
        <v>14299.359399136065</v>
      </c>
      <c r="R97" s="32">
        <v>14280.854224847155</v>
      </c>
      <c r="S97" s="32">
        <v>14058.792133380235</v>
      </c>
      <c r="T97" s="32">
        <v>13731.867387609493</v>
      </c>
      <c r="U97" s="32">
        <v>13734.951583324311</v>
      </c>
      <c r="V97" s="32">
        <v>13870.656194776317</v>
      </c>
      <c r="W97" s="32">
        <v>13258.957378004014</v>
      </c>
      <c r="X97" s="32">
        <v>12471.459405487067</v>
      </c>
      <c r="Y97" s="32">
        <v>11418.720601495743</v>
      </c>
      <c r="Z97" s="28"/>
      <c r="AA97" s="51">
        <f t="shared" si="1"/>
        <v>14299.359399136065</v>
      </c>
    </row>
    <row r="98" spans="1:27" ht="12" x14ac:dyDescent="0.25">
      <c r="A98" s="29">
        <v>43188</v>
      </c>
      <c r="B98" s="32">
        <v>10398.879885129147</v>
      </c>
      <c r="C98" s="32">
        <v>9690.5429359592035</v>
      </c>
      <c r="D98" s="32">
        <v>9228.9416439747256</v>
      </c>
      <c r="E98" s="32">
        <v>8989.4024434571693</v>
      </c>
      <c r="F98" s="32">
        <v>8939.0272467818031</v>
      </c>
      <c r="G98" s="32">
        <v>9107.6299458585381</v>
      </c>
      <c r="H98" s="32">
        <v>9552.7821940306512</v>
      </c>
      <c r="I98" s="32">
        <v>10199.435228904227</v>
      </c>
      <c r="J98" s="32">
        <v>11161.704291927548</v>
      </c>
      <c r="K98" s="32">
        <v>12469.403275010522</v>
      </c>
      <c r="L98" s="32">
        <v>13585.882123774758</v>
      </c>
      <c r="M98" s="32">
        <v>14350.762661049705</v>
      </c>
      <c r="N98" s="32">
        <v>14684.883863488358</v>
      </c>
      <c r="O98" s="32">
        <v>14862.739149709549</v>
      </c>
      <c r="P98" s="32">
        <v>14825.728801131727</v>
      </c>
      <c r="Q98" s="32">
        <v>14645.817384433991</v>
      </c>
      <c r="R98" s="32">
        <v>14409.362379631253</v>
      </c>
      <c r="S98" s="32">
        <v>14161.598657207513</v>
      </c>
      <c r="T98" s="32">
        <v>13772.989997140403</v>
      </c>
      <c r="U98" s="32">
        <v>13661.958951406943</v>
      </c>
      <c r="V98" s="32">
        <v>13385.409402311567</v>
      </c>
      <c r="W98" s="32">
        <v>12536.227515498253</v>
      </c>
      <c r="X98" s="32">
        <v>11737.420825360303</v>
      </c>
      <c r="Y98" s="32">
        <v>10704.215260896162</v>
      </c>
      <c r="Z98" s="28"/>
      <c r="AA98" s="51">
        <f t="shared" si="1"/>
        <v>14862.739149709549</v>
      </c>
    </row>
    <row r="99" spans="1:27" ht="12" x14ac:dyDescent="0.25">
      <c r="A99" s="29">
        <v>43189</v>
      </c>
      <c r="B99" s="32">
        <v>9661.757109287566</v>
      </c>
      <c r="C99" s="32">
        <v>8921.5501377311648</v>
      </c>
      <c r="D99" s="32">
        <v>8401.3491271651401</v>
      </c>
      <c r="E99" s="32">
        <v>8143.3047523586729</v>
      </c>
      <c r="F99" s="32">
        <v>8048.7227504375769</v>
      </c>
      <c r="G99" s="32">
        <v>8147.4170133117632</v>
      </c>
      <c r="H99" s="32">
        <v>8541.1659995702375</v>
      </c>
      <c r="I99" s="32">
        <v>9030.5250529880796</v>
      </c>
      <c r="J99" s="32">
        <v>9925.9698755236695</v>
      </c>
      <c r="K99" s="32">
        <v>11085.627464295363</v>
      </c>
      <c r="L99" s="32">
        <v>11885.462219671583</v>
      </c>
      <c r="M99" s="32">
        <v>12286.407662597967</v>
      </c>
      <c r="N99" s="32">
        <v>12468.375209772248</v>
      </c>
      <c r="O99" s="32">
        <v>12605.107886462527</v>
      </c>
      <c r="P99" s="32">
        <v>12734.644106484899</v>
      </c>
      <c r="Q99" s="32">
        <v>12843.619021741812</v>
      </c>
      <c r="R99" s="32">
        <v>12953.622002237</v>
      </c>
      <c r="S99" s="32">
        <v>12928.948436518453</v>
      </c>
      <c r="T99" s="32">
        <v>12666.791800758894</v>
      </c>
      <c r="U99" s="32">
        <v>12481.740057869794</v>
      </c>
      <c r="V99" s="32">
        <v>12827.169977929449</v>
      </c>
      <c r="W99" s="32">
        <v>12032.475548744591</v>
      </c>
      <c r="X99" s="32">
        <v>10966.371896655721</v>
      </c>
      <c r="Y99" s="32">
        <v>9651.4764569048366</v>
      </c>
      <c r="Z99" s="28"/>
      <c r="AA99" s="51">
        <f t="shared" si="1"/>
        <v>12953.622002237</v>
      </c>
    </row>
    <row r="100" spans="1:27" ht="12" x14ac:dyDescent="0.25">
      <c r="A100" s="29">
        <v>43190</v>
      </c>
      <c r="B100" s="30">
        <v>8539.1098690936924</v>
      </c>
      <c r="C100" s="30">
        <v>7942.8320308954808</v>
      </c>
      <c r="D100" s="30">
        <v>7558.3356317814623</v>
      </c>
      <c r="E100" s="30">
        <v>7433.9397379504562</v>
      </c>
      <c r="F100" s="30">
        <v>7577.8688713086449</v>
      </c>
      <c r="G100" s="30">
        <v>8387.9842790675939</v>
      </c>
      <c r="H100" s="30">
        <v>9838.5843302704834</v>
      </c>
      <c r="I100" s="30">
        <v>10756.646588048074</v>
      </c>
      <c r="J100" s="30">
        <v>11066.09422476818</v>
      </c>
      <c r="K100" s="30">
        <v>11494.797429127928</v>
      </c>
      <c r="L100" s="30">
        <v>11936.865481585222</v>
      </c>
      <c r="M100" s="30">
        <v>12289.491858312786</v>
      </c>
      <c r="N100" s="30">
        <v>12541.367841689616</v>
      </c>
      <c r="O100" s="30">
        <v>12840.534826026995</v>
      </c>
      <c r="P100" s="30">
        <v>13103.719527024825</v>
      </c>
      <c r="Q100" s="30">
        <v>13322.697422776926</v>
      </c>
      <c r="R100" s="30">
        <v>13425.503946604205</v>
      </c>
      <c r="S100" s="30">
        <v>13314.472900870744</v>
      </c>
      <c r="T100" s="30">
        <v>13185.964746086647</v>
      </c>
      <c r="U100" s="30">
        <v>13344.286792780655</v>
      </c>
      <c r="V100" s="30">
        <v>13633.173124735305</v>
      </c>
      <c r="W100" s="30">
        <v>12746.980889344171</v>
      </c>
      <c r="X100" s="30">
        <v>11584.239104857659</v>
      </c>
      <c r="Y100" s="30">
        <v>10159.34068461159</v>
      </c>
      <c r="Z100" s="28"/>
      <c r="AA100" s="51">
        <f t="shared" si="1"/>
        <v>13633.173124735305</v>
      </c>
    </row>
    <row r="101" spans="1:27" ht="12" x14ac:dyDescent="0.25">
      <c r="A101" s="86">
        <v>43191</v>
      </c>
      <c r="B101" s="30">
        <v>8947.2517686879855</v>
      </c>
      <c r="C101" s="30">
        <v>8227.6061018970395</v>
      </c>
      <c r="D101" s="30">
        <v>7860.5868118336584</v>
      </c>
      <c r="E101" s="30">
        <v>7710.4892870458334</v>
      </c>
      <c r="F101" s="30">
        <v>7813.2958108731109</v>
      </c>
      <c r="G101" s="30">
        <v>8485.6504767035076</v>
      </c>
      <c r="H101" s="30">
        <v>10063.730617452222</v>
      </c>
      <c r="I101" s="30">
        <v>11021.887419522451</v>
      </c>
      <c r="J101" s="30">
        <v>11364.233143867285</v>
      </c>
      <c r="K101" s="30">
        <v>11828.918631566581</v>
      </c>
      <c r="L101" s="30">
        <v>12279.211205930058</v>
      </c>
      <c r="M101" s="30">
        <v>12666.791800758894</v>
      </c>
      <c r="N101" s="30">
        <v>12977.267502717274</v>
      </c>
      <c r="O101" s="30">
        <v>13378.212945643656</v>
      </c>
      <c r="P101" s="30">
        <v>13860.375542393589</v>
      </c>
      <c r="Q101" s="30">
        <v>14401.137857725071</v>
      </c>
      <c r="R101" s="30">
        <v>14892.553041619458</v>
      </c>
      <c r="S101" s="30">
        <v>15068.352197364104</v>
      </c>
      <c r="T101" s="30">
        <v>14801.055235413181</v>
      </c>
      <c r="U101" s="30">
        <v>14325.061030092886</v>
      </c>
      <c r="V101" s="30">
        <v>14437.120141064617</v>
      </c>
      <c r="W101" s="30">
        <v>13489.243991377116</v>
      </c>
      <c r="X101" s="30">
        <v>12084.906875896502</v>
      </c>
      <c r="Y101" s="30">
        <v>10547.9493446787</v>
      </c>
      <c r="Z101" s="28"/>
      <c r="AA101" s="51">
        <f t="shared" si="1"/>
        <v>15068.352197364104</v>
      </c>
    </row>
    <row r="102" spans="1:27" ht="12" x14ac:dyDescent="0.25">
      <c r="A102" s="86">
        <v>43192</v>
      </c>
      <c r="B102" s="30">
        <v>9248.4748835019091</v>
      </c>
      <c r="C102" s="30">
        <v>8445.555932410869</v>
      </c>
      <c r="D102" s="30">
        <v>8008.6282061449383</v>
      </c>
      <c r="E102" s="30">
        <v>7783.4819189631999</v>
      </c>
      <c r="F102" s="30">
        <v>7842.0816375447484</v>
      </c>
      <c r="G102" s="30">
        <v>8516.4924338516903</v>
      </c>
      <c r="H102" s="30">
        <v>9964.0082893397612</v>
      </c>
      <c r="I102" s="30">
        <v>10772.067566622165</v>
      </c>
      <c r="J102" s="30">
        <v>11145.255248115183</v>
      </c>
      <c r="K102" s="30">
        <v>11841.255414425854</v>
      </c>
      <c r="L102" s="30">
        <v>12425.196469764791</v>
      </c>
      <c r="M102" s="30">
        <v>12952.593936998726</v>
      </c>
      <c r="N102" s="30">
        <v>13311.388705155927</v>
      </c>
      <c r="O102" s="30">
        <v>13752.428692374948</v>
      </c>
      <c r="P102" s="30">
        <v>14420.671097252254</v>
      </c>
      <c r="Q102" s="30">
        <v>15017.977000688737</v>
      </c>
      <c r="R102" s="30">
        <v>15466.213444575667</v>
      </c>
      <c r="S102" s="30">
        <v>15653.321317941314</v>
      </c>
      <c r="T102" s="30">
        <v>15300.694941213751</v>
      </c>
      <c r="U102" s="30">
        <v>14819.560409702091</v>
      </c>
      <c r="V102" s="30">
        <v>14918.254672576279</v>
      </c>
      <c r="W102" s="30">
        <v>13966.266261935685</v>
      </c>
      <c r="X102" s="30">
        <v>12545.480102642707</v>
      </c>
      <c r="Y102" s="30">
        <v>10995.157723327358</v>
      </c>
      <c r="Z102" s="28"/>
      <c r="AA102" s="51">
        <f t="shared" si="1"/>
        <v>15653.321317941314</v>
      </c>
    </row>
    <row r="103" spans="1:27" ht="12" x14ac:dyDescent="0.25">
      <c r="A103" s="70">
        <v>43193</v>
      </c>
      <c r="B103" s="30">
        <v>9638.1116088072904</v>
      </c>
      <c r="C103" s="30">
        <v>8778.6490696112487</v>
      </c>
      <c r="D103" s="30">
        <v>8291.3461466699518</v>
      </c>
      <c r="E103" s="30">
        <v>8089.8453599684881</v>
      </c>
      <c r="F103" s="30">
        <v>8134.0521652142179</v>
      </c>
      <c r="G103" s="30">
        <v>8813.6032877125235</v>
      </c>
      <c r="H103" s="30">
        <v>10138.779379846133</v>
      </c>
      <c r="I103" s="30">
        <v>10926.277352363082</v>
      </c>
      <c r="J103" s="30">
        <v>11452.646754358744</v>
      </c>
      <c r="K103" s="30">
        <v>12243.22892259051</v>
      </c>
      <c r="L103" s="30">
        <v>12986.520089861728</v>
      </c>
      <c r="M103" s="30">
        <v>13600.275037110576</v>
      </c>
      <c r="N103" s="30">
        <v>14149.26187434824</v>
      </c>
      <c r="O103" s="30">
        <v>14672.547080629083</v>
      </c>
      <c r="P103" s="30">
        <v>15388.080486466937</v>
      </c>
      <c r="Q103" s="30">
        <v>15857.906300357598</v>
      </c>
      <c r="R103" s="30">
        <v>16187.915241843159</v>
      </c>
      <c r="S103" s="30">
        <v>16056.322891344244</v>
      </c>
      <c r="T103" s="30">
        <v>15688.275536042589</v>
      </c>
      <c r="U103" s="30">
        <v>15149.569351187653</v>
      </c>
      <c r="V103" s="30">
        <v>15431.259226474394</v>
      </c>
      <c r="W103" s="30">
        <v>14445.3446629708</v>
      </c>
      <c r="X103" s="30">
        <v>12998.856872721002</v>
      </c>
      <c r="Y103" s="30">
        <v>11419.748666734014</v>
      </c>
      <c r="Z103" s="28"/>
      <c r="AA103" s="51">
        <f t="shared" si="1"/>
        <v>16187.915241843159</v>
      </c>
    </row>
    <row r="104" spans="1:27" ht="12" x14ac:dyDescent="0.25">
      <c r="A104" s="70">
        <v>43194</v>
      </c>
      <c r="B104" s="30">
        <v>10030.832529827492</v>
      </c>
      <c r="C104" s="30">
        <v>9166.2296644400867</v>
      </c>
      <c r="D104" s="30">
        <v>8630.6076752999688</v>
      </c>
      <c r="E104" s="30">
        <v>8367.4229743021388</v>
      </c>
      <c r="F104" s="30">
        <v>8337.6090823922277</v>
      </c>
      <c r="G104" s="30">
        <v>8925.6623986842569</v>
      </c>
      <c r="H104" s="30">
        <v>10348.504688453781</v>
      </c>
      <c r="I104" s="30">
        <v>11097.964247154636</v>
      </c>
      <c r="J104" s="30">
        <v>11674.708845825664</v>
      </c>
      <c r="K104" s="30">
        <v>12584.546581697072</v>
      </c>
      <c r="L104" s="30">
        <v>13454.289773275843</v>
      </c>
      <c r="M104" s="30">
        <v>14165.710918160605</v>
      </c>
      <c r="N104" s="30">
        <v>14710.585494445177</v>
      </c>
      <c r="O104" s="30">
        <v>15267.796853589021</v>
      </c>
      <c r="P104" s="30">
        <v>15802.390777490866</v>
      </c>
      <c r="Q104" s="30">
        <v>16267.076265190162</v>
      </c>
      <c r="R104" s="30">
        <v>16641.292011921454</v>
      </c>
      <c r="S104" s="30">
        <v>16606.337793820177</v>
      </c>
      <c r="T104" s="30">
        <v>16148.848762788793</v>
      </c>
      <c r="U104" s="30">
        <v>15352.098203127391</v>
      </c>
      <c r="V104" s="30">
        <v>15182.467438812382</v>
      </c>
      <c r="W104" s="30">
        <v>14325.061030092886</v>
      </c>
      <c r="X104" s="30">
        <v>13195.217333231103</v>
      </c>
      <c r="Y104" s="30">
        <v>11867.985110620946</v>
      </c>
      <c r="Z104" s="28"/>
      <c r="AA104" s="51">
        <f t="shared" si="1"/>
        <v>16641.292011921454</v>
      </c>
    </row>
    <row r="105" spans="1:27" ht="12" x14ac:dyDescent="0.25">
      <c r="A105" s="70">
        <v>43195</v>
      </c>
      <c r="B105" s="31">
        <v>10581.875497541701</v>
      </c>
      <c r="C105" s="31">
        <v>9659.700978811019</v>
      </c>
      <c r="D105" s="31">
        <v>9059.3108796597171</v>
      </c>
      <c r="E105" s="31">
        <v>8686.1231981666988</v>
      </c>
      <c r="F105" s="31">
        <v>8534.9976081406003</v>
      </c>
      <c r="G105" s="31">
        <v>8588.4570005307851</v>
      </c>
      <c r="H105" s="31">
        <v>9027.4408572732609</v>
      </c>
      <c r="I105" s="31">
        <v>9579.5118902257436</v>
      </c>
      <c r="J105" s="31">
        <v>10889.267003785262</v>
      </c>
      <c r="K105" s="31">
        <v>12378.933534042517</v>
      </c>
      <c r="L105" s="31">
        <v>13517.001752810482</v>
      </c>
      <c r="M105" s="31">
        <v>14423.755292967071</v>
      </c>
      <c r="N105" s="31">
        <v>15159.85000357038</v>
      </c>
      <c r="O105" s="31">
        <v>15905.197301318145</v>
      </c>
      <c r="P105" s="31">
        <v>16416.145724739716</v>
      </c>
      <c r="Q105" s="31">
        <v>16792.417601947553</v>
      </c>
      <c r="R105" s="31">
        <v>16934.290604829195</v>
      </c>
      <c r="S105" s="31">
        <v>16841.764733384643</v>
      </c>
      <c r="T105" s="31">
        <v>16217.72913375307</v>
      </c>
      <c r="U105" s="31">
        <v>15391.164682181756</v>
      </c>
      <c r="V105" s="31">
        <v>15299.666875975478</v>
      </c>
      <c r="W105" s="31">
        <v>14403.193988201616</v>
      </c>
      <c r="X105" s="31">
        <v>13323.7254880152</v>
      </c>
      <c r="Y105" s="31">
        <v>12073.598158275501</v>
      </c>
      <c r="Z105" s="28"/>
      <c r="AA105" s="51">
        <f t="shared" si="1"/>
        <v>16934.290604829195</v>
      </c>
    </row>
    <row r="106" spans="1:27" ht="12" x14ac:dyDescent="0.25">
      <c r="A106" s="70">
        <v>43196</v>
      </c>
      <c r="B106" s="30">
        <v>10775.151762336984</v>
      </c>
      <c r="C106" s="30">
        <v>9818.0230255050283</v>
      </c>
      <c r="D106" s="30">
        <v>9127.1631853857216</v>
      </c>
      <c r="E106" s="30">
        <v>8712.8528943617912</v>
      </c>
      <c r="F106" s="30">
        <v>8540.1379343319641</v>
      </c>
      <c r="G106" s="30">
        <v>8565.8395652887848</v>
      </c>
      <c r="H106" s="30">
        <v>8861.9223539113445</v>
      </c>
      <c r="I106" s="30">
        <v>9277.2607101735466</v>
      </c>
      <c r="J106" s="30">
        <v>10650.755868505978</v>
      </c>
      <c r="K106" s="30">
        <v>12246.313118305328</v>
      </c>
      <c r="L106" s="30">
        <v>13510.833361380845</v>
      </c>
      <c r="M106" s="30">
        <v>14416.558836299162</v>
      </c>
      <c r="N106" s="30">
        <v>15235.926831202567</v>
      </c>
      <c r="O106" s="30">
        <v>15950.432171802147</v>
      </c>
      <c r="P106" s="30">
        <v>16605.309728581906</v>
      </c>
      <c r="Q106" s="30">
        <v>17022.704215320653</v>
      </c>
      <c r="R106" s="30">
        <v>17225.233067260389</v>
      </c>
      <c r="S106" s="30">
        <v>17210.840153924571</v>
      </c>
      <c r="T106" s="30">
        <v>16719.424970030184</v>
      </c>
      <c r="U106" s="30">
        <v>16053.238695629425</v>
      </c>
      <c r="V106" s="30">
        <v>16076.884196109699</v>
      </c>
      <c r="W106" s="30">
        <v>15034.426044501102</v>
      </c>
      <c r="X106" s="30">
        <v>13731.867387609493</v>
      </c>
      <c r="Y106" s="30">
        <v>12101.355919708867</v>
      </c>
      <c r="Z106" s="28"/>
      <c r="AA106" s="51">
        <f t="shared" si="1"/>
        <v>17225.233067260389</v>
      </c>
    </row>
    <row r="107" spans="1:27" ht="12" x14ac:dyDescent="0.25">
      <c r="A107" s="70">
        <v>43197</v>
      </c>
      <c r="B107" s="32">
        <v>10835.807611395077</v>
      </c>
      <c r="C107" s="32">
        <v>9955.7837674335788</v>
      </c>
      <c r="D107" s="32">
        <v>9471.5650402071005</v>
      </c>
      <c r="E107" s="32">
        <v>9236.1381006426345</v>
      </c>
      <c r="F107" s="32">
        <v>9300.9062106538204</v>
      </c>
      <c r="G107" s="32">
        <v>9951.6715064804885</v>
      </c>
      <c r="H107" s="32">
        <v>11301.521164332646</v>
      </c>
      <c r="I107" s="32">
        <v>12066.401701607592</v>
      </c>
      <c r="J107" s="32">
        <v>12744.924758867626</v>
      </c>
      <c r="K107" s="32">
        <v>13995.052088607323</v>
      </c>
      <c r="L107" s="32">
        <v>15226.674244058111</v>
      </c>
      <c r="M107" s="32">
        <v>16291.74983090871</v>
      </c>
      <c r="N107" s="32">
        <v>17167.661413917114</v>
      </c>
      <c r="O107" s="32">
        <v>17942.82260357479</v>
      </c>
      <c r="P107" s="32">
        <v>18551.437224632275</v>
      </c>
      <c r="Q107" s="32">
        <v>19009.954320901932</v>
      </c>
      <c r="R107" s="32">
        <v>19290.616130950402</v>
      </c>
      <c r="S107" s="32">
        <v>19178.557019978667</v>
      </c>
      <c r="T107" s="32">
        <v>18624.429856549643</v>
      </c>
      <c r="U107" s="32">
        <v>18138.154998846618</v>
      </c>
      <c r="V107" s="32">
        <v>17992.169735011885</v>
      </c>
      <c r="W107" s="32">
        <v>16799.614058615462</v>
      </c>
      <c r="X107" s="32">
        <v>15319.200115502661</v>
      </c>
      <c r="Y107" s="32">
        <v>13777.102258093495</v>
      </c>
      <c r="Z107" s="28"/>
      <c r="AA107" s="51">
        <f t="shared" si="1"/>
        <v>19290.616130950402</v>
      </c>
    </row>
    <row r="108" spans="1:27" ht="12" x14ac:dyDescent="0.25">
      <c r="A108" s="70">
        <v>43198</v>
      </c>
      <c r="B108" s="30">
        <v>12467.347144533976</v>
      </c>
      <c r="C108" s="30">
        <v>11480.404515792108</v>
      </c>
      <c r="D108" s="30">
        <v>10753.562392333255</v>
      </c>
      <c r="E108" s="30">
        <v>10372.150188934054</v>
      </c>
      <c r="F108" s="30">
        <v>10378.318580363692</v>
      </c>
      <c r="G108" s="30">
        <v>10926.277352363082</v>
      </c>
      <c r="H108" s="30">
        <v>12315.193489269604</v>
      </c>
      <c r="I108" s="30">
        <v>13050.26013463464</v>
      </c>
      <c r="J108" s="30">
        <v>13651.678299024215</v>
      </c>
      <c r="K108" s="30">
        <v>14497.775990122711</v>
      </c>
      <c r="L108" s="30">
        <v>15477.522162196668</v>
      </c>
      <c r="M108" s="30">
        <v>16287.637569955617</v>
      </c>
      <c r="N108" s="30">
        <v>16761.57564479937</v>
      </c>
      <c r="O108" s="30">
        <v>17008.311301984835</v>
      </c>
      <c r="P108" s="30">
        <v>16958.964170547741</v>
      </c>
      <c r="Q108" s="30">
        <v>16697.835600026458</v>
      </c>
      <c r="R108" s="30">
        <v>16838.680537669825</v>
      </c>
      <c r="S108" s="30">
        <v>16274.272721858071</v>
      </c>
      <c r="T108" s="30">
        <v>15189.663895480291</v>
      </c>
      <c r="U108" s="30">
        <v>14663.294493484629</v>
      </c>
      <c r="V108" s="30">
        <v>14734.23099492545</v>
      </c>
      <c r="W108" s="30">
        <v>13742.14803999222</v>
      </c>
      <c r="X108" s="30">
        <v>12353.231903085698</v>
      </c>
      <c r="Y108" s="30">
        <v>10865.621503304988</v>
      </c>
      <c r="Z108" s="28"/>
      <c r="AA108" s="51">
        <f t="shared" si="1"/>
        <v>17008.311301984835</v>
      </c>
    </row>
    <row r="109" spans="1:27" ht="12" x14ac:dyDescent="0.25">
      <c r="A109" s="70">
        <v>43199</v>
      </c>
      <c r="B109" s="32">
        <v>9713.1603712012038</v>
      </c>
      <c r="C109" s="32">
        <v>8941.0833772583483</v>
      </c>
      <c r="D109" s="32">
        <v>8492.8469333714165</v>
      </c>
      <c r="E109" s="32">
        <v>8266.6725809514064</v>
      </c>
      <c r="F109" s="32">
        <v>8251.2516023773132</v>
      </c>
      <c r="G109" s="32">
        <v>8818.7436139038873</v>
      </c>
      <c r="H109" s="32">
        <v>10169.621336994318</v>
      </c>
      <c r="I109" s="32">
        <v>10804.965654246895</v>
      </c>
      <c r="J109" s="32">
        <v>11128.806204302819</v>
      </c>
      <c r="K109" s="32">
        <v>11779.571500129487</v>
      </c>
      <c r="L109" s="32">
        <v>12284.351532121422</v>
      </c>
      <c r="M109" s="32">
        <v>12552.676559310616</v>
      </c>
      <c r="N109" s="32">
        <v>12712.026671242897</v>
      </c>
      <c r="O109" s="32">
        <v>12844.647086980085</v>
      </c>
      <c r="P109" s="32">
        <v>13059.512721779096</v>
      </c>
      <c r="Q109" s="32">
        <v>13321.669357538654</v>
      </c>
      <c r="R109" s="32">
        <v>13571.489210438938</v>
      </c>
      <c r="S109" s="32">
        <v>13730.839322371219</v>
      </c>
      <c r="T109" s="32">
        <v>13559.152427579666</v>
      </c>
      <c r="U109" s="32">
        <v>13316.529031347291</v>
      </c>
      <c r="V109" s="32">
        <v>13686.63251712549</v>
      </c>
      <c r="W109" s="32">
        <v>12866.236456983814</v>
      </c>
      <c r="X109" s="32">
        <v>11542.088430088475</v>
      </c>
      <c r="Y109" s="32">
        <v>10139.807445084407</v>
      </c>
      <c r="Z109" s="28"/>
      <c r="AA109" s="51">
        <f t="shared" si="1"/>
        <v>13730.839322371219</v>
      </c>
    </row>
    <row r="110" spans="1:27" ht="12" x14ac:dyDescent="0.25">
      <c r="A110" s="70">
        <v>43200</v>
      </c>
      <c r="B110" s="32">
        <v>8968.8411386917123</v>
      </c>
      <c r="C110" s="32">
        <v>8277.9812985724056</v>
      </c>
      <c r="D110" s="32">
        <v>7876.0077904077507</v>
      </c>
      <c r="E110" s="32">
        <v>7726.9383308581973</v>
      </c>
      <c r="F110" s="32">
        <v>7798.9028975372921</v>
      </c>
      <c r="G110" s="32">
        <v>8441.4436714577787</v>
      </c>
      <c r="H110" s="32">
        <v>9880.7350050396672</v>
      </c>
      <c r="I110" s="32">
        <v>10639.447150884977</v>
      </c>
      <c r="J110" s="32">
        <v>10998.241919042177</v>
      </c>
      <c r="K110" s="32">
        <v>11590.407496287296</v>
      </c>
      <c r="L110" s="32">
        <v>12135.282072571868</v>
      </c>
      <c r="M110" s="32">
        <v>12529.031058830342</v>
      </c>
      <c r="N110" s="32">
        <v>12795.299955542992</v>
      </c>
      <c r="O110" s="32">
        <v>13100.635331310006</v>
      </c>
      <c r="P110" s="32">
        <v>13430.644272795569</v>
      </c>
      <c r="Q110" s="32">
        <v>13788.410975714494</v>
      </c>
      <c r="R110" s="32">
        <v>14035.146632899961</v>
      </c>
      <c r="S110" s="32">
        <v>14028.978241470326</v>
      </c>
      <c r="T110" s="32">
        <v>13786.354845237949</v>
      </c>
      <c r="U110" s="32">
        <v>13615.696015684669</v>
      </c>
      <c r="V110" s="32">
        <v>13973.462718603594</v>
      </c>
      <c r="W110" s="32">
        <v>13096.523070356916</v>
      </c>
      <c r="X110" s="32">
        <v>11865.928980144401</v>
      </c>
      <c r="Y110" s="32">
        <v>10433.834103230422</v>
      </c>
      <c r="Z110" s="28"/>
      <c r="AA110" s="51">
        <f t="shared" si="1"/>
        <v>14035.146632899961</v>
      </c>
    </row>
    <row r="111" spans="1:27" ht="12" x14ac:dyDescent="0.25">
      <c r="A111" s="70">
        <v>43201</v>
      </c>
      <c r="B111" s="32">
        <v>9257.7274706463631</v>
      </c>
      <c r="C111" s="32">
        <v>8462.0049762232338</v>
      </c>
      <c r="D111" s="32">
        <v>8046.6666199610318</v>
      </c>
      <c r="E111" s="32">
        <v>7869.8393989781134</v>
      </c>
      <c r="F111" s="32">
        <v>7928.439117559662</v>
      </c>
      <c r="G111" s="32">
        <v>8510.3240424220548</v>
      </c>
      <c r="H111" s="32">
        <v>9902.3243750433958</v>
      </c>
      <c r="I111" s="32">
        <v>10682.625890892434</v>
      </c>
      <c r="J111" s="32">
        <v>11220.304010509097</v>
      </c>
      <c r="K111" s="32">
        <v>12090.047202087866</v>
      </c>
      <c r="L111" s="32">
        <v>12870.348717936904</v>
      </c>
      <c r="M111" s="32">
        <v>13400.830380885658</v>
      </c>
      <c r="N111" s="32">
        <v>13766.821605710767</v>
      </c>
      <c r="O111" s="32">
        <v>14130.75670005933</v>
      </c>
      <c r="P111" s="32">
        <v>14461.793706783164</v>
      </c>
      <c r="Q111" s="32">
        <v>14583.105404899352</v>
      </c>
      <c r="R111" s="32">
        <v>14621.143818715445</v>
      </c>
      <c r="S111" s="32">
        <v>14435.064010588072</v>
      </c>
      <c r="T111" s="32">
        <v>14090.662155766691</v>
      </c>
      <c r="U111" s="32">
        <v>13825.421324292314</v>
      </c>
      <c r="V111" s="32">
        <v>14009.445001943142</v>
      </c>
      <c r="W111" s="32">
        <v>13362.791967069565</v>
      </c>
      <c r="X111" s="32">
        <v>12462.206818342611</v>
      </c>
      <c r="Y111" s="32">
        <v>11313.857947191918</v>
      </c>
      <c r="Z111" s="28"/>
      <c r="AA111" s="51">
        <f t="shared" si="1"/>
        <v>14621.143818715445</v>
      </c>
    </row>
    <row r="112" spans="1:27" ht="12" x14ac:dyDescent="0.25">
      <c r="A112" s="70">
        <v>43202</v>
      </c>
      <c r="B112" s="32">
        <v>10181.958119853591</v>
      </c>
      <c r="C112" s="32">
        <v>9381.0952992390976</v>
      </c>
      <c r="D112" s="32">
        <v>8811.5471572359784</v>
      </c>
      <c r="E112" s="32">
        <v>8484.6224114652341</v>
      </c>
      <c r="F112" s="32">
        <v>8346.8616695366818</v>
      </c>
      <c r="G112" s="32">
        <v>8452.7523890787779</v>
      </c>
      <c r="H112" s="32">
        <v>8932.8588553521658</v>
      </c>
      <c r="I112" s="32">
        <v>9529.1366935503775</v>
      </c>
      <c r="J112" s="32">
        <v>10845.060198539531</v>
      </c>
      <c r="K112" s="32">
        <v>12279.211205930058</v>
      </c>
      <c r="L112" s="32">
        <v>13368.960358499202</v>
      </c>
      <c r="M112" s="32">
        <v>14204.77739721497</v>
      </c>
      <c r="N112" s="32">
        <v>14766.101017311907</v>
      </c>
      <c r="O112" s="32">
        <v>15264.712657874205</v>
      </c>
      <c r="P112" s="32">
        <v>15562.851576973309</v>
      </c>
      <c r="Q112" s="32">
        <v>15834.260799877322</v>
      </c>
      <c r="R112" s="32">
        <v>15935.011193228054</v>
      </c>
      <c r="S112" s="32">
        <v>15822.952082256323</v>
      </c>
      <c r="T112" s="32">
        <v>15225.646178819838</v>
      </c>
      <c r="U112" s="32">
        <v>14532.730208223986</v>
      </c>
      <c r="V112" s="32">
        <v>14527.589882032622</v>
      </c>
      <c r="W112" s="32">
        <v>13838.78617238986</v>
      </c>
      <c r="X112" s="32">
        <v>12760.345737441718</v>
      </c>
      <c r="Y112" s="32">
        <v>11647.979149630572</v>
      </c>
      <c r="Z112" s="28"/>
      <c r="AA112" s="51">
        <f t="shared" si="1"/>
        <v>15935.011193228054</v>
      </c>
    </row>
    <row r="113" spans="1:27" ht="12" x14ac:dyDescent="0.25">
      <c r="A113" s="70">
        <v>43203</v>
      </c>
      <c r="B113" s="32">
        <v>10547.9493446787</v>
      </c>
      <c r="C113" s="32">
        <v>9687.4587402443849</v>
      </c>
      <c r="D113" s="32">
        <v>9146.6964249129032</v>
      </c>
      <c r="E113" s="32">
        <v>8781.7332653260673</v>
      </c>
      <c r="F113" s="32">
        <v>8628.5515448234237</v>
      </c>
      <c r="G113" s="32">
        <v>8685.0951329284271</v>
      </c>
      <c r="H113" s="32">
        <v>9003.7953567929871</v>
      </c>
      <c r="I113" s="32">
        <v>9455.1159963947375</v>
      </c>
      <c r="J113" s="32">
        <v>10635.334889931886</v>
      </c>
      <c r="K113" s="32">
        <v>12058.17717970141</v>
      </c>
      <c r="L113" s="32">
        <v>13126.336962266827</v>
      </c>
      <c r="M113" s="32">
        <v>13886.07717335041</v>
      </c>
      <c r="N113" s="32">
        <v>14547.123121559805</v>
      </c>
      <c r="O113" s="32">
        <v>14983.022782587463</v>
      </c>
      <c r="P113" s="32">
        <v>15164.990329761744</v>
      </c>
      <c r="Q113" s="32">
        <v>15310.975593596479</v>
      </c>
      <c r="R113" s="32">
        <v>15349.014007412572</v>
      </c>
      <c r="S113" s="32">
        <v>15277.049440733477</v>
      </c>
      <c r="T113" s="32">
        <v>14931.619520673823</v>
      </c>
      <c r="U113" s="32">
        <v>14827.784931608274</v>
      </c>
      <c r="V113" s="32">
        <v>15142.372894519744</v>
      </c>
      <c r="W113" s="32">
        <v>14361.043313432432</v>
      </c>
      <c r="X113" s="32">
        <v>13241.480268953377</v>
      </c>
      <c r="Y113" s="32">
        <v>11832.0028272814</v>
      </c>
      <c r="Z113" s="28"/>
      <c r="AA113" s="51">
        <f t="shared" si="1"/>
        <v>15349.014007412572</v>
      </c>
    </row>
    <row r="114" spans="1:27" ht="12" x14ac:dyDescent="0.25">
      <c r="A114" s="70">
        <v>43204</v>
      </c>
      <c r="B114" s="32">
        <v>10593.184215162702</v>
      </c>
      <c r="C114" s="32">
        <v>9784.0968726420251</v>
      </c>
      <c r="D114" s="32">
        <v>9333.8042982785482</v>
      </c>
      <c r="E114" s="32">
        <v>9075.7599234720819</v>
      </c>
      <c r="F114" s="32">
        <v>9099.4054239523557</v>
      </c>
      <c r="G114" s="32">
        <v>9668.9535659554749</v>
      </c>
      <c r="H114" s="32">
        <v>11022.915484760722</v>
      </c>
      <c r="I114" s="32">
        <v>11789.852152512216</v>
      </c>
      <c r="J114" s="32">
        <v>12614.360473606983</v>
      </c>
      <c r="K114" s="32">
        <v>13862.431672870134</v>
      </c>
      <c r="L114" s="32">
        <v>15007.69634830601</v>
      </c>
      <c r="M114" s="32">
        <v>15994.638977047876</v>
      </c>
      <c r="N114" s="32">
        <v>16785.221145279644</v>
      </c>
      <c r="O114" s="32">
        <v>17557.298139222497</v>
      </c>
      <c r="P114" s="32">
        <v>18167.968890756529</v>
      </c>
      <c r="Q114" s="32">
        <v>18684.057640369461</v>
      </c>
      <c r="R114" s="32">
        <v>18953.410732796929</v>
      </c>
      <c r="S114" s="32">
        <v>18864.997122305471</v>
      </c>
      <c r="T114" s="32">
        <v>18297.505110778897</v>
      </c>
      <c r="U114" s="32">
        <v>17580.943639702771</v>
      </c>
      <c r="V114" s="32">
        <v>17481.221311590314</v>
      </c>
      <c r="W114" s="32">
        <v>16394.556354735985</v>
      </c>
      <c r="X114" s="32">
        <v>14885.356584951549</v>
      </c>
      <c r="Y114" s="32">
        <v>13172.599897989101</v>
      </c>
      <c r="Z114" s="28"/>
      <c r="AA114" s="51">
        <f t="shared" si="1"/>
        <v>18953.410732796929</v>
      </c>
    </row>
    <row r="115" spans="1:27" ht="12" x14ac:dyDescent="0.25">
      <c r="A115" s="70">
        <v>43205</v>
      </c>
      <c r="B115" s="32">
        <v>11704.522737735575</v>
      </c>
      <c r="C115" s="32">
        <v>10758.702718524619</v>
      </c>
      <c r="D115" s="32">
        <v>10169.621336994318</v>
      </c>
      <c r="E115" s="32">
        <v>9762.5075026382965</v>
      </c>
      <c r="F115" s="32">
        <v>9684.3745445295663</v>
      </c>
      <c r="G115" s="32">
        <v>10189.1545765215</v>
      </c>
      <c r="H115" s="32">
        <v>11523.583255799565</v>
      </c>
      <c r="I115" s="32">
        <v>12226.779878778145</v>
      </c>
      <c r="J115" s="32">
        <v>13217.834768473103</v>
      </c>
      <c r="K115" s="32">
        <v>14601.610579188262</v>
      </c>
      <c r="L115" s="32">
        <v>15749.959450338954</v>
      </c>
      <c r="M115" s="32">
        <v>16791.389536709277</v>
      </c>
      <c r="N115" s="32">
        <v>17543.933291124951</v>
      </c>
      <c r="O115" s="32">
        <v>18079.555280265071</v>
      </c>
      <c r="P115" s="32">
        <v>18290.308654110988</v>
      </c>
      <c r="Q115" s="32">
        <v>18452.742961758089</v>
      </c>
      <c r="R115" s="32">
        <v>18334.515459356717</v>
      </c>
      <c r="S115" s="32">
        <v>17616.925923042319</v>
      </c>
      <c r="T115" s="32">
        <v>17248.878567740663</v>
      </c>
      <c r="U115" s="32">
        <v>16736.902079080821</v>
      </c>
      <c r="V115" s="32">
        <v>16774.940492896916</v>
      </c>
      <c r="W115" s="32">
        <v>15789.025929393321</v>
      </c>
      <c r="X115" s="32">
        <v>14288.050681515066</v>
      </c>
      <c r="Y115" s="32">
        <v>12648.286626469984</v>
      </c>
      <c r="Z115" s="28"/>
      <c r="AA115" s="51">
        <f t="shared" si="1"/>
        <v>18452.742961758089</v>
      </c>
    </row>
    <row r="116" spans="1:27" ht="12" x14ac:dyDescent="0.25">
      <c r="A116" s="70">
        <v>43206</v>
      </c>
      <c r="B116" s="32">
        <v>11286.100185758554</v>
      </c>
      <c r="C116" s="32">
        <v>10354.673079883418</v>
      </c>
      <c r="D116" s="32">
        <v>9768.6758940679338</v>
      </c>
      <c r="E116" s="32">
        <v>9465.3966487774651</v>
      </c>
      <c r="F116" s="32">
        <v>9401.6566040045527</v>
      </c>
      <c r="G116" s="32">
        <v>9882.7911355162123</v>
      </c>
      <c r="H116" s="32">
        <v>11116.469421443546</v>
      </c>
      <c r="I116" s="32">
        <v>11723.027912024485</v>
      </c>
      <c r="J116" s="32">
        <v>12156.871442575597</v>
      </c>
      <c r="K116" s="32">
        <v>12824.08578221463</v>
      </c>
      <c r="L116" s="32">
        <v>13381.297141358475</v>
      </c>
      <c r="M116" s="32">
        <v>13762.709344757675</v>
      </c>
      <c r="N116" s="32">
        <v>14158.514461492696</v>
      </c>
      <c r="O116" s="32">
        <v>14613.947362047536</v>
      </c>
      <c r="P116" s="32">
        <v>14942.928238294824</v>
      </c>
      <c r="Q116" s="32">
        <v>15188.635830242018</v>
      </c>
      <c r="R116" s="32">
        <v>15337.705289791571</v>
      </c>
      <c r="S116" s="32">
        <v>15283.217832163115</v>
      </c>
      <c r="T116" s="32">
        <v>15027.229587833192</v>
      </c>
      <c r="U116" s="32">
        <v>14966.573738775098</v>
      </c>
      <c r="V116" s="32">
        <v>15248.26361406184</v>
      </c>
      <c r="W116" s="32">
        <v>14605.722840141354</v>
      </c>
      <c r="X116" s="32">
        <v>13381.297141358475</v>
      </c>
      <c r="Y116" s="32">
        <v>11893.686741577765</v>
      </c>
      <c r="Z116" s="28"/>
      <c r="AA116" s="51">
        <f t="shared" si="1"/>
        <v>15337.705289791571</v>
      </c>
    </row>
    <row r="117" spans="1:27" ht="12" x14ac:dyDescent="0.25">
      <c r="A117" s="70">
        <v>43207</v>
      </c>
      <c r="B117" s="32">
        <v>10695.99073898998</v>
      </c>
      <c r="C117" s="32">
        <v>9910.5488969495782</v>
      </c>
      <c r="D117" s="32">
        <v>9451.0037354416454</v>
      </c>
      <c r="E117" s="32">
        <v>9210.4364696858156</v>
      </c>
      <c r="F117" s="32">
        <v>9244.3626225488169</v>
      </c>
      <c r="G117" s="32">
        <v>9825.2194821729372</v>
      </c>
      <c r="H117" s="32">
        <v>11146.283313353457</v>
      </c>
      <c r="I117" s="32">
        <v>11897.799002530857</v>
      </c>
      <c r="J117" s="32">
        <v>12556.788820263708</v>
      </c>
      <c r="K117" s="32">
        <v>13538.59112281421</v>
      </c>
      <c r="L117" s="32">
        <v>14399.081727248526</v>
      </c>
      <c r="M117" s="32">
        <v>14952.18082543928</v>
      </c>
      <c r="N117" s="32">
        <v>15136.204503090106</v>
      </c>
      <c r="O117" s="32">
        <v>15278.077505971751</v>
      </c>
      <c r="P117" s="32">
        <v>15331.536898361934</v>
      </c>
      <c r="Q117" s="32">
        <v>15250.319744538385</v>
      </c>
      <c r="R117" s="32">
        <v>15126.951915945652</v>
      </c>
      <c r="S117" s="32">
        <v>14868.907541139184</v>
      </c>
      <c r="T117" s="32">
        <v>14628.340275383354</v>
      </c>
      <c r="U117" s="32">
        <v>14482.35501154862</v>
      </c>
      <c r="V117" s="32">
        <v>14665.350623961174</v>
      </c>
      <c r="W117" s="32">
        <v>14115.335721485239</v>
      </c>
      <c r="X117" s="32">
        <v>13127.365027505099</v>
      </c>
      <c r="Y117" s="32">
        <v>11853.592197285127</v>
      </c>
      <c r="Z117" s="28"/>
      <c r="AA117" s="51">
        <f t="shared" si="1"/>
        <v>15331.536898361934</v>
      </c>
    </row>
    <row r="118" spans="1:27" ht="12" x14ac:dyDescent="0.25">
      <c r="A118" s="70">
        <v>43208</v>
      </c>
      <c r="B118" s="32">
        <v>10702.159130419615</v>
      </c>
      <c r="C118" s="32">
        <v>9893.0717878989399</v>
      </c>
      <c r="D118" s="32">
        <v>9367.7304511415514</v>
      </c>
      <c r="E118" s="32">
        <v>9078.8441191869006</v>
      </c>
      <c r="F118" s="32">
        <v>9033.6092487028982</v>
      </c>
      <c r="G118" s="32">
        <v>9491.098279734284</v>
      </c>
      <c r="H118" s="32">
        <v>10427.665711800784</v>
      </c>
      <c r="I118" s="32">
        <v>11213.107553841186</v>
      </c>
      <c r="J118" s="32">
        <v>12250.425379258419</v>
      </c>
      <c r="K118" s="32">
        <v>13540.647253290756</v>
      </c>
      <c r="L118" s="32">
        <v>14587.217665852444</v>
      </c>
      <c r="M118" s="32">
        <v>15281.161701686568</v>
      </c>
      <c r="N118" s="32">
        <v>15708.836840808044</v>
      </c>
      <c r="O118" s="32">
        <v>16172.494263269067</v>
      </c>
      <c r="P118" s="32">
        <v>16397.640550450804</v>
      </c>
      <c r="Q118" s="32">
        <v>16357.546006158167</v>
      </c>
      <c r="R118" s="32">
        <v>16268.104330428436</v>
      </c>
      <c r="S118" s="32">
        <v>16162.21361088634</v>
      </c>
      <c r="T118" s="32">
        <v>15715.00523223768</v>
      </c>
      <c r="U118" s="32">
        <v>15185.551634527201</v>
      </c>
      <c r="V118" s="32">
        <v>15214.337461198838</v>
      </c>
      <c r="W118" s="32">
        <v>14581.049274422807</v>
      </c>
      <c r="X118" s="32">
        <v>13674.295734266218</v>
      </c>
      <c r="Y118" s="32">
        <v>12605.107886462527</v>
      </c>
      <c r="Z118" s="28"/>
      <c r="AA118" s="51">
        <f t="shared" si="1"/>
        <v>16397.640550450804</v>
      </c>
    </row>
    <row r="119" spans="1:27" ht="12" x14ac:dyDescent="0.25">
      <c r="A119" s="70">
        <v>43209</v>
      </c>
      <c r="B119" s="32">
        <v>11439.281906261198</v>
      </c>
      <c r="C119" s="32">
        <v>10664.120716603524</v>
      </c>
      <c r="D119" s="32">
        <v>10122.33033603377</v>
      </c>
      <c r="E119" s="32">
        <v>9768.6758940679338</v>
      </c>
      <c r="F119" s="32">
        <v>9648.3922611900198</v>
      </c>
      <c r="G119" s="32">
        <v>9760.4513721617514</v>
      </c>
      <c r="H119" s="32">
        <v>9975.3170069607622</v>
      </c>
      <c r="I119" s="32">
        <v>10300.18562225496</v>
      </c>
      <c r="J119" s="32">
        <v>11232.640793368369</v>
      </c>
      <c r="K119" s="32">
        <v>12773.710585539264</v>
      </c>
      <c r="L119" s="32">
        <v>14026.922110993779</v>
      </c>
      <c r="M119" s="32">
        <v>14885.356584951549</v>
      </c>
      <c r="N119" s="32">
        <v>15576.216425070856</v>
      </c>
      <c r="O119" s="32">
        <v>16080.996457062789</v>
      </c>
      <c r="P119" s="32">
        <v>16356.517940919894</v>
      </c>
      <c r="Q119" s="32">
        <v>16542.597749047265</v>
      </c>
      <c r="R119" s="32">
        <v>16512.783857137358</v>
      </c>
      <c r="S119" s="32">
        <v>16137.540045167792</v>
      </c>
      <c r="T119" s="32">
        <v>15406.585660755847</v>
      </c>
      <c r="U119" s="32">
        <v>14510.112772981985</v>
      </c>
      <c r="V119" s="32">
        <v>14350.762661049705</v>
      </c>
      <c r="W119" s="32">
        <v>13536.534992337665</v>
      </c>
      <c r="X119" s="32">
        <v>12573.237864076073</v>
      </c>
      <c r="Y119" s="32">
        <v>11225.444336700461</v>
      </c>
      <c r="Z119" s="28"/>
      <c r="AA119" s="51">
        <f t="shared" si="1"/>
        <v>16542.597749047265</v>
      </c>
    </row>
    <row r="120" spans="1:27" ht="12" x14ac:dyDescent="0.25">
      <c r="A120" s="70">
        <v>43210</v>
      </c>
      <c r="B120" s="32">
        <v>10003.074768394128</v>
      </c>
      <c r="C120" s="32">
        <v>9089.1247715696281</v>
      </c>
      <c r="D120" s="32">
        <v>8466.1172371763241</v>
      </c>
      <c r="E120" s="32">
        <v>8141.2486218821268</v>
      </c>
      <c r="F120" s="32">
        <v>8004.5159451918471</v>
      </c>
      <c r="G120" s="32">
        <v>8076.4805118709419</v>
      </c>
      <c r="H120" s="32">
        <v>8405.4613881182304</v>
      </c>
      <c r="I120" s="32">
        <v>8794.0700481853401</v>
      </c>
      <c r="J120" s="32">
        <v>9891.0156574223947</v>
      </c>
      <c r="K120" s="32">
        <v>11028.055810952086</v>
      </c>
      <c r="L120" s="32">
        <v>11657.231736775027</v>
      </c>
      <c r="M120" s="32">
        <v>12171.264355911415</v>
      </c>
      <c r="N120" s="32">
        <v>12515.666210732796</v>
      </c>
      <c r="O120" s="32">
        <v>12763.429933156536</v>
      </c>
      <c r="P120" s="32">
        <v>12929.976501756726</v>
      </c>
      <c r="Q120" s="32">
        <v>13060.540787017368</v>
      </c>
      <c r="R120" s="32">
        <v>13144.842136555737</v>
      </c>
      <c r="S120" s="32">
        <v>13056.428526064277</v>
      </c>
      <c r="T120" s="32">
        <v>12833.338369359084</v>
      </c>
      <c r="U120" s="32">
        <v>12705.858279813259</v>
      </c>
      <c r="V120" s="32">
        <v>13152.038593223646</v>
      </c>
      <c r="W120" s="32">
        <v>12653.426952661348</v>
      </c>
      <c r="X120" s="32">
        <v>11652.091410583664</v>
      </c>
      <c r="Y120" s="32">
        <v>10329.999514164871</v>
      </c>
      <c r="Z120" s="28"/>
      <c r="AA120" s="51">
        <f t="shared" si="1"/>
        <v>13152.038593223646</v>
      </c>
    </row>
    <row r="121" spans="1:27" ht="12" x14ac:dyDescent="0.25">
      <c r="A121" s="70">
        <v>43211</v>
      </c>
      <c r="B121" s="32">
        <v>9166.2296644400867</v>
      </c>
      <c r="C121" s="32">
        <v>8403.4052576416852</v>
      </c>
      <c r="D121" s="32">
        <v>7996.2914232856656</v>
      </c>
      <c r="E121" s="32">
        <v>7797.8748322990195</v>
      </c>
      <c r="F121" s="32">
        <v>7859.5587465953859</v>
      </c>
      <c r="G121" s="32">
        <v>8470.2294981294162</v>
      </c>
      <c r="H121" s="32">
        <v>9757.3671764469327</v>
      </c>
      <c r="I121" s="32">
        <v>10447.198951327968</v>
      </c>
      <c r="J121" s="32">
        <v>11013.662897616268</v>
      </c>
      <c r="K121" s="32">
        <v>11737.420825360303</v>
      </c>
      <c r="L121" s="32">
        <v>12412.859686905518</v>
      </c>
      <c r="M121" s="32">
        <v>12925.864240803634</v>
      </c>
      <c r="N121" s="32">
        <v>13444.009120893115</v>
      </c>
      <c r="O121" s="32">
        <v>13861.403607631863</v>
      </c>
      <c r="P121" s="32">
        <v>14333.285551999068</v>
      </c>
      <c r="Q121" s="32">
        <v>14706.473233492086</v>
      </c>
      <c r="R121" s="32">
        <v>15006.668283067736</v>
      </c>
      <c r="S121" s="32">
        <v>14979.938586872644</v>
      </c>
      <c r="T121" s="32">
        <v>14749.651973499542</v>
      </c>
      <c r="U121" s="32">
        <v>14429.923684396708</v>
      </c>
      <c r="V121" s="32">
        <v>14675.631276343902</v>
      </c>
      <c r="W121" s="32">
        <v>13804.860019526859</v>
      </c>
      <c r="X121" s="32">
        <v>12495.104905967341</v>
      </c>
      <c r="Y121" s="32">
        <v>11067.122290006453</v>
      </c>
      <c r="Z121" s="28"/>
      <c r="AA121" s="51">
        <f t="shared" si="1"/>
        <v>15006.668283067736</v>
      </c>
    </row>
    <row r="122" spans="1:27" ht="12" x14ac:dyDescent="0.25">
      <c r="A122" s="70">
        <v>43212</v>
      </c>
      <c r="B122" s="32">
        <v>9729.6094150135687</v>
      </c>
      <c r="C122" s="32">
        <v>8835.1926577162521</v>
      </c>
      <c r="D122" s="32">
        <v>8401.3491271651401</v>
      </c>
      <c r="E122" s="32">
        <v>8135.0802304524905</v>
      </c>
      <c r="F122" s="32">
        <v>8140.2205566438543</v>
      </c>
      <c r="G122" s="32">
        <v>8802.2945700915225</v>
      </c>
      <c r="H122" s="32">
        <v>10149.060032228861</v>
      </c>
      <c r="I122" s="32">
        <v>10735.057218044345</v>
      </c>
      <c r="J122" s="32">
        <v>11332.363121480828</v>
      </c>
      <c r="K122" s="32">
        <v>12064.345571131047</v>
      </c>
      <c r="L122" s="32">
        <v>12824.08578221463</v>
      </c>
      <c r="M122" s="32">
        <v>13574.573406153757</v>
      </c>
      <c r="N122" s="32">
        <v>14137.953156727239</v>
      </c>
      <c r="O122" s="32">
        <v>14595.442187758625</v>
      </c>
      <c r="P122" s="32">
        <v>15067.32413212583</v>
      </c>
      <c r="Q122" s="32">
        <v>15637.900339367223</v>
      </c>
      <c r="R122" s="32">
        <v>16031.649325625696</v>
      </c>
      <c r="S122" s="32">
        <v>16105.670022781336</v>
      </c>
      <c r="T122" s="32">
        <v>15804.446907967413</v>
      </c>
      <c r="U122" s="32">
        <v>15345.929811697753</v>
      </c>
      <c r="V122" s="32">
        <v>15552.570924590582</v>
      </c>
      <c r="W122" s="32">
        <v>14634.508666812992</v>
      </c>
      <c r="X122" s="32">
        <v>13163.347310844647</v>
      </c>
      <c r="Y122" s="32">
        <v>11531.807777705748</v>
      </c>
      <c r="Z122" s="28"/>
      <c r="AA122" s="51">
        <f t="shared" si="1"/>
        <v>16105.670022781336</v>
      </c>
    </row>
    <row r="123" spans="1:27" ht="12" x14ac:dyDescent="0.25">
      <c r="A123" s="70">
        <v>43213</v>
      </c>
      <c r="B123" s="32">
        <v>10184.014250330136</v>
      </c>
      <c r="C123" s="32">
        <v>9327.6359068489128</v>
      </c>
      <c r="D123" s="32">
        <v>8787.9016567557046</v>
      </c>
      <c r="E123" s="32">
        <v>8460.9769109849603</v>
      </c>
      <c r="F123" s="32">
        <v>8408.545583833049</v>
      </c>
      <c r="G123" s="32">
        <v>8952.3920948793493</v>
      </c>
      <c r="H123" s="32">
        <v>10194.294902712863</v>
      </c>
      <c r="I123" s="32">
        <v>9497.2666711639213</v>
      </c>
      <c r="J123" s="32">
        <v>11556.481343424295</v>
      </c>
      <c r="K123" s="32">
        <v>12393.326447378337</v>
      </c>
      <c r="L123" s="32">
        <v>13191.105072278011</v>
      </c>
      <c r="M123" s="32">
        <v>13782.242584284859</v>
      </c>
      <c r="N123" s="32">
        <v>14485.439207263438</v>
      </c>
      <c r="O123" s="32">
        <v>15329.480767885389</v>
      </c>
      <c r="P123" s="32">
        <v>16223.897525182705</v>
      </c>
      <c r="Q123" s="32">
        <v>16893.167995298285</v>
      </c>
      <c r="R123" s="32">
        <v>17375.330592048216</v>
      </c>
      <c r="S123" s="32">
        <v>17496.642290164404</v>
      </c>
      <c r="T123" s="32">
        <v>17122.426543433114</v>
      </c>
      <c r="U123" s="32">
        <v>16405.865072356988</v>
      </c>
      <c r="V123" s="32">
        <v>16330.816309963075</v>
      </c>
      <c r="W123" s="32">
        <v>15544.346402684399</v>
      </c>
      <c r="X123" s="32">
        <v>14099.914742911147</v>
      </c>
      <c r="Y123" s="32">
        <v>12152.759181622505</v>
      </c>
      <c r="Z123" s="28"/>
      <c r="AA123" s="51">
        <f t="shared" si="1"/>
        <v>17496.642290164404</v>
      </c>
    </row>
    <row r="124" spans="1:27" ht="12" x14ac:dyDescent="0.25">
      <c r="A124" s="70">
        <v>43214</v>
      </c>
      <c r="B124" s="32">
        <v>10813.190176153077</v>
      </c>
      <c r="C124" s="32">
        <v>9913.633092664395</v>
      </c>
      <c r="D124" s="32">
        <v>9076.7879887103554</v>
      </c>
      <c r="E124" s="32">
        <v>8717.993220553155</v>
      </c>
      <c r="F124" s="32">
        <v>8729.301938174156</v>
      </c>
      <c r="G124" s="32">
        <v>9061.3670101362623</v>
      </c>
      <c r="H124" s="32">
        <v>10270.37173034505</v>
      </c>
      <c r="I124" s="32">
        <v>10982.820940468084</v>
      </c>
      <c r="J124" s="32">
        <v>11765.178586793669</v>
      </c>
      <c r="K124" s="32">
        <v>12875.489044128268</v>
      </c>
      <c r="L124" s="32">
        <v>13982.71530574805</v>
      </c>
      <c r="M124" s="32">
        <v>14909.002085431823</v>
      </c>
      <c r="N124" s="32">
        <v>15753.043646053773</v>
      </c>
      <c r="O124" s="32">
        <v>16501.475139516355</v>
      </c>
      <c r="P124" s="32">
        <v>17128.594934862751</v>
      </c>
      <c r="Q124" s="32">
        <v>17740.293751635054</v>
      </c>
      <c r="R124" s="32">
        <v>18093.948193600889</v>
      </c>
      <c r="S124" s="32">
        <v>18047.685257878613</v>
      </c>
      <c r="T124" s="32">
        <v>17527.484247312586</v>
      </c>
      <c r="U124" s="32">
        <v>16712.228513362275</v>
      </c>
      <c r="V124" s="32">
        <v>16644.376207636273</v>
      </c>
      <c r="W124" s="32">
        <v>15695.471992710498</v>
      </c>
      <c r="X124" s="32">
        <v>14180.103831496423</v>
      </c>
      <c r="Y124" s="32">
        <v>12554.732689787163</v>
      </c>
      <c r="Z124" s="28"/>
      <c r="AA124" s="51">
        <f t="shared" si="1"/>
        <v>18093.948193600889</v>
      </c>
    </row>
    <row r="125" spans="1:27" ht="12" x14ac:dyDescent="0.25">
      <c r="A125" s="70">
        <v>43215</v>
      </c>
      <c r="B125" s="32">
        <v>11101.048442869454</v>
      </c>
      <c r="C125" s="32">
        <v>10049.337704116402</v>
      </c>
      <c r="D125" s="32">
        <v>9388.2917559070065</v>
      </c>
      <c r="E125" s="32">
        <v>9004.8234220312606</v>
      </c>
      <c r="F125" s="32">
        <v>8915.3817463015293</v>
      </c>
      <c r="G125" s="32">
        <v>9407.8249954341882</v>
      </c>
      <c r="H125" s="32">
        <v>10605.520998021975</v>
      </c>
      <c r="I125" s="32">
        <v>11280.959859567191</v>
      </c>
      <c r="J125" s="32">
        <v>12120.889159236049</v>
      </c>
      <c r="K125" s="32">
        <v>13267.181899910196</v>
      </c>
      <c r="L125" s="32">
        <v>14478.242750595529</v>
      </c>
      <c r="M125" s="32">
        <v>15532.009619825127</v>
      </c>
      <c r="N125" s="32">
        <v>16446.987681887898</v>
      </c>
      <c r="O125" s="32">
        <v>17286.916981556758</v>
      </c>
      <c r="P125" s="32">
        <v>18009.646844062521</v>
      </c>
      <c r="Q125" s="32">
        <v>18619.289530358277</v>
      </c>
      <c r="R125" s="32">
        <v>18952.382667558657</v>
      </c>
      <c r="S125" s="32">
        <v>18861.912926590652</v>
      </c>
      <c r="T125" s="32">
        <v>18162.828564565163</v>
      </c>
      <c r="U125" s="32">
        <v>17135.79139153066</v>
      </c>
      <c r="V125" s="32">
        <v>16849.989255290828</v>
      </c>
      <c r="W125" s="32">
        <v>15919.590214653963</v>
      </c>
      <c r="X125" s="32">
        <v>14591.329926805534</v>
      </c>
      <c r="Y125" s="32">
        <v>13127.365027505099</v>
      </c>
      <c r="Z125" s="28"/>
      <c r="AA125" s="51">
        <f t="shared" si="1"/>
        <v>18952.382667558657</v>
      </c>
    </row>
    <row r="126" spans="1:27" ht="12" x14ac:dyDescent="0.25">
      <c r="A126" s="70">
        <v>43216</v>
      </c>
      <c r="B126" s="32">
        <v>11649.007214868845</v>
      </c>
      <c r="C126" s="32">
        <v>10535.612561819426</v>
      </c>
      <c r="D126" s="32">
        <v>9805.6862426457537</v>
      </c>
      <c r="E126" s="32">
        <v>9331.7481678020031</v>
      </c>
      <c r="F126" s="32">
        <v>9059.3108796597171</v>
      </c>
      <c r="G126" s="32">
        <v>9077.8160539486271</v>
      </c>
      <c r="H126" s="32">
        <v>9382.1233644773693</v>
      </c>
      <c r="I126" s="32">
        <v>9977.3731374373074</v>
      </c>
      <c r="J126" s="32">
        <v>11456.759015311834</v>
      </c>
      <c r="K126" s="32">
        <v>13089.326613689007</v>
      </c>
      <c r="L126" s="32">
        <v>14559.459904419078</v>
      </c>
      <c r="M126" s="32">
        <v>15815.755625588412</v>
      </c>
      <c r="N126" s="32">
        <v>16795.501797662371</v>
      </c>
      <c r="O126" s="32">
        <v>17534.680703980495</v>
      </c>
      <c r="P126" s="32">
        <v>17977.776821676063</v>
      </c>
      <c r="Q126" s="32">
        <v>18371.525807934537</v>
      </c>
      <c r="R126" s="32">
        <v>18574.054659874277</v>
      </c>
      <c r="S126" s="32">
        <v>18453.771026996361</v>
      </c>
      <c r="T126" s="32">
        <v>17777.304100212874</v>
      </c>
      <c r="U126" s="32">
        <v>16739.986274795639</v>
      </c>
      <c r="V126" s="32">
        <v>16449.043812364445</v>
      </c>
      <c r="W126" s="32">
        <v>15591.637403644947</v>
      </c>
      <c r="X126" s="32">
        <v>14427.867553920163</v>
      </c>
      <c r="Y126" s="32">
        <v>13141.757940840918</v>
      </c>
      <c r="Z126" s="28"/>
      <c r="AA126" s="51">
        <f t="shared" si="1"/>
        <v>18574.054659874277</v>
      </c>
    </row>
    <row r="127" spans="1:27" ht="12" x14ac:dyDescent="0.25">
      <c r="A127" s="70">
        <v>43217</v>
      </c>
      <c r="B127" s="32">
        <v>11885.462219671583</v>
      </c>
      <c r="C127" s="32">
        <v>10895.435395214898</v>
      </c>
      <c r="D127" s="32">
        <v>10150.088097467135</v>
      </c>
      <c r="E127" s="32">
        <v>9702.8797188184762</v>
      </c>
      <c r="F127" s="32">
        <v>9415.0214521020989</v>
      </c>
      <c r="G127" s="32">
        <v>9364.6462554267328</v>
      </c>
      <c r="H127" s="32">
        <v>9529.1366935503775</v>
      </c>
      <c r="I127" s="32">
        <v>9992.7941160113987</v>
      </c>
      <c r="J127" s="32">
        <v>11621.249453435479</v>
      </c>
      <c r="K127" s="32">
        <v>13460.458164705478</v>
      </c>
      <c r="L127" s="32">
        <v>14986.106978302281</v>
      </c>
      <c r="M127" s="32">
        <v>16212.588807561704</v>
      </c>
      <c r="N127" s="32">
        <v>17160.464957249205</v>
      </c>
      <c r="O127" s="32">
        <v>17926.373559762425</v>
      </c>
      <c r="P127" s="32">
        <v>18434.237787469177</v>
      </c>
      <c r="Q127" s="32">
        <v>18867.053252782018</v>
      </c>
      <c r="R127" s="32">
        <v>19038.740147573571</v>
      </c>
      <c r="S127" s="32">
        <v>18923.596840887021</v>
      </c>
      <c r="T127" s="32">
        <v>18319.094480782627</v>
      </c>
      <c r="U127" s="32">
        <v>17455.519680633493</v>
      </c>
      <c r="V127" s="32">
        <v>17330.095721564216</v>
      </c>
      <c r="W127" s="32">
        <v>16392.500224259442</v>
      </c>
      <c r="X127" s="32">
        <v>14914.142411623186</v>
      </c>
      <c r="Y127" s="32">
        <v>13421.391685651113</v>
      </c>
      <c r="Z127" s="28"/>
      <c r="AA127" s="51">
        <f t="shared" si="1"/>
        <v>19038.740147573571</v>
      </c>
    </row>
    <row r="128" spans="1:27" ht="12" x14ac:dyDescent="0.25">
      <c r="A128" s="70">
        <v>43218</v>
      </c>
      <c r="B128" s="32">
        <v>12112.664637329868</v>
      </c>
      <c r="C128" s="32">
        <v>11213.107553841186</v>
      </c>
      <c r="D128" s="32">
        <v>10638.419085646705</v>
      </c>
      <c r="E128" s="32">
        <v>10278.596252251231</v>
      </c>
      <c r="F128" s="32">
        <v>10247.754295103048</v>
      </c>
      <c r="G128" s="32">
        <v>10815.246306629622</v>
      </c>
      <c r="H128" s="32">
        <v>12016.026504932226</v>
      </c>
      <c r="I128" s="32">
        <v>12719.223127910805</v>
      </c>
      <c r="J128" s="32">
        <v>13651.678299024215</v>
      </c>
      <c r="K128" s="32">
        <v>14935.731781626915</v>
      </c>
      <c r="L128" s="32">
        <v>16371.938919493985</v>
      </c>
      <c r="M128" s="32">
        <v>17566.550726366953</v>
      </c>
      <c r="N128" s="32">
        <v>18461.995548902541</v>
      </c>
      <c r="O128" s="32">
        <v>19223.791890462671</v>
      </c>
      <c r="P128" s="32">
        <v>19852.967816285611</v>
      </c>
      <c r="Q128" s="32">
        <v>20335.130413035542</v>
      </c>
      <c r="R128" s="32">
        <v>20462.610502581367</v>
      </c>
      <c r="S128" s="32">
        <v>20412.235305906001</v>
      </c>
      <c r="T128" s="32">
        <v>19843.715229141155</v>
      </c>
      <c r="U128" s="32">
        <v>18981.168494230296</v>
      </c>
      <c r="V128" s="32">
        <v>18733.404771806556</v>
      </c>
      <c r="W128" s="32">
        <v>17588.14009637068</v>
      </c>
      <c r="X128" s="32">
        <v>15932.955062751509</v>
      </c>
      <c r="Y128" s="32">
        <v>14261.320985319973</v>
      </c>
      <c r="Z128" s="28"/>
      <c r="AA128" s="51">
        <f t="shared" si="1"/>
        <v>20462.610502581367</v>
      </c>
    </row>
    <row r="129" spans="1:27" ht="12" x14ac:dyDescent="0.25">
      <c r="A129" s="70">
        <v>43219</v>
      </c>
      <c r="B129" s="32">
        <v>12890.910022702361</v>
      </c>
      <c r="C129" s="32">
        <v>11921.444503011131</v>
      </c>
      <c r="D129" s="32">
        <v>11288.156316235099</v>
      </c>
      <c r="E129" s="32">
        <v>10921.137026171718</v>
      </c>
      <c r="F129" s="32">
        <v>10859.453111875351</v>
      </c>
      <c r="G129" s="32">
        <v>11363.205078629013</v>
      </c>
      <c r="H129" s="32">
        <v>12493.048775490795</v>
      </c>
      <c r="I129" s="32">
        <v>13181.852485133557</v>
      </c>
      <c r="J129" s="32">
        <v>14288.050681515066</v>
      </c>
      <c r="K129" s="32">
        <v>15666.68616603886</v>
      </c>
      <c r="L129" s="32">
        <v>17023.732280558928</v>
      </c>
      <c r="M129" s="32">
        <v>18161.800499326891</v>
      </c>
      <c r="N129" s="32">
        <v>18994.533342327843</v>
      </c>
      <c r="O129" s="32">
        <v>19661.747681966874</v>
      </c>
      <c r="P129" s="32">
        <v>20124.377039189625</v>
      </c>
      <c r="Q129" s="32">
        <v>20452.329850198639</v>
      </c>
      <c r="R129" s="32">
        <v>20384.477544472637</v>
      </c>
      <c r="S129" s="32">
        <v>20146.994474431624</v>
      </c>
      <c r="T129" s="32">
        <v>19675.11253006442</v>
      </c>
      <c r="U129" s="32">
        <v>18899.951340406747</v>
      </c>
      <c r="V129" s="32">
        <v>18603.868551784188</v>
      </c>
      <c r="W129" s="32">
        <v>17523.371986359496</v>
      </c>
      <c r="X129" s="32">
        <v>15923.702475607055</v>
      </c>
      <c r="Y129" s="32">
        <v>14254.124528652063</v>
      </c>
      <c r="Z129" s="28"/>
      <c r="AA129" s="51">
        <f t="shared" si="1"/>
        <v>20452.329850198639</v>
      </c>
    </row>
    <row r="130" spans="1:27" ht="12" x14ac:dyDescent="0.25">
      <c r="A130" s="70">
        <v>43220</v>
      </c>
      <c r="B130" s="32">
        <v>12845.675152218359</v>
      </c>
      <c r="C130" s="32">
        <v>11959.482916827223</v>
      </c>
      <c r="D130" s="32">
        <v>11380.682187679649</v>
      </c>
      <c r="E130" s="32">
        <v>11056.841637623724</v>
      </c>
      <c r="F130" s="32">
        <v>11036.280332858269</v>
      </c>
      <c r="G130" s="32">
        <v>11532.835842944021</v>
      </c>
      <c r="H130" s="32">
        <v>12688.381170762623</v>
      </c>
      <c r="I130" s="32">
        <v>13371.016488975747</v>
      </c>
      <c r="J130" s="32">
        <v>14438.148206302891</v>
      </c>
      <c r="K130" s="32">
        <v>15814.72756035014</v>
      </c>
      <c r="L130" s="32">
        <v>17152.240435343025</v>
      </c>
      <c r="M130" s="32">
        <v>18201.89504361953</v>
      </c>
      <c r="N130" s="32">
        <v>18975.000102800659</v>
      </c>
      <c r="O130" s="32">
        <v>19643.242507677965</v>
      </c>
      <c r="P130" s="32">
        <v>20050.356342033985</v>
      </c>
      <c r="Q130" s="32">
        <v>20329.99008684418</v>
      </c>
      <c r="R130" s="32">
        <v>20185.032888247719</v>
      </c>
      <c r="S130" s="32">
        <v>19389.310393824588</v>
      </c>
      <c r="T130" s="32">
        <v>18795.088686102921</v>
      </c>
      <c r="U130" s="32">
        <v>18154.604042658983</v>
      </c>
      <c r="V130" s="32">
        <v>18110.397237413254</v>
      </c>
      <c r="W130" s="32">
        <v>17140.931717722022</v>
      </c>
      <c r="X130" s="32">
        <v>15612.198708410402</v>
      </c>
      <c r="Y130" s="32">
        <v>14016.641458611051</v>
      </c>
      <c r="Z130" s="28"/>
      <c r="AA130" s="51">
        <f t="shared" si="1"/>
        <v>20329.99008684418</v>
      </c>
    </row>
    <row r="131" spans="1:27" ht="12" x14ac:dyDescent="0.25">
      <c r="A131" s="70">
        <v>43221</v>
      </c>
      <c r="B131" s="32">
        <v>12619.500799798347</v>
      </c>
      <c r="C131" s="32">
        <v>11701.438542020756</v>
      </c>
      <c r="D131" s="32">
        <v>11086.655529533635</v>
      </c>
      <c r="E131" s="32">
        <v>10756.646588048074</v>
      </c>
      <c r="F131" s="32">
        <v>10663.09265136525</v>
      </c>
      <c r="G131" s="32">
        <v>11208.995292888096</v>
      </c>
      <c r="H131" s="32">
        <v>12433.420991670973</v>
      </c>
      <c r="I131" s="32">
        <v>13149.982462747101</v>
      </c>
      <c r="J131" s="32">
        <v>14121.504112914876</v>
      </c>
      <c r="K131" s="32">
        <v>15511.44831505967</v>
      </c>
      <c r="L131" s="32">
        <v>16921.953821969921</v>
      </c>
      <c r="M131" s="32">
        <v>17977.776821676063</v>
      </c>
      <c r="N131" s="32">
        <v>18810.509664677014</v>
      </c>
      <c r="O131" s="32">
        <v>19517.818548608684</v>
      </c>
      <c r="P131" s="32">
        <v>19966.054992495618</v>
      </c>
      <c r="Q131" s="32">
        <v>20190.173214439081</v>
      </c>
      <c r="R131" s="32">
        <v>20078.114103467349</v>
      </c>
      <c r="S131" s="32">
        <v>19482.864330507411</v>
      </c>
      <c r="T131" s="32">
        <v>18569.942398921183</v>
      </c>
      <c r="U131" s="32">
        <v>17861.605449751241</v>
      </c>
      <c r="V131" s="32">
        <v>17795.809274501782</v>
      </c>
      <c r="W131" s="32">
        <v>16741.014340033911</v>
      </c>
      <c r="X131" s="32">
        <v>15308.919463119933</v>
      </c>
      <c r="Y131" s="32">
        <v>13785.326779999677</v>
      </c>
      <c r="Z131" s="28"/>
      <c r="AA131" s="51">
        <f t="shared" si="1"/>
        <v>20190.173214439081</v>
      </c>
    </row>
    <row r="132" spans="1:27" ht="12" x14ac:dyDescent="0.25">
      <c r="A132" s="70">
        <v>43222</v>
      </c>
      <c r="B132" s="32">
        <v>12483.796188346339</v>
      </c>
      <c r="C132" s="32">
        <v>11569.846191521841</v>
      </c>
      <c r="D132" s="32">
        <v>10980.764809991539</v>
      </c>
      <c r="E132" s="32">
        <v>10619.913911357795</v>
      </c>
      <c r="F132" s="32">
        <v>10525.331909436698</v>
      </c>
      <c r="G132" s="32">
        <v>11042.448724287906</v>
      </c>
      <c r="H132" s="32">
        <v>12225.751813539873</v>
      </c>
      <c r="I132" s="32">
        <v>12961.846524143182</v>
      </c>
      <c r="J132" s="32">
        <v>13830.561650483678</v>
      </c>
      <c r="K132" s="32">
        <v>15083.773175938195</v>
      </c>
      <c r="L132" s="32">
        <v>16147.82069755052</v>
      </c>
      <c r="M132" s="32">
        <v>16942.515126735376</v>
      </c>
      <c r="N132" s="32">
        <v>17402.060288243309</v>
      </c>
      <c r="O132" s="32">
        <v>17931.513885953791</v>
      </c>
      <c r="P132" s="32">
        <v>18310.869958876443</v>
      </c>
      <c r="Q132" s="32">
        <v>18509.286549863089</v>
      </c>
      <c r="R132" s="32">
        <v>18385.918721270358</v>
      </c>
      <c r="S132" s="32">
        <v>18012.73103977734</v>
      </c>
      <c r="T132" s="32">
        <v>17438.042571582857</v>
      </c>
      <c r="U132" s="32">
        <v>16655.684925257272</v>
      </c>
      <c r="V132" s="32">
        <v>16640.263946683179</v>
      </c>
      <c r="W132" s="32">
        <v>15522.757032680671</v>
      </c>
      <c r="X132" s="32">
        <v>14393.941401057162</v>
      </c>
      <c r="Y132" s="32">
        <v>13173.627963227374</v>
      </c>
      <c r="Z132" s="28"/>
      <c r="AA132" s="51">
        <f t="shared" si="1"/>
        <v>18509.286549863089</v>
      </c>
    </row>
    <row r="133" spans="1:27" ht="12" x14ac:dyDescent="0.25">
      <c r="A133" s="70">
        <v>43223</v>
      </c>
      <c r="B133" s="66">
        <v>11965.65130825686</v>
      </c>
      <c r="C133" s="66">
        <v>11044.504854764451</v>
      </c>
      <c r="D133" s="66">
        <v>10425.609581324239</v>
      </c>
      <c r="E133" s="66">
        <v>10049.337704116402</v>
      </c>
      <c r="F133" s="66">
        <v>9857.0895045593934</v>
      </c>
      <c r="G133" s="66">
        <v>9962.9802241014895</v>
      </c>
      <c r="H133" s="66">
        <v>10323.831122735233</v>
      </c>
      <c r="I133" s="66">
        <v>10887.210873308717</v>
      </c>
      <c r="J133" s="66">
        <v>11989.296808737134</v>
      </c>
      <c r="K133" s="66">
        <v>13334.006140397927</v>
      </c>
      <c r="L133" s="66">
        <v>14418.614966775707</v>
      </c>
      <c r="M133" s="66">
        <v>15154.709677379016</v>
      </c>
      <c r="N133" s="66">
        <v>15491.915075532488</v>
      </c>
      <c r="O133" s="66">
        <v>15653.321317941314</v>
      </c>
      <c r="P133" s="66">
        <v>15562.851576973309</v>
      </c>
      <c r="Q133" s="66">
        <v>15148.541285949381</v>
      </c>
      <c r="R133" s="66">
        <v>14190.384483879152</v>
      </c>
      <c r="S133" s="66">
        <v>13818.224867624405</v>
      </c>
      <c r="T133" s="66">
        <v>13474.851078041298</v>
      </c>
      <c r="U133" s="66">
        <v>13380.269076120203</v>
      </c>
      <c r="V133" s="66">
        <v>13614.667950446395</v>
      </c>
      <c r="W133" s="66">
        <v>13182.880550371829</v>
      </c>
      <c r="X133" s="66">
        <v>12451.926165959883</v>
      </c>
      <c r="Y133" s="66">
        <v>11524.611321037839</v>
      </c>
      <c r="Z133" s="28"/>
      <c r="AA133" s="51">
        <f t="shared" si="1"/>
        <v>15653.321317941314</v>
      </c>
    </row>
    <row r="134" spans="1:27" ht="12" x14ac:dyDescent="0.25">
      <c r="A134" s="70">
        <v>43224</v>
      </c>
      <c r="B134" s="66">
        <v>10569.538714682429</v>
      </c>
      <c r="C134" s="66">
        <v>9816.9949602667548</v>
      </c>
      <c r="D134" s="66">
        <v>9348.1972116143679</v>
      </c>
      <c r="E134" s="66">
        <v>9030.5250529880796</v>
      </c>
      <c r="F134" s="66">
        <v>8930.8027248756207</v>
      </c>
      <c r="G134" s="66">
        <v>8932.8588553521658</v>
      </c>
      <c r="H134" s="66">
        <v>9053.1424882300817</v>
      </c>
      <c r="I134" s="66">
        <v>9199.1277520648146</v>
      </c>
      <c r="J134" s="66">
        <v>10266.259469391958</v>
      </c>
      <c r="K134" s="66">
        <v>11470.123863409381</v>
      </c>
      <c r="L134" s="66">
        <v>12407.719360714154</v>
      </c>
      <c r="M134" s="66">
        <v>13074.933700353187</v>
      </c>
      <c r="N134" s="66">
        <v>13750.372561898403</v>
      </c>
      <c r="O134" s="66">
        <v>14328.145225807702</v>
      </c>
      <c r="P134" s="66">
        <v>14826.75686637</v>
      </c>
      <c r="Q134" s="66">
        <v>15381.9120950373</v>
      </c>
      <c r="R134" s="66">
        <v>15812.671429873595</v>
      </c>
      <c r="S134" s="66">
        <v>16030.621260387423</v>
      </c>
      <c r="T134" s="66">
        <v>15842.485321783504</v>
      </c>
      <c r="U134" s="66">
        <v>15167.046460238291</v>
      </c>
      <c r="V134" s="66">
        <v>14937.78791210346</v>
      </c>
      <c r="W134" s="66">
        <v>14055.707937665416</v>
      </c>
      <c r="X134" s="66">
        <v>12908.387131752997</v>
      </c>
      <c r="Y134" s="66">
        <v>11303.577294809191</v>
      </c>
      <c r="Z134" s="28"/>
      <c r="AA134" s="51">
        <f t="shared" si="1"/>
        <v>16030.621260387423</v>
      </c>
    </row>
    <row r="135" spans="1:27" ht="12" x14ac:dyDescent="0.25">
      <c r="A135" s="70">
        <v>43225</v>
      </c>
      <c r="B135" s="31">
        <v>10028.776399350947</v>
      </c>
      <c r="C135" s="31">
        <v>9028.4689225115344</v>
      </c>
      <c r="D135" s="31">
        <v>8639.8602624444247</v>
      </c>
      <c r="E135" s="31">
        <v>8360.226517634228</v>
      </c>
      <c r="F135" s="31">
        <v>8368.4510395404104</v>
      </c>
      <c r="G135" s="31">
        <v>8948.2798339262572</v>
      </c>
      <c r="H135" s="31">
        <v>10087.376117932496</v>
      </c>
      <c r="I135" s="31">
        <v>10788.51661043453</v>
      </c>
      <c r="J135" s="31">
        <v>11609.940735814478</v>
      </c>
      <c r="K135" s="31">
        <v>12682.212779332986</v>
      </c>
      <c r="L135" s="31">
        <v>13776.074192855222</v>
      </c>
      <c r="M135" s="31">
        <v>14686.939993964903</v>
      </c>
      <c r="N135" s="31">
        <v>15545.374467922673</v>
      </c>
      <c r="O135" s="31">
        <v>16329.788244724801</v>
      </c>
      <c r="P135" s="31">
        <v>17049.433911515745</v>
      </c>
      <c r="Q135" s="31">
        <v>17651.880141143592</v>
      </c>
      <c r="R135" s="31">
        <v>18178.249543139256</v>
      </c>
      <c r="S135" s="31">
        <v>18252.270240294896</v>
      </c>
      <c r="T135" s="31">
        <v>17829.735427364783</v>
      </c>
      <c r="U135" s="31">
        <v>16450.071877602717</v>
      </c>
      <c r="V135" s="31">
        <v>16489.138356657084</v>
      </c>
      <c r="W135" s="31">
        <v>15448.736335525031</v>
      </c>
      <c r="X135" s="31">
        <v>13466.626556135116</v>
      </c>
      <c r="Y135" s="31">
        <v>12145.562724954596</v>
      </c>
      <c r="Z135" s="28"/>
      <c r="AA135" s="51">
        <f t="shared" si="1"/>
        <v>18252.270240294896</v>
      </c>
    </row>
    <row r="136" spans="1:27" ht="12" x14ac:dyDescent="0.25">
      <c r="A136" s="70">
        <v>43226</v>
      </c>
      <c r="B136" s="30">
        <v>10689.822347560343</v>
      </c>
      <c r="C136" s="30">
        <v>9773.8162202592976</v>
      </c>
      <c r="D136" s="30">
        <v>9158.0051425339043</v>
      </c>
      <c r="E136" s="30">
        <v>8792.0139177087949</v>
      </c>
      <c r="F136" s="30">
        <v>8705.6564376938823</v>
      </c>
      <c r="G136" s="30">
        <v>9205.2961434944518</v>
      </c>
      <c r="H136" s="30">
        <v>10359.813406074782</v>
      </c>
      <c r="I136" s="30">
        <v>11063.010029053361</v>
      </c>
      <c r="J136" s="30">
        <v>11906.02352443704</v>
      </c>
      <c r="K136" s="30">
        <v>13078.017896068006</v>
      </c>
      <c r="L136" s="30">
        <v>14240.759680554516</v>
      </c>
      <c r="M136" s="30">
        <v>15363.40692074839</v>
      </c>
      <c r="N136" s="30">
        <v>16413.061529024897</v>
      </c>
      <c r="O136" s="30">
        <v>17203.643697256663</v>
      </c>
      <c r="P136" s="30">
        <v>17950.019060242699</v>
      </c>
      <c r="Q136" s="30">
        <v>18592.559834163185</v>
      </c>
      <c r="R136" s="30">
        <v>19000.70173375748</v>
      </c>
      <c r="S136" s="30">
        <v>18973.972037562387</v>
      </c>
      <c r="T136" s="30">
        <v>18468.163940332179</v>
      </c>
      <c r="U136" s="30">
        <v>17115.230086765205</v>
      </c>
      <c r="V136" s="30">
        <v>17281.776655365393</v>
      </c>
      <c r="W136" s="30">
        <v>16270.160460904981</v>
      </c>
      <c r="X136" s="30">
        <v>14728.062603495813</v>
      </c>
      <c r="Y136" s="30">
        <v>12977.267502717274</v>
      </c>
      <c r="Z136" s="28"/>
      <c r="AA136" s="51">
        <f t="shared" si="1"/>
        <v>19000.70173375748</v>
      </c>
    </row>
    <row r="137" spans="1:27" ht="12" x14ac:dyDescent="0.25">
      <c r="A137" s="70">
        <v>43227</v>
      </c>
      <c r="B137" s="30">
        <v>11584.239104857659</v>
      </c>
      <c r="C137" s="30">
        <v>10629.166498502249</v>
      </c>
      <c r="D137" s="30">
        <v>10074.011269834949</v>
      </c>
      <c r="E137" s="30">
        <v>9704.9358492950214</v>
      </c>
      <c r="F137" s="30">
        <v>9624.746760709746</v>
      </c>
      <c r="G137" s="30">
        <v>10099.712900791768</v>
      </c>
      <c r="H137" s="30">
        <v>11238.809184798007</v>
      </c>
      <c r="I137" s="30">
        <v>11931.725155393859</v>
      </c>
      <c r="J137" s="30">
        <v>12917.639718897452</v>
      </c>
      <c r="K137" s="30">
        <v>14097.8586124346</v>
      </c>
      <c r="L137" s="30">
        <v>15376.771768845936</v>
      </c>
      <c r="M137" s="30">
        <v>16426.426377122443</v>
      </c>
      <c r="N137" s="30">
        <v>17353.741222044489</v>
      </c>
      <c r="O137" s="30">
        <v>18197.78278266644</v>
      </c>
      <c r="P137" s="30">
        <v>18957.522993750023</v>
      </c>
      <c r="Q137" s="30">
        <v>19331.738740481313</v>
      </c>
      <c r="R137" s="30">
        <v>19607.260224338417</v>
      </c>
      <c r="S137" s="30">
        <v>19530.155331467959</v>
      </c>
      <c r="T137" s="30">
        <v>18923.596840887021</v>
      </c>
      <c r="U137" s="30">
        <v>18038.432670734157</v>
      </c>
      <c r="V137" s="30">
        <v>17823.567035935146</v>
      </c>
      <c r="W137" s="30">
        <v>16952.795779118103</v>
      </c>
      <c r="X137" s="30">
        <v>15374.715638369391</v>
      </c>
      <c r="Y137" s="30">
        <v>13734.951583324311</v>
      </c>
      <c r="Z137" s="28"/>
      <c r="AA137" s="51">
        <f t="shared" si="1"/>
        <v>19607.260224338417</v>
      </c>
    </row>
    <row r="138" spans="1:27" ht="12" x14ac:dyDescent="0.25">
      <c r="A138" s="70">
        <v>43228</v>
      </c>
      <c r="B138" s="30">
        <v>12270.986684023876</v>
      </c>
      <c r="C138" s="30">
        <v>11347.784100054922</v>
      </c>
      <c r="D138" s="30">
        <v>10759.730783762892</v>
      </c>
      <c r="E138" s="30">
        <v>10331.027579403144</v>
      </c>
      <c r="F138" s="30">
        <v>10230.277186052412</v>
      </c>
      <c r="G138" s="30">
        <v>10673.373303747978</v>
      </c>
      <c r="H138" s="30">
        <v>11777.515369652941</v>
      </c>
      <c r="I138" s="30">
        <v>12418.000013096882</v>
      </c>
      <c r="J138" s="30">
        <v>13458.402034228933</v>
      </c>
      <c r="K138" s="30">
        <v>14684.883863488358</v>
      </c>
      <c r="L138" s="30">
        <v>15910.337627509509</v>
      </c>
      <c r="M138" s="30">
        <v>16909.61703911065</v>
      </c>
      <c r="N138" s="30">
        <v>17751.602469256053</v>
      </c>
      <c r="O138" s="30">
        <v>18541.156572249547</v>
      </c>
      <c r="P138" s="30">
        <v>19148.74312806876</v>
      </c>
      <c r="Q138" s="30">
        <v>19684.365117208876</v>
      </c>
      <c r="R138" s="30">
        <v>20008.2056672648</v>
      </c>
      <c r="S138" s="30">
        <v>19918.76399153507</v>
      </c>
      <c r="T138" s="30">
        <v>19399.591046207315</v>
      </c>
      <c r="U138" s="30">
        <v>18453.771026996361</v>
      </c>
      <c r="V138" s="30">
        <v>18090.86399788607</v>
      </c>
      <c r="W138" s="30">
        <v>17129.623000101023</v>
      </c>
      <c r="X138" s="30">
        <v>15659.48970937095</v>
      </c>
      <c r="Y138" s="30">
        <v>14099.914742911147</v>
      </c>
      <c r="Z138" s="28"/>
      <c r="AA138" s="51">
        <f t="shared" si="1"/>
        <v>20008.2056672648</v>
      </c>
    </row>
    <row r="139" spans="1:27" ht="12" x14ac:dyDescent="0.25">
      <c r="A139" s="70">
        <v>43229</v>
      </c>
      <c r="B139" s="30">
        <v>12481.740057869794</v>
      </c>
      <c r="C139" s="30">
        <v>11460.871276264927</v>
      </c>
      <c r="D139" s="30">
        <v>10883.098612355625</v>
      </c>
      <c r="E139" s="30">
        <v>10441.03055989833</v>
      </c>
      <c r="F139" s="30">
        <v>10332.055644641416</v>
      </c>
      <c r="G139" s="30">
        <v>10791.600806149349</v>
      </c>
      <c r="H139" s="30">
        <v>11890.602545862946</v>
      </c>
      <c r="I139" s="30">
        <v>12544.452037404433</v>
      </c>
      <c r="J139" s="30">
        <v>13530.366600908028</v>
      </c>
      <c r="K139" s="30">
        <v>14768.157147788452</v>
      </c>
      <c r="L139" s="30">
        <v>15953.516367516964</v>
      </c>
      <c r="M139" s="30">
        <v>16913.72930006374</v>
      </c>
      <c r="N139" s="30">
        <v>17736.18149068196</v>
      </c>
      <c r="O139" s="30">
        <v>18466.107809855635</v>
      </c>
      <c r="P139" s="30">
        <v>19118.929236158849</v>
      </c>
      <c r="Q139" s="30">
        <v>19600.063767670508</v>
      </c>
      <c r="R139" s="30">
        <v>19840.631033426336</v>
      </c>
      <c r="S139" s="30">
        <v>19602.119898147052</v>
      </c>
      <c r="T139" s="30">
        <v>18858.828730875834</v>
      </c>
      <c r="U139" s="30">
        <v>17810.2021878376</v>
      </c>
      <c r="V139" s="30">
        <v>17370.190265856854</v>
      </c>
      <c r="W139" s="30">
        <v>16478.857704274353</v>
      </c>
      <c r="X139" s="30">
        <v>15316.115919787842</v>
      </c>
      <c r="Y139" s="30">
        <v>14023.83791527896</v>
      </c>
      <c r="Z139" s="28"/>
      <c r="AA139" s="51">
        <f t="shared" si="1"/>
        <v>19840.631033426336</v>
      </c>
    </row>
    <row r="140" spans="1:27" ht="12" x14ac:dyDescent="0.25">
      <c r="A140" s="70">
        <v>43230</v>
      </c>
      <c r="B140" s="32">
        <v>12730.531845531807</v>
      </c>
      <c r="C140" s="32">
        <v>11809.385392039398</v>
      </c>
      <c r="D140" s="32">
        <v>11189.462053360912</v>
      </c>
      <c r="E140" s="32">
        <v>10745.337870427073</v>
      </c>
      <c r="F140" s="32">
        <v>10531.500300866335</v>
      </c>
      <c r="G140" s="32">
        <v>10585.987758494792</v>
      </c>
      <c r="H140" s="32">
        <v>10809.077915199985</v>
      </c>
      <c r="I140" s="32">
        <v>11390.962840062377</v>
      </c>
      <c r="J140" s="32">
        <v>12944.369415092544</v>
      </c>
      <c r="K140" s="32">
        <v>14525.533751556077</v>
      </c>
      <c r="L140" s="32">
        <v>15673.882622706769</v>
      </c>
      <c r="M140" s="32">
        <v>16545.681944762084</v>
      </c>
      <c r="N140" s="32">
        <v>17425.705788723582</v>
      </c>
      <c r="O140" s="32">
        <v>17997.310061203247</v>
      </c>
      <c r="P140" s="32">
        <v>18366.385481743175</v>
      </c>
      <c r="Q140" s="32">
        <v>18637.794704647189</v>
      </c>
      <c r="R140" s="32">
        <v>18622.373726073096</v>
      </c>
      <c r="S140" s="32">
        <v>18422.929069848178</v>
      </c>
      <c r="T140" s="32">
        <v>17853.380927845057</v>
      </c>
      <c r="U140" s="32">
        <v>16842.792798622919</v>
      </c>
      <c r="V140" s="32">
        <v>16940.458996258832</v>
      </c>
      <c r="W140" s="32">
        <v>16183.802980890066</v>
      </c>
      <c r="X140" s="32">
        <v>15185.551634527201</v>
      </c>
      <c r="Y140" s="32">
        <v>13974.490783841868</v>
      </c>
      <c r="Z140" s="28"/>
      <c r="AA140" s="51">
        <f t="shared" ref="AA140:AA203" si="2">MAX(B140:Y140)</f>
        <v>18637.794704647189</v>
      </c>
    </row>
    <row r="141" spans="1:27" ht="12" x14ac:dyDescent="0.25">
      <c r="A141" s="70">
        <v>43231</v>
      </c>
      <c r="B141" s="32">
        <v>12765.486063633081</v>
      </c>
      <c r="C141" s="32">
        <v>11876.209632527129</v>
      </c>
      <c r="D141" s="32">
        <v>11220.304010509097</v>
      </c>
      <c r="E141" s="32">
        <v>10797.769197578984</v>
      </c>
      <c r="F141" s="32">
        <v>10591.128084686155</v>
      </c>
      <c r="G141" s="32">
        <v>10537.668692295973</v>
      </c>
      <c r="H141" s="32">
        <v>10620.941976596067</v>
      </c>
      <c r="I141" s="32">
        <v>10982.820940468084</v>
      </c>
      <c r="J141" s="32">
        <v>12239.116661637419</v>
      </c>
      <c r="K141" s="32">
        <v>13754.484822851493</v>
      </c>
      <c r="L141" s="32">
        <v>14948.068564486188</v>
      </c>
      <c r="M141" s="32">
        <v>15863.046626548961</v>
      </c>
      <c r="N141" s="32">
        <v>16662.881381925181</v>
      </c>
      <c r="O141" s="32">
        <v>17337.292178232125</v>
      </c>
      <c r="P141" s="32">
        <v>17831.79155784133</v>
      </c>
      <c r="Q141" s="32">
        <v>18076.471084550252</v>
      </c>
      <c r="R141" s="32">
        <v>18167.968890756529</v>
      </c>
      <c r="S141" s="32">
        <v>17916.092907379698</v>
      </c>
      <c r="T141" s="32">
        <v>17389.723505384034</v>
      </c>
      <c r="U141" s="32">
        <v>16627.927163823908</v>
      </c>
      <c r="V141" s="32">
        <v>16642.320077159726</v>
      </c>
      <c r="W141" s="32">
        <v>16121.091001355428</v>
      </c>
      <c r="X141" s="32">
        <v>14941.900173056552</v>
      </c>
      <c r="Y141" s="32">
        <v>13442.981055654842</v>
      </c>
      <c r="Z141" s="28"/>
      <c r="AA141" s="51">
        <f t="shared" si="2"/>
        <v>18167.968890756529</v>
      </c>
    </row>
    <row r="142" spans="1:27" ht="12" x14ac:dyDescent="0.25">
      <c r="A142" s="70">
        <v>43232</v>
      </c>
      <c r="B142" s="30">
        <v>12046.868462080409</v>
      </c>
      <c r="C142" s="30">
        <v>11134.974595732456</v>
      </c>
      <c r="D142" s="30">
        <v>10567.482584205882</v>
      </c>
      <c r="E142" s="30">
        <v>10269.343665106777</v>
      </c>
      <c r="F142" s="30">
        <v>10243.642034149958</v>
      </c>
      <c r="G142" s="30">
        <v>10763.843044715983</v>
      </c>
      <c r="H142" s="30">
        <v>11884.434154433311</v>
      </c>
      <c r="I142" s="30">
        <v>12542.395906927888</v>
      </c>
      <c r="J142" s="30">
        <v>13454.289773275843</v>
      </c>
      <c r="K142" s="30">
        <v>14748.62390826127</v>
      </c>
      <c r="L142" s="30">
        <v>16043.986108484969</v>
      </c>
      <c r="M142" s="30">
        <v>17074.107477234291</v>
      </c>
      <c r="N142" s="30">
        <v>17911.980646426608</v>
      </c>
      <c r="O142" s="30">
        <v>18564.802072729821</v>
      </c>
      <c r="P142" s="30">
        <v>19039.768212811843</v>
      </c>
      <c r="Q142" s="30">
        <v>19453.0504385975</v>
      </c>
      <c r="R142" s="30">
        <v>19606.232159100146</v>
      </c>
      <c r="S142" s="30">
        <v>19478.752069554321</v>
      </c>
      <c r="T142" s="30">
        <v>19049.020799956299</v>
      </c>
      <c r="U142" s="30">
        <v>18399.283569367904</v>
      </c>
      <c r="V142" s="30">
        <v>18218.344087431895</v>
      </c>
      <c r="W142" s="30">
        <v>17181.02626201466</v>
      </c>
      <c r="X142" s="30">
        <v>15650.237122226496</v>
      </c>
      <c r="Y142" s="30">
        <v>14093.74635148151</v>
      </c>
      <c r="Z142" s="28"/>
      <c r="AA142" s="51">
        <f t="shared" si="2"/>
        <v>19606.232159100146</v>
      </c>
    </row>
    <row r="143" spans="1:27" ht="12" x14ac:dyDescent="0.25">
      <c r="A143" s="70">
        <v>43233</v>
      </c>
      <c r="B143" s="30">
        <v>12722.307323625624</v>
      </c>
      <c r="C143" s="30">
        <v>11844.339610140672</v>
      </c>
      <c r="D143" s="30">
        <v>11221.332075747368</v>
      </c>
      <c r="E143" s="30">
        <v>10838.891807109896</v>
      </c>
      <c r="F143" s="30">
        <v>10755.6185228098</v>
      </c>
      <c r="G143" s="30">
        <v>11249.089837180734</v>
      </c>
      <c r="H143" s="30">
        <v>12347.063511656061</v>
      </c>
      <c r="I143" s="30">
        <v>12973.155241764181</v>
      </c>
      <c r="J143" s="30">
        <v>13839.814237628134</v>
      </c>
      <c r="K143" s="30">
        <v>15113.587067848106</v>
      </c>
      <c r="L143" s="30">
        <v>16301.002418053164</v>
      </c>
      <c r="M143" s="30">
        <v>17194.391110112207</v>
      </c>
      <c r="N143" s="30">
        <v>18001.422322156337</v>
      </c>
      <c r="O143" s="30">
        <v>18531.903985105091</v>
      </c>
      <c r="P143" s="30">
        <v>18922.568775648746</v>
      </c>
      <c r="Q143" s="30">
        <v>19246.409325704673</v>
      </c>
      <c r="R143" s="30">
        <v>19412.955894304861</v>
      </c>
      <c r="S143" s="30">
        <v>19227.904151415762</v>
      </c>
      <c r="T143" s="30">
        <v>18685.085705607737</v>
      </c>
      <c r="U143" s="30">
        <v>17944.878734051334</v>
      </c>
      <c r="V143" s="30">
        <v>17829.735427364783</v>
      </c>
      <c r="W143" s="30">
        <v>17020.64808484411</v>
      </c>
      <c r="X143" s="30">
        <v>15574.16029459431</v>
      </c>
      <c r="Y143" s="30">
        <v>13957.013674791231</v>
      </c>
      <c r="Z143" s="28"/>
      <c r="AA143" s="51">
        <f t="shared" si="2"/>
        <v>19412.955894304861</v>
      </c>
    </row>
    <row r="144" spans="1:27" ht="12" x14ac:dyDescent="0.25">
      <c r="A144" s="70">
        <v>43234</v>
      </c>
      <c r="B144" s="32">
        <v>12709.970540766351</v>
      </c>
      <c r="C144" s="32">
        <v>11837.143153472764</v>
      </c>
      <c r="D144" s="32">
        <v>11182.265596693003</v>
      </c>
      <c r="E144" s="32">
        <v>10800.853393293803</v>
      </c>
      <c r="F144" s="32">
        <v>10727.860761376436</v>
      </c>
      <c r="G144" s="32">
        <v>10929.361548077901</v>
      </c>
      <c r="H144" s="32">
        <v>12436.505187385792</v>
      </c>
      <c r="I144" s="32">
        <v>12940.257154139454</v>
      </c>
      <c r="J144" s="32">
        <v>13899.442021447954</v>
      </c>
      <c r="K144" s="32">
        <v>15296.582680260661</v>
      </c>
      <c r="L144" s="32">
        <v>16483.998030465718</v>
      </c>
      <c r="M144" s="32">
        <v>17578.887509226228</v>
      </c>
      <c r="N144" s="32">
        <v>18354.0486988839</v>
      </c>
      <c r="O144" s="32">
        <v>18842.379687063469</v>
      </c>
      <c r="P144" s="32">
        <v>19185.75347664658</v>
      </c>
      <c r="Q144" s="32">
        <v>19175.472824263852</v>
      </c>
      <c r="R144" s="32">
        <v>19075.750496151391</v>
      </c>
      <c r="S144" s="32">
        <v>18859.856796114109</v>
      </c>
      <c r="T144" s="32">
        <v>18272.831545060351</v>
      </c>
      <c r="U144" s="32">
        <v>17575.803313511409</v>
      </c>
      <c r="V144" s="32">
        <v>17626.178510186775</v>
      </c>
      <c r="W144" s="32">
        <v>16783.165014803097</v>
      </c>
      <c r="X144" s="32">
        <v>15433.31535695094</v>
      </c>
      <c r="Y144" s="32">
        <v>13845.982629057771</v>
      </c>
      <c r="Z144" s="28"/>
      <c r="AA144" s="51">
        <f t="shared" si="2"/>
        <v>19185.75347664658</v>
      </c>
    </row>
    <row r="145" spans="1:27" ht="12" x14ac:dyDescent="0.25">
      <c r="A145" s="70">
        <v>43235</v>
      </c>
      <c r="B145" s="32">
        <v>12470.431340248793</v>
      </c>
      <c r="C145" s="32">
        <v>11563.677800092204</v>
      </c>
      <c r="D145" s="32">
        <v>10951.978983319901</v>
      </c>
      <c r="E145" s="32">
        <v>10615.801650404703</v>
      </c>
      <c r="F145" s="32">
        <v>10603.46486754543</v>
      </c>
      <c r="G145" s="32">
        <v>11090.767790486727</v>
      </c>
      <c r="H145" s="32">
        <v>12206.21857401269</v>
      </c>
      <c r="I145" s="32">
        <v>12821.001586499811</v>
      </c>
      <c r="J145" s="32">
        <v>13628.032798543942</v>
      </c>
      <c r="K145" s="32">
        <v>14955.265021154099</v>
      </c>
      <c r="L145" s="32">
        <v>16114.92260992579</v>
      </c>
      <c r="M145" s="32">
        <v>16717.368839553637</v>
      </c>
      <c r="N145" s="32">
        <v>16940.458996258832</v>
      </c>
      <c r="O145" s="32">
        <v>16896.252191013104</v>
      </c>
      <c r="P145" s="32">
        <v>16538.485488094175</v>
      </c>
      <c r="Q145" s="32">
        <v>16121.091001355428</v>
      </c>
      <c r="R145" s="32">
        <v>16006.975759907149</v>
      </c>
      <c r="S145" s="32">
        <v>15990.526716094784</v>
      </c>
      <c r="T145" s="32">
        <v>15771.548820342683</v>
      </c>
      <c r="U145" s="32">
        <v>15411.725986947211</v>
      </c>
      <c r="V145" s="32">
        <v>15411.725986947211</v>
      </c>
      <c r="W145" s="32">
        <v>14837.037518752728</v>
      </c>
      <c r="X145" s="32">
        <v>13638.313450926669</v>
      </c>
      <c r="Y145" s="32">
        <v>12302.856706410332</v>
      </c>
      <c r="Z145" s="28"/>
      <c r="AA145" s="51">
        <f t="shared" si="2"/>
        <v>16940.458996258832</v>
      </c>
    </row>
    <row r="146" spans="1:27" ht="12" x14ac:dyDescent="0.25">
      <c r="A146" s="70">
        <v>43236</v>
      </c>
      <c r="B146" s="32">
        <v>11079.459072865726</v>
      </c>
      <c r="C146" s="32">
        <v>10300.18562225496</v>
      </c>
      <c r="D146" s="32">
        <v>9797.4617207395713</v>
      </c>
      <c r="E146" s="32">
        <v>9478.7614968750113</v>
      </c>
      <c r="F146" s="32">
        <v>9430.4424306761903</v>
      </c>
      <c r="G146" s="32">
        <v>9988.6818550583084</v>
      </c>
      <c r="H146" s="32">
        <v>11141.142987162093</v>
      </c>
      <c r="I146" s="32">
        <v>11645.923019154026</v>
      </c>
      <c r="J146" s="32">
        <v>12021.16683112359</v>
      </c>
      <c r="K146" s="32">
        <v>12697.633757907079</v>
      </c>
      <c r="L146" s="32">
        <v>13273.350291339833</v>
      </c>
      <c r="M146" s="32">
        <v>13679.436060457581</v>
      </c>
      <c r="N146" s="32">
        <v>13860.375542393589</v>
      </c>
      <c r="O146" s="32">
        <v>13983.743370986323</v>
      </c>
      <c r="P146" s="32">
        <v>14238.703550077971</v>
      </c>
      <c r="Q146" s="32">
        <v>14384.688813912706</v>
      </c>
      <c r="R146" s="32">
        <v>14548.151186798077</v>
      </c>
      <c r="S146" s="32">
        <v>14377.492357244797</v>
      </c>
      <c r="T146" s="32">
        <v>13930.283978596139</v>
      </c>
      <c r="U146" s="32">
        <v>13348.399053733747</v>
      </c>
      <c r="V146" s="32">
        <v>13105.77565750137</v>
      </c>
      <c r="W146" s="32">
        <v>12579.406255505708</v>
      </c>
      <c r="X146" s="32">
        <v>11684.989498208392</v>
      </c>
      <c r="Y146" s="32">
        <v>10541.780953249063</v>
      </c>
      <c r="Z146" s="28"/>
      <c r="AA146" s="51">
        <f t="shared" si="2"/>
        <v>14548.151186798077</v>
      </c>
    </row>
    <row r="147" spans="1:27" ht="12" x14ac:dyDescent="0.25">
      <c r="A147" s="70">
        <v>43237</v>
      </c>
      <c r="B147" s="32">
        <v>9445.8634092502816</v>
      </c>
      <c r="C147" s="32">
        <v>8721.0774162679736</v>
      </c>
      <c r="D147" s="32">
        <v>8220.4096452291305</v>
      </c>
      <c r="E147" s="32">
        <v>7937.691704704117</v>
      </c>
      <c r="F147" s="32">
        <v>7852.362289927476</v>
      </c>
      <c r="G147" s="32">
        <v>7949.0004223251171</v>
      </c>
      <c r="H147" s="32">
        <v>8254.3357980921319</v>
      </c>
      <c r="I147" s="32">
        <v>8833.136527239707</v>
      </c>
      <c r="J147" s="32">
        <v>10053.449965069494</v>
      </c>
      <c r="K147" s="32">
        <v>11317.97020814501</v>
      </c>
      <c r="L147" s="32">
        <v>12341.923185464697</v>
      </c>
      <c r="M147" s="32">
        <v>13121.196636075461</v>
      </c>
      <c r="N147" s="32">
        <v>13687.660582363762</v>
      </c>
      <c r="O147" s="32">
        <v>14204.77739721497</v>
      </c>
      <c r="P147" s="32">
        <v>14700.304842062449</v>
      </c>
      <c r="Q147" s="32">
        <v>15089.941567367832</v>
      </c>
      <c r="R147" s="32">
        <v>15334.621094076752</v>
      </c>
      <c r="S147" s="32">
        <v>15288.358158354478</v>
      </c>
      <c r="T147" s="32">
        <v>14836.009453514456</v>
      </c>
      <c r="U147" s="32">
        <v>14058.792133380235</v>
      </c>
      <c r="V147" s="32">
        <v>13825.421324292314</v>
      </c>
      <c r="W147" s="32">
        <v>13371.016488975747</v>
      </c>
      <c r="X147" s="32">
        <v>12401.550969284517</v>
      </c>
      <c r="Y147" s="32">
        <v>11317.97020814501</v>
      </c>
      <c r="Z147" s="28"/>
      <c r="AA147" s="51">
        <f t="shared" si="2"/>
        <v>15334.621094076752</v>
      </c>
    </row>
    <row r="148" spans="1:27" ht="12" x14ac:dyDescent="0.25">
      <c r="A148" s="70">
        <v>43238</v>
      </c>
      <c r="B148" s="32">
        <v>10261.119143200594</v>
      </c>
      <c r="C148" s="32">
        <v>9461.284387824373</v>
      </c>
      <c r="D148" s="32">
        <v>8905.1010939188</v>
      </c>
      <c r="E148" s="32">
        <v>8526.7730862344179</v>
      </c>
      <c r="F148" s="32">
        <v>8356.1142566811377</v>
      </c>
      <c r="G148" s="32">
        <v>8391.0684747824125</v>
      </c>
      <c r="H148" s="32">
        <v>8494.9030638479617</v>
      </c>
      <c r="I148" s="32">
        <v>8963.7008125003485</v>
      </c>
      <c r="J148" s="32">
        <v>10266.259469391958</v>
      </c>
      <c r="K148" s="32">
        <v>11756.954064887486</v>
      </c>
      <c r="L148" s="32">
        <v>12940.257154139454</v>
      </c>
      <c r="M148" s="32">
        <v>13830.561650483678</v>
      </c>
      <c r="N148" s="32">
        <v>14565.628295848715</v>
      </c>
      <c r="O148" s="32">
        <v>15158.821938332108</v>
      </c>
      <c r="P148" s="32">
        <v>15693.415862233953</v>
      </c>
      <c r="Q148" s="32">
        <v>16079.968391824517</v>
      </c>
      <c r="R148" s="32">
        <v>16357.546006158167</v>
      </c>
      <c r="S148" s="32">
        <v>16294.834026623526</v>
      </c>
      <c r="T148" s="32">
        <v>15772.576885580957</v>
      </c>
      <c r="U148" s="32">
        <v>15029.285718309739</v>
      </c>
      <c r="V148" s="32">
        <v>14943.956303533098</v>
      </c>
      <c r="W148" s="32">
        <v>14390.857205342343</v>
      </c>
      <c r="X148" s="32">
        <v>13199.329594184193</v>
      </c>
      <c r="Y148" s="32">
        <v>11774.431173938123</v>
      </c>
      <c r="Z148" s="28"/>
      <c r="AA148" s="51">
        <f t="shared" si="2"/>
        <v>16357.546006158167</v>
      </c>
    </row>
    <row r="149" spans="1:27" ht="12" x14ac:dyDescent="0.25">
      <c r="A149" s="70">
        <v>43239</v>
      </c>
      <c r="B149" s="32">
        <v>10520.191583245334</v>
      </c>
      <c r="C149" s="32">
        <v>9653.5325873813836</v>
      </c>
      <c r="D149" s="32">
        <v>9109.6860763350833</v>
      </c>
      <c r="E149" s="32">
        <v>8841.3610491458894</v>
      </c>
      <c r="F149" s="32">
        <v>8853.6978320051621</v>
      </c>
      <c r="G149" s="32">
        <v>9378.011103524279</v>
      </c>
      <c r="H149" s="32">
        <v>10493.461887050242</v>
      </c>
      <c r="I149" s="32">
        <v>11145.255248115183</v>
      </c>
      <c r="J149" s="32">
        <v>12110.608506853321</v>
      </c>
      <c r="K149" s="32">
        <v>13247.648660383014</v>
      </c>
      <c r="L149" s="32">
        <v>14298.331333897793</v>
      </c>
      <c r="M149" s="32">
        <v>15185.551634527201</v>
      </c>
      <c r="N149" s="32">
        <v>15936.039258466328</v>
      </c>
      <c r="O149" s="32">
        <v>16677.274295260999</v>
      </c>
      <c r="P149" s="32">
        <v>17171.773674870208</v>
      </c>
      <c r="Q149" s="32">
        <v>17647.767880190502</v>
      </c>
      <c r="R149" s="32">
        <v>17904.784189758699</v>
      </c>
      <c r="S149" s="32">
        <v>17863.661580227785</v>
      </c>
      <c r="T149" s="32">
        <v>17437.014506344582</v>
      </c>
      <c r="U149" s="32">
        <v>16606.337793820177</v>
      </c>
      <c r="V149" s="32">
        <v>16313.339200912436</v>
      </c>
      <c r="W149" s="32">
        <v>15545.374467922673</v>
      </c>
      <c r="X149" s="32">
        <v>14171.879309590242</v>
      </c>
      <c r="Y149" s="32">
        <v>12532.11525454516</v>
      </c>
      <c r="Z149" s="28"/>
      <c r="AA149" s="51">
        <f t="shared" si="2"/>
        <v>17904.784189758699</v>
      </c>
    </row>
    <row r="150" spans="1:27" ht="12" x14ac:dyDescent="0.25">
      <c r="A150" s="70">
        <v>43240</v>
      </c>
      <c r="B150" s="32">
        <v>11156.563965736184</v>
      </c>
      <c r="C150" s="32">
        <v>10212.800077001773</v>
      </c>
      <c r="D150" s="32">
        <v>9666.8974354789298</v>
      </c>
      <c r="E150" s="32">
        <v>9333.8042982785482</v>
      </c>
      <c r="F150" s="32">
        <v>9238.1942311191815</v>
      </c>
      <c r="G150" s="32">
        <v>9681.2903488147476</v>
      </c>
      <c r="H150" s="32">
        <v>10726.832696138163</v>
      </c>
      <c r="I150" s="32">
        <v>11496.853559604473</v>
      </c>
      <c r="J150" s="32">
        <v>12449.870035483338</v>
      </c>
      <c r="K150" s="32">
        <v>13609.527624255032</v>
      </c>
      <c r="L150" s="32">
        <v>14740.399386355088</v>
      </c>
      <c r="M150" s="32">
        <v>15660.517774609223</v>
      </c>
      <c r="N150" s="32">
        <v>16390.444093782895</v>
      </c>
      <c r="O150" s="32">
        <v>16994.946453887289</v>
      </c>
      <c r="P150" s="32">
        <v>17422.621593008764</v>
      </c>
      <c r="Q150" s="32">
        <v>17764.967317353599</v>
      </c>
      <c r="R150" s="32">
        <v>17964.411973578517</v>
      </c>
      <c r="S150" s="32">
        <v>17875.998363087059</v>
      </c>
      <c r="T150" s="32">
        <v>17513.091333976769</v>
      </c>
      <c r="U150" s="32">
        <v>16659.797186210362</v>
      </c>
      <c r="V150" s="32">
        <v>16397.640550450804</v>
      </c>
      <c r="W150" s="32">
        <v>15547.430598399218</v>
      </c>
      <c r="X150" s="32">
        <v>14134.868961012422</v>
      </c>
      <c r="Y150" s="32">
        <v>12556.788820263708</v>
      </c>
      <c r="Z150" s="28"/>
      <c r="AA150" s="51">
        <f t="shared" si="2"/>
        <v>17964.411973578517</v>
      </c>
    </row>
    <row r="151" spans="1:27" ht="12" x14ac:dyDescent="0.25">
      <c r="A151" s="70">
        <v>43241</v>
      </c>
      <c r="B151" s="32">
        <v>11180.209466216458</v>
      </c>
      <c r="C151" s="32">
        <v>10224.108794622774</v>
      </c>
      <c r="D151" s="32">
        <v>9615.4941735652901</v>
      </c>
      <c r="E151" s="32">
        <v>9224.8293830216353</v>
      </c>
      <c r="F151" s="32">
        <v>9117.9105982412657</v>
      </c>
      <c r="G151" s="32">
        <v>9562.0347811751053</v>
      </c>
      <c r="H151" s="32">
        <v>10641.503281361522</v>
      </c>
      <c r="I151" s="32">
        <v>11388.906709585832</v>
      </c>
      <c r="J151" s="32">
        <v>12230.892139731237</v>
      </c>
      <c r="K151" s="32">
        <v>13289.799335152198</v>
      </c>
      <c r="L151" s="32">
        <v>14327.117160569431</v>
      </c>
      <c r="M151" s="32">
        <v>15231.814570249475</v>
      </c>
      <c r="N151" s="32">
        <v>15982.302194188604</v>
      </c>
      <c r="O151" s="32">
        <v>16781.10888432655</v>
      </c>
      <c r="P151" s="32">
        <v>17534.680703980495</v>
      </c>
      <c r="Q151" s="32">
        <v>18044.601062163794</v>
      </c>
      <c r="R151" s="32">
        <v>18351.992568407357</v>
      </c>
      <c r="S151" s="32">
        <v>18225.540544099804</v>
      </c>
      <c r="T151" s="32">
        <v>17696.086946389321</v>
      </c>
      <c r="U151" s="32">
        <v>16807.838580521642</v>
      </c>
      <c r="V151" s="32">
        <v>16396.612485212532</v>
      </c>
      <c r="W151" s="32">
        <v>15647.152926511677</v>
      </c>
      <c r="X151" s="32">
        <v>14255.152593890336</v>
      </c>
      <c r="Y151" s="32">
        <v>12626.697256466256</v>
      </c>
      <c r="Z151" s="28"/>
      <c r="AA151" s="51">
        <f t="shared" si="2"/>
        <v>18351.992568407357</v>
      </c>
    </row>
    <row r="152" spans="1:27" ht="12" x14ac:dyDescent="0.25">
      <c r="A152" s="70">
        <v>43242</v>
      </c>
      <c r="B152" s="32">
        <v>11111.329095252182</v>
      </c>
      <c r="C152" s="32">
        <v>10122.33033603377</v>
      </c>
      <c r="D152" s="32">
        <v>9425.3021044848265</v>
      </c>
      <c r="E152" s="32">
        <v>9065.4792710893544</v>
      </c>
      <c r="F152" s="32">
        <v>9001.739226316442</v>
      </c>
      <c r="G152" s="32">
        <v>9477.7334316367378</v>
      </c>
      <c r="H152" s="32">
        <v>10568.510649444155</v>
      </c>
      <c r="I152" s="32">
        <v>11268.623076707916</v>
      </c>
      <c r="J152" s="32">
        <v>12248.369248781873</v>
      </c>
      <c r="K152" s="32">
        <v>13405.970707077022</v>
      </c>
      <c r="L152" s="32">
        <v>14626.284144906809</v>
      </c>
      <c r="M152" s="32">
        <v>15776.689146534047</v>
      </c>
      <c r="N152" s="32">
        <v>16829.427950525373</v>
      </c>
      <c r="O152" s="32">
        <v>17836.931884032692</v>
      </c>
      <c r="P152" s="32">
        <v>18584.335312257004</v>
      </c>
      <c r="Q152" s="32">
        <v>19211.455107603397</v>
      </c>
      <c r="R152" s="32">
        <v>19603.147963385327</v>
      </c>
      <c r="S152" s="32">
        <v>19482.864330507411</v>
      </c>
      <c r="T152" s="32">
        <v>18923.596840887021</v>
      </c>
      <c r="U152" s="32">
        <v>17932.541951192063</v>
      </c>
      <c r="V152" s="32">
        <v>17365.049939665489</v>
      </c>
      <c r="W152" s="32">
        <v>16621.758772394271</v>
      </c>
      <c r="X152" s="32">
        <v>15025.173457356646</v>
      </c>
      <c r="Y152" s="32">
        <v>13300.079987534926</v>
      </c>
      <c r="Z152" s="28"/>
      <c r="AA152" s="51">
        <f t="shared" si="2"/>
        <v>19603.147963385327</v>
      </c>
    </row>
    <row r="153" spans="1:27" ht="12" x14ac:dyDescent="0.25">
      <c r="A153" s="70">
        <v>43243</v>
      </c>
      <c r="B153" s="32">
        <v>11741.533086313395</v>
      </c>
      <c r="C153" s="32">
        <v>10688.794282322071</v>
      </c>
      <c r="D153" s="32">
        <v>9964.0082893397612</v>
      </c>
      <c r="E153" s="32">
        <v>9536.3331502182864</v>
      </c>
      <c r="F153" s="32">
        <v>9363.6181901884593</v>
      </c>
      <c r="G153" s="32">
        <v>9756.3391112086611</v>
      </c>
      <c r="H153" s="32">
        <v>10715.523978517162</v>
      </c>
      <c r="I153" s="32">
        <v>11604.800409623114</v>
      </c>
      <c r="J153" s="32">
        <v>12767.542194109627</v>
      </c>
      <c r="K153" s="32">
        <v>14152.346070063059</v>
      </c>
      <c r="L153" s="32">
        <v>15569.019968402947</v>
      </c>
      <c r="M153" s="32">
        <v>16950.73964864156</v>
      </c>
      <c r="N153" s="32">
        <v>18111.425302651525</v>
      </c>
      <c r="O153" s="32">
        <v>19270.054826184947</v>
      </c>
      <c r="P153" s="32">
        <v>20106.899930138989</v>
      </c>
      <c r="Q153" s="32">
        <v>20652.802571661832</v>
      </c>
      <c r="R153" s="32">
        <v>20827.573662168204</v>
      </c>
      <c r="S153" s="32">
        <v>20591.118657365467</v>
      </c>
      <c r="T153" s="32">
        <v>19857.080077238701</v>
      </c>
      <c r="U153" s="32">
        <v>18578.166920827367</v>
      </c>
      <c r="V153" s="32">
        <v>18037.404605495885</v>
      </c>
      <c r="W153" s="32">
        <v>17267.383742029575</v>
      </c>
      <c r="X153" s="32">
        <v>15909.309562271235</v>
      </c>
      <c r="Y153" s="32">
        <v>14425.811423443618</v>
      </c>
      <c r="Z153" s="28"/>
      <c r="AA153" s="51">
        <f t="shared" si="2"/>
        <v>20827.573662168204</v>
      </c>
    </row>
    <row r="154" spans="1:27" ht="12" x14ac:dyDescent="0.25">
      <c r="A154" s="70">
        <v>43244</v>
      </c>
      <c r="B154" s="32">
        <v>13002.969133674093</v>
      </c>
      <c r="C154" s="32">
        <v>11927.612894440766</v>
      </c>
      <c r="D154" s="32">
        <v>11082.543268580544</v>
      </c>
      <c r="E154" s="32">
        <v>10500.658343718153</v>
      </c>
      <c r="F154" s="32">
        <v>10184.014250330136</v>
      </c>
      <c r="G154" s="32">
        <v>10097.656770315223</v>
      </c>
      <c r="H154" s="32">
        <v>10179.901989377046</v>
      </c>
      <c r="I154" s="32">
        <v>10812.162110914804</v>
      </c>
      <c r="J154" s="32">
        <v>12482.768123108068</v>
      </c>
      <c r="K154" s="32">
        <v>14307.583921042247</v>
      </c>
      <c r="L154" s="32">
        <v>15933.983127989783</v>
      </c>
      <c r="M154" s="32">
        <v>17416.453201579126</v>
      </c>
      <c r="N154" s="32">
        <v>18655.271813697826</v>
      </c>
      <c r="O154" s="32">
        <v>19505.481765749413</v>
      </c>
      <c r="P154" s="32">
        <v>20020.542450124074</v>
      </c>
      <c r="Q154" s="32">
        <v>20294.007803504632</v>
      </c>
      <c r="R154" s="32">
        <v>20281.671020645361</v>
      </c>
      <c r="S154" s="32">
        <v>20049.32827679571</v>
      </c>
      <c r="T154" s="32">
        <v>19250.521586657764</v>
      </c>
      <c r="U154" s="32">
        <v>18209.091500287439</v>
      </c>
      <c r="V154" s="32">
        <v>17763.939252115328</v>
      </c>
      <c r="W154" s="32">
        <v>16970.272888168744</v>
      </c>
      <c r="X154" s="32">
        <v>15758.183972245137</v>
      </c>
      <c r="Y154" s="32">
        <v>14422.727227728799</v>
      </c>
      <c r="Z154" s="28"/>
      <c r="AA154" s="51">
        <f t="shared" si="2"/>
        <v>20294.007803504632</v>
      </c>
    </row>
    <row r="155" spans="1:27" ht="12" x14ac:dyDescent="0.25">
      <c r="A155" s="70">
        <v>43245</v>
      </c>
      <c r="B155" s="32">
        <v>13166.431506559464</v>
      </c>
      <c r="C155" s="32">
        <v>12100.327854470594</v>
      </c>
      <c r="D155" s="32">
        <v>11291.240511949918</v>
      </c>
      <c r="E155" s="32">
        <v>10754.590457571529</v>
      </c>
      <c r="F155" s="32">
        <v>10426.637646562513</v>
      </c>
      <c r="G155" s="32">
        <v>10302.241752731506</v>
      </c>
      <c r="H155" s="32">
        <v>10354.673079883418</v>
      </c>
      <c r="I155" s="32">
        <v>10754.590457571529</v>
      </c>
      <c r="J155" s="32">
        <v>12100.327854470594</v>
      </c>
      <c r="K155" s="32">
        <v>13759.625149042857</v>
      </c>
      <c r="L155" s="32">
        <v>15519.672836965852</v>
      </c>
      <c r="M155" s="32">
        <v>16898.308321489647</v>
      </c>
      <c r="N155" s="32">
        <v>18106.284976460163</v>
      </c>
      <c r="O155" s="32">
        <v>18902.007470883291</v>
      </c>
      <c r="P155" s="32">
        <v>19371.833284773951</v>
      </c>
      <c r="Q155" s="32">
        <v>19640.158311963147</v>
      </c>
      <c r="R155" s="32">
        <v>19729.599987692876</v>
      </c>
      <c r="S155" s="32">
        <v>19359.496501914677</v>
      </c>
      <c r="T155" s="32">
        <v>18578.166920827367</v>
      </c>
      <c r="U155" s="32">
        <v>17673.469511147323</v>
      </c>
      <c r="V155" s="32">
        <v>17388.695440145762</v>
      </c>
      <c r="W155" s="32">
        <v>16673.162034307908</v>
      </c>
      <c r="X155" s="32">
        <v>15419.950508853393</v>
      </c>
      <c r="Y155" s="32">
        <v>14152.346070063059</v>
      </c>
      <c r="Z155" s="28"/>
      <c r="AA155" s="51">
        <f t="shared" si="2"/>
        <v>19729.599987692876</v>
      </c>
    </row>
    <row r="156" spans="1:27" ht="12" x14ac:dyDescent="0.25">
      <c r="A156" s="70">
        <v>43246</v>
      </c>
      <c r="B156" s="30">
        <v>12829.226108405994</v>
      </c>
      <c r="C156" s="30">
        <v>11890.602545862946</v>
      </c>
      <c r="D156" s="30">
        <v>11195.63044479055</v>
      </c>
      <c r="E156" s="30">
        <v>10739.169478997435</v>
      </c>
      <c r="F156" s="30">
        <v>10488.321560858878</v>
      </c>
      <c r="G156" s="30">
        <v>10492.43382181197</v>
      </c>
      <c r="H156" s="30">
        <v>10603.46486754543</v>
      </c>
      <c r="I156" s="30">
        <v>11123.665878111455</v>
      </c>
      <c r="J156" s="30">
        <v>12743.896693629353</v>
      </c>
      <c r="K156" s="30">
        <v>14647.873514910538</v>
      </c>
      <c r="L156" s="30">
        <v>16339.040831869257</v>
      </c>
      <c r="M156" s="30">
        <v>17543.933291124951</v>
      </c>
      <c r="N156" s="30">
        <v>18551.437224632275</v>
      </c>
      <c r="O156" s="30">
        <v>19242.297064751579</v>
      </c>
      <c r="P156" s="30">
        <v>19626.793463865601</v>
      </c>
      <c r="Q156" s="30">
        <v>19826.238120090518</v>
      </c>
      <c r="R156" s="30">
        <v>19832.406511520156</v>
      </c>
      <c r="S156" s="30">
        <v>19523.986940038321</v>
      </c>
      <c r="T156" s="30">
        <v>18762.190598478195</v>
      </c>
      <c r="U156" s="30">
        <v>17853.380927845057</v>
      </c>
      <c r="V156" s="30">
        <v>17661.132728288048</v>
      </c>
      <c r="W156" s="30">
        <v>16838.680537669825</v>
      </c>
      <c r="X156" s="30">
        <v>15468.269575052214</v>
      </c>
      <c r="Y156" s="30">
        <v>13887.105238588681</v>
      </c>
      <c r="Z156" s="28"/>
      <c r="AA156" s="51">
        <f t="shared" si="2"/>
        <v>19832.406511520156</v>
      </c>
    </row>
    <row r="157" spans="1:27" ht="12" x14ac:dyDescent="0.25">
      <c r="A157" s="70">
        <v>43247</v>
      </c>
      <c r="B157" s="30">
        <v>12560.901081216798</v>
      </c>
      <c r="C157" s="30">
        <v>11600.688148670024</v>
      </c>
      <c r="D157" s="30">
        <v>10969.456092370538</v>
      </c>
      <c r="E157" s="30">
        <v>10582.903562779975</v>
      </c>
      <c r="F157" s="30">
        <v>10453.367342757603</v>
      </c>
      <c r="G157" s="30">
        <v>10935.529939507536</v>
      </c>
      <c r="H157" s="30">
        <v>11932.753220632132</v>
      </c>
      <c r="I157" s="30">
        <v>12801.468346972628</v>
      </c>
      <c r="J157" s="30">
        <v>13962.154000982595</v>
      </c>
      <c r="K157" s="30">
        <v>15381.9120950373</v>
      </c>
      <c r="L157" s="30">
        <v>16738.958209557368</v>
      </c>
      <c r="M157" s="30">
        <v>17941.794538336519</v>
      </c>
      <c r="N157" s="30">
        <v>18821.818382298014</v>
      </c>
      <c r="O157" s="30">
        <v>19494.17304812841</v>
      </c>
      <c r="P157" s="30">
        <v>19883.809773433793</v>
      </c>
      <c r="Q157" s="30">
        <v>20066.80538584635</v>
      </c>
      <c r="R157" s="30">
        <v>19774.834858176881</v>
      </c>
      <c r="S157" s="30">
        <v>19008.92625566366</v>
      </c>
      <c r="T157" s="30">
        <v>18284.140262681351</v>
      </c>
      <c r="U157" s="30">
        <v>17574.775248273134</v>
      </c>
      <c r="V157" s="30">
        <v>17492.530029211313</v>
      </c>
      <c r="W157" s="30">
        <v>16733.817883366002</v>
      </c>
      <c r="X157" s="30">
        <v>15376.771768845936</v>
      </c>
      <c r="Y157" s="30">
        <v>13714.390278558854</v>
      </c>
      <c r="Z157" s="28"/>
      <c r="AA157" s="51">
        <f t="shared" si="2"/>
        <v>20066.80538584635</v>
      </c>
    </row>
    <row r="158" spans="1:27" ht="12" x14ac:dyDescent="0.25">
      <c r="A158" s="70">
        <v>43248</v>
      </c>
      <c r="B158" s="32">
        <v>12365.568685944971</v>
      </c>
      <c r="C158" s="32">
        <v>11436.197710546379</v>
      </c>
      <c r="D158" s="32">
        <v>10848.14439425435</v>
      </c>
      <c r="E158" s="32">
        <v>10479.068973714424</v>
      </c>
      <c r="F158" s="32">
        <v>10389.627297984693</v>
      </c>
      <c r="G158" s="32">
        <v>10863.565372828441</v>
      </c>
      <c r="H158" s="32">
        <v>11901.911263483948</v>
      </c>
      <c r="I158" s="32">
        <v>12663.707605044076</v>
      </c>
      <c r="J158" s="32">
        <v>13747.288366183584</v>
      </c>
      <c r="K158" s="32">
        <v>15038.538305454193</v>
      </c>
      <c r="L158" s="32">
        <v>16356.517940919894</v>
      </c>
      <c r="M158" s="32">
        <v>17685.806294006594</v>
      </c>
      <c r="N158" s="32">
        <v>18620.317595596549</v>
      </c>
      <c r="O158" s="32">
        <v>19383.14200239495</v>
      </c>
      <c r="P158" s="32">
        <v>19796.424228180607</v>
      </c>
      <c r="Q158" s="32">
        <v>19913.623665343704</v>
      </c>
      <c r="R158" s="32">
        <v>19902.314947722705</v>
      </c>
      <c r="S158" s="32">
        <v>19504.453700511138</v>
      </c>
      <c r="T158" s="32">
        <v>18878.361970403017</v>
      </c>
      <c r="U158" s="32">
        <v>18181.333738854075</v>
      </c>
      <c r="V158" s="32">
        <v>17957.215516910608</v>
      </c>
      <c r="W158" s="32">
        <v>17144.01591343684</v>
      </c>
      <c r="X158" s="32">
        <v>15747.903319862409</v>
      </c>
      <c r="Y158" s="32">
        <v>14183.188027211241</v>
      </c>
      <c r="Z158" s="28"/>
      <c r="AA158" s="51">
        <f t="shared" si="2"/>
        <v>19913.623665343704</v>
      </c>
    </row>
    <row r="159" spans="1:27" ht="12" x14ac:dyDescent="0.25">
      <c r="A159" s="70">
        <v>43249</v>
      </c>
      <c r="B159" s="32">
        <v>12763.429933156536</v>
      </c>
      <c r="C159" s="32">
        <v>11740.505021075121</v>
      </c>
      <c r="D159" s="32">
        <v>11127.778139064547</v>
      </c>
      <c r="E159" s="32">
        <v>10752.534327094982</v>
      </c>
      <c r="F159" s="32">
        <v>10619.913911357795</v>
      </c>
      <c r="G159" s="32">
        <v>11050.673246194088</v>
      </c>
      <c r="H159" s="32">
        <v>12058.17717970141</v>
      </c>
      <c r="I159" s="32">
        <v>12811.748999355355</v>
      </c>
      <c r="J159" s="32">
        <v>13728.783191894674</v>
      </c>
      <c r="K159" s="32">
        <v>14868.907541139184</v>
      </c>
      <c r="L159" s="32">
        <v>16045.014173723242</v>
      </c>
      <c r="M159" s="32">
        <v>16872.60669053283</v>
      </c>
      <c r="N159" s="32">
        <v>17369.162200618579</v>
      </c>
      <c r="O159" s="32">
        <v>17694.030815912778</v>
      </c>
      <c r="P159" s="32">
        <v>17467.856463492768</v>
      </c>
      <c r="Q159" s="32">
        <v>17218.03661059248</v>
      </c>
      <c r="R159" s="32">
        <v>17058.686498660201</v>
      </c>
      <c r="S159" s="32">
        <v>16857.185711958737</v>
      </c>
      <c r="T159" s="32">
        <v>16672.133969069637</v>
      </c>
      <c r="U159" s="32">
        <v>16110.8103489727</v>
      </c>
      <c r="V159" s="32">
        <v>16056.322891344244</v>
      </c>
      <c r="W159" s="32">
        <v>15513.504445536217</v>
      </c>
      <c r="X159" s="32">
        <v>14386.744944389251</v>
      </c>
      <c r="Y159" s="32">
        <v>12991.660416053091</v>
      </c>
      <c r="Z159" s="28"/>
      <c r="AA159" s="51">
        <f t="shared" si="2"/>
        <v>17694.030815912778</v>
      </c>
    </row>
    <row r="160" spans="1:27" ht="12" x14ac:dyDescent="0.25">
      <c r="A160" s="70">
        <v>43250</v>
      </c>
      <c r="B160" s="32">
        <v>11601.716213908298</v>
      </c>
      <c r="C160" s="32">
        <v>10599.352606592338</v>
      </c>
      <c r="D160" s="32">
        <v>10105.881292221406</v>
      </c>
      <c r="E160" s="32">
        <v>9799.5178512161183</v>
      </c>
      <c r="F160" s="32">
        <v>9742.9742631111149</v>
      </c>
      <c r="G160" s="32">
        <v>10188.126511283228</v>
      </c>
      <c r="H160" s="32">
        <v>11168.900748595457</v>
      </c>
      <c r="I160" s="32">
        <v>11944.061938253131</v>
      </c>
      <c r="J160" s="32">
        <v>13015.305916533367</v>
      </c>
      <c r="K160" s="32">
        <v>14549.179252036351</v>
      </c>
      <c r="L160" s="32">
        <v>15894.916648935417</v>
      </c>
      <c r="M160" s="32">
        <v>16983.63773626629</v>
      </c>
      <c r="N160" s="32">
        <v>17833.847688317874</v>
      </c>
      <c r="O160" s="32">
        <v>18487.697179859362</v>
      </c>
      <c r="P160" s="32">
        <v>18871.165513735108</v>
      </c>
      <c r="Q160" s="32">
        <v>19116.873105682302</v>
      </c>
      <c r="R160" s="32">
        <v>19047.992734718027</v>
      </c>
      <c r="S160" s="32">
        <v>18528.819789390272</v>
      </c>
      <c r="T160" s="32">
        <v>17596.364618276864</v>
      </c>
      <c r="U160" s="32">
        <v>16826.343754810554</v>
      </c>
      <c r="V160" s="32">
        <v>16596.05714143745</v>
      </c>
      <c r="W160" s="32">
        <v>15907.25343179469</v>
      </c>
      <c r="X160" s="32">
        <v>14831.897192561364</v>
      </c>
      <c r="Y160" s="32">
        <v>13662.987016645216</v>
      </c>
      <c r="Z160" s="28"/>
      <c r="AA160" s="51">
        <f t="shared" si="2"/>
        <v>19116.873105682302</v>
      </c>
    </row>
    <row r="161" spans="1:27" ht="12" x14ac:dyDescent="0.25">
      <c r="A161" s="70">
        <v>43251</v>
      </c>
      <c r="B161" s="32">
        <v>12499.217166920431</v>
      </c>
      <c r="C161" s="32">
        <v>11497.881624842747</v>
      </c>
      <c r="D161" s="32">
        <v>10799.825328055531</v>
      </c>
      <c r="E161" s="32">
        <v>10343.364362262417</v>
      </c>
      <c r="F161" s="32">
        <v>10167.565206517771</v>
      </c>
      <c r="G161" s="32">
        <v>10136.723249369588</v>
      </c>
      <c r="H161" s="32">
        <v>10343.364362262417</v>
      </c>
      <c r="I161" s="32">
        <v>11008.522571424905</v>
      </c>
      <c r="J161" s="32">
        <v>12651.370822184803</v>
      </c>
      <c r="K161" s="32">
        <v>14464.877902497983</v>
      </c>
      <c r="L161" s="32">
        <v>16052.210630391151</v>
      </c>
      <c r="M161" s="32">
        <v>17268.411807267847</v>
      </c>
      <c r="N161" s="32">
        <v>18045.629127402066</v>
      </c>
      <c r="O161" s="32">
        <v>18540.128507011275</v>
      </c>
      <c r="P161" s="32">
        <v>18622.373726073096</v>
      </c>
      <c r="Q161" s="32">
        <v>18547.324963679184</v>
      </c>
      <c r="R161" s="32">
        <v>18272.831545060351</v>
      </c>
      <c r="S161" s="32">
        <v>17671.413380670776</v>
      </c>
      <c r="T161" s="32">
        <v>16973.357083883562</v>
      </c>
      <c r="U161" s="32">
        <v>16234.178177565433</v>
      </c>
      <c r="V161" s="32">
        <v>16134.455849452974</v>
      </c>
      <c r="W161" s="32">
        <v>15635.844208890676</v>
      </c>
      <c r="X161" s="32">
        <v>14732.174864448905</v>
      </c>
      <c r="Y161" s="32">
        <v>13561.208558056211</v>
      </c>
      <c r="Z161" s="28"/>
      <c r="AA161" s="51">
        <f t="shared" si="2"/>
        <v>18622.373726073096</v>
      </c>
    </row>
    <row r="162" spans="1:27" ht="12" x14ac:dyDescent="0.25">
      <c r="A162" s="70">
        <v>43252</v>
      </c>
      <c r="B162" s="32">
        <v>12492.020710252522</v>
      </c>
      <c r="C162" s="32">
        <v>11530.779712467474</v>
      </c>
      <c r="D162" s="32">
        <v>10899.54765616799</v>
      </c>
      <c r="E162" s="32">
        <v>10456.451538472422</v>
      </c>
      <c r="F162" s="32">
        <v>10213.828142240047</v>
      </c>
      <c r="G162" s="32">
        <v>10201.491359380774</v>
      </c>
      <c r="H162" s="32">
        <v>10296.073361301869</v>
      </c>
      <c r="I162" s="32">
        <v>10767.955305669075</v>
      </c>
      <c r="J162" s="32">
        <v>12167.152094958325</v>
      </c>
      <c r="K162" s="32">
        <v>13859.347477155317</v>
      </c>
      <c r="L162" s="32">
        <v>15384.996290752119</v>
      </c>
      <c r="M162" s="32">
        <v>16517.92418332872</v>
      </c>
      <c r="N162" s="32">
        <v>17444.210963012494</v>
      </c>
      <c r="O162" s="32">
        <v>18075.443019311977</v>
      </c>
      <c r="P162" s="32">
        <v>18398.255504129629</v>
      </c>
      <c r="Q162" s="32">
        <v>18318.066415544352</v>
      </c>
      <c r="R162" s="32">
        <v>17928.429690238972</v>
      </c>
      <c r="S162" s="32">
        <v>17255.0469591703</v>
      </c>
      <c r="T162" s="32">
        <v>16504.559335231173</v>
      </c>
      <c r="U162" s="32">
        <v>15988.470585618239</v>
      </c>
      <c r="V162" s="32">
        <v>15978.189933235511</v>
      </c>
      <c r="W162" s="32">
        <v>15620.423230316585</v>
      </c>
      <c r="X162" s="32">
        <v>14637.59286252781</v>
      </c>
      <c r="Y162" s="32">
        <v>13328.865814206563</v>
      </c>
      <c r="Z162" s="28"/>
      <c r="AA162" s="51">
        <f t="shared" si="2"/>
        <v>18398.255504129629</v>
      </c>
    </row>
    <row r="163" spans="1:27" ht="12" x14ac:dyDescent="0.25">
      <c r="A163" s="70">
        <v>43253</v>
      </c>
      <c r="B163" s="32">
        <v>12141.450464001506</v>
      </c>
      <c r="C163" s="32">
        <v>11316.942142906737</v>
      </c>
      <c r="D163" s="32">
        <v>10840.947937586441</v>
      </c>
      <c r="E163" s="32">
        <v>10574.679040873792</v>
      </c>
      <c r="F163" s="32">
        <v>10607.57712849852</v>
      </c>
      <c r="G163" s="32">
        <v>11182.265596693003</v>
      </c>
      <c r="H163" s="32">
        <v>12201.078247821326</v>
      </c>
      <c r="I163" s="32">
        <v>12880.629370319632</v>
      </c>
      <c r="J163" s="32">
        <v>13507.749165666026</v>
      </c>
      <c r="K163" s="32">
        <v>14230.479028171789</v>
      </c>
      <c r="L163" s="32">
        <v>14919.28273781455</v>
      </c>
      <c r="M163" s="32">
        <v>15307.89139788166</v>
      </c>
      <c r="N163" s="32">
        <v>15687.247470804316</v>
      </c>
      <c r="O163" s="32">
        <v>15940.151519419418</v>
      </c>
      <c r="P163" s="32">
        <v>16109.782283734427</v>
      </c>
      <c r="Q163" s="32">
        <v>16101.557761828244</v>
      </c>
      <c r="R163" s="32">
        <v>16062.491282773879</v>
      </c>
      <c r="S163" s="32">
        <v>15868.186952740325</v>
      </c>
      <c r="T163" s="32">
        <v>15668.742296515406</v>
      </c>
      <c r="U163" s="32">
        <v>15448.736335525031</v>
      </c>
      <c r="V163" s="32">
        <v>15518.644771727581</v>
      </c>
      <c r="W163" s="32">
        <v>15084.801241176468</v>
      </c>
      <c r="X163" s="32">
        <v>13962.154000982595</v>
      </c>
      <c r="Y163" s="32">
        <v>12627.725321704529</v>
      </c>
      <c r="Z163" s="28"/>
      <c r="AA163" s="51">
        <f t="shared" si="2"/>
        <v>16109.782283734427</v>
      </c>
    </row>
    <row r="164" spans="1:27" ht="12" x14ac:dyDescent="0.25">
      <c r="A164" s="70">
        <v>43254</v>
      </c>
      <c r="B164" s="32">
        <v>11402.271557683378</v>
      </c>
      <c r="C164" s="32">
        <v>10569.538714682429</v>
      </c>
      <c r="D164" s="32">
        <v>10053.449965069494</v>
      </c>
      <c r="E164" s="32">
        <v>9742.9742631111149</v>
      </c>
      <c r="F164" s="32">
        <v>9724.4690888222049</v>
      </c>
      <c r="G164" s="32">
        <v>10250.838490817867</v>
      </c>
      <c r="H164" s="32">
        <v>11305.633425285736</v>
      </c>
      <c r="I164" s="32">
        <v>11972.847764924769</v>
      </c>
      <c r="J164" s="32">
        <v>12607.164016939074</v>
      </c>
      <c r="K164" s="32">
        <v>13500.552708998117</v>
      </c>
      <c r="L164" s="32">
        <v>14391.885270580615</v>
      </c>
      <c r="M164" s="32">
        <v>15142.372894519744</v>
      </c>
      <c r="N164" s="32">
        <v>15685.19134032777</v>
      </c>
      <c r="O164" s="32">
        <v>16076.884196109699</v>
      </c>
      <c r="P164" s="32">
        <v>16240.34656899507</v>
      </c>
      <c r="Q164" s="32">
        <v>16293.805961385255</v>
      </c>
      <c r="R164" s="32">
        <v>16094.361305160335</v>
      </c>
      <c r="S164" s="32">
        <v>15878.467605123053</v>
      </c>
      <c r="T164" s="32">
        <v>15508.364119344853</v>
      </c>
      <c r="U164" s="32">
        <v>15185.551634527201</v>
      </c>
      <c r="V164" s="32">
        <v>15291.442354069297</v>
      </c>
      <c r="W164" s="32">
        <v>14732.174864448905</v>
      </c>
      <c r="X164" s="32">
        <v>13637.285385688398</v>
      </c>
      <c r="Y164" s="32">
        <v>12250.425379258419</v>
      </c>
      <c r="Z164" s="28"/>
      <c r="AA164" s="51">
        <f t="shared" si="2"/>
        <v>16293.805961385255</v>
      </c>
    </row>
    <row r="165" spans="1:27" ht="12" x14ac:dyDescent="0.25">
      <c r="A165" s="70">
        <v>43255</v>
      </c>
      <c r="B165" s="32">
        <v>10979.736744753267</v>
      </c>
      <c r="C165" s="32">
        <v>10125.414531748587</v>
      </c>
      <c r="D165" s="32">
        <v>9589.7925426084712</v>
      </c>
      <c r="E165" s="32">
        <v>9310.1587977982745</v>
      </c>
      <c r="F165" s="32">
        <v>9306.0465368451842</v>
      </c>
      <c r="G165" s="32">
        <v>9819.0510907432999</v>
      </c>
      <c r="H165" s="32">
        <v>10841.976002824715</v>
      </c>
      <c r="I165" s="32">
        <v>10994.129658089085</v>
      </c>
      <c r="J165" s="32">
        <v>12334.726728796788</v>
      </c>
      <c r="K165" s="32">
        <v>13542.703383767301</v>
      </c>
      <c r="L165" s="32">
        <v>14536.842469177078</v>
      </c>
      <c r="M165" s="32">
        <v>15315.087854549571</v>
      </c>
      <c r="N165" s="32">
        <v>15845.569517498323</v>
      </c>
      <c r="O165" s="32">
        <v>16476.801573797809</v>
      </c>
      <c r="P165" s="32">
        <v>16929.15027863783</v>
      </c>
      <c r="Q165" s="32">
        <v>17233.457589166574</v>
      </c>
      <c r="R165" s="32">
        <v>17464.772267777949</v>
      </c>
      <c r="S165" s="32">
        <v>17511.035203500222</v>
      </c>
      <c r="T165" s="32">
        <v>17211.868219162843</v>
      </c>
      <c r="U165" s="32">
        <v>16512.783857137358</v>
      </c>
      <c r="V165" s="32">
        <v>16165.297806601156</v>
      </c>
      <c r="W165" s="32">
        <v>15577.244490309129</v>
      </c>
      <c r="X165" s="32">
        <v>14414.502705822617</v>
      </c>
      <c r="Y165" s="32">
        <v>12918.667784135725</v>
      </c>
      <c r="Z165" s="28"/>
      <c r="AA165" s="51">
        <f t="shared" si="2"/>
        <v>17511.035203500222</v>
      </c>
    </row>
    <row r="166" spans="1:27" ht="12" x14ac:dyDescent="0.25">
      <c r="A166" s="70">
        <v>43256</v>
      </c>
      <c r="B166" s="32">
        <v>11561.621669615659</v>
      </c>
      <c r="C166" s="32">
        <v>10644.58747707634</v>
      </c>
      <c r="D166" s="32">
        <v>10021.579942683038</v>
      </c>
      <c r="E166" s="32">
        <v>9636.0554783307452</v>
      </c>
      <c r="F166" s="32">
        <v>9512.6876497380126</v>
      </c>
      <c r="G166" s="32">
        <v>9938.3066583829423</v>
      </c>
      <c r="H166" s="32">
        <v>10830.667285203714</v>
      </c>
      <c r="I166" s="32">
        <v>11765.178586793669</v>
      </c>
      <c r="J166" s="32">
        <v>13030.726895107458</v>
      </c>
      <c r="K166" s="32">
        <v>14408.33431439298</v>
      </c>
      <c r="L166" s="32">
        <v>15809.587234158776</v>
      </c>
      <c r="M166" s="32">
        <v>17043.265520086108</v>
      </c>
      <c r="N166" s="32">
        <v>17980.861017390882</v>
      </c>
      <c r="O166" s="32">
        <v>18837.239360872107</v>
      </c>
      <c r="P166" s="32">
        <v>19424.264611925864</v>
      </c>
      <c r="Q166" s="32">
        <v>19843.715229141155</v>
      </c>
      <c r="R166" s="32">
        <v>20018.486319647527</v>
      </c>
      <c r="S166" s="32">
        <v>19941.381426777069</v>
      </c>
      <c r="T166" s="32">
        <v>19449.966242882681</v>
      </c>
      <c r="U166" s="32">
        <v>18443.490374613633</v>
      </c>
      <c r="V166" s="32">
        <v>17872.914167372241</v>
      </c>
      <c r="W166" s="32">
        <v>16966.16062721565</v>
      </c>
      <c r="X166" s="32">
        <v>15525.841228395489</v>
      </c>
      <c r="Y166" s="32">
        <v>13816.16873714786</v>
      </c>
      <c r="Z166" s="28"/>
      <c r="AA166" s="51">
        <f t="shared" si="2"/>
        <v>20018.486319647527</v>
      </c>
    </row>
    <row r="167" spans="1:27" ht="12" x14ac:dyDescent="0.25">
      <c r="A167" s="70">
        <v>43257</v>
      </c>
      <c r="B167" s="32">
        <v>12431.364861194428</v>
      </c>
      <c r="C167" s="32">
        <v>11346.756034816648</v>
      </c>
      <c r="D167" s="32">
        <v>10606.549063260249</v>
      </c>
      <c r="E167" s="32">
        <v>10136.723249369588</v>
      </c>
      <c r="F167" s="32">
        <v>9917.7453536174871</v>
      </c>
      <c r="G167" s="32">
        <v>10249.810425579593</v>
      </c>
      <c r="H167" s="32">
        <v>10960.203505226084</v>
      </c>
      <c r="I167" s="32">
        <v>11903.967393960493</v>
      </c>
      <c r="J167" s="32">
        <v>13388.493598026385</v>
      </c>
      <c r="K167" s="32">
        <v>14997.415695923282</v>
      </c>
      <c r="L167" s="32">
        <v>16633.06749001527</v>
      </c>
      <c r="M167" s="32">
        <v>18112.453367889797</v>
      </c>
      <c r="N167" s="32">
        <v>19286.503869997312</v>
      </c>
      <c r="O167" s="32">
        <v>20165.499648720535</v>
      </c>
      <c r="P167" s="32">
        <v>20777.198465492838</v>
      </c>
      <c r="Q167" s="32">
        <v>21116.459994122855</v>
      </c>
      <c r="R167" s="32">
        <v>21227.491039856315</v>
      </c>
      <c r="S167" s="32">
        <v>21023.934122678304</v>
      </c>
      <c r="T167" s="32">
        <v>20364.944304945453</v>
      </c>
      <c r="U167" s="32">
        <v>19306.037109524492</v>
      </c>
      <c r="V167" s="32">
        <v>18605.924682260731</v>
      </c>
      <c r="W167" s="32">
        <v>17815.342514028966</v>
      </c>
      <c r="X167" s="32">
        <v>16481.941899989171</v>
      </c>
      <c r="Y167" s="32">
        <v>15089.941567367832</v>
      </c>
      <c r="Z167" s="28"/>
      <c r="AA167" s="51">
        <f t="shared" si="2"/>
        <v>21227.491039856315</v>
      </c>
    </row>
    <row r="168" spans="1:27" ht="12" x14ac:dyDescent="0.25">
      <c r="A168" s="70">
        <v>43258</v>
      </c>
      <c r="B168" s="32">
        <v>13714.390278558854</v>
      </c>
      <c r="C168" s="32">
        <v>12632.865647895893</v>
      </c>
      <c r="D168" s="32">
        <v>11853.592197285127</v>
      </c>
      <c r="E168" s="32">
        <v>11360.120882914194</v>
      </c>
      <c r="F168" s="32">
        <v>11018.803223807632</v>
      </c>
      <c r="G168" s="32">
        <v>10898.519590929716</v>
      </c>
      <c r="H168" s="32">
        <v>10999.269984280449</v>
      </c>
      <c r="I168" s="32">
        <v>11671.624650110845</v>
      </c>
      <c r="J168" s="32">
        <v>13368.960358499202</v>
      </c>
      <c r="K168" s="32">
        <v>15157.793873093835</v>
      </c>
      <c r="L168" s="32">
        <v>16944.571257211923</v>
      </c>
      <c r="M168" s="32">
        <v>18482.556853667997</v>
      </c>
      <c r="N168" s="32">
        <v>19476.695939077774</v>
      </c>
      <c r="O168" s="32">
        <v>20164.471583482264</v>
      </c>
      <c r="P168" s="32">
        <v>20567.473156885193</v>
      </c>
      <c r="Q168" s="32">
        <v>20675.420006903834</v>
      </c>
      <c r="R168" s="32">
        <v>20302.232325410816</v>
      </c>
      <c r="S168" s="32">
        <v>19729.599987692876</v>
      </c>
      <c r="T168" s="32">
        <v>18961.635254703113</v>
      </c>
      <c r="U168" s="32">
        <v>18170.025021233072</v>
      </c>
      <c r="V168" s="32">
        <v>17625.1504449485</v>
      </c>
      <c r="W168" s="32">
        <v>16881.859277677282</v>
      </c>
      <c r="X168" s="32">
        <v>15703.69651461668</v>
      </c>
      <c r="Y168" s="32">
        <v>14402.165922963344</v>
      </c>
      <c r="Z168" s="28"/>
      <c r="AA168" s="51">
        <f t="shared" si="2"/>
        <v>20675.420006903834</v>
      </c>
    </row>
    <row r="169" spans="1:27" ht="12" x14ac:dyDescent="0.25">
      <c r="A169" s="70">
        <v>43259</v>
      </c>
      <c r="B169" s="32">
        <v>13168.487637036011</v>
      </c>
      <c r="C169" s="32">
        <v>12149.674985907688</v>
      </c>
      <c r="D169" s="32">
        <v>11410.49607958956</v>
      </c>
      <c r="E169" s="32">
        <v>10763.843044715983</v>
      </c>
      <c r="F169" s="32">
        <v>10558.229997061428</v>
      </c>
      <c r="G169" s="32">
        <v>10479.068973714424</v>
      </c>
      <c r="H169" s="32">
        <v>10493.461887050242</v>
      </c>
      <c r="I169" s="32">
        <v>10934.501874269265</v>
      </c>
      <c r="J169" s="32">
        <v>12421.084208811701</v>
      </c>
      <c r="K169" s="32">
        <v>14382.632683436161</v>
      </c>
      <c r="L169" s="32">
        <v>16212.588807561704</v>
      </c>
      <c r="M169" s="32">
        <v>17741.321816873326</v>
      </c>
      <c r="N169" s="32">
        <v>18632.654378455823</v>
      </c>
      <c r="O169" s="32">
        <v>18835.18323039556</v>
      </c>
      <c r="P169" s="32">
        <v>18606.952747499003</v>
      </c>
      <c r="Q169" s="32">
        <v>18464.051679379088</v>
      </c>
      <c r="R169" s="32">
        <v>18192.642456475074</v>
      </c>
      <c r="S169" s="32">
        <v>17901.69999404388</v>
      </c>
      <c r="T169" s="32">
        <v>17340.376373946943</v>
      </c>
      <c r="U169" s="32">
        <v>16657.741055733819</v>
      </c>
      <c r="V169" s="32">
        <v>16270.160460904981</v>
      </c>
      <c r="W169" s="32">
        <v>15665.658100800587</v>
      </c>
      <c r="X169" s="32">
        <v>14372.352031053433</v>
      </c>
      <c r="Y169" s="32">
        <v>13100.635331310006</v>
      </c>
      <c r="Z169" s="28"/>
      <c r="AA169" s="51">
        <f t="shared" si="2"/>
        <v>18835.18323039556</v>
      </c>
    </row>
    <row r="170" spans="1:27" ht="12" x14ac:dyDescent="0.25">
      <c r="A170" s="70">
        <v>43260</v>
      </c>
      <c r="B170" s="32">
        <v>11772.375043461578</v>
      </c>
      <c r="C170" s="32">
        <v>10837.863741871623</v>
      </c>
      <c r="D170" s="32">
        <v>10182.986185091864</v>
      </c>
      <c r="E170" s="32">
        <v>9844.7527217001189</v>
      </c>
      <c r="F170" s="32">
        <v>9797.4617207395713</v>
      </c>
      <c r="G170" s="32">
        <v>10226.16492509932</v>
      </c>
      <c r="H170" s="32">
        <v>11015.719028092813</v>
      </c>
      <c r="I170" s="32">
        <v>11875.181567288855</v>
      </c>
      <c r="J170" s="32">
        <v>13112.972114169281</v>
      </c>
      <c r="K170" s="32">
        <v>14606.750905379626</v>
      </c>
      <c r="L170" s="32">
        <v>16214.644938038251</v>
      </c>
      <c r="M170" s="32">
        <v>17819.454774982056</v>
      </c>
      <c r="N170" s="32">
        <v>19026.403364714297</v>
      </c>
      <c r="O170" s="32">
        <v>20013.345993456165</v>
      </c>
      <c r="P170" s="32">
        <v>20535.603134498735</v>
      </c>
      <c r="Q170" s="32">
        <v>20379.337218281275</v>
      </c>
      <c r="R170" s="32">
        <v>20100.731538709351</v>
      </c>
      <c r="S170" s="32">
        <v>19389.310393824588</v>
      </c>
      <c r="T170" s="32">
        <v>18544.240767964366</v>
      </c>
      <c r="U170" s="32">
        <v>17786.556687357326</v>
      </c>
      <c r="V170" s="32">
        <v>17357.85348299758</v>
      </c>
      <c r="W170" s="32">
        <v>16614.562315726362</v>
      </c>
      <c r="X170" s="32">
        <v>15233.87070072602</v>
      </c>
      <c r="Y170" s="32">
        <v>13706.165756652672</v>
      </c>
      <c r="Z170" s="28"/>
      <c r="AA170" s="51">
        <f t="shared" si="2"/>
        <v>20535.603134498735</v>
      </c>
    </row>
    <row r="171" spans="1:27" ht="12" x14ac:dyDescent="0.25">
      <c r="A171" s="70">
        <v>43261</v>
      </c>
      <c r="B171" s="32">
        <v>12316.221554507878</v>
      </c>
      <c r="C171" s="32">
        <v>11337.503447672192</v>
      </c>
      <c r="D171" s="32">
        <v>10730.944957091255</v>
      </c>
      <c r="E171" s="32">
        <v>10346.448557977235</v>
      </c>
      <c r="F171" s="32">
        <v>10246.726229864777</v>
      </c>
      <c r="G171" s="32">
        <v>10665.148781841795</v>
      </c>
      <c r="H171" s="32">
        <v>11458.815145788381</v>
      </c>
      <c r="I171" s="32">
        <v>12469.403275010522</v>
      </c>
      <c r="J171" s="32">
        <v>13868.600064299771</v>
      </c>
      <c r="K171" s="32">
        <v>15331.536898361934</v>
      </c>
      <c r="L171" s="32">
        <v>16678.302360499274</v>
      </c>
      <c r="M171" s="32">
        <v>17882.166754516697</v>
      </c>
      <c r="N171" s="32">
        <v>18801.257077532558</v>
      </c>
      <c r="O171" s="32">
        <v>19305.00904428622</v>
      </c>
      <c r="P171" s="32">
        <v>19278.279348091128</v>
      </c>
      <c r="Q171" s="32">
        <v>18615.177269405187</v>
      </c>
      <c r="R171" s="32">
        <v>18013.759105015612</v>
      </c>
      <c r="S171" s="32">
        <v>17728.985034014051</v>
      </c>
      <c r="T171" s="32">
        <v>17653.936271620139</v>
      </c>
      <c r="U171" s="32">
        <v>17113.173956288658</v>
      </c>
      <c r="V171" s="32">
        <v>16933.262539590924</v>
      </c>
      <c r="W171" s="32">
        <v>16122.119066593701</v>
      </c>
      <c r="X171" s="32">
        <v>14753.764234452634</v>
      </c>
      <c r="Y171" s="32">
        <v>13280.546748007742</v>
      </c>
      <c r="Z171" s="28"/>
      <c r="AA171" s="51">
        <f t="shared" si="2"/>
        <v>19305.00904428622</v>
      </c>
    </row>
    <row r="172" spans="1:27" ht="12" x14ac:dyDescent="0.25">
      <c r="A172" s="70">
        <v>43262</v>
      </c>
      <c r="B172" s="32">
        <v>12029.391353029772</v>
      </c>
      <c r="C172" s="32">
        <v>11110.301030013909</v>
      </c>
      <c r="D172" s="32">
        <v>10457.479603710695</v>
      </c>
      <c r="E172" s="32">
        <v>10102.797096506587</v>
      </c>
      <c r="F172" s="32">
        <v>10021.579942683038</v>
      </c>
      <c r="G172" s="32">
        <v>10390.655363222964</v>
      </c>
      <c r="H172" s="32">
        <v>11222.360140985642</v>
      </c>
      <c r="I172" s="32">
        <v>12123.973354950867</v>
      </c>
      <c r="J172" s="32">
        <v>13404.942641838748</v>
      </c>
      <c r="K172" s="32">
        <v>15015.920870212192</v>
      </c>
      <c r="L172" s="32">
        <v>16439.791225219989</v>
      </c>
      <c r="M172" s="32">
        <v>17615.897857804048</v>
      </c>
      <c r="N172" s="32">
        <v>18342.739981262901</v>
      </c>
      <c r="O172" s="32">
        <v>18786.864164196741</v>
      </c>
      <c r="P172" s="32">
        <v>18342.739981262901</v>
      </c>
      <c r="Q172" s="32">
        <v>17558.326204460773</v>
      </c>
      <c r="R172" s="32">
        <v>17157.380761534387</v>
      </c>
      <c r="S172" s="32">
        <v>17031.956802465109</v>
      </c>
      <c r="T172" s="32">
        <v>16853.073451005646</v>
      </c>
      <c r="U172" s="32">
        <v>16310.25500519762</v>
      </c>
      <c r="V172" s="32">
        <v>16049.126434676333</v>
      </c>
      <c r="W172" s="32">
        <v>15504.251858391761</v>
      </c>
      <c r="X172" s="32">
        <v>14295.247138182975</v>
      </c>
      <c r="Y172" s="32">
        <v>12918.667784135725</v>
      </c>
      <c r="Z172" s="28"/>
      <c r="AA172" s="51">
        <f t="shared" si="2"/>
        <v>18786.864164196741</v>
      </c>
    </row>
    <row r="173" spans="1:27" ht="12" x14ac:dyDescent="0.25">
      <c r="A173" s="70">
        <v>43263</v>
      </c>
      <c r="B173" s="32">
        <v>11668.540454396027</v>
      </c>
      <c r="C173" s="32">
        <v>10746.365935665346</v>
      </c>
      <c r="D173" s="32">
        <v>10153.172293181953</v>
      </c>
      <c r="E173" s="32">
        <v>9784.0968726420251</v>
      </c>
      <c r="F173" s="32">
        <v>9700.8235883419311</v>
      </c>
      <c r="G173" s="32">
        <v>10054.478030307766</v>
      </c>
      <c r="H173" s="32">
        <v>10867.677633781534</v>
      </c>
      <c r="I173" s="32">
        <v>11570.874256760113</v>
      </c>
      <c r="J173" s="32">
        <v>12314.165424031331</v>
      </c>
      <c r="K173" s="32">
        <v>13286.71513943738</v>
      </c>
      <c r="L173" s="32">
        <v>14504.972446790622</v>
      </c>
      <c r="M173" s="32">
        <v>15805.474973205684</v>
      </c>
      <c r="N173" s="32">
        <v>17176.91400106157</v>
      </c>
      <c r="O173" s="32">
        <v>18381.806460317264</v>
      </c>
      <c r="P173" s="32">
        <v>19172.388628549033</v>
      </c>
      <c r="Q173" s="32">
        <v>19345.103588578859</v>
      </c>
      <c r="R173" s="32">
        <v>18856.77260039929</v>
      </c>
      <c r="S173" s="32">
        <v>18080.583345503343</v>
      </c>
      <c r="T173" s="32">
        <v>17485.333572543404</v>
      </c>
      <c r="U173" s="32">
        <v>16868.494429579736</v>
      </c>
      <c r="V173" s="32">
        <v>16538.485488094175</v>
      </c>
      <c r="W173" s="32">
        <v>15825.008212732868</v>
      </c>
      <c r="X173" s="32">
        <v>14416.558836299162</v>
      </c>
      <c r="Y173" s="32">
        <v>12973.155241764181</v>
      </c>
      <c r="Z173" s="28"/>
      <c r="AA173" s="51">
        <f t="shared" si="2"/>
        <v>19345.103588578859</v>
      </c>
    </row>
    <row r="174" spans="1:27" ht="12" x14ac:dyDescent="0.25">
      <c r="A174" s="70">
        <v>43264</v>
      </c>
      <c r="B174" s="32">
        <v>11680.877237255301</v>
      </c>
      <c r="C174" s="32">
        <v>10751.50626185671</v>
      </c>
      <c r="D174" s="32">
        <v>10140.83551032268</v>
      </c>
      <c r="E174" s="32">
        <v>9742.9742631111149</v>
      </c>
      <c r="F174" s="32">
        <v>9667.9255007172014</v>
      </c>
      <c r="G174" s="32">
        <v>10016.439616491674</v>
      </c>
      <c r="H174" s="32">
        <v>10729.916891852981</v>
      </c>
      <c r="I174" s="32">
        <v>11686.017563446665</v>
      </c>
      <c r="J174" s="32">
        <v>13062.596917493915</v>
      </c>
      <c r="K174" s="32">
        <v>14477.214685357256</v>
      </c>
      <c r="L174" s="32">
        <v>15826.036277971141</v>
      </c>
      <c r="M174" s="32">
        <v>17109.061695335567</v>
      </c>
      <c r="N174" s="32">
        <v>18092.920128362617</v>
      </c>
      <c r="O174" s="32">
        <v>18588.447573210095</v>
      </c>
      <c r="P174" s="32">
        <v>18577.138855589095</v>
      </c>
      <c r="Q174" s="32">
        <v>18035.348475019338</v>
      </c>
      <c r="R174" s="32">
        <v>17477.10905063722</v>
      </c>
      <c r="S174" s="32">
        <v>16878.775081962463</v>
      </c>
      <c r="T174" s="32">
        <v>16342.125027584076</v>
      </c>
      <c r="U174" s="32">
        <v>15555.6551203054</v>
      </c>
      <c r="V174" s="32">
        <v>15076.576719270286</v>
      </c>
      <c r="W174" s="32">
        <v>14592.357992043808</v>
      </c>
      <c r="X174" s="32">
        <v>13660.930886168671</v>
      </c>
      <c r="Y174" s="32">
        <v>12481.740057869794</v>
      </c>
      <c r="Z174" s="28"/>
      <c r="AA174" s="51">
        <f t="shared" si="2"/>
        <v>18588.447573210095</v>
      </c>
    </row>
    <row r="175" spans="1:27" ht="12" x14ac:dyDescent="0.25">
      <c r="A175" s="70">
        <v>43265</v>
      </c>
      <c r="B175" s="32">
        <v>11369.373470058648</v>
      </c>
      <c r="C175" s="32">
        <v>10507.854800386061</v>
      </c>
      <c r="D175" s="32">
        <v>9899.2401793285771</v>
      </c>
      <c r="E175" s="32">
        <v>9533.2489545034678</v>
      </c>
      <c r="F175" s="32">
        <v>9369.7865816180965</v>
      </c>
      <c r="G175" s="32">
        <v>9435.5827568675541</v>
      </c>
      <c r="H175" s="32">
        <v>9662.7851745258376</v>
      </c>
      <c r="I175" s="32">
        <v>10306.354013684597</v>
      </c>
      <c r="J175" s="32">
        <v>11742.561151551667</v>
      </c>
      <c r="K175" s="32">
        <v>13434.756533748659</v>
      </c>
      <c r="L175" s="32">
        <v>15020.033131165283</v>
      </c>
      <c r="M175" s="32">
        <v>16414.089594263169</v>
      </c>
      <c r="N175" s="32">
        <v>17467.856463492768</v>
      </c>
      <c r="O175" s="32">
        <v>18318.066415544352</v>
      </c>
      <c r="P175" s="32">
        <v>18706.675075611463</v>
      </c>
      <c r="Q175" s="32">
        <v>18676.861183701552</v>
      </c>
      <c r="R175" s="32">
        <v>18177.221477900985</v>
      </c>
      <c r="S175" s="32">
        <v>17673.469511147323</v>
      </c>
      <c r="T175" s="32">
        <v>16879.803147200739</v>
      </c>
      <c r="U175" s="32">
        <v>16009.031890383694</v>
      </c>
      <c r="V175" s="32">
        <v>15674.910687945043</v>
      </c>
      <c r="W175" s="32">
        <v>15101.250284988831</v>
      </c>
      <c r="X175" s="32">
        <v>14123.560243391421</v>
      </c>
      <c r="Y175" s="32">
        <v>12989.604285576546</v>
      </c>
      <c r="Z175" s="28"/>
      <c r="AA175" s="51">
        <f t="shared" si="2"/>
        <v>18706.675075611463</v>
      </c>
    </row>
    <row r="176" spans="1:27" ht="12" x14ac:dyDescent="0.25">
      <c r="A176" s="70">
        <v>43266</v>
      </c>
      <c r="B176" s="32">
        <v>11896.770937292584</v>
      </c>
      <c r="C176" s="32">
        <v>11084.59939905709</v>
      </c>
      <c r="D176" s="32">
        <v>10433.834103230422</v>
      </c>
      <c r="E176" s="32">
        <v>10039.057051733675</v>
      </c>
      <c r="F176" s="32">
        <v>9924.9418102853961</v>
      </c>
      <c r="G176" s="32">
        <v>10026.720268874402</v>
      </c>
      <c r="H176" s="32">
        <v>10209.715881286957</v>
      </c>
      <c r="I176" s="32">
        <v>10809.077915199985</v>
      </c>
      <c r="J176" s="32">
        <v>12338.838989749878</v>
      </c>
      <c r="K176" s="32">
        <v>14135.897026250694</v>
      </c>
      <c r="L176" s="32">
        <v>15709.864906046316</v>
      </c>
      <c r="M176" s="32">
        <v>17112.145891050386</v>
      </c>
      <c r="N176" s="32">
        <v>18231.708935529441</v>
      </c>
      <c r="O176" s="32">
        <v>18937.989754222839</v>
      </c>
      <c r="P176" s="32">
        <v>19343.047458102312</v>
      </c>
      <c r="Q176" s="32">
        <v>19190.893802837942</v>
      </c>
      <c r="R176" s="32">
        <v>18653.215683221279</v>
      </c>
      <c r="S176" s="32">
        <v>17974.692625961245</v>
      </c>
      <c r="T176" s="32">
        <v>17248.878567740663</v>
      </c>
      <c r="U176" s="32">
        <v>16487.082226180537</v>
      </c>
      <c r="V176" s="32">
        <v>16334.928570916165</v>
      </c>
      <c r="W176" s="32">
        <v>15972.021541805874</v>
      </c>
      <c r="X176" s="32">
        <v>14891.524976381186</v>
      </c>
      <c r="Y176" s="32">
        <v>13674.295734266218</v>
      </c>
      <c r="Z176" s="28"/>
      <c r="AA176" s="51">
        <f t="shared" si="2"/>
        <v>19343.047458102312</v>
      </c>
    </row>
    <row r="177" spans="1:27" ht="12" x14ac:dyDescent="0.25">
      <c r="A177" s="70">
        <v>43267</v>
      </c>
      <c r="B177" s="32">
        <v>12368.652881659789</v>
      </c>
      <c r="C177" s="32">
        <v>11497.881624842747</v>
      </c>
      <c r="D177" s="32">
        <v>10938.614135222355</v>
      </c>
      <c r="E177" s="32">
        <v>10587.015823733065</v>
      </c>
      <c r="F177" s="32">
        <v>10466.732190855149</v>
      </c>
      <c r="G177" s="32">
        <v>10847.116329016078</v>
      </c>
      <c r="H177" s="32">
        <v>11584.239104857659</v>
      </c>
      <c r="I177" s="32">
        <v>12342.95125070297</v>
      </c>
      <c r="J177" s="32">
        <v>13315.500966109017</v>
      </c>
      <c r="K177" s="32">
        <v>14513.196968696804</v>
      </c>
      <c r="L177" s="32">
        <v>16051.182565152878</v>
      </c>
      <c r="M177" s="32">
        <v>17501.782616355769</v>
      </c>
      <c r="N177" s="32">
        <v>18482.556853667997</v>
      </c>
      <c r="O177" s="32">
        <v>19339.963262387493</v>
      </c>
      <c r="P177" s="32">
        <v>19930.072709156069</v>
      </c>
      <c r="Q177" s="32">
        <v>20276.530694453995</v>
      </c>
      <c r="R177" s="32">
        <v>20483.171807346822</v>
      </c>
      <c r="S177" s="32">
        <v>20337.186543512089</v>
      </c>
      <c r="T177" s="32">
        <v>19598.007637193961</v>
      </c>
      <c r="U177" s="32">
        <v>18319.094480782627</v>
      </c>
      <c r="V177" s="32">
        <v>17710.479859725143</v>
      </c>
      <c r="W177" s="32">
        <v>16935.318670067467</v>
      </c>
      <c r="X177" s="32">
        <v>15532.009619825127</v>
      </c>
      <c r="Y177" s="32">
        <v>14017.669523849325</v>
      </c>
      <c r="Z177" s="28"/>
      <c r="AA177" s="51">
        <f t="shared" si="2"/>
        <v>20483.171807346822</v>
      </c>
    </row>
    <row r="178" spans="1:27" ht="12" x14ac:dyDescent="0.25">
      <c r="A178" s="70">
        <v>43268</v>
      </c>
      <c r="B178" s="32">
        <v>12620.52886503662</v>
      </c>
      <c r="C178" s="32">
        <v>11662.372062966391</v>
      </c>
      <c r="D178" s="32">
        <v>10941.698330937174</v>
      </c>
      <c r="E178" s="32">
        <v>10518.135452768789</v>
      </c>
      <c r="F178" s="32">
        <v>10368.037927980964</v>
      </c>
      <c r="G178" s="32">
        <v>10694.962673751706</v>
      </c>
      <c r="H178" s="32">
        <v>11455.730950073563</v>
      </c>
      <c r="I178" s="32">
        <v>12283.323466883148</v>
      </c>
      <c r="J178" s="32">
        <v>13295.967726581834</v>
      </c>
      <c r="K178" s="32">
        <v>14374.408161529978</v>
      </c>
      <c r="L178" s="32">
        <v>15403.501465041028</v>
      </c>
      <c r="M178" s="32">
        <v>16333.900505677893</v>
      </c>
      <c r="N178" s="32">
        <v>17126.538804386204</v>
      </c>
      <c r="O178" s="32">
        <v>17815.342514028966</v>
      </c>
      <c r="P178" s="32">
        <v>18047.685257878613</v>
      </c>
      <c r="Q178" s="32">
        <v>18043.572996925523</v>
      </c>
      <c r="R178" s="32">
        <v>17865.717710704332</v>
      </c>
      <c r="S178" s="32">
        <v>17704.311468295506</v>
      </c>
      <c r="T178" s="32">
        <v>17374.302526809945</v>
      </c>
      <c r="U178" s="32">
        <v>16826.343754810554</v>
      </c>
      <c r="V178" s="32">
        <v>16498.390943801536</v>
      </c>
      <c r="W178" s="32">
        <v>16064.547413250424</v>
      </c>
      <c r="X178" s="32">
        <v>14657.126102054992</v>
      </c>
      <c r="Y178" s="32">
        <v>13186.992811324921</v>
      </c>
      <c r="Z178" s="28"/>
      <c r="AA178" s="51">
        <f t="shared" si="2"/>
        <v>18047.685257878613</v>
      </c>
    </row>
    <row r="179" spans="1:27" ht="12" x14ac:dyDescent="0.25">
      <c r="A179" s="70">
        <v>43269</v>
      </c>
      <c r="B179" s="32">
        <v>11821.72217489867</v>
      </c>
      <c r="C179" s="32">
        <v>10925.249287124809</v>
      </c>
      <c r="D179" s="32">
        <v>10346.448557977235</v>
      </c>
      <c r="E179" s="32">
        <v>9977.3731374373074</v>
      </c>
      <c r="F179" s="32">
        <v>9916.7172883792136</v>
      </c>
      <c r="G179" s="32">
        <v>10299.157557016688</v>
      </c>
      <c r="H179" s="32">
        <v>11138.058791447274</v>
      </c>
      <c r="I179" s="32">
        <v>11988.268743498862</v>
      </c>
      <c r="J179" s="32">
        <v>13135.589549411281</v>
      </c>
      <c r="K179" s="32">
        <v>14400.109792486797</v>
      </c>
      <c r="L179" s="32">
        <v>15755.099776530318</v>
      </c>
      <c r="M179" s="32">
        <v>17012.423562937925</v>
      </c>
      <c r="N179" s="32">
        <v>17687.862424483141</v>
      </c>
      <c r="O179" s="32">
        <v>17926.373559762425</v>
      </c>
      <c r="P179" s="32">
        <v>17771.135708783237</v>
      </c>
      <c r="Q179" s="32">
        <v>17348.600895853124</v>
      </c>
      <c r="R179" s="32">
        <v>16867.466364341464</v>
      </c>
      <c r="S179" s="32">
        <v>16455.212203794079</v>
      </c>
      <c r="T179" s="32">
        <v>16049.126434676333</v>
      </c>
      <c r="U179" s="32">
        <v>15642.012600320313</v>
      </c>
      <c r="V179" s="32">
        <v>15483.690553626306</v>
      </c>
      <c r="W179" s="32">
        <v>15076.576719270286</v>
      </c>
      <c r="X179" s="32">
        <v>13920.003326213411</v>
      </c>
      <c r="Y179" s="32">
        <v>12571.181733599526</v>
      </c>
      <c r="Z179" s="28"/>
      <c r="AA179" s="51">
        <f t="shared" si="2"/>
        <v>17926.373559762425</v>
      </c>
    </row>
    <row r="180" spans="1:27" ht="12" x14ac:dyDescent="0.25">
      <c r="A180" s="70">
        <v>43270</v>
      </c>
      <c r="B180" s="32">
        <v>11313.857947191918</v>
      </c>
      <c r="C180" s="32">
        <v>10492.43382181197</v>
      </c>
      <c r="D180" s="32">
        <v>9984.5695941052181</v>
      </c>
      <c r="E180" s="32">
        <v>9683.3464792912928</v>
      </c>
      <c r="F180" s="32">
        <v>9605.2135211825625</v>
      </c>
      <c r="G180" s="32">
        <v>9994.8502464879457</v>
      </c>
      <c r="H180" s="32">
        <v>10811.13404567653</v>
      </c>
      <c r="I180" s="32">
        <v>11646.9510843923</v>
      </c>
      <c r="J180" s="32">
        <v>12884.741631272724</v>
      </c>
      <c r="K180" s="32">
        <v>14293.191007706429</v>
      </c>
      <c r="L180" s="32">
        <v>15768.464624627864</v>
      </c>
      <c r="M180" s="32">
        <v>16919.897691493377</v>
      </c>
      <c r="N180" s="32">
        <v>17857.493188798151</v>
      </c>
      <c r="O180" s="32">
        <v>18531.903985105091</v>
      </c>
      <c r="P180" s="32">
        <v>18586.391442733548</v>
      </c>
      <c r="Q180" s="32">
        <v>18002.450387394612</v>
      </c>
      <c r="R180" s="32">
        <v>17453.463550156946</v>
      </c>
      <c r="S180" s="32">
        <v>16889.055734345191</v>
      </c>
      <c r="T180" s="32">
        <v>16317.451461865528</v>
      </c>
      <c r="U180" s="32">
        <v>15772.576885580957</v>
      </c>
      <c r="V180" s="32">
        <v>15482.662488388032</v>
      </c>
      <c r="W180" s="32">
        <v>14863.76721494782</v>
      </c>
      <c r="X180" s="32">
        <v>13775.046127616948</v>
      </c>
      <c r="Y180" s="32">
        <v>12411.831621667247</v>
      </c>
      <c r="Z180" s="28"/>
      <c r="AA180" s="51">
        <f t="shared" si="2"/>
        <v>18586.391442733548</v>
      </c>
    </row>
    <row r="181" spans="1:27" ht="12" x14ac:dyDescent="0.25">
      <c r="A181" s="70">
        <v>43271</v>
      </c>
      <c r="B181" s="30">
        <v>11167.872683357185</v>
      </c>
      <c r="C181" s="30">
        <v>10312.522405114234</v>
      </c>
      <c r="D181" s="30">
        <v>9753.2549154938424</v>
      </c>
      <c r="E181" s="30">
        <v>9442.779213535463</v>
      </c>
      <c r="F181" s="30">
        <v>9363.6181901884593</v>
      </c>
      <c r="G181" s="30">
        <v>9702.8797188184762</v>
      </c>
      <c r="H181" s="30">
        <v>10457.479603710695</v>
      </c>
      <c r="I181" s="30">
        <v>11348.812165293193</v>
      </c>
      <c r="J181" s="30">
        <v>12652.398887423076</v>
      </c>
      <c r="K181" s="30">
        <v>14223.28257150388</v>
      </c>
      <c r="L181" s="30">
        <v>15683.135209851225</v>
      </c>
      <c r="M181" s="30">
        <v>16995.974519125561</v>
      </c>
      <c r="N181" s="30">
        <v>17988.057474058791</v>
      </c>
      <c r="O181" s="30">
        <v>18547.324963679184</v>
      </c>
      <c r="P181" s="30">
        <v>18385.918721270358</v>
      </c>
      <c r="Q181" s="30">
        <v>17573.747183034862</v>
      </c>
      <c r="R181" s="30">
        <v>17056.630368183654</v>
      </c>
      <c r="S181" s="30">
        <v>16592.972945722631</v>
      </c>
      <c r="T181" s="30">
        <v>16198.195894225886</v>
      </c>
      <c r="U181" s="30">
        <v>15677.99488365986</v>
      </c>
      <c r="V181" s="30">
        <v>15368.547246939754</v>
      </c>
      <c r="W181" s="30">
        <v>14984.050847825736</v>
      </c>
      <c r="X181" s="30">
        <v>14046.455350520962</v>
      </c>
      <c r="Y181" s="30">
        <v>12871.376783175177</v>
      </c>
      <c r="Z181" s="28"/>
      <c r="AA181" s="51">
        <f t="shared" si="2"/>
        <v>18547.324963679184</v>
      </c>
    </row>
    <row r="182" spans="1:27" ht="12" x14ac:dyDescent="0.25">
      <c r="A182" s="70">
        <v>43272</v>
      </c>
      <c r="B182" s="32">
        <v>11660.315932489844</v>
      </c>
      <c r="C182" s="32">
        <v>10809.077915199985</v>
      </c>
      <c r="D182" s="32">
        <v>10199.435228904227</v>
      </c>
      <c r="E182" s="32">
        <v>9840.6404607470286</v>
      </c>
      <c r="F182" s="32">
        <v>9682.3184140530211</v>
      </c>
      <c r="G182" s="32">
        <v>9745.03039358766</v>
      </c>
      <c r="H182" s="32">
        <v>9900.2682445668488</v>
      </c>
      <c r="I182" s="32">
        <v>10654.868129459068</v>
      </c>
      <c r="J182" s="32">
        <v>12440.617448338884</v>
      </c>
      <c r="K182" s="32">
        <v>14361.043313432432</v>
      </c>
      <c r="L182" s="32">
        <v>15895.944714173689</v>
      </c>
      <c r="M182" s="32">
        <v>17285.888916318483</v>
      </c>
      <c r="N182" s="32">
        <v>18370.497742696265</v>
      </c>
      <c r="O182" s="32">
        <v>18995.561407566114</v>
      </c>
      <c r="P182" s="32">
        <v>18808.453534200467</v>
      </c>
      <c r="Q182" s="32">
        <v>18136.098868370071</v>
      </c>
      <c r="R182" s="32">
        <v>17553.185878269407</v>
      </c>
      <c r="S182" s="32">
        <v>17076.163607710838</v>
      </c>
      <c r="T182" s="32">
        <v>16495.306748086718</v>
      </c>
      <c r="U182" s="32">
        <v>15884.635996552688</v>
      </c>
      <c r="V182" s="32">
        <v>15578.272555547401</v>
      </c>
      <c r="W182" s="32">
        <v>15212.281330722291</v>
      </c>
      <c r="X182" s="32">
        <v>14305.527790565702</v>
      </c>
      <c r="Y182" s="32">
        <v>13104.747592263098</v>
      </c>
      <c r="Z182" s="28"/>
      <c r="AA182" s="51">
        <f t="shared" si="2"/>
        <v>18995.561407566114</v>
      </c>
    </row>
    <row r="183" spans="1:27" ht="12" x14ac:dyDescent="0.25">
      <c r="A183" s="70">
        <v>43273</v>
      </c>
      <c r="B183" s="30">
        <v>11913.219981104949</v>
      </c>
      <c r="C183" s="30">
        <v>11126.750073826273</v>
      </c>
      <c r="D183" s="30">
        <v>10490.377691335423</v>
      </c>
      <c r="E183" s="30">
        <v>10090.460313647314</v>
      </c>
      <c r="F183" s="30">
        <v>9862.2298307507572</v>
      </c>
      <c r="G183" s="30">
        <v>9848.864982653211</v>
      </c>
      <c r="H183" s="30">
        <v>9909.5208317113047</v>
      </c>
      <c r="I183" s="30">
        <v>10656.924259935615</v>
      </c>
      <c r="J183" s="30">
        <v>12358.372229277062</v>
      </c>
      <c r="K183" s="30">
        <v>14331.229421522521</v>
      </c>
      <c r="L183" s="30">
        <v>15955.572497993511</v>
      </c>
      <c r="M183" s="30">
        <v>17172.80174010848</v>
      </c>
      <c r="N183" s="30">
        <v>18293.392849825806</v>
      </c>
      <c r="O183" s="30">
        <v>19106.592453299574</v>
      </c>
      <c r="P183" s="30">
        <v>19622.68120291251</v>
      </c>
      <c r="Q183" s="30">
        <v>19701.842226259512</v>
      </c>
      <c r="R183" s="30">
        <v>19366.692958582586</v>
      </c>
      <c r="S183" s="30">
        <v>18607.980812737278</v>
      </c>
      <c r="T183" s="30">
        <v>17641.599488760865</v>
      </c>
      <c r="U183" s="30">
        <v>16797.557928138915</v>
      </c>
      <c r="V183" s="30">
        <v>16453.156073317536</v>
      </c>
      <c r="W183" s="30">
        <v>15940.151519419418</v>
      </c>
      <c r="X183" s="30">
        <v>14854.514627803366</v>
      </c>
      <c r="Y183" s="30">
        <v>13431.672338033841</v>
      </c>
      <c r="Z183" s="28"/>
      <c r="AA183" s="51">
        <f t="shared" si="2"/>
        <v>19701.842226259512</v>
      </c>
    </row>
    <row r="184" spans="1:27" ht="12" x14ac:dyDescent="0.25">
      <c r="A184" s="70">
        <v>43274</v>
      </c>
      <c r="B184" s="30">
        <v>12097.243658755775</v>
      </c>
      <c r="C184" s="30">
        <v>11283.015990043736</v>
      </c>
      <c r="D184" s="30">
        <v>10703.187195657889</v>
      </c>
      <c r="E184" s="30">
        <v>10352.616949406873</v>
      </c>
      <c r="F184" s="30">
        <v>10276.540121774686</v>
      </c>
      <c r="G184" s="30">
        <v>10678.513629939342</v>
      </c>
      <c r="H184" s="30">
        <v>11456.759015311834</v>
      </c>
      <c r="I184" s="30">
        <v>12397.438708331427</v>
      </c>
      <c r="J184" s="30">
        <v>13754.484822851493</v>
      </c>
      <c r="K184" s="30">
        <v>15244.151353108748</v>
      </c>
      <c r="L184" s="30">
        <v>16814.006971951279</v>
      </c>
      <c r="M184" s="30">
        <v>18190.586325998531</v>
      </c>
      <c r="N184" s="30">
        <v>19387.254263348044</v>
      </c>
      <c r="O184" s="30">
        <v>20336.158478273817</v>
      </c>
      <c r="P184" s="30">
        <v>20872.808532652205</v>
      </c>
      <c r="Q184" s="30">
        <v>20994.120230768393</v>
      </c>
      <c r="R184" s="30">
        <v>20782.3387916842</v>
      </c>
      <c r="S184" s="30">
        <v>20320.737499699724</v>
      </c>
      <c r="T184" s="30">
        <v>19644.270572916237</v>
      </c>
      <c r="U184" s="30">
        <v>18700.506684181826</v>
      </c>
      <c r="V184" s="30">
        <v>18073.386888835434</v>
      </c>
      <c r="W184" s="30">
        <v>17233.457589166574</v>
      </c>
      <c r="X184" s="30">
        <v>15885.664061790962</v>
      </c>
      <c r="Y184" s="30">
        <v>14239.731615316245</v>
      </c>
      <c r="Z184" s="28"/>
      <c r="AA184" s="51">
        <f t="shared" si="2"/>
        <v>20994.120230768393</v>
      </c>
    </row>
    <row r="185" spans="1:27" ht="12" x14ac:dyDescent="0.25">
      <c r="A185" s="70">
        <v>43275</v>
      </c>
      <c r="B185" s="30">
        <v>12836.422565073903</v>
      </c>
      <c r="C185" s="30">
        <v>11839.199283949309</v>
      </c>
      <c r="D185" s="30">
        <v>11178.153335739913</v>
      </c>
      <c r="E185" s="30">
        <v>10746.365935665346</v>
      </c>
      <c r="F185" s="30">
        <v>10602.436802307157</v>
      </c>
      <c r="G185" s="30">
        <v>10945.810591890264</v>
      </c>
      <c r="H185" s="30">
        <v>11702.46660725903</v>
      </c>
      <c r="I185" s="30">
        <v>12623.613060751437</v>
      </c>
      <c r="J185" s="30">
        <v>14048.511480997508</v>
      </c>
      <c r="K185" s="30">
        <v>15582.384816500493</v>
      </c>
      <c r="L185" s="30">
        <v>17241.682111072754</v>
      </c>
      <c r="M185" s="30">
        <v>18638.822769885461</v>
      </c>
      <c r="N185" s="30">
        <v>19828.294250567065</v>
      </c>
      <c r="O185" s="30">
        <v>20867.668206460843</v>
      </c>
      <c r="P185" s="30">
        <v>21477.310892756599</v>
      </c>
      <c r="Q185" s="30">
        <v>21809.375964718707</v>
      </c>
      <c r="R185" s="30">
        <v>21869.003748538529</v>
      </c>
      <c r="S185" s="30">
        <v>21459.833783705963</v>
      </c>
      <c r="T185" s="30">
        <v>20919.071468374481</v>
      </c>
      <c r="U185" s="30">
        <v>19983.532101546254</v>
      </c>
      <c r="V185" s="30">
        <v>19468.471417171593</v>
      </c>
      <c r="W185" s="30">
        <v>18573.026594636001</v>
      </c>
      <c r="X185" s="30">
        <v>17098.78104295284</v>
      </c>
      <c r="Y185" s="30">
        <v>15436.399552665758</v>
      </c>
      <c r="Z185" s="28"/>
      <c r="AA185" s="51">
        <f t="shared" si="2"/>
        <v>21869.003748538529</v>
      </c>
    </row>
    <row r="186" spans="1:27" ht="12" x14ac:dyDescent="0.25">
      <c r="A186" s="70">
        <v>43276</v>
      </c>
      <c r="B186" s="30">
        <v>13973.462718603594</v>
      </c>
      <c r="C186" s="30">
        <v>12877.545174604815</v>
      </c>
      <c r="D186" s="30">
        <v>12069.485897322411</v>
      </c>
      <c r="E186" s="30">
        <v>11563.677800092204</v>
      </c>
      <c r="F186" s="30">
        <v>11372.457665773467</v>
      </c>
      <c r="G186" s="30">
        <v>11673.68078058739</v>
      </c>
      <c r="H186" s="30">
        <v>12388.186121186971</v>
      </c>
      <c r="I186" s="30">
        <v>13290.82740039047</v>
      </c>
      <c r="J186" s="30">
        <v>14712.641624921722</v>
      </c>
      <c r="K186" s="30">
        <v>16399.696680927351</v>
      </c>
      <c r="L186" s="30">
        <v>18129.930476940437</v>
      </c>
      <c r="M186" s="30">
        <v>19427.348807640679</v>
      </c>
      <c r="N186" s="30">
        <v>20578.781874506192</v>
      </c>
      <c r="O186" s="30">
        <v>21472.170566565237</v>
      </c>
      <c r="P186" s="30">
        <v>22022.185469041171</v>
      </c>
      <c r="Q186" s="30">
        <v>22076.672926669627</v>
      </c>
      <c r="R186" s="30">
        <v>21619.183895638242</v>
      </c>
      <c r="S186" s="30">
        <v>21020.849926963485</v>
      </c>
      <c r="T186" s="30">
        <v>20264.193911594721</v>
      </c>
      <c r="U186" s="30">
        <v>19267.9986957084</v>
      </c>
      <c r="V186" s="30">
        <v>18652.187617983007</v>
      </c>
      <c r="W186" s="30">
        <v>17849.268666891967</v>
      </c>
      <c r="X186" s="30">
        <v>16581.664228101632</v>
      </c>
      <c r="Y186" s="30">
        <v>14969.657934489916</v>
      </c>
      <c r="Z186" s="28"/>
      <c r="AA186" s="51">
        <f t="shared" si="2"/>
        <v>22076.672926669627</v>
      </c>
    </row>
    <row r="187" spans="1:27" ht="12" x14ac:dyDescent="0.25">
      <c r="A187" s="70">
        <v>43277</v>
      </c>
      <c r="B187" s="30">
        <v>13557.09629710312</v>
      </c>
      <c r="C187" s="30">
        <v>12441.645513577156</v>
      </c>
      <c r="D187" s="30">
        <v>11683.96143297012</v>
      </c>
      <c r="E187" s="30">
        <v>11195.63044479055</v>
      </c>
      <c r="F187" s="30">
        <v>11005.438375710086</v>
      </c>
      <c r="G187" s="30">
        <v>11266.566946231371</v>
      </c>
      <c r="H187" s="30">
        <v>12005.745852549499</v>
      </c>
      <c r="I187" s="30">
        <v>12899.134544608542</v>
      </c>
      <c r="J187" s="30">
        <v>14363.099443908977</v>
      </c>
      <c r="K187" s="30">
        <v>16140.624240882611</v>
      </c>
      <c r="L187" s="30">
        <v>17837.959949270968</v>
      </c>
      <c r="M187" s="30">
        <v>19148.74312806876</v>
      </c>
      <c r="N187" s="30">
        <v>20148.022539669899</v>
      </c>
      <c r="O187" s="30">
        <v>20799.81590073484</v>
      </c>
      <c r="P187" s="30">
        <v>21437.21634846396</v>
      </c>
      <c r="Q187" s="30">
        <v>21644.885526595062</v>
      </c>
      <c r="R187" s="30">
        <v>21650.025852786428</v>
      </c>
      <c r="S187" s="30">
        <v>21323.101107015682</v>
      </c>
      <c r="T187" s="30">
        <v>20728.879399294019</v>
      </c>
      <c r="U187" s="30">
        <v>19755.301618649697</v>
      </c>
      <c r="V187" s="30">
        <v>19055.189191385936</v>
      </c>
      <c r="W187" s="30">
        <v>18197.78278266644</v>
      </c>
      <c r="X187" s="30">
        <v>16789.333406232734</v>
      </c>
      <c r="Y187" s="30">
        <v>15138.260633566651</v>
      </c>
      <c r="Z187" s="28"/>
      <c r="AA187" s="51">
        <f t="shared" si="2"/>
        <v>21650.025852786428</v>
      </c>
    </row>
    <row r="188" spans="1:27" ht="12" x14ac:dyDescent="0.25">
      <c r="A188" s="70">
        <v>43278</v>
      </c>
      <c r="B188" s="30">
        <v>13666.071212360035</v>
      </c>
      <c r="C188" s="30">
        <v>12641.090169802075</v>
      </c>
      <c r="D188" s="30">
        <v>11900.883198245676</v>
      </c>
      <c r="E188" s="30">
        <v>11431.057384355016</v>
      </c>
      <c r="F188" s="30">
        <v>11275.819533375827</v>
      </c>
      <c r="G188" s="30">
        <v>11599.660083431751</v>
      </c>
      <c r="H188" s="30">
        <v>12210.330834965782</v>
      </c>
      <c r="I188" s="30">
        <v>13079.045961306278</v>
      </c>
      <c r="J188" s="30">
        <v>14521.421490602985</v>
      </c>
      <c r="K188" s="30">
        <v>16184.83104612834</v>
      </c>
      <c r="L188" s="30">
        <v>17675.525641623866</v>
      </c>
      <c r="M188" s="30">
        <v>18982.196559468568</v>
      </c>
      <c r="N188" s="30">
        <v>19793.340032465789</v>
      </c>
      <c r="O188" s="30">
        <v>20473.91922020237</v>
      </c>
      <c r="P188" s="30">
        <v>21055.804145064762</v>
      </c>
      <c r="Q188" s="30">
        <v>21118.516124599399</v>
      </c>
      <c r="R188" s="30">
        <v>20896.454033132479</v>
      </c>
      <c r="S188" s="30">
        <v>20350.551391609635</v>
      </c>
      <c r="T188" s="30">
        <v>19359.496501914677</v>
      </c>
      <c r="U188" s="30">
        <v>18312.92608935299</v>
      </c>
      <c r="V188" s="30">
        <v>17727.956968775779</v>
      </c>
      <c r="W188" s="30">
        <v>16903.448647681013</v>
      </c>
      <c r="X188" s="30">
        <v>15852.765974166232</v>
      </c>
      <c r="Y188" s="30">
        <v>14488.523402978257</v>
      </c>
      <c r="Z188" s="28"/>
      <c r="AA188" s="51">
        <f t="shared" si="2"/>
        <v>21118.516124599399</v>
      </c>
    </row>
    <row r="189" spans="1:27" ht="12" x14ac:dyDescent="0.25">
      <c r="A189" s="70">
        <v>43279</v>
      </c>
      <c r="B189" s="30">
        <v>13054.372395587732</v>
      </c>
      <c r="C189" s="30">
        <v>12011.914243979136</v>
      </c>
      <c r="D189" s="30">
        <v>11305.633425285736</v>
      </c>
      <c r="E189" s="30">
        <v>10772.067566622165</v>
      </c>
      <c r="F189" s="30">
        <v>10447.198951327968</v>
      </c>
      <c r="G189" s="30">
        <v>10182.986185091864</v>
      </c>
      <c r="H189" s="30">
        <v>10904.687982359354</v>
      </c>
      <c r="I189" s="30">
        <v>11337.503447672192</v>
      </c>
      <c r="J189" s="30">
        <v>13082.130157021096</v>
      </c>
      <c r="K189" s="30">
        <v>15073.492523555467</v>
      </c>
      <c r="L189" s="30">
        <v>16635.123620491817</v>
      </c>
      <c r="M189" s="30">
        <v>18201.89504361953</v>
      </c>
      <c r="N189" s="30">
        <v>19442.769786214772</v>
      </c>
      <c r="O189" s="30">
        <v>20206.622258251446</v>
      </c>
      <c r="P189" s="30">
        <v>20671.30774595074</v>
      </c>
      <c r="Q189" s="30">
        <v>21016.737666010395</v>
      </c>
      <c r="R189" s="30">
        <v>20975.615056479484</v>
      </c>
      <c r="S189" s="30">
        <v>20734.019725485381</v>
      </c>
      <c r="T189" s="30">
        <v>20015.402123932708</v>
      </c>
      <c r="U189" s="30">
        <v>19013.038516616751</v>
      </c>
      <c r="V189" s="30">
        <v>18443.490374613633</v>
      </c>
      <c r="W189" s="30">
        <v>17741.321816873326</v>
      </c>
      <c r="X189" s="30">
        <v>16570.355510480633</v>
      </c>
      <c r="Y189" s="30">
        <v>15149.569351187653</v>
      </c>
      <c r="Z189" s="28"/>
      <c r="AA189" s="51">
        <f t="shared" si="2"/>
        <v>21016.737666010395</v>
      </c>
    </row>
    <row r="190" spans="1:27" ht="12" x14ac:dyDescent="0.25">
      <c r="A190" s="70">
        <v>43280</v>
      </c>
      <c r="B190" s="30">
        <v>13820.28099810095</v>
      </c>
      <c r="C190" s="30">
        <v>12803.524477449175</v>
      </c>
      <c r="D190" s="30">
        <v>12044.812331603864</v>
      </c>
      <c r="E190" s="30">
        <v>11506.106146748929</v>
      </c>
      <c r="F190" s="30">
        <v>11194.602379552276</v>
      </c>
      <c r="G190" s="30">
        <v>11073.290681436089</v>
      </c>
      <c r="H190" s="30">
        <v>11034.224202381723</v>
      </c>
      <c r="I190" s="30">
        <v>11522.555190561294</v>
      </c>
      <c r="J190" s="30">
        <v>13307.276444202835</v>
      </c>
      <c r="K190" s="30">
        <v>15417.894378376848</v>
      </c>
      <c r="L190" s="30">
        <v>17313.646677751851</v>
      </c>
      <c r="M190" s="30">
        <v>18973.972037562387</v>
      </c>
      <c r="N190" s="30">
        <v>20231.295823969995</v>
      </c>
      <c r="O190" s="30">
        <v>20835.798184074385</v>
      </c>
      <c r="P190" s="30">
        <v>20862.527880269477</v>
      </c>
      <c r="Q190" s="30">
        <v>20460.554372104823</v>
      </c>
      <c r="R190" s="30">
        <v>20143.910278716809</v>
      </c>
      <c r="S190" s="30">
        <v>19633.98992053351</v>
      </c>
      <c r="T190" s="30">
        <v>18616.205334643459</v>
      </c>
      <c r="U190" s="30">
        <v>17665.244989241139</v>
      </c>
      <c r="V190" s="30">
        <v>17093.640716761474</v>
      </c>
      <c r="W190" s="30">
        <v>16506.61546570772</v>
      </c>
      <c r="X190" s="30">
        <v>15368.547246939754</v>
      </c>
      <c r="Y190" s="30">
        <v>13953.929479076412</v>
      </c>
      <c r="Z190" s="28"/>
      <c r="AA190" s="51">
        <f t="shared" si="2"/>
        <v>20862.527880269477</v>
      </c>
    </row>
    <row r="191" spans="1:27" ht="12" x14ac:dyDescent="0.25">
      <c r="A191" s="70">
        <v>43281</v>
      </c>
      <c r="B191" s="30">
        <v>12703.802149336714</v>
      </c>
      <c r="C191" s="30">
        <v>11760.038260602305</v>
      </c>
      <c r="D191" s="30">
        <v>11119.553617158364</v>
      </c>
      <c r="E191" s="30">
        <v>10740.197544235709</v>
      </c>
      <c r="F191" s="30">
        <v>10692.906543275161</v>
      </c>
      <c r="G191" s="30">
        <v>11105.160703822545</v>
      </c>
      <c r="H191" s="30">
        <v>11857.704458238219</v>
      </c>
      <c r="I191" s="30">
        <v>12625.669191227984</v>
      </c>
      <c r="J191" s="30">
        <v>13893.273630018319</v>
      </c>
      <c r="K191" s="30">
        <v>15533.037685063398</v>
      </c>
      <c r="L191" s="30">
        <v>17038.125193894746</v>
      </c>
      <c r="M191" s="30">
        <v>18325.262872212264</v>
      </c>
      <c r="N191" s="30">
        <v>19347.159719055406</v>
      </c>
      <c r="O191" s="30">
        <v>20211.762584442811</v>
      </c>
      <c r="P191" s="30">
        <v>20736.075855961928</v>
      </c>
      <c r="Q191" s="30">
        <v>20992.064100291849</v>
      </c>
      <c r="R191" s="30">
        <v>20764.861682633564</v>
      </c>
      <c r="S191" s="30">
        <v>19894.090425816521</v>
      </c>
      <c r="T191" s="30">
        <v>19034.627886620481</v>
      </c>
      <c r="U191" s="30">
        <v>18235.821196482531</v>
      </c>
      <c r="V191" s="30">
        <v>17791.697013548692</v>
      </c>
      <c r="W191" s="30">
        <v>17120.370412956567</v>
      </c>
      <c r="X191" s="30">
        <v>15982.302194188604</v>
      </c>
      <c r="Y191" s="30">
        <v>14501.888251075803</v>
      </c>
      <c r="Z191" s="28"/>
      <c r="AA191" s="51">
        <f t="shared" si="2"/>
        <v>20992.064100291849</v>
      </c>
    </row>
    <row r="192" spans="1:27" ht="12" x14ac:dyDescent="0.25">
      <c r="A192" s="70">
        <v>43282</v>
      </c>
      <c r="B192" s="30">
        <v>13152.038593223646</v>
      </c>
      <c r="C192" s="30">
        <v>12199.022117344781</v>
      </c>
      <c r="D192" s="30">
        <v>11607.884605337933</v>
      </c>
      <c r="E192" s="30">
        <v>11249.089837180734</v>
      </c>
      <c r="F192" s="30">
        <v>11163.760422404093</v>
      </c>
      <c r="G192" s="30">
        <v>11574.986517713205</v>
      </c>
      <c r="H192" s="30">
        <v>12396.410643093153</v>
      </c>
      <c r="I192" s="30">
        <v>13067.737243685278</v>
      </c>
      <c r="J192" s="30">
        <v>13911.778804307229</v>
      </c>
      <c r="K192" s="30">
        <v>15083.773175938195</v>
      </c>
      <c r="L192" s="30">
        <v>16269.132395666707</v>
      </c>
      <c r="M192" s="30">
        <v>17450.379354442128</v>
      </c>
      <c r="N192" s="30">
        <v>18183.389869330618</v>
      </c>
      <c r="O192" s="30">
        <v>18510.314615101364</v>
      </c>
      <c r="P192" s="30">
        <v>18827.986773727651</v>
      </c>
      <c r="Q192" s="30">
        <v>18963.69138517966</v>
      </c>
      <c r="R192" s="30">
        <v>19199.118324744126</v>
      </c>
      <c r="S192" s="30">
        <v>19053.133060909389</v>
      </c>
      <c r="T192" s="30">
        <v>18660.412139889188</v>
      </c>
      <c r="U192" s="30">
        <v>18294.420915064078</v>
      </c>
      <c r="V192" s="30">
        <v>18100.116585030526</v>
      </c>
      <c r="W192" s="30">
        <v>17317.758938704941</v>
      </c>
      <c r="X192" s="30">
        <v>15980.246063712057</v>
      </c>
      <c r="Y192" s="30">
        <v>14507.028577267167</v>
      </c>
      <c r="Z192" s="28"/>
      <c r="AA192" s="51">
        <f t="shared" si="2"/>
        <v>19199.118324744126</v>
      </c>
    </row>
    <row r="193" spans="1:27" ht="12" x14ac:dyDescent="0.25">
      <c r="A193" s="70">
        <v>43283</v>
      </c>
      <c r="B193" s="30">
        <v>13064.65304797046</v>
      </c>
      <c r="C193" s="30">
        <v>12155.843377337324</v>
      </c>
      <c r="D193" s="30">
        <v>11551.341017232931</v>
      </c>
      <c r="E193" s="30">
        <v>11221.332075747368</v>
      </c>
      <c r="F193" s="30">
        <v>11115.441356205272</v>
      </c>
      <c r="G193" s="30">
        <v>11452.646754358744</v>
      </c>
      <c r="H193" s="30">
        <v>12209.302769727508</v>
      </c>
      <c r="I193" s="30">
        <v>12979.323633193819</v>
      </c>
      <c r="J193" s="30">
        <v>14240.759680554516</v>
      </c>
      <c r="K193" s="30">
        <v>15819.867886541504</v>
      </c>
      <c r="L193" s="30">
        <v>17489.445833496495</v>
      </c>
      <c r="M193" s="30">
        <v>18633.682443694095</v>
      </c>
      <c r="N193" s="30">
        <v>19315.289696668948</v>
      </c>
      <c r="O193" s="30">
        <v>19398.562980969044</v>
      </c>
      <c r="P193" s="30">
        <v>19002.757864234023</v>
      </c>
      <c r="Q193" s="30">
        <v>18626.485987026186</v>
      </c>
      <c r="R193" s="30">
        <v>18525.735593675454</v>
      </c>
      <c r="S193" s="30">
        <v>18379.750329840721</v>
      </c>
      <c r="T193" s="30">
        <v>18094.97625883916</v>
      </c>
      <c r="U193" s="30">
        <v>17572.719117796591</v>
      </c>
      <c r="V193" s="30">
        <v>17380.470918239582</v>
      </c>
      <c r="W193" s="30">
        <v>16948.683518165013</v>
      </c>
      <c r="X193" s="30">
        <v>15879.495670361324</v>
      </c>
      <c r="Y193" s="30">
        <v>14398.053662010252</v>
      </c>
      <c r="Z193" s="28"/>
      <c r="AA193" s="51">
        <f t="shared" si="2"/>
        <v>19398.562980969044</v>
      </c>
    </row>
    <row r="194" spans="1:27" ht="12" x14ac:dyDescent="0.25">
      <c r="A194" s="70">
        <v>43284</v>
      </c>
      <c r="B194" s="30">
        <v>13226.059290379286</v>
      </c>
      <c r="C194" s="30">
        <v>12286.407662597967</v>
      </c>
      <c r="D194" s="30">
        <v>11730.224368692394</v>
      </c>
      <c r="E194" s="30">
        <v>11356.008621961102</v>
      </c>
      <c r="F194" s="30">
        <v>11295.352772903008</v>
      </c>
      <c r="G194" s="30">
        <v>11624.333649150298</v>
      </c>
      <c r="H194" s="30">
        <v>12371.737077374608</v>
      </c>
      <c r="I194" s="30">
        <v>13158.206984653283</v>
      </c>
      <c r="J194" s="30">
        <v>14429.923684396708</v>
      </c>
      <c r="K194" s="30">
        <v>16140.624240882611</v>
      </c>
      <c r="L194" s="30">
        <v>17919.177103094516</v>
      </c>
      <c r="M194" s="30">
        <v>19283.419674282493</v>
      </c>
      <c r="N194" s="30">
        <v>20235.408084923085</v>
      </c>
      <c r="O194" s="30">
        <v>20900.566294085573</v>
      </c>
      <c r="P194" s="30">
        <v>21441.328609417051</v>
      </c>
      <c r="Q194" s="30">
        <v>21738.439463277886</v>
      </c>
      <c r="R194" s="30">
        <v>21619.183895638242</v>
      </c>
      <c r="S194" s="30">
        <v>20832.713988359566</v>
      </c>
      <c r="T194" s="30">
        <v>19971.19531868698</v>
      </c>
      <c r="U194" s="30">
        <v>19118.929236158849</v>
      </c>
      <c r="V194" s="30">
        <v>18590.503703686642</v>
      </c>
      <c r="W194" s="30">
        <v>17978.804886914339</v>
      </c>
      <c r="X194" s="30">
        <v>16830.456015763644</v>
      </c>
      <c r="Y194" s="30">
        <v>15395.276943134846</v>
      </c>
      <c r="Z194" s="28"/>
      <c r="AA194" s="51">
        <f t="shared" si="2"/>
        <v>21738.439463277886</v>
      </c>
    </row>
    <row r="195" spans="1:27" ht="12" x14ac:dyDescent="0.25">
      <c r="A195" s="70">
        <v>43285</v>
      </c>
      <c r="B195" s="30">
        <v>14085.521829575328</v>
      </c>
      <c r="C195" s="30">
        <v>13009.13752510373</v>
      </c>
      <c r="D195" s="30">
        <v>12209.302769727508</v>
      </c>
      <c r="E195" s="30">
        <v>11666.484323919482</v>
      </c>
      <c r="F195" s="30">
        <v>11377.597991964831</v>
      </c>
      <c r="G195" s="30">
        <v>11370.401535296922</v>
      </c>
      <c r="H195" s="30">
        <v>11489.657102936564</v>
      </c>
      <c r="I195" s="30">
        <v>11869.01317585922</v>
      </c>
      <c r="J195" s="30">
        <v>13386.437467549838</v>
      </c>
      <c r="K195" s="30">
        <v>15530.981554586853</v>
      </c>
      <c r="L195" s="30">
        <v>17459.631941586584</v>
      </c>
      <c r="M195" s="30">
        <v>18941.073949937658</v>
      </c>
      <c r="N195" s="30">
        <v>19824.181989613971</v>
      </c>
      <c r="O195" s="30">
        <v>20250.829063497175</v>
      </c>
      <c r="P195" s="30">
        <v>20395.786262093636</v>
      </c>
      <c r="Q195" s="30">
        <v>20358.775913515816</v>
      </c>
      <c r="R195" s="30">
        <v>19321.458088098585</v>
      </c>
      <c r="S195" s="30">
        <v>18044.601062163794</v>
      </c>
      <c r="T195" s="30">
        <v>17120.370412956567</v>
      </c>
      <c r="U195" s="30">
        <v>16286.609504717346</v>
      </c>
      <c r="V195" s="30">
        <v>15756.127841768592</v>
      </c>
      <c r="W195" s="30">
        <v>15080.688980223376</v>
      </c>
      <c r="X195" s="30">
        <v>14704.417103015539</v>
      </c>
      <c r="Y195" s="30">
        <v>13910.750739068955</v>
      </c>
      <c r="Z195" s="28"/>
      <c r="AA195" s="51">
        <f t="shared" si="2"/>
        <v>20395.786262093636</v>
      </c>
    </row>
    <row r="196" spans="1:27" ht="12" x14ac:dyDescent="0.25">
      <c r="A196" s="70">
        <v>43286</v>
      </c>
      <c r="B196" s="31">
        <v>12815.861260308448</v>
      </c>
      <c r="C196" s="31">
        <v>11869.01317585922</v>
      </c>
      <c r="D196" s="31">
        <v>11233.668858606643</v>
      </c>
      <c r="E196" s="31">
        <v>10812.162110914804</v>
      </c>
      <c r="F196" s="31">
        <v>10607.57712849852</v>
      </c>
      <c r="G196" s="31">
        <v>10615.801650404703</v>
      </c>
      <c r="H196" s="31">
        <v>10743.281739950527</v>
      </c>
      <c r="I196" s="31">
        <v>11108.244899537363</v>
      </c>
      <c r="J196" s="31">
        <v>12386.129990710426</v>
      </c>
      <c r="K196" s="31">
        <v>13817.196802386134</v>
      </c>
      <c r="L196" s="31">
        <v>15452.848596478123</v>
      </c>
      <c r="M196" s="31">
        <v>16590.916815246088</v>
      </c>
      <c r="N196" s="31">
        <v>17522.343921121224</v>
      </c>
      <c r="O196" s="31">
        <v>18402.367765082723</v>
      </c>
      <c r="P196" s="31">
        <v>18511.342680339636</v>
      </c>
      <c r="Q196" s="31">
        <v>17866.745775942603</v>
      </c>
      <c r="R196" s="31">
        <v>17269.439872506122</v>
      </c>
      <c r="S196" s="31">
        <v>16853.073451005646</v>
      </c>
      <c r="T196" s="31">
        <v>16440.819290458261</v>
      </c>
      <c r="U196" s="31">
        <v>16006.975759907149</v>
      </c>
      <c r="V196" s="31">
        <v>15732.482341288318</v>
      </c>
      <c r="W196" s="31">
        <v>15305.835267405115</v>
      </c>
      <c r="X196" s="31">
        <v>14482.35501154862</v>
      </c>
      <c r="Y196" s="31">
        <v>13379.241010881929</v>
      </c>
      <c r="Z196" s="28"/>
      <c r="AA196" s="51">
        <f t="shared" si="2"/>
        <v>18511.342680339636</v>
      </c>
    </row>
    <row r="197" spans="1:27" ht="12" x14ac:dyDescent="0.25">
      <c r="A197" s="70">
        <v>43287</v>
      </c>
      <c r="B197" s="30">
        <v>12343.979315941242</v>
      </c>
      <c r="C197" s="30">
        <v>11497.881624842747</v>
      </c>
      <c r="D197" s="30">
        <v>10908.800243312444</v>
      </c>
      <c r="E197" s="30">
        <v>10503.742539432969</v>
      </c>
      <c r="F197" s="30">
        <v>10374.206319410599</v>
      </c>
      <c r="G197" s="30">
        <v>10395.795689414328</v>
      </c>
      <c r="H197" s="30">
        <v>10486.265430382333</v>
      </c>
      <c r="I197" s="30">
        <v>10887.210873308717</v>
      </c>
      <c r="J197" s="30">
        <v>12353.231903085698</v>
      </c>
      <c r="K197" s="30">
        <v>13815.140671909587</v>
      </c>
      <c r="L197" s="30">
        <v>15114.615133086378</v>
      </c>
      <c r="M197" s="30">
        <v>15616.310969363494</v>
      </c>
      <c r="N197" s="30">
        <v>16120.062936117154</v>
      </c>
      <c r="O197" s="30">
        <v>16573.439706195451</v>
      </c>
      <c r="P197" s="30">
        <v>16984.665801504561</v>
      </c>
      <c r="Q197" s="30">
        <v>17049.433911515745</v>
      </c>
      <c r="R197" s="30">
        <v>16931.206409114377</v>
      </c>
      <c r="S197" s="30">
        <v>16615.590380964633</v>
      </c>
      <c r="T197" s="30">
        <v>16107.726153257881</v>
      </c>
      <c r="U197" s="30">
        <v>15320.228180740934</v>
      </c>
      <c r="V197" s="30">
        <v>15167.046460238291</v>
      </c>
      <c r="W197" s="30">
        <v>14844.233975420637</v>
      </c>
      <c r="X197" s="30">
        <v>13916.919130498592</v>
      </c>
      <c r="Y197" s="30">
        <v>12702.774084098442</v>
      </c>
      <c r="Z197" s="28"/>
      <c r="AA197" s="51">
        <f t="shared" si="2"/>
        <v>17049.433911515745</v>
      </c>
    </row>
    <row r="198" spans="1:27" ht="12" x14ac:dyDescent="0.25">
      <c r="A198" s="70">
        <v>43288</v>
      </c>
      <c r="B198" s="30">
        <v>11681.905302493573</v>
      </c>
      <c r="C198" s="30">
        <v>10934.501874269265</v>
      </c>
      <c r="D198" s="30">
        <v>10474.956712761332</v>
      </c>
      <c r="E198" s="30">
        <v>10245.698164626503</v>
      </c>
      <c r="F198" s="30">
        <v>10234.389447005502</v>
      </c>
      <c r="G198" s="30">
        <v>10667.204912318342</v>
      </c>
      <c r="H198" s="30">
        <v>11435.169645308108</v>
      </c>
      <c r="I198" s="30">
        <v>12257.621835926329</v>
      </c>
      <c r="J198" s="30">
        <v>13459.430099467207</v>
      </c>
      <c r="K198" s="30">
        <v>14684.883863488358</v>
      </c>
      <c r="L198" s="30">
        <v>15905.197301318145</v>
      </c>
      <c r="M198" s="30">
        <v>16697.835600026458</v>
      </c>
      <c r="N198" s="30">
        <v>17063.826824851563</v>
      </c>
      <c r="O198" s="30">
        <v>17345.516700138305</v>
      </c>
      <c r="P198" s="30">
        <v>17444.210963012494</v>
      </c>
      <c r="Q198" s="30">
        <v>17727.956968775779</v>
      </c>
      <c r="R198" s="30">
        <v>17727.956968775779</v>
      </c>
      <c r="S198" s="30">
        <v>17681.694033053504</v>
      </c>
      <c r="T198" s="30">
        <v>17476.080985398949</v>
      </c>
      <c r="U198" s="30">
        <v>17207.755958209753</v>
      </c>
      <c r="V198" s="30">
        <v>17001.114845316926</v>
      </c>
      <c r="W198" s="30">
        <v>16509.699661422539</v>
      </c>
      <c r="X198" s="30">
        <v>15360.322725033573</v>
      </c>
      <c r="Y198" s="30">
        <v>13967.294327173959</v>
      </c>
      <c r="Z198" s="28"/>
      <c r="AA198" s="51">
        <f t="shared" si="2"/>
        <v>17727.956968775779</v>
      </c>
    </row>
    <row r="199" spans="1:27" ht="12" x14ac:dyDescent="0.25">
      <c r="A199" s="70">
        <v>43289</v>
      </c>
      <c r="B199" s="30">
        <v>12667.819865997168</v>
      </c>
      <c r="C199" s="30">
        <v>11714.803390118303</v>
      </c>
      <c r="D199" s="30">
        <v>11067.122290006453</v>
      </c>
      <c r="E199" s="30">
        <v>10690.850412798616</v>
      </c>
      <c r="F199" s="30">
        <v>10583.931628018247</v>
      </c>
      <c r="G199" s="30">
        <v>10912.912504265536</v>
      </c>
      <c r="H199" s="30">
        <v>11671.624650110845</v>
      </c>
      <c r="I199" s="30">
        <v>12537.255580736524</v>
      </c>
      <c r="J199" s="30">
        <v>13785.326779999677</v>
      </c>
      <c r="K199" s="30">
        <v>15457.988922669487</v>
      </c>
      <c r="L199" s="30">
        <v>17069.995216281201</v>
      </c>
      <c r="M199" s="30">
        <v>18487.697179859362</v>
      </c>
      <c r="N199" s="30">
        <v>19586.698919572962</v>
      </c>
      <c r="O199" s="30">
        <v>20088.394755850077</v>
      </c>
      <c r="P199" s="30">
        <v>19990.728558214163</v>
      </c>
      <c r="Q199" s="30">
        <v>19403.703307160406</v>
      </c>
      <c r="R199" s="30">
        <v>18792.004490388103</v>
      </c>
      <c r="S199" s="30">
        <v>18253.298305533168</v>
      </c>
      <c r="T199" s="30">
        <v>17687.862424483141</v>
      </c>
      <c r="U199" s="30">
        <v>16935.318670067467</v>
      </c>
      <c r="V199" s="30">
        <v>16308.198874721073</v>
      </c>
      <c r="W199" s="30">
        <v>15605.002251742493</v>
      </c>
      <c r="X199" s="30">
        <v>14466.934032974528</v>
      </c>
      <c r="Y199" s="30">
        <v>13170.543767512556</v>
      </c>
      <c r="Z199" s="28"/>
      <c r="AA199" s="51">
        <f t="shared" si="2"/>
        <v>20088.394755850077</v>
      </c>
    </row>
    <row r="200" spans="1:27" ht="12" x14ac:dyDescent="0.25">
      <c r="A200" s="70">
        <v>43290</v>
      </c>
      <c r="B200" s="30">
        <v>11946.118068729676</v>
      </c>
      <c r="C200" s="30">
        <v>11132.918465255911</v>
      </c>
      <c r="D200" s="30">
        <v>10602.436802307157</v>
      </c>
      <c r="E200" s="30">
        <v>10081.207726502858</v>
      </c>
      <c r="F200" s="30">
        <v>10125.414531748587</v>
      </c>
      <c r="G200" s="30">
        <v>10617.857780881248</v>
      </c>
      <c r="H200" s="30">
        <v>11426.945123401925</v>
      </c>
      <c r="I200" s="30">
        <v>12233.976335446056</v>
      </c>
      <c r="J200" s="30">
        <v>13550.927905673483</v>
      </c>
      <c r="K200" s="30">
        <v>15265.740723112476</v>
      </c>
      <c r="L200" s="30">
        <v>16779.052753850006</v>
      </c>
      <c r="M200" s="30">
        <v>18234.79313124426</v>
      </c>
      <c r="N200" s="30">
        <v>19164.164106642849</v>
      </c>
      <c r="O200" s="30">
        <v>19429.404938117226</v>
      </c>
      <c r="P200" s="30">
        <v>18615.177269405187</v>
      </c>
      <c r="Q200" s="30">
        <v>17958.24358214888</v>
      </c>
      <c r="R200" s="30">
        <v>17640.571423522593</v>
      </c>
      <c r="S200" s="30">
        <v>17171.773674870208</v>
      </c>
      <c r="T200" s="30">
        <v>16602.225532867087</v>
      </c>
      <c r="U200" s="30">
        <v>16268.104330428436</v>
      </c>
      <c r="V200" s="30">
        <v>15973.049607044148</v>
      </c>
      <c r="W200" s="30">
        <v>16230.065916612342</v>
      </c>
      <c r="X200" s="30">
        <v>14375.436226768252</v>
      </c>
      <c r="Y200" s="30">
        <v>13104.747592263098</v>
      </c>
      <c r="Z200" s="28"/>
      <c r="AA200" s="51">
        <f t="shared" si="2"/>
        <v>19429.404938117226</v>
      </c>
    </row>
    <row r="201" spans="1:27" ht="12" x14ac:dyDescent="0.25">
      <c r="A201" s="70">
        <v>43291</v>
      </c>
      <c r="B201" s="30">
        <v>11821.72217489867</v>
      </c>
      <c r="C201" s="30">
        <v>10970.484157608811</v>
      </c>
      <c r="D201" s="30">
        <v>10454.395407995877</v>
      </c>
      <c r="E201" s="30">
        <v>10160.368749849862</v>
      </c>
      <c r="F201" s="30">
        <v>10072.983204596676</v>
      </c>
      <c r="G201" s="30">
        <v>10447.198951327968</v>
      </c>
      <c r="H201" s="30">
        <v>11260.398554801735</v>
      </c>
      <c r="I201" s="30">
        <v>12156.871442575597</v>
      </c>
      <c r="J201" s="30">
        <v>13470.738817088206</v>
      </c>
      <c r="K201" s="30">
        <v>15032.369914024555</v>
      </c>
      <c r="L201" s="30">
        <v>16224.925590420979</v>
      </c>
      <c r="M201" s="30">
        <v>17026.816476273743</v>
      </c>
      <c r="N201" s="30">
        <v>17756.742795447419</v>
      </c>
      <c r="O201" s="30">
        <v>18270.775414583804</v>
      </c>
      <c r="P201" s="30">
        <v>18250.214109818349</v>
      </c>
      <c r="Q201" s="30">
        <v>17909.924515950061</v>
      </c>
      <c r="R201" s="30">
        <v>17392.807701098853</v>
      </c>
      <c r="S201" s="30">
        <v>16827.371820048826</v>
      </c>
      <c r="T201" s="30">
        <v>16355.489875681622</v>
      </c>
      <c r="U201" s="30">
        <v>15859.962430834143</v>
      </c>
      <c r="V201" s="30">
        <v>15722.20168890559</v>
      </c>
      <c r="W201" s="30">
        <v>15289.38622359275</v>
      </c>
      <c r="X201" s="30">
        <v>14290.106811991611</v>
      </c>
      <c r="Y201" s="30">
        <v>13037.923351775367</v>
      </c>
      <c r="Z201" s="28"/>
      <c r="AA201" s="51">
        <f t="shared" si="2"/>
        <v>18270.775414583804</v>
      </c>
    </row>
    <row r="202" spans="1:27" ht="12" x14ac:dyDescent="0.25">
      <c r="A202" s="70">
        <v>43292</v>
      </c>
      <c r="B202" s="30">
        <v>11798.076674418397</v>
      </c>
      <c r="C202" s="30">
        <v>10965.343831417447</v>
      </c>
      <c r="D202" s="30">
        <v>10431.777972753876</v>
      </c>
      <c r="E202" s="30">
        <v>10150.088097467135</v>
      </c>
      <c r="F202" s="30">
        <v>10083.263856979403</v>
      </c>
      <c r="G202" s="30">
        <v>10425.609581324239</v>
      </c>
      <c r="H202" s="30">
        <v>11129.834269541092</v>
      </c>
      <c r="I202" s="30">
        <v>12049.952657795227</v>
      </c>
      <c r="J202" s="30">
        <v>13560.180492817939</v>
      </c>
      <c r="K202" s="30">
        <v>15192.74809119511</v>
      </c>
      <c r="L202" s="30">
        <v>16748.210796701824</v>
      </c>
      <c r="M202" s="30">
        <v>18124.790150749071</v>
      </c>
      <c r="N202" s="30">
        <v>19149.771193307031</v>
      </c>
      <c r="O202" s="30">
        <v>19968.111122972161</v>
      </c>
      <c r="P202" s="30">
        <v>20445.13339353073</v>
      </c>
      <c r="Q202" s="30">
        <v>20560.27670021728</v>
      </c>
      <c r="R202" s="30">
        <v>20460.554372104823</v>
      </c>
      <c r="S202" s="30">
        <v>20105.871864900713</v>
      </c>
      <c r="T202" s="30">
        <v>19525.015005276593</v>
      </c>
      <c r="U202" s="30">
        <v>18632.654378455823</v>
      </c>
      <c r="V202" s="30">
        <v>18103.200780745345</v>
      </c>
      <c r="W202" s="30">
        <v>17522.343921121224</v>
      </c>
      <c r="X202" s="30">
        <v>16402.780876642169</v>
      </c>
      <c r="Y202" s="30">
        <v>15078.632849746831</v>
      </c>
      <c r="Z202" s="28"/>
      <c r="AA202" s="51">
        <f t="shared" si="2"/>
        <v>20560.27670021728</v>
      </c>
    </row>
    <row r="203" spans="1:27" ht="12" x14ac:dyDescent="0.25">
      <c r="A203" s="70">
        <v>43293</v>
      </c>
      <c r="B203" s="30">
        <v>13808.972280479951</v>
      </c>
      <c r="C203" s="30">
        <v>12847.731282694904</v>
      </c>
      <c r="D203" s="30">
        <v>12112.664637329868</v>
      </c>
      <c r="E203" s="30">
        <v>11645.923019154026</v>
      </c>
      <c r="F203" s="30">
        <v>11279.931794328917</v>
      </c>
      <c r="G203" s="30">
        <v>11283.015990043736</v>
      </c>
      <c r="H203" s="30">
        <v>11378.626057203104</v>
      </c>
      <c r="I203" s="30">
        <v>11839.199283949309</v>
      </c>
      <c r="J203" s="30">
        <v>13287.743204675653</v>
      </c>
      <c r="K203" s="30">
        <v>15248.26361406184</v>
      </c>
      <c r="L203" s="30">
        <v>16807.838580521642</v>
      </c>
      <c r="M203" s="30">
        <v>18187.502130283712</v>
      </c>
      <c r="N203" s="30">
        <v>19283.419674282493</v>
      </c>
      <c r="O203" s="30">
        <v>19879.697512480703</v>
      </c>
      <c r="P203" s="30">
        <v>20053.440537748804</v>
      </c>
      <c r="Q203" s="30">
        <v>20018.486319647527</v>
      </c>
      <c r="R203" s="30">
        <v>19860.16427295352</v>
      </c>
      <c r="S203" s="30">
        <v>19331.738740481313</v>
      </c>
      <c r="T203" s="30">
        <v>18593.587899401457</v>
      </c>
      <c r="U203" s="30">
        <v>17574.775248273134</v>
      </c>
      <c r="V203" s="30">
        <v>17056.630368183654</v>
      </c>
      <c r="W203" s="30">
        <v>16334.928570916165</v>
      </c>
      <c r="X203" s="30">
        <v>15295.554615022387</v>
      </c>
      <c r="Y203" s="30">
        <v>14102.998938625966</v>
      </c>
      <c r="Z203" s="28"/>
      <c r="AA203" s="51">
        <f t="shared" si="2"/>
        <v>20053.440537748804</v>
      </c>
    </row>
    <row r="204" spans="1:27" ht="12" x14ac:dyDescent="0.25">
      <c r="A204" s="70">
        <v>43294</v>
      </c>
      <c r="B204" s="30">
        <v>13124.28083179028</v>
      </c>
      <c r="C204" s="30">
        <v>12352.203837847424</v>
      </c>
      <c r="D204" s="30">
        <v>11790.880217750488</v>
      </c>
      <c r="E204" s="30">
        <v>11349.840230531467</v>
      </c>
      <c r="F204" s="30">
        <v>11057.869702861997</v>
      </c>
      <c r="G204" s="30">
        <v>10942.726396175447</v>
      </c>
      <c r="H204" s="30">
        <v>10966.371896655721</v>
      </c>
      <c r="I204" s="30">
        <v>11480.404515792108</v>
      </c>
      <c r="J204" s="30">
        <v>13129.421157981644</v>
      </c>
      <c r="K204" s="30">
        <v>14948.068564486188</v>
      </c>
      <c r="L204" s="30">
        <v>16455.212203794079</v>
      </c>
      <c r="M204" s="30">
        <v>17790.66894831042</v>
      </c>
      <c r="N204" s="30">
        <v>18751.909946095468</v>
      </c>
      <c r="O204" s="30">
        <v>19232.016412368852</v>
      </c>
      <c r="P204" s="30">
        <v>19623.709268150782</v>
      </c>
      <c r="Q204" s="30">
        <v>19896.146556293068</v>
      </c>
      <c r="R204" s="30">
        <v>19845.771359617702</v>
      </c>
      <c r="S204" s="30">
        <v>19473.611743362955</v>
      </c>
      <c r="T204" s="30">
        <v>18861.912926590652</v>
      </c>
      <c r="U204" s="30">
        <v>18068.246562644068</v>
      </c>
      <c r="V204" s="30">
        <v>17631.318836378137</v>
      </c>
      <c r="W204" s="30">
        <v>17159.436892010934</v>
      </c>
      <c r="X204" s="30">
        <v>16052.210630391151</v>
      </c>
      <c r="Y204" s="30">
        <v>14720.866146827904</v>
      </c>
      <c r="Z204" s="28"/>
      <c r="AA204" s="51">
        <f t="shared" ref="AA204:AA267" si="3">MAX(B204:Y204)</f>
        <v>19896.146556293068</v>
      </c>
    </row>
    <row r="205" spans="1:27" ht="12" x14ac:dyDescent="0.25">
      <c r="A205" s="70">
        <v>43295</v>
      </c>
      <c r="B205" s="30">
        <v>13479.991404232662</v>
      </c>
      <c r="C205" s="30">
        <v>12547.536233119252</v>
      </c>
      <c r="D205" s="30">
        <v>11844.339610140672</v>
      </c>
      <c r="E205" s="30">
        <v>11455.730950073563</v>
      </c>
      <c r="F205" s="30">
        <v>11351.896361008012</v>
      </c>
      <c r="G205" s="30">
        <v>11660.315932489844</v>
      </c>
      <c r="H205" s="30">
        <v>12375.849338327698</v>
      </c>
      <c r="I205" s="30">
        <v>13154.094723700191</v>
      </c>
      <c r="J205" s="30">
        <v>14537.87053441535</v>
      </c>
      <c r="K205" s="30">
        <v>16151.93295850361</v>
      </c>
      <c r="L205" s="30">
        <v>17724.872773060961</v>
      </c>
      <c r="M205" s="30">
        <v>19016.122712331569</v>
      </c>
      <c r="N205" s="30">
        <v>19941.381426777069</v>
      </c>
      <c r="O205" s="30">
        <v>20189.145149200809</v>
      </c>
      <c r="P205" s="30">
        <v>20003.065341073438</v>
      </c>
      <c r="Q205" s="30">
        <v>19903.343012960977</v>
      </c>
      <c r="R205" s="30">
        <v>19862.220403430067</v>
      </c>
      <c r="S205" s="30">
        <v>19842.687163902883</v>
      </c>
      <c r="T205" s="30">
        <v>19584.642789096415</v>
      </c>
      <c r="U205" s="30">
        <v>18727.236380376919</v>
      </c>
      <c r="V205" s="30">
        <v>17952.075190719246</v>
      </c>
      <c r="W205" s="30">
        <v>17107.005564859021</v>
      </c>
      <c r="X205" s="30">
        <v>15810.615299397048</v>
      </c>
      <c r="Y205" s="30">
        <v>14344.594269620067</v>
      </c>
      <c r="Z205" s="28"/>
      <c r="AA205" s="51">
        <f t="shared" si="3"/>
        <v>20189.145149200809</v>
      </c>
    </row>
    <row r="206" spans="1:27" ht="12" x14ac:dyDescent="0.25">
      <c r="A206" s="70">
        <v>43296</v>
      </c>
      <c r="B206" s="30">
        <v>13028.670764630911</v>
      </c>
      <c r="C206" s="30">
        <v>12101.355919708867</v>
      </c>
      <c r="D206" s="30">
        <v>11464.983537218017</v>
      </c>
      <c r="E206" s="30">
        <v>11054.785507147179</v>
      </c>
      <c r="F206" s="30">
        <v>10958.147374749538</v>
      </c>
      <c r="G206" s="30">
        <v>11284.044055282009</v>
      </c>
      <c r="H206" s="30">
        <v>12063.317505892774</v>
      </c>
      <c r="I206" s="30">
        <v>12813.805129831902</v>
      </c>
      <c r="J206" s="30">
        <v>13947.761087646775</v>
      </c>
      <c r="K206" s="30">
        <v>15513.504445536217</v>
      </c>
      <c r="L206" s="30">
        <v>16821.203428619188</v>
      </c>
      <c r="M206" s="30">
        <v>17923.289364047607</v>
      </c>
      <c r="N206" s="30">
        <v>18585.363377495276</v>
      </c>
      <c r="O206" s="30">
        <v>18590.503703686642</v>
      </c>
      <c r="P206" s="30">
        <v>18307.785763161624</v>
      </c>
      <c r="Q206" s="30">
        <v>17793.753144025239</v>
      </c>
      <c r="R206" s="30">
        <v>17435.98644110631</v>
      </c>
      <c r="S206" s="30">
        <v>17184.110457729479</v>
      </c>
      <c r="T206" s="30">
        <v>17075.135542472566</v>
      </c>
      <c r="U206" s="30">
        <v>16662.881381925181</v>
      </c>
      <c r="V206" s="30">
        <v>16523.064509520085</v>
      </c>
      <c r="W206" s="30">
        <v>16076.884196109699</v>
      </c>
      <c r="X206" s="30">
        <v>14959.377282107189</v>
      </c>
      <c r="Y206" s="30">
        <v>13623.920537590851</v>
      </c>
      <c r="Z206" s="28"/>
      <c r="AA206" s="51">
        <f t="shared" si="3"/>
        <v>18590.503703686642</v>
      </c>
    </row>
    <row r="207" spans="1:27" ht="12" x14ac:dyDescent="0.25">
      <c r="A207" s="70">
        <v>43297</v>
      </c>
      <c r="B207" s="30">
        <v>12439.589383100611</v>
      </c>
      <c r="C207" s="30">
        <v>11517.414864369928</v>
      </c>
      <c r="D207" s="30">
        <v>10882.070547117351</v>
      </c>
      <c r="E207" s="30">
        <v>10566.45451896761</v>
      </c>
      <c r="F207" s="30">
        <v>10521.219648483608</v>
      </c>
      <c r="G207" s="30">
        <v>10960.203505226084</v>
      </c>
      <c r="H207" s="30">
        <v>11946.118068729676</v>
      </c>
      <c r="I207" s="30">
        <v>12753.149280773809</v>
      </c>
      <c r="J207" s="30">
        <v>14128.700569582785</v>
      </c>
      <c r="K207" s="30">
        <v>15690.331666519134</v>
      </c>
      <c r="L207" s="30">
        <v>16969.244822930468</v>
      </c>
      <c r="M207" s="30">
        <v>17921.23323357106</v>
      </c>
      <c r="N207" s="30">
        <v>18506.20235414827</v>
      </c>
      <c r="O207" s="30">
        <v>18066.190432167525</v>
      </c>
      <c r="P207" s="30">
        <v>17555.242008745954</v>
      </c>
      <c r="Q207" s="30">
        <v>17133.735261054113</v>
      </c>
      <c r="R207" s="30">
        <v>16755.407253369733</v>
      </c>
      <c r="S207" s="30">
        <v>16399.696680927351</v>
      </c>
      <c r="T207" s="30">
        <v>16164.269741362885</v>
      </c>
      <c r="U207" s="30">
        <v>15764.352363674774</v>
      </c>
      <c r="V207" s="30">
        <v>15819.867886541504</v>
      </c>
      <c r="W207" s="30">
        <v>15527.897358872035</v>
      </c>
      <c r="X207" s="30">
        <v>14546.095056321532</v>
      </c>
      <c r="Y207" s="30">
        <v>13298.023857058381</v>
      </c>
      <c r="Z207" s="28"/>
      <c r="AA207" s="51">
        <f t="shared" si="3"/>
        <v>18506.20235414827</v>
      </c>
    </row>
    <row r="208" spans="1:27" ht="12" x14ac:dyDescent="0.25">
      <c r="A208" s="70">
        <v>43298</v>
      </c>
      <c r="B208" s="30">
        <v>12135.282072571868</v>
      </c>
      <c r="C208" s="30">
        <v>11342.643773863556</v>
      </c>
      <c r="D208" s="30">
        <v>10720.664304708525</v>
      </c>
      <c r="E208" s="30">
        <v>10413.272798464966</v>
      </c>
      <c r="F208" s="30">
        <v>10383.458906555055</v>
      </c>
      <c r="G208" s="30">
        <v>10789.544675672802</v>
      </c>
      <c r="H208" s="30">
        <v>11625.361714388571</v>
      </c>
      <c r="I208" s="30">
        <v>12333.698663558514</v>
      </c>
      <c r="J208" s="30">
        <v>13856.263281440499</v>
      </c>
      <c r="K208" s="30">
        <v>15319.200115502661</v>
      </c>
      <c r="L208" s="30">
        <v>16730.733687651184</v>
      </c>
      <c r="M208" s="30">
        <v>17930.485820715516</v>
      </c>
      <c r="N208" s="30">
        <v>17959.271647387155</v>
      </c>
      <c r="O208" s="30">
        <v>17767.023447830146</v>
      </c>
      <c r="P208" s="30">
        <v>17527.484247312586</v>
      </c>
      <c r="Q208" s="30">
        <v>17917.12097261797</v>
      </c>
      <c r="R208" s="30">
        <v>18439.378113660543</v>
      </c>
      <c r="S208" s="30">
        <v>18500.033962718637</v>
      </c>
      <c r="T208" s="30">
        <v>18383.862590793811</v>
      </c>
      <c r="U208" s="30">
        <v>17902.728059282152</v>
      </c>
      <c r="V208" s="30">
        <v>17508.979073023678</v>
      </c>
      <c r="W208" s="30">
        <v>16935.318670067467</v>
      </c>
      <c r="X208" s="30">
        <v>15607.058382219038</v>
      </c>
      <c r="Y208" s="30">
        <v>14252.068398175517</v>
      </c>
      <c r="Z208" s="28"/>
      <c r="AA208" s="51">
        <f t="shared" si="3"/>
        <v>18500.033962718637</v>
      </c>
    </row>
    <row r="209" spans="1:27" ht="12" x14ac:dyDescent="0.25">
      <c r="A209" s="70">
        <v>43299</v>
      </c>
      <c r="B209" s="30">
        <v>12824.08578221463</v>
      </c>
      <c r="C209" s="30">
        <v>11875.181567288855</v>
      </c>
      <c r="D209" s="30">
        <v>11241.893380512825</v>
      </c>
      <c r="E209" s="30">
        <v>10823.470828535805</v>
      </c>
      <c r="F209" s="30">
        <v>10664.120716603524</v>
      </c>
      <c r="G209" s="30">
        <v>10974.596418561903</v>
      </c>
      <c r="H209" s="30">
        <v>11655.17560629848</v>
      </c>
      <c r="I209" s="30">
        <v>12461.178753104339</v>
      </c>
      <c r="J209" s="30">
        <v>13931.31204383441</v>
      </c>
      <c r="K209" s="30">
        <v>15709.864906046316</v>
      </c>
      <c r="L209" s="30">
        <v>17324.95539537285</v>
      </c>
      <c r="M209" s="30">
        <v>18764.246728954739</v>
      </c>
      <c r="N209" s="30">
        <v>19931.100774394341</v>
      </c>
      <c r="O209" s="30">
        <v>20786.451052637294</v>
      </c>
      <c r="P209" s="30">
        <v>21307.680128441592</v>
      </c>
      <c r="Q209" s="30">
        <v>21592.454199443149</v>
      </c>
      <c r="R209" s="30">
        <v>21593.482264681425</v>
      </c>
      <c r="S209" s="30">
        <v>21049.635753635124</v>
      </c>
      <c r="T209" s="30">
        <v>20021.570515362346</v>
      </c>
      <c r="U209" s="30">
        <v>18933.877493269749</v>
      </c>
      <c r="V209" s="30">
        <v>18245.073783626987</v>
      </c>
      <c r="W209" s="30">
        <v>17499.726485879222</v>
      </c>
      <c r="X209" s="30">
        <v>16292.777896146981</v>
      </c>
      <c r="Y209" s="30">
        <v>14988.163108778826</v>
      </c>
      <c r="Z209" s="28"/>
      <c r="AA209" s="51">
        <f t="shared" si="3"/>
        <v>21593.482264681425</v>
      </c>
    </row>
    <row r="210" spans="1:27" ht="12" x14ac:dyDescent="0.25">
      <c r="A210" s="70">
        <v>43300</v>
      </c>
      <c r="B210" s="30">
        <v>13668.12734283658</v>
      </c>
      <c r="C210" s="30">
        <v>12622.584995513165</v>
      </c>
      <c r="D210" s="30">
        <v>11880.321893480219</v>
      </c>
      <c r="E210" s="30">
        <v>11404.327688159923</v>
      </c>
      <c r="F210" s="30">
        <v>11098.992312392909</v>
      </c>
      <c r="G210" s="30">
        <v>11079.459072865726</v>
      </c>
      <c r="H210" s="30">
        <v>11184.321727169548</v>
      </c>
      <c r="I210" s="30">
        <v>11699.382411544211</v>
      </c>
      <c r="J210" s="30">
        <v>13473.823012803025</v>
      </c>
      <c r="K210" s="30">
        <v>15463.129248860851</v>
      </c>
      <c r="L210" s="30">
        <v>17173.829805346752</v>
      </c>
      <c r="M210" s="30">
        <v>18616.205334643459</v>
      </c>
      <c r="N210" s="30">
        <v>19695.673834829875</v>
      </c>
      <c r="O210" s="30">
        <v>20468.778894011004</v>
      </c>
      <c r="P210" s="30">
        <v>20788.507183113838</v>
      </c>
      <c r="Q210" s="30">
        <v>20897.482098370754</v>
      </c>
      <c r="R210" s="30">
        <v>21154.498407938947</v>
      </c>
      <c r="S210" s="30">
        <v>20957.109882190573</v>
      </c>
      <c r="T210" s="30">
        <v>20158.303192052626</v>
      </c>
      <c r="U210" s="30">
        <v>19291.644196188674</v>
      </c>
      <c r="V210" s="30">
        <v>18775.555446575741</v>
      </c>
      <c r="W210" s="30">
        <v>17970.580365008154</v>
      </c>
      <c r="X210" s="30">
        <v>16752.323057654914</v>
      </c>
      <c r="Y210" s="30">
        <v>15480.606357911487</v>
      </c>
      <c r="Z210" s="28"/>
      <c r="AA210" s="51">
        <f t="shared" si="3"/>
        <v>21154.498407938947</v>
      </c>
    </row>
    <row r="211" spans="1:27" ht="12" x14ac:dyDescent="0.25">
      <c r="A211" s="70">
        <v>43301</v>
      </c>
      <c r="B211" s="30">
        <v>14189.356418640878</v>
      </c>
      <c r="C211" s="30">
        <v>13184.936680848374</v>
      </c>
      <c r="D211" s="30">
        <v>12403.607099761064</v>
      </c>
      <c r="E211" s="30">
        <v>11852.564132046855</v>
      </c>
      <c r="F211" s="30">
        <v>11530.779712467474</v>
      </c>
      <c r="G211" s="30">
        <v>11393.018970538922</v>
      </c>
      <c r="H211" s="30">
        <v>11408.439949113015</v>
      </c>
      <c r="I211" s="30">
        <v>11734.336629645484</v>
      </c>
      <c r="J211" s="30">
        <v>13374.100684690566</v>
      </c>
      <c r="K211" s="30">
        <v>15447.708270286757</v>
      </c>
      <c r="L211" s="30">
        <v>17149.156239628206</v>
      </c>
      <c r="M211" s="30">
        <v>18786.864164196741</v>
      </c>
      <c r="N211" s="30">
        <v>20007.177602026528</v>
      </c>
      <c r="O211" s="30">
        <v>20811.12461835584</v>
      </c>
      <c r="P211" s="30">
        <v>21195.621017469857</v>
      </c>
      <c r="Q211" s="30">
        <v>20974.586991241213</v>
      </c>
      <c r="R211" s="30">
        <v>20776.170400254567</v>
      </c>
      <c r="S211" s="30">
        <v>20459.526306866548</v>
      </c>
      <c r="T211" s="30">
        <v>19765.582271032425</v>
      </c>
      <c r="U211" s="30">
        <v>18899.951340406747</v>
      </c>
      <c r="V211" s="30">
        <v>18534.98818081991</v>
      </c>
      <c r="W211" s="30">
        <v>17885.250950231515</v>
      </c>
      <c r="X211" s="30">
        <v>16745.126600987005</v>
      </c>
      <c r="Y211" s="30">
        <v>15269.852984065568</v>
      </c>
      <c r="Z211" s="28"/>
      <c r="AA211" s="51">
        <f t="shared" si="3"/>
        <v>21195.621017469857</v>
      </c>
    </row>
    <row r="212" spans="1:27" ht="12" x14ac:dyDescent="0.25">
      <c r="A212" s="70">
        <v>43302</v>
      </c>
      <c r="B212" s="30">
        <v>13914.863000022047</v>
      </c>
      <c r="C212" s="30">
        <v>12934.088762709816</v>
      </c>
      <c r="D212" s="30">
        <v>12218.555356871964</v>
      </c>
      <c r="E212" s="30">
        <v>11775.459239176396</v>
      </c>
      <c r="F212" s="30">
        <v>11665.45625868121</v>
      </c>
      <c r="G212" s="30">
        <v>11972.847764924769</v>
      </c>
      <c r="H212" s="30">
        <v>12727.447649816988</v>
      </c>
      <c r="I212" s="30">
        <v>13420.36362041284</v>
      </c>
      <c r="J212" s="30">
        <v>14623.199949191991</v>
      </c>
      <c r="K212" s="30">
        <v>16202.308155178976</v>
      </c>
      <c r="L212" s="30">
        <v>17825.623166411693</v>
      </c>
      <c r="M212" s="30">
        <v>19164.164106642849</v>
      </c>
      <c r="N212" s="30">
        <v>19999.981145358619</v>
      </c>
      <c r="O212" s="30">
        <v>20142.882213478533</v>
      </c>
      <c r="P212" s="30">
        <v>19665.859942919964</v>
      </c>
      <c r="Q212" s="30">
        <v>19180.613150455214</v>
      </c>
      <c r="R212" s="30">
        <v>18659.384074650916</v>
      </c>
      <c r="S212" s="30">
        <v>18188.530195521984</v>
      </c>
      <c r="T212" s="30">
        <v>17705.339533533777</v>
      </c>
      <c r="U212" s="30">
        <v>17166.633348678843</v>
      </c>
      <c r="V212" s="30">
        <v>17060.742629136748</v>
      </c>
      <c r="W212" s="30">
        <v>16295.8620918618</v>
      </c>
      <c r="X212" s="30">
        <v>15173.214851667926</v>
      </c>
      <c r="Y212" s="30">
        <v>13856.263281440499</v>
      </c>
      <c r="Z212" s="28"/>
      <c r="AA212" s="51">
        <f t="shared" si="3"/>
        <v>20142.882213478533</v>
      </c>
    </row>
    <row r="213" spans="1:27" ht="12" x14ac:dyDescent="0.25">
      <c r="A213" s="70">
        <v>43303</v>
      </c>
      <c r="B213" s="30">
        <v>12563.985276931617</v>
      </c>
      <c r="C213" s="30">
        <v>11661.343997728118</v>
      </c>
      <c r="D213" s="30">
        <v>11142.171052400365</v>
      </c>
      <c r="E213" s="30">
        <v>10770.01143614562</v>
      </c>
      <c r="F213" s="30">
        <v>10714.49591327889</v>
      </c>
      <c r="G213" s="30">
        <v>11180.209466216458</v>
      </c>
      <c r="H213" s="30">
        <v>11957.426786350678</v>
      </c>
      <c r="I213" s="30">
        <v>12732.587976008352</v>
      </c>
      <c r="J213" s="30">
        <v>14054.679872427145</v>
      </c>
      <c r="K213" s="30">
        <v>15540.234141731309</v>
      </c>
      <c r="L213" s="30">
        <v>16870.550560056283</v>
      </c>
      <c r="M213" s="30">
        <v>17863.661580227785</v>
      </c>
      <c r="N213" s="30">
        <v>18458.911353187723</v>
      </c>
      <c r="O213" s="30">
        <v>18790.976425149831</v>
      </c>
      <c r="P213" s="30">
        <v>19246.409325704673</v>
      </c>
      <c r="Q213" s="30">
        <v>19511.65015717905</v>
      </c>
      <c r="R213" s="30">
        <v>19310.149370477586</v>
      </c>
      <c r="S213" s="30">
        <v>18708.73120608801</v>
      </c>
      <c r="T213" s="30">
        <v>18176.193412662709</v>
      </c>
      <c r="U213" s="30">
        <v>17579.9155744645</v>
      </c>
      <c r="V213" s="30">
        <v>17410.284810149489</v>
      </c>
      <c r="W213" s="30">
        <v>16766.715970990732</v>
      </c>
      <c r="X213" s="30">
        <v>15567.991903164673</v>
      </c>
      <c r="Y213" s="30">
        <v>14252.068398175517</v>
      </c>
      <c r="Z213" s="28"/>
      <c r="AA213" s="51">
        <f t="shared" si="3"/>
        <v>19511.65015717905</v>
      </c>
    </row>
    <row r="214" spans="1:27" ht="12" x14ac:dyDescent="0.25">
      <c r="A214" s="70">
        <v>43304</v>
      </c>
      <c r="B214" s="30">
        <v>13058.484656540822</v>
      </c>
      <c r="C214" s="30">
        <v>12166.124029720051</v>
      </c>
      <c r="D214" s="30">
        <v>11543.116495326749</v>
      </c>
      <c r="E214" s="30">
        <v>11148.339443830002</v>
      </c>
      <c r="F214" s="30">
        <v>11047.58905047927</v>
      </c>
      <c r="G214" s="30">
        <v>11378.626057203104</v>
      </c>
      <c r="H214" s="30">
        <v>12265.846357832512</v>
      </c>
      <c r="I214" s="30">
        <v>12958.762328428364</v>
      </c>
      <c r="J214" s="30">
        <v>14262.349050558245</v>
      </c>
      <c r="K214" s="30">
        <v>15594.721599359766</v>
      </c>
      <c r="L214" s="30">
        <v>16761.57564479937</v>
      </c>
      <c r="M214" s="30">
        <v>17688.890489721412</v>
      </c>
      <c r="N214" s="30">
        <v>18394.143243176539</v>
      </c>
      <c r="O214" s="30">
        <v>19060.329517577298</v>
      </c>
      <c r="P214" s="30">
        <v>19703.898356736059</v>
      </c>
      <c r="Q214" s="30">
        <v>20032.879232983349</v>
      </c>
      <c r="R214" s="30">
        <v>20156.247061576079</v>
      </c>
      <c r="S214" s="30">
        <v>20052.412472510528</v>
      </c>
      <c r="T214" s="30">
        <v>19972.223383925255</v>
      </c>
      <c r="U214" s="30">
        <v>19247.437390942945</v>
      </c>
      <c r="V214" s="30">
        <v>18804.341273247377</v>
      </c>
      <c r="W214" s="30">
        <v>18131.98660741698</v>
      </c>
      <c r="X214" s="30">
        <v>16745.126600987005</v>
      </c>
      <c r="Y214" s="30">
        <v>15304.807202166841</v>
      </c>
      <c r="Z214" s="28"/>
      <c r="AA214" s="51">
        <f t="shared" si="3"/>
        <v>20156.247061576079</v>
      </c>
    </row>
    <row r="215" spans="1:27" ht="12" x14ac:dyDescent="0.25">
      <c r="A215" s="70">
        <v>43305</v>
      </c>
      <c r="B215" s="30">
        <v>13932.340109072684</v>
      </c>
      <c r="C215" s="30">
        <v>12862.124196030722</v>
      </c>
      <c r="D215" s="30">
        <v>12133.225942095323</v>
      </c>
      <c r="E215" s="30">
        <v>11680.877237255301</v>
      </c>
      <c r="F215" s="30">
        <v>11520.499060084747</v>
      </c>
      <c r="G215" s="30">
        <v>11811.441522515943</v>
      </c>
      <c r="H215" s="30">
        <v>12462.206818342611</v>
      </c>
      <c r="I215" s="30">
        <v>13204.469920375557</v>
      </c>
      <c r="J215" s="30">
        <v>14566.656361086987</v>
      </c>
      <c r="K215" s="30">
        <v>16281.46917852598</v>
      </c>
      <c r="L215" s="30">
        <v>17816.370579267237</v>
      </c>
      <c r="M215" s="30">
        <v>16487.082226180537</v>
      </c>
      <c r="N215" s="30">
        <v>19966.054992495618</v>
      </c>
      <c r="O215" s="30">
        <v>20470.835024487551</v>
      </c>
      <c r="P215" s="30">
        <v>20766.917813110111</v>
      </c>
      <c r="Q215" s="30">
        <v>21048.607688396853</v>
      </c>
      <c r="R215" s="30">
        <v>21435.160217987417</v>
      </c>
      <c r="S215" s="30">
        <v>21212.070061282222</v>
      </c>
      <c r="T215" s="30">
        <v>20863.555945507753</v>
      </c>
      <c r="U215" s="30">
        <v>20012.31792821789</v>
      </c>
      <c r="V215" s="30">
        <v>19233.044477607127</v>
      </c>
      <c r="W215" s="30">
        <v>18465.07974461736</v>
      </c>
      <c r="X215" s="30">
        <v>16938.402865782286</v>
      </c>
      <c r="Y215" s="30">
        <v>15369.575312178027</v>
      </c>
      <c r="Z215" s="28"/>
      <c r="AA215" s="51">
        <f t="shared" si="3"/>
        <v>21435.160217987417</v>
      </c>
    </row>
    <row r="216" spans="1:27" ht="12" x14ac:dyDescent="0.25">
      <c r="A216" s="70">
        <v>43306</v>
      </c>
      <c r="B216" s="30">
        <v>14041.315024329599</v>
      </c>
      <c r="C216" s="30">
        <v>12932.032632233271</v>
      </c>
      <c r="D216" s="30">
        <v>12206.21857401269</v>
      </c>
      <c r="E216" s="30">
        <v>11707.606933450394</v>
      </c>
      <c r="F216" s="30">
        <v>11467.039667694562</v>
      </c>
      <c r="G216" s="30">
        <v>11754.897934410941</v>
      </c>
      <c r="H216" s="30">
        <v>12403.607099761064</v>
      </c>
      <c r="I216" s="30">
        <v>13183.908615610102</v>
      </c>
      <c r="J216" s="30">
        <v>14753.764234452634</v>
      </c>
      <c r="K216" s="30">
        <v>16489.138356657084</v>
      </c>
      <c r="L216" s="30">
        <v>18032.26427930452</v>
      </c>
      <c r="M216" s="30">
        <v>19423.236546687589</v>
      </c>
      <c r="N216" s="30">
        <v>20255.96938968854</v>
      </c>
      <c r="O216" s="30">
        <v>20706.261964052017</v>
      </c>
      <c r="P216" s="30">
        <v>21117.488059361127</v>
      </c>
      <c r="Q216" s="30">
        <v>21501.984458475148</v>
      </c>
      <c r="R216" s="30">
        <v>21554.415785627058</v>
      </c>
      <c r="S216" s="30">
        <v>21166.835190798221</v>
      </c>
      <c r="T216" s="30">
        <v>20360.832043992363</v>
      </c>
      <c r="U216" s="30">
        <v>19365.664893344314</v>
      </c>
      <c r="V216" s="30">
        <v>18837.239360872107</v>
      </c>
      <c r="W216" s="30">
        <v>18020.955561683521</v>
      </c>
      <c r="X216" s="30">
        <v>16824.287624334007</v>
      </c>
      <c r="Y216" s="30">
        <v>15510.420249821398</v>
      </c>
      <c r="Z216" s="28"/>
      <c r="AA216" s="51">
        <f t="shared" si="3"/>
        <v>21554.415785627058</v>
      </c>
    </row>
    <row r="217" spans="1:27" ht="12" x14ac:dyDescent="0.25">
      <c r="A217" s="70">
        <v>43307</v>
      </c>
      <c r="B217" s="30">
        <v>14338.425878190432</v>
      </c>
      <c r="C217" s="30">
        <v>13351.483249448564</v>
      </c>
      <c r="D217" s="30">
        <v>12701.746018860169</v>
      </c>
      <c r="E217" s="30">
        <v>12148.646920669415</v>
      </c>
      <c r="F217" s="30">
        <v>11809.385392039398</v>
      </c>
      <c r="G217" s="30">
        <v>11752.841803934394</v>
      </c>
      <c r="H217" s="30">
        <v>11898.827067769129</v>
      </c>
      <c r="I217" s="30">
        <v>12289.491858312786</v>
      </c>
      <c r="J217" s="30">
        <v>13740.091909515675</v>
      </c>
      <c r="K217" s="30">
        <v>15664.630035562315</v>
      </c>
      <c r="L217" s="30">
        <v>17402.060288243309</v>
      </c>
      <c r="M217" s="30">
        <v>18544.240767964366</v>
      </c>
      <c r="N217" s="30">
        <v>19025.375299476025</v>
      </c>
      <c r="O217" s="30">
        <v>19289.588065712127</v>
      </c>
      <c r="P217" s="30">
        <v>19211.455107603397</v>
      </c>
      <c r="Q217" s="30">
        <v>18920.512645172203</v>
      </c>
      <c r="R217" s="30">
        <v>18923.596840887021</v>
      </c>
      <c r="S217" s="30">
        <v>18706.675075611463</v>
      </c>
      <c r="T217" s="30">
        <v>18224.512478861532</v>
      </c>
      <c r="U217" s="30">
        <v>17552.157813031135</v>
      </c>
      <c r="V217" s="30">
        <v>17375.330592048216</v>
      </c>
      <c r="W217" s="30">
        <v>16674.190099546184</v>
      </c>
      <c r="X217" s="30">
        <v>15579.300620785674</v>
      </c>
      <c r="Y217" s="30">
        <v>14547.123121559805</v>
      </c>
      <c r="Z217" s="28"/>
      <c r="AA217" s="51">
        <f t="shared" si="3"/>
        <v>19289.588065712127</v>
      </c>
    </row>
    <row r="218" spans="1:27" ht="12" x14ac:dyDescent="0.25">
      <c r="A218" s="70">
        <v>43308</v>
      </c>
      <c r="B218" s="30">
        <v>13421.391685651113</v>
      </c>
      <c r="C218" s="30">
        <v>12528.00299359207</v>
      </c>
      <c r="D218" s="30">
        <v>11907.051589675311</v>
      </c>
      <c r="E218" s="30">
        <v>11450.590623882199</v>
      </c>
      <c r="F218" s="30">
        <v>11206.939162411551</v>
      </c>
      <c r="G218" s="30">
        <v>11137.030726209001</v>
      </c>
      <c r="H218" s="30">
        <v>11193.574314314004</v>
      </c>
      <c r="I218" s="30">
        <v>11549.284886756384</v>
      </c>
      <c r="J218" s="30">
        <v>13351.483249448564</v>
      </c>
      <c r="K218" s="30">
        <v>15389.108551705211</v>
      </c>
      <c r="L218" s="30">
        <v>17066.911020566382</v>
      </c>
      <c r="M218" s="30">
        <v>18546.296898440909</v>
      </c>
      <c r="N218" s="30">
        <v>19715.207074357058</v>
      </c>
      <c r="O218" s="30">
        <v>20608.595766416103</v>
      </c>
      <c r="P218" s="30">
        <v>21181.228104134039</v>
      </c>
      <c r="Q218" s="30">
        <v>21561.612242294967</v>
      </c>
      <c r="R218" s="30">
        <v>21689.092331840791</v>
      </c>
      <c r="S218" s="30">
        <v>21544.13513324433</v>
      </c>
      <c r="T218" s="30">
        <v>20893.36983741766</v>
      </c>
      <c r="U218" s="30">
        <v>19928.016578679522</v>
      </c>
      <c r="V218" s="30">
        <v>19482.864330507411</v>
      </c>
      <c r="W218" s="30">
        <v>18736.488967521374</v>
      </c>
      <c r="X218" s="30">
        <v>17419.537397293945</v>
      </c>
      <c r="Y218" s="30">
        <v>15990.526716094784</v>
      </c>
      <c r="Z218" s="28"/>
      <c r="AA218" s="51">
        <f t="shared" si="3"/>
        <v>21689.092331840791</v>
      </c>
    </row>
    <row r="219" spans="1:27" ht="12" x14ac:dyDescent="0.25">
      <c r="A219" s="70">
        <v>43309</v>
      </c>
      <c r="B219" s="30">
        <v>14566.656361086987</v>
      </c>
      <c r="C219" s="30">
        <v>13599.246971872304</v>
      </c>
      <c r="D219" s="30">
        <v>12868.292587460359</v>
      </c>
      <c r="E219" s="30">
        <v>12409.7754911907</v>
      </c>
      <c r="F219" s="30">
        <v>12280.23927116833</v>
      </c>
      <c r="G219" s="30">
        <v>12609.220147415619</v>
      </c>
      <c r="H219" s="30">
        <v>13299.051922296652</v>
      </c>
      <c r="I219" s="30">
        <v>13976.546914318413</v>
      </c>
      <c r="J219" s="30">
        <v>15373.687573131117</v>
      </c>
      <c r="K219" s="30">
        <v>17141.959782960297</v>
      </c>
      <c r="L219" s="30">
        <v>18682.001509892918</v>
      </c>
      <c r="M219" s="30">
        <v>20104.843799662442</v>
      </c>
      <c r="N219" s="30">
        <v>21060.944471256124</v>
      </c>
      <c r="O219" s="30">
        <v>21938.912184741075</v>
      </c>
      <c r="P219" s="30">
        <v>22723.325961543207</v>
      </c>
      <c r="Q219" s="30">
        <v>23159.225622570862</v>
      </c>
      <c r="R219" s="30">
        <v>23316.519604026598</v>
      </c>
      <c r="S219" s="30">
        <v>23141.748513520226</v>
      </c>
      <c r="T219" s="30">
        <v>22697.624330586386</v>
      </c>
      <c r="U219" s="30">
        <v>21818.628551863163</v>
      </c>
      <c r="V219" s="30">
        <v>21277.866236531681</v>
      </c>
      <c r="W219" s="30">
        <v>20393.730131617092</v>
      </c>
      <c r="X219" s="30">
        <v>18763.218663716467</v>
      </c>
      <c r="Y219" s="30">
        <v>17034.012932941656</v>
      </c>
      <c r="Z219" s="28"/>
      <c r="AA219" s="51">
        <f t="shared" si="3"/>
        <v>23316.519604026598</v>
      </c>
    </row>
    <row r="220" spans="1:27" ht="12" x14ac:dyDescent="0.25">
      <c r="A220" s="70">
        <v>43310</v>
      </c>
      <c r="B220" s="30">
        <v>15499.111532200397</v>
      </c>
      <c r="C220" s="30">
        <v>14411.418510107798</v>
      </c>
      <c r="D220" s="30">
        <v>13627.004733305668</v>
      </c>
      <c r="E220" s="30">
        <v>13144.842136555737</v>
      </c>
      <c r="F220" s="30">
        <v>12931.004566994998</v>
      </c>
      <c r="G220" s="30">
        <v>13169.515702274282</v>
      </c>
      <c r="H220" s="30">
        <v>13798.691628097224</v>
      </c>
      <c r="I220" s="30">
        <v>14398.053662010252</v>
      </c>
      <c r="J220" s="30">
        <v>15790.053994631593</v>
      </c>
      <c r="K220" s="30">
        <v>17386.639309669215</v>
      </c>
      <c r="L220" s="30">
        <v>18892.754883738835</v>
      </c>
      <c r="M220" s="30">
        <v>20223.07130206381</v>
      </c>
      <c r="N220" s="30">
        <v>21092.814493642582</v>
      </c>
      <c r="O220" s="30">
        <v>21680.867809934611</v>
      </c>
      <c r="P220" s="30">
        <v>21970.782207127533</v>
      </c>
      <c r="Q220" s="30">
        <v>21744.607854707523</v>
      </c>
      <c r="R220" s="30">
        <v>21522.545763240603</v>
      </c>
      <c r="S220" s="30">
        <v>20764.861682633564</v>
      </c>
      <c r="T220" s="30">
        <v>19834.462641996703</v>
      </c>
      <c r="U220" s="30">
        <v>19005.842059948842</v>
      </c>
      <c r="V220" s="30">
        <v>18656.299878936097</v>
      </c>
      <c r="W220" s="30">
        <v>17929.457755477244</v>
      </c>
      <c r="X220" s="30">
        <v>16591.94488048436</v>
      </c>
      <c r="Y220" s="30">
        <v>15286.302027877931</v>
      </c>
      <c r="Z220" s="28"/>
      <c r="AA220" s="51">
        <f t="shared" si="3"/>
        <v>21970.782207127533</v>
      </c>
    </row>
    <row r="221" spans="1:27" ht="12" x14ac:dyDescent="0.25">
      <c r="A221" s="70">
        <v>43311</v>
      </c>
      <c r="B221" s="30">
        <v>13973.462718603594</v>
      </c>
      <c r="C221" s="30">
        <v>13094.466939880371</v>
      </c>
      <c r="D221" s="30">
        <v>12420.056143573427</v>
      </c>
      <c r="E221" s="30">
        <v>12027.335222553227</v>
      </c>
      <c r="F221" s="30">
        <v>11871.069306335765</v>
      </c>
      <c r="G221" s="30">
        <v>12189.769530200325</v>
      </c>
      <c r="H221" s="30">
        <v>12993.716546529638</v>
      </c>
      <c r="I221" s="30">
        <v>13623.920537590851</v>
      </c>
      <c r="J221" s="30">
        <v>14972.742130204735</v>
      </c>
      <c r="K221" s="30">
        <v>16465.492856176807</v>
      </c>
      <c r="L221" s="30">
        <v>17687.862424483141</v>
      </c>
      <c r="M221" s="30">
        <v>19095.283735678575</v>
      </c>
      <c r="N221" s="30">
        <v>20274.474563977448</v>
      </c>
      <c r="O221" s="30">
        <v>21299.455606535408</v>
      </c>
      <c r="P221" s="30">
        <v>21835.077595675528</v>
      </c>
      <c r="Q221" s="30">
        <v>21878.256335682981</v>
      </c>
      <c r="R221" s="30">
        <v>21242.912018430405</v>
      </c>
      <c r="S221" s="30">
        <v>20192.229344915628</v>
      </c>
      <c r="T221" s="30">
        <v>19434.545264308592</v>
      </c>
      <c r="U221" s="30">
        <v>18688.169901322555</v>
      </c>
      <c r="V221" s="30">
        <v>18218.344087431895</v>
      </c>
      <c r="W221" s="30">
        <v>17513.091333976769</v>
      </c>
      <c r="X221" s="30">
        <v>16159.129415171521</v>
      </c>
      <c r="Y221" s="30">
        <v>14786.662322077362</v>
      </c>
      <c r="Z221" s="28"/>
      <c r="AA221" s="51">
        <f t="shared" si="3"/>
        <v>21878.256335682981</v>
      </c>
    </row>
    <row r="222" spans="1:27" ht="12" x14ac:dyDescent="0.25">
      <c r="A222" s="70">
        <v>43312</v>
      </c>
      <c r="B222" s="30">
        <v>13450.177512322751</v>
      </c>
      <c r="C222" s="30">
        <v>12498.189101682159</v>
      </c>
      <c r="D222" s="30">
        <v>11847.423805855491</v>
      </c>
      <c r="E222" s="30">
        <v>11459.843211026653</v>
      </c>
      <c r="F222" s="30">
        <v>11325.166664812919</v>
      </c>
      <c r="G222" s="30">
        <v>11619.193322958934</v>
      </c>
      <c r="H222" s="30">
        <v>12399.494838807972</v>
      </c>
      <c r="I222" s="30">
        <v>12995.772677006184</v>
      </c>
      <c r="J222" s="30">
        <v>14189.356418640878</v>
      </c>
      <c r="K222" s="30">
        <v>15895.944714173689</v>
      </c>
      <c r="L222" s="30">
        <v>17669.357250194233</v>
      </c>
      <c r="M222" s="30">
        <v>19234.072542845399</v>
      </c>
      <c r="N222" s="30">
        <v>20248.772933020631</v>
      </c>
      <c r="O222" s="30">
        <v>20914.959207421391</v>
      </c>
      <c r="P222" s="30">
        <v>21143.189690317948</v>
      </c>
      <c r="Q222" s="30">
        <v>20886.173380749751</v>
      </c>
      <c r="R222" s="30">
        <v>20081.198299182168</v>
      </c>
      <c r="S222" s="30">
        <v>19322.486153336857</v>
      </c>
      <c r="T222" s="30">
        <v>18679.945379416371</v>
      </c>
      <c r="U222" s="30">
        <v>17956.187451672336</v>
      </c>
      <c r="V222" s="30">
        <v>17737.209555920235</v>
      </c>
      <c r="W222" s="30">
        <v>17104.949434382477</v>
      </c>
      <c r="X222" s="30">
        <v>15915.477953700873</v>
      </c>
      <c r="Y222" s="30">
        <v>14548.151186798077</v>
      </c>
      <c r="Z222" s="28"/>
      <c r="AA222" s="51">
        <f t="shared" si="3"/>
        <v>21143.189690317948</v>
      </c>
    </row>
    <row r="223" spans="1:27" ht="12" x14ac:dyDescent="0.25">
      <c r="A223" s="70">
        <v>43313</v>
      </c>
      <c r="B223" s="30">
        <v>13368.960358499202</v>
      </c>
      <c r="C223" s="30">
        <v>12478.655862154976</v>
      </c>
      <c r="D223" s="30">
        <v>11757.98213012576</v>
      </c>
      <c r="E223" s="30">
        <v>11435.169645308108</v>
      </c>
      <c r="F223" s="30">
        <v>11257.314359086917</v>
      </c>
      <c r="G223" s="30">
        <v>11583.211039619388</v>
      </c>
      <c r="H223" s="30">
        <v>12252.481509734966</v>
      </c>
      <c r="I223" s="30">
        <v>13082.130157021096</v>
      </c>
      <c r="J223" s="30">
        <v>14494.691794407894</v>
      </c>
      <c r="K223" s="30">
        <v>16274.272721858071</v>
      </c>
      <c r="L223" s="30">
        <v>17841.044144985786</v>
      </c>
      <c r="M223" s="30">
        <v>19196.034129029307</v>
      </c>
      <c r="N223" s="30">
        <v>20209.706453966264</v>
      </c>
      <c r="O223" s="30">
        <v>20919.071468374481</v>
      </c>
      <c r="P223" s="30">
        <v>21507.12478466651</v>
      </c>
      <c r="Q223" s="30">
        <v>21821.712747577982</v>
      </c>
      <c r="R223" s="30">
        <v>21776.477877093977</v>
      </c>
      <c r="S223" s="30">
        <v>21159.638734130313</v>
      </c>
      <c r="T223" s="30">
        <v>20243.632606829266</v>
      </c>
      <c r="U223" s="30">
        <v>19345.103588578859</v>
      </c>
      <c r="V223" s="30">
        <v>18972.943972324112</v>
      </c>
      <c r="W223" s="30">
        <v>18206.00730457262</v>
      </c>
      <c r="X223" s="30">
        <v>16868.494429579736</v>
      </c>
      <c r="Y223" s="30">
        <v>15547.430598399218</v>
      </c>
      <c r="Z223" s="28"/>
      <c r="AA223" s="51">
        <f t="shared" si="3"/>
        <v>21821.712747577982</v>
      </c>
    </row>
    <row r="224" spans="1:27" ht="12" x14ac:dyDescent="0.25">
      <c r="A224" s="70">
        <v>43314</v>
      </c>
      <c r="B224" s="30">
        <v>14283.938420561974</v>
      </c>
      <c r="C224" s="30">
        <v>13240.452203715104</v>
      </c>
      <c r="D224" s="30">
        <v>12507.441688826613</v>
      </c>
      <c r="E224" s="30">
        <v>11997.521330643316</v>
      </c>
      <c r="F224" s="30">
        <v>11712.747259641757</v>
      </c>
      <c r="G224" s="30">
        <v>11687.045628684937</v>
      </c>
      <c r="H224" s="30">
        <v>11854.6202625234</v>
      </c>
      <c r="I224" s="30">
        <v>12224.7237483016</v>
      </c>
      <c r="J224" s="30">
        <v>13806.916150003404</v>
      </c>
      <c r="K224" s="30">
        <v>15725.285884620409</v>
      </c>
      <c r="L224" s="30">
        <v>17390.751570622309</v>
      </c>
      <c r="M224" s="30">
        <v>18651.159552744735</v>
      </c>
      <c r="N224" s="30">
        <v>19619.597007197692</v>
      </c>
      <c r="O224" s="30">
        <v>20164.471583482264</v>
      </c>
      <c r="P224" s="30">
        <v>20650.746441185285</v>
      </c>
      <c r="Q224" s="30">
        <v>20629.157071181558</v>
      </c>
      <c r="R224" s="30">
        <v>20462.610502581367</v>
      </c>
      <c r="S224" s="30">
        <v>20033.90729822162</v>
      </c>
      <c r="T224" s="30">
        <v>19265.942565231853</v>
      </c>
      <c r="U224" s="30">
        <v>18481.528788429725</v>
      </c>
      <c r="V224" s="30">
        <v>18179.277608377528</v>
      </c>
      <c r="W224" s="30">
        <v>17571.691052558315</v>
      </c>
      <c r="X224" s="30">
        <v>16414.089594263169</v>
      </c>
      <c r="Y224" s="30">
        <v>15239.011026917384</v>
      </c>
      <c r="Z224" s="28"/>
      <c r="AA224" s="51">
        <f t="shared" si="3"/>
        <v>20650.746441185285</v>
      </c>
    </row>
    <row r="225" spans="1:27" ht="12" x14ac:dyDescent="0.25">
      <c r="A225" s="70">
        <v>43315</v>
      </c>
      <c r="B225" s="67">
        <v>14043.371154806144</v>
      </c>
      <c r="C225" s="67">
        <v>13115.028244645826</v>
      </c>
      <c r="D225" s="67">
        <v>12420.056143573427</v>
      </c>
      <c r="E225" s="67">
        <v>11956.398721112406</v>
      </c>
      <c r="F225" s="67">
        <v>11678.821106778754</v>
      </c>
      <c r="G225" s="67">
        <v>11644.894953915753</v>
      </c>
      <c r="H225" s="67">
        <v>11768.262782508487</v>
      </c>
      <c r="I225" s="67">
        <v>11952.286460159314</v>
      </c>
      <c r="J225" s="67">
        <v>13204.469920375557</v>
      </c>
      <c r="K225" s="67">
        <v>14777.409734932908</v>
      </c>
      <c r="L225" s="67">
        <v>15949.404106563874</v>
      </c>
      <c r="M225" s="67">
        <v>17191.306914397388</v>
      </c>
      <c r="N225" s="67">
        <v>17784.500556880783</v>
      </c>
      <c r="O225" s="67">
        <v>17960.299712625427</v>
      </c>
      <c r="P225" s="67">
        <v>18024.039757398339</v>
      </c>
      <c r="Q225" s="67">
        <v>18181.333738854075</v>
      </c>
      <c r="R225" s="67">
        <v>18311.898024114718</v>
      </c>
      <c r="S225" s="67">
        <v>18149.463716467617</v>
      </c>
      <c r="T225" s="67">
        <v>17719.732446869599</v>
      </c>
      <c r="U225" s="67">
        <v>17298.225699177758</v>
      </c>
      <c r="V225" s="67">
        <v>16925.038017684739</v>
      </c>
      <c r="W225" s="67">
        <v>16222.869459944433</v>
      </c>
      <c r="X225" s="67">
        <v>15025.173457356646</v>
      </c>
      <c r="Y225" s="67">
        <v>13695.885104269944</v>
      </c>
      <c r="Z225" s="28"/>
      <c r="AA225" s="51">
        <f t="shared" si="3"/>
        <v>18311.898024114718</v>
      </c>
    </row>
    <row r="226" spans="1:27" ht="12" x14ac:dyDescent="0.25">
      <c r="A226" s="70">
        <v>43316</v>
      </c>
      <c r="B226" s="30">
        <v>12437.533252624065</v>
      </c>
      <c r="C226" s="30">
        <v>11589.379431049023</v>
      </c>
      <c r="D226" s="30">
        <v>11037.308398096542</v>
      </c>
      <c r="E226" s="30">
        <v>10710.383652325798</v>
      </c>
      <c r="F226" s="30">
        <v>10687.766217083798</v>
      </c>
      <c r="G226" s="30">
        <v>11126.750073826273</v>
      </c>
      <c r="H226" s="30">
        <v>11971.819699686497</v>
      </c>
      <c r="I226" s="30">
        <v>12597.911429794618</v>
      </c>
      <c r="J226" s="30">
        <v>13797.66356285895</v>
      </c>
      <c r="K226" s="30">
        <v>15295.554615022387</v>
      </c>
      <c r="L226" s="30">
        <v>16761.57564479937</v>
      </c>
      <c r="M226" s="30">
        <v>18006.562648347703</v>
      </c>
      <c r="N226" s="30">
        <v>18345.82417697772</v>
      </c>
      <c r="O226" s="30">
        <v>18191.614391236802</v>
      </c>
      <c r="P226" s="30">
        <v>17646.739814952231</v>
      </c>
      <c r="Q226" s="30">
        <v>17091.584586284931</v>
      </c>
      <c r="R226" s="30">
        <v>16539.513553332446</v>
      </c>
      <c r="S226" s="30">
        <v>15923.702475607055</v>
      </c>
      <c r="T226" s="30">
        <v>15530.981554586853</v>
      </c>
      <c r="U226" s="30">
        <v>15232.842635487748</v>
      </c>
      <c r="V226" s="30">
        <v>15433.31535695094</v>
      </c>
      <c r="W226" s="30">
        <v>14946.012434009643</v>
      </c>
      <c r="X226" s="30">
        <v>14002.248545275233</v>
      </c>
      <c r="Y226" s="30">
        <v>12929.976501756726</v>
      </c>
      <c r="Z226" s="28"/>
      <c r="AA226" s="51">
        <f t="shared" si="3"/>
        <v>18345.82417697772</v>
      </c>
    </row>
    <row r="227" spans="1:27" ht="12" x14ac:dyDescent="0.25">
      <c r="A227" s="70">
        <v>43317</v>
      </c>
      <c r="B227" s="31">
        <v>11876.209632527129</v>
      </c>
      <c r="C227" s="31">
        <v>11154.507835259639</v>
      </c>
      <c r="D227" s="31">
        <v>10730.944957091255</v>
      </c>
      <c r="E227" s="31">
        <v>10497.574148003334</v>
      </c>
      <c r="F227" s="31">
        <v>10485.237365144059</v>
      </c>
      <c r="G227" s="31">
        <v>10875.902155687716</v>
      </c>
      <c r="H227" s="31">
        <v>11784.71182632085</v>
      </c>
      <c r="I227" s="31">
        <v>12521.834602162433</v>
      </c>
      <c r="J227" s="31">
        <v>13841.870368104679</v>
      </c>
      <c r="K227" s="31">
        <v>15488.830879817669</v>
      </c>
      <c r="L227" s="31">
        <v>16876.71895148592</v>
      </c>
      <c r="M227" s="31">
        <v>18165.912760279982</v>
      </c>
      <c r="N227" s="31">
        <v>19181.641215693486</v>
      </c>
      <c r="O227" s="31">
        <v>19787.171641036151</v>
      </c>
      <c r="P227" s="31">
        <v>19664.831877681692</v>
      </c>
      <c r="Q227" s="31">
        <v>19571.277940998869</v>
      </c>
      <c r="R227" s="31">
        <v>19663.803812443421</v>
      </c>
      <c r="S227" s="31">
        <v>19749.13322722006</v>
      </c>
      <c r="T227" s="31">
        <v>19415.012024781408</v>
      </c>
      <c r="U227" s="31">
        <v>18669.664727033643</v>
      </c>
      <c r="V227" s="31">
        <v>18329.375133165355</v>
      </c>
      <c r="W227" s="31">
        <v>17455.519680633493</v>
      </c>
      <c r="X227" s="31">
        <v>16033.705456102241</v>
      </c>
      <c r="Y227" s="31">
        <v>14612.919296809263</v>
      </c>
      <c r="Z227" s="28"/>
      <c r="AA227" s="51">
        <f t="shared" si="3"/>
        <v>19787.171641036151</v>
      </c>
    </row>
    <row r="228" spans="1:27" ht="12" x14ac:dyDescent="0.25">
      <c r="A228" s="70">
        <v>43318</v>
      </c>
      <c r="B228" s="30">
        <v>13183.908615610102</v>
      </c>
      <c r="C228" s="30">
        <v>12244.256987828783</v>
      </c>
      <c r="D228" s="30">
        <v>11566.761995807023</v>
      </c>
      <c r="E228" s="30">
        <v>11139.086856685546</v>
      </c>
      <c r="F228" s="30">
        <v>11057.869702861997</v>
      </c>
      <c r="G228" s="30">
        <v>11368.345404820377</v>
      </c>
      <c r="H228" s="30">
        <v>12144.534659716324</v>
      </c>
      <c r="I228" s="30">
        <v>12888.853892225814</v>
      </c>
      <c r="J228" s="30">
        <v>14344.594269620067</v>
      </c>
      <c r="K228" s="30">
        <v>16103.613892304791</v>
      </c>
      <c r="L228" s="30">
        <v>17672.441445909048</v>
      </c>
      <c r="M228" s="30">
        <v>19312.205500954129</v>
      </c>
      <c r="N228" s="30">
        <v>20430.740480194912</v>
      </c>
      <c r="O228" s="30">
        <v>21361.139520831777</v>
      </c>
      <c r="P228" s="30">
        <v>21934.799923787985</v>
      </c>
      <c r="Q228" s="30">
        <v>21981.062859510261</v>
      </c>
      <c r="R228" s="30">
        <v>21489.647675615874</v>
      </c>
      <c r="S228" s="30">
        <v>20951.969555999211</v>
      </c>
      <c r="T228" s="30">
        <v>20219.987106348992</v>
      </c>
      <c r="U228" s="30">
        <v>19489.032721937048</v>
      </c>
      <c r="V228" s="30">
        <v>19155.939584736669</v>
      </c>
      <c r="W228" s="30">
        <v>18348.908372692538</v>
      </c>
      <c r="X228" s="30">
        <v>16785.221145279644</v>
      </c>
      <c r="Y228" s="30">
        <v>15335.649159315026</v>
      </c>
      <c r="Z228" s="28"/>
      <c r="AA228" s="51">
        <f t="shared" si="3"/>
        <v>21981.062859510261</v>
      </c>
    </row>
    <row r="229" spans="1:27" ht="12" x14ac:dyDescent="0.25">
      <c r="A229" s="70">
        <v>43319</v>
      </c>
      <c r="B229" s="30">
        <v>13898.413956209683</v>
      </c>
      <c r="C229" s="30">
        <v>12899.134544608542</v>
      </c>
      <c r="D229" s="30">
        <v>12230.892139731237</v>
      </c>
      <c r="E229" s="30">
        <v>11786.767956797397</v>
      </c>
      <c r="F229" s="30">
        <v>11623.305583912024</v>
      </c>
      <c r="G229" s="30">
        <v>11932.753220632132</v>
      </c>
      <c r="H229" s="30">
        <v>12701.746018860169</v>
      </c>
      <c r="I229" s="30">
        <v>13371.016488975747</v>
      </c>
      <c r="J229" s="30">
        <v>14910.030150670096</v>
      </c>
      <c r="K229" s="30">
        <v>16713.256578600547</v>
      </c>
      <c r="L229" s="30">
        <v>18312.92608935299</v>
      </c>
      <c r="M229" s="30">
        <v>19818.013598184338</v>
      </c>
      <c r="N229" s="30">
        <v>20978.699252194303</v>
      </c>
      <c r="O229" s="30">
        <v>21772.365616140887</v>
      </c>
      <c r="P229" s="30">
        <v>21935.82798902626</v>
      </c>
      <c r="Q229" s="30">
        <v>21840.21792186689</v>
      </c>
      <c r="R229" s="30">
        <v>21682.923940411154</v>
      </c>
      <c r="S229" s="30">
        <v>21408.430521792325</v>
      </c>
      <c r="T229" s="30">
        <v>20676.448072142106</v>
      </c>
      <c r="U229" s="30">
        <v>19834.462641996703</v>
      </c>
      <c r="V229" s="30">
        <v>19060.329517577298</v>
      </c>
      <c r="W229" s="30">
        <v>17980.861017390882</v>
      </c>
      <c r="X229" s="30">
        <v>16330.816309963075</v>
      </c>
      <c r="Y229" s="30">
        <v>14808.25169208109</v>
      </c>
      <c r="Z229" s="28"/>
      <c r="AA229" s="51">
        <f t="shared" si="3"/>
        <v>21935.82798902626</v>
      </c>
    </row>
    <row r="230" spans="1:27" ht="12" x14ac:dyDescent="0.25">
      <c r="A230" s="70">
        <v>43320</v>
      </c>
      <c r="B230" s="30">
        <v>13433.728468510386</v>
      </c>
      <c r="C230" s="30">
        <v>12390.242251663518</v>
      </c>
      <c r="D230" s="30">
        <v>11762.09439107885</v>
      </c>
      <c r="E230" s="30">
        <v>11381.710252917923</v>
      </c>
      <c r="F230" s="30">
        <v>11211.051423364641</v>
      </c>
      <c r="G230" s="30">
        <v>11826.862501090036</v>
      </c>
      <c r="H230" s="30">
        <v>12312.109293554786</v>
      </c>
      <c r="I230" s="30">
        <v>12968.014915572818</v>
      </c>
      <c r="J230" s="30">
        <v>14023.83791527896</v>
      </c>
      <c r="K230" s="30">
        <v>15570.048033641218</v>
      </c>
      <c r="L230" s="30">
        <v>16987.74999721938</v>
      </c>
      <c r="M230" s="30">
        <v>18493.865571288999</v>
      </c>
      <c r="N230" s="30">
        <v>19836.518772473246</v>
      </c>
      <c r="O230" s="30">
        <v>20938.604707901664</v>
      </c>
      <c r="P230" s="30">
        <v>21503.01252371342</v>
      </c>
      <c r="Q230" s="30">
        <v>21536.938676576421</v>
      </c>
      <c r="R230" s="30">
        <v>21351.886933687321</v>
      </c>
      <c r="S230" s="30">
        <v>20555.136374025918</v>
      </c>
      <c r="T230" s="30">
        <v>19571.277940998869</v>
      </c>
      <c r="U230" s="30">
        <v>18650.13148750646</v>
      </c>
      <c r="V230" s="30">
        <v>18318.066415544352</v>
      </c>
      <c r="W230" s="30">
        <v>17539.821030171861</v>
      </c>
      <c r="X230" s="30">
        <v>16344.181158060621</v>
      </c>
      <c r="Y230" s="30">
        <v>15229.75843977293</v>
      </c>
      <c r="Z230" s="28"/>
      <c r="AA230" s="52">
        <f t="shared" si="3"/>
        <v>21536.938676576421</v>
      </c>
    </row>
    <row r="231" spans="1:27" ht="12" x14ac:dyDescent="0.25">
      <c r="A231" s="70">
        <v>43321</v>
      </c>
      <c r="B231" s="30">
        <v>13826.449389530588</v>
      </c>
      <c r="C231" s="30">
        <v>12854.927739362813</v>
      </c>
      <c r="D231" s="30">
        <v>12126.029485427413</v>
      </c>
      <c r="E231" s="30">
        <v>11656.203671536754</v>
      </c>
      <c r="F231" s="30">
        <v>11425.917058163652</v>
      </c>
      <c r="G231" s="30">
        <v>11425.917058163652</v>
      </c>
      <c r="H231" s="30">
        <v>11580.126843904569</v>
      </c>
      <c r="I231" s="30">
        <v>12046.868462080409</v>
      </c>
      <c r="J231" s="30">
        <v>13800.747758573769</v>
      </c>
      <c r="K231" s="30">
        <v>15860.990496072414</v>
      </c>
      <c r="L231" s="30">
        <v>17589.168161608955</v>
      </c>
      <c r="M231" s="30">
        <v>19080.890822342753</v>
      </c>
      <c r="N231" s="30">
        <v>20184.004823009443</v>
      </c>
      <c r="O231" s="30">
        <v>20911.875011706572</v>
      </c>
      <c r="P231" s="30">
        <v>21412.542782745415</v>
      </c>
      <c r="Q231" s="30">
        <v>21707.597506129703</v>
      </c>
      <c r="R231" s="30">
        <v>21666.474896598789</v>
      </c>
      <c r="S231" s="30">
        <v>21037.29897077585</v>
      </c>
      <c r="T231" s="30">
        <v>19996.8969496438</v>
      </c>
      <c r="U231" s="30">
        <v>18981.168494230296</v>
      </c>
      <c r="V231" s="30">
        <v>18593.587899401457</v>
      </c>
      <c r="W231" s="30">
        <v>17761.883121638781</v>
      </c>
      <c r="X231" s="30">
        <v>16547.738075238631</v>
      </c>
      <c r="Y231" s="30">
        <v>15417.894378376848</v>
      </c>
      <c r="Z231" s="28"/>
      <c r="AA231" s="51">
        <f t="shared" si="3"/>
        <v>21707.597506129703</v>
      </c>
    </row>
    <row r="232" spans="1:27" ht="12" x14ac:dyDescent="0.25">
      <c r="A232" s="70">
        <v>43322</v>
      </c>
      <c r="B232" s="32">
        <v>14177.019635781606</v>
      </c>
      <c r="C232" s="32">
        <v>13230.171551332376</v>
      </c>
      <c r="D232" s="32">
        <v>12455.010361674702</v>
      </c>
      <c r="E232" s="32">
        <v>11956.398721112406</v>
      </c>
      <c r="F232" s="32">
        <v>11654.147541060209</v>
      </c>
      <c r="G232" s="32">
        <v>11546.200691041568</v>
      </c>
      <c r="H232" s="32">
        <v>11595.54782247866</v>
      </c>
      <c r="I232" s="32">
        <v>11875.181567288855</v>
      </c>
      <c r="J232" s="32">
        <v>13551.955970911757</v>
      </c>
      <c r="K232" s="32">
        <v>15615.282904125221</v>
      </c>
      <c r="L232" s="32">
        <v>17387.667374907491</v>
      </c>
      <c r="M232" s="32">
        <v>19090.143409487209</v>
      </c>
      <c r="N232" s="32">
        <v>20263.165846356449</v>
      </c>
      <c r="O232" s="32">
        <v>21139.077429364857</v>
      </c>
      <c r="P232" s="32">
        <v>21557.499981341876</v>
      </c>
      <c r="Q232" s="32">
        <v>21639.745200403697</v>
      </c>
      <c r="R232" s="32">
        <v>21566.752568486332</v>
      </c>
      <c r="S232" s="32">
        <v>21277.866236531681</v>
      </c>
      <c r="T232" s="32">
        <v>20497.564720682643</v>
      </c>
      <c r="U232" s="32">
        <v>19491.088852413592</v>
      </c>
      <c r="V232" s="32">
        <v>19024.347234237754</v>
      </c>
      <c r="W232" s="32">
        <v>18033.292344542795</v>
      </c>
      <c r="X232" s="32">
        <v>16580.63616286336</v>
      </c>
      <c r="Y232" s="32">
        <v>15082.745110699921</v>
      </c>
      <c r="Z232" s="28"/>
      <c r="AA232" s="51">
        <f t="shared" si="3"/>
        <v>21639.745200403697</v>
      </c>
    </row>
    <row r="233" spans="1:27" ht="12" x14ac:dyDescent="0.25">
      <c r="A233" s="70">
        <v>43323</v>
      </c>
      <c r="B233" s="32">
        <v>13684.576386648945</v>
      </c>
      <c r="C233" s="32">
        <v>12663.707605044076</v>
      </c>
      <c r="D233" s="32">
        <v>11959.482916827223</v>
      </c>
      <c r="E233" s="32">
        <v>11529.751647229203</v>
      </c>
      <c r="F233" s="32">
        <v>11390.962840062377</v>
      </c>
      <c r="G233" s="32">
        <v>11765.178586793669</v>
      </c>
      <c r="H233" s="32">
        <v>12538.283645974798</v>
      </c>
      <c r="I233" s="32">
        <v>13111.944048931007</v>
      </c>
      <c r="J233" s="32">
        <v>14441.232402017709</v>
      </c>
      <c r="K233" s="32">
        <v>16287.637569955617</v>
      </c>
      <c r="L233" s="32">
        <v>17989.085539297066</v>
      </c>
      <c r="M233" s="32">
        <v>19673.056399587877</v>
      </c>
      <c r="N233" s="32">
        <v>20940.660838378211</v>
      </c>
      <c r="O233" s="32">
        <v>21740.495593754429</v>
      </c>
      <c r="P233" s="32">
        <v>21944.052510932441</v>
      </c>
      <c r="Q233" s="32">
        <v>21887.508922827437</v>
      </c>
      <c r="R233" s="32">
        <v>21917.322814737348</v>
      </c>
      <c r="S233" s="32">
        <v>21724.046549942068</v>
      </c>
      <c r="T233" s="32">
        <v>21141.133559841401</v>
      </c>
      <c r="U233" s="32">
        <v>20239.520345876175</v>
      </c>
      <c r="V233" s="32">
        <v>19875.585251527613</v>
      </c>
      <c r="W233" s="32">
        <v>18715.927662755919</v>
      </c>
      <c r="X233" s="32">
        <v>17286.916981556758</v>
      </c>
      <c r="Y233" s="32">
        <v>15626.591621746222</v>
      </c>
      <c r="Z233" s="28"/>
      <c r="AA233" s="51">
        <f t="shared" si="3"/>
        <v>21944.052510932441</v>
      </c>
    </row>
    <row r="234" spans="1:27" ht="12" x14ac:dyDescent="0.25">
      <c r="A234" s="70">
        <v>43324</v>
      </c>
      <c r="B234" s="32">
        <v>14172.907374828514</v>
      </c>
      <c r="C234" s="32">
        <v>13173.627963227374</v>
      </c>
      <c r="D234" s="32">
        <v>12374.821273089425</v>
      </c>
      <c r="E234" s="32">
        <v>11884.434154433311</v>
      </c>
      <c r="F234" s="32">
        <v>11723.027912024485</v>
      </c>
      <c r="G234" s="32">
        <v>12035.55974445941</v>
      </c>
      <c r="H234" s="32">
        <v>12807.636738402265</v>
      </c>
      <c r="I234" s="32">
        <v>13431.672338033841</v>
      </c>
      <c r="J234" s="32">
        <v>14778.437800171179</v>
      </c>
      <c r="K234" s="32">
        <v>16519.980313805267</v>
      </c>
      <c r="L234" s="32">
        <v>18077.499149788524</v>
      </c>
      <c r="M234" s="32">
        <v>19480.808200030864</v>
      </c>
      <c r="N234" s="32">
        <v>20486.256003061641</v>
      </c>
      <c r="O234" s="32">
        <v>21259.36106224277</v>
      </c>
      <c r="P234" s="32">
        <v>21541.050937529511</v>
      </c>
      <c r="Q234" s="32">
        <v>21519.461567525785</v>
      </c>
      <c r="R234" s="32">
        <v>21687.036201364248</v>
      </c>
      <c r="S234" s="32">
        <v>21574.977090392513</v>
      </c>
      <c r="T234" s="32">
        <v>21182.256169372311</v>
      </c>
      <c r="U234" s="32">
        <v>20321.765564937996</v>
      </c>
      <c r="V234" s="32">
        <v>19787.171641036151</v>
      </c>
      <c r="W234" s="32">
        <v>18710.787336564554</v>
      </c>
      <c r="X234" s="32">
        <v>17204.671762494934</v>
      </c>
      <c r="Y234" s="32">
        <v>15709.864906046316</v>
      </c>
      <c r="Z234" s="28"/>
      <c r="AA234" s="51">
        <f t="shared" si="3"/>
        <v>21687.036201364248</v>
      </c>
    </row>
    <row r="235" spans="1:27" ht="12" x14ac:dyDescent="0.25">
      <c r="A235" s="70">
        <v>43325</v>
      </c>
      <c r="B235" s="32">
        <v>14235.619354363153</v>
      </c>
      <c r="C235" s="32">
        <v>13307.276444202835</v>
      </c>
      <c r="D235" s="32">
        <v>12584.546581697072</v>
      </c>
      <c r="E235" s="32">
        <v>11986.212613022315</v>
      </c>
      <c r="F235" s="32">
        <v>11829.946696804853</v>
      </c>
      <c r="G235" s="32">
        <v>12158.927573052142</v>
      </c>
      <c r="H235" s="32">
        <v>12962.874589381454</v>
      </c>
      <c r="I235" s="32">
        <v>13605.415363301941</v>
      </c>
      <c r="J235" s="32">
        <v>15070.408327840649</v>
      </c>
      <c r="K235" s="32">
        <v>16836.624407193282</v>
      </c>
      <c r="L235" s="32">
        <v>18433.209722230906</v>
      </c>
      <c r="M235" s="32">
        <v>20076.057972990802</v>
      </c>
      <c r="N235" s="32">
        <v>21252.164605574861</v>
      </c>
      <c r="O235" s="32">
        <v>22063.308078572081</v>
      </c>
      <c r="P235" s="32">
        <v>22471.449978166376</v>
      </c>
      <c r="Q235" s="32">
        <v>22682.203352012297</v>
      </c>
      <c r="R235" s="32">
        <v>22681.175286774022</v>
      </c>
      <c r="S235" s="32">
        <v>22186.675907164816</v>
      </c>
      <c r="T235" s="32">
        <v>21422.823435128143</v>
      </c>
      <c r="U235" s="32">
        <v>20426.628219241822</v>
      </c>
      <c r="V235" s="32">
        <v>20010.261797741347</v>
      </c>
      <c r="W235" s="32">
        <v>19036.684017097024</v>
      </c>
      <c r="X235" s="32">
        <v>17508.979073023678</v>
      </c>
      <c r="Y235" s="32">
        <v>15989.498650856513</v>
      </c>
      <c r="Z235" s="28"/>
      <c r="AA235" s="51">
        <f t="shared" si="3"/>
        <v>22682.203352012297</v>
      </c>
    </row>
    <row r="236" spans="1:27" ht="12" x14ac:dyDescent="0.25">
      <c r="A236" s="70">
        <v>43326</v>
      </c>
      <c r="B236" s="32">
        <v>14623.199949191991</v>
      </c>
      <c r="C236" s="32">
        <v>13681.492190934126</v>
      </c>
      <c r="D236" s="32">
        <v>13016.333981771639</v>
      </c>
      <c r="E236" s="32">
        <v>12582.490451220527</v>
      </c>
      <c r="F236" s="32">
        <v>12388.186121186971</v>
      </c>
      <c r="G236" s="32">
        <v>12636.977908848983</v>
      </c>
      <c r="H236" s="32">
        <v>13411.111033268386</v>
      </c>
      <c r="I236" s="32">
        <v>13996.080153845596</v>
      </c>
      <c r="J236" s="32">
        <v>15402.473399802757</v>
      </c>
      <c r="K236" s="32">
        <v>17210.840153924571</v>
      </c>
      <c r="L236" s="32">
        <v>18846.491948016563</v>
      </c>
      <c r="M236" s="32">
        <v>20123.34897395135</v>
      </c>
      <c r="N236" s="32">
        <v>21215.154256997041</v>
      </c>
      <c r="O236" s="32">
        <v>21790.870790429795</v>
      </c>
      <c r="P236" s="32">
        <v>21871.059879015073</v>
      </c>
      <c r="Q236" s="32">
        <v>21133.937103173492</v>
      </c>
      <c r="R236" s="32">
        <v>20036.991493936439</v>
      </c>
      <c r="S236" s="32">
        <v>19192.949933314489</v>
      </c>
      <c r="T236" s="32">
        <v>18484.612984144544</v>
      </c>
      <c r="U236" s="32">
        <v>17881.138689278425</v>
      </c>
      <c r="V236" s="32">
        <v>17757.77086068569</v>
      </c>
      <c r="W236" s="32">
        <v>16931.206409114377</v>
      </c>
      <c r="X236" s="32">
        <v>15802.390777490866</v>
      </c>
      <c r="Y236" s="32">
        <v>14376.464292006523</v>
      </c>
      <c r="Z236" s="28"/>
      <c r="AA236" s="51">
        <f t="shared" si="3"/>
        <v>21871.059879015073</v>
      </c>
    </row>
    <row r="237" spans="1:27" ht="12" x14ac:dyDescent="0.25">
      <c r="A237" s="70">
        <v>43327</v>
      </c>
      <c r="B237" s="32">
        <v>13141.757940840918</v>
      </c>
      <c r="C237" s="32">
        <v>12300.800575933785</v>
      </c>
      <c r="D237" s="32">
        <v>11646.9510843923</v>
      </c>
      <c r="E237" s="32">
        <v>11346.756034816648</v>
      </c>
      <c r="F237" s="32">
        <v>11267.595011469644</v>
      </c>
      <c r="G237" s="32">
        <v>11669.5685196343</v>
      </c>
      <c r="H237" s="32">
        <v>12556.788820263708</v>
      </c>
      <c r="I237" s="32">
        <v>13298.023857058381</v>
      </c>
      <c r="J237" s="32">
        <v>14742.455516831633</v>
      </c>
      <c r="K237" s="32">
        <v>16299.97435281489</v>
      </c>
      <c r="L237" s="32">
        <v>17783.472491642508</v>
      </c>
      <c r="M237" s="32">
        <v>18847.520013254834</v>
      </c>
      <c r="N237" s="32">
        <v>19650.438964345874</v>
      </c>
      <c r="O237" s="32">
        <v>19481.836265269139</v>
      </c>
      <c r="P237" s="32">
        <v>18061.050105976159</v>
      </c>
      <c r="Q237" s="32">
        <v>17150.184304866478</v>
      </c>
      <c r="R237" s="32">
        <v>16539.513553332446</v>
      </c>
      <c r="S237" s="32">
        <v>16116.978740402337</v>
      </c>
      <c r="T237" s="32">
        <v>15587.525142691857</v>
      </c>
      <c r="U237" s="32">
        <v>15079.660914985105</v>
      </c>
      <c r="V237" s="32">
        <v>15148.541285949381</v>
      </c>
      <c r="W237" s="32">
        <v>14614.975427285808</v>
      </c>
      <c r="X237" s="32">
        <v>13862.431672870134</v>
      </c>
      <c r="Y237" s="32">
        <v>12897.078414131996</v>
      </c>
      <c r="Z237" s="28"/>
      <c r="AA237" s="51">
        <f t="shared" si="3"/>
        <v>19650.438964345874</v>
      </c>
    </row>
    <row r="238" spans="1:27" ht="12" x14ac:dyDescent="0.25">
      <c r="A238" s="70">
        <v>43328</v>
      </c>
      <c r="B238" s="32">
        <v>11896.770937292584</v>
      </c>
      <c r="C238" s="32">
        <v>11231.612728130096</v>
      </c>
      <c r="D238" s="32">
        <v>10778.235958051802</v>
      </c>
      <c r="E238" s="32">
        <v>10474.956712761332</v>
      </c>
      <c r="F238" s="32">
        <v>10319.718861782143</v>
      </c>
      <c r="G238" s="32">
        <v>10376.262449887146</v>
      </c>
      <c r="H238" s="32">
        <v>10661.036520888705</v>
      </c>
      <c r="I238" s="32">
        <v>11125.722008588</v>
      </c>
      <c r="J238" s="32">
        <v>12741.840563152808</v>
      </c>
      <c r="K238" s="32">
        <v>14991.247304493645</v>
      </c>
      <c r="L238" s="32">
        <v>16842.792798622919</v>
      </c>
      <c r="M238" s="32">
        <v>18186.474065045437</v>
      </c>
      <c r="N238" s="32">
        <v>19432.489133832045</v>
      </c>
      <c r="O238" s="32">
        <v>19652.495094822418</v>
      </c>
      <c r="P238" s="32">
        <v>20268.306172547815</v>
      </c>
      <c r="Q238" s="32">
        <v>19802.592619610245</v>
      </c>
      <c r="R238" s="32">
        <v>18956.494928511747</v>
      </c>
      <c r="S238" s="32">
        <v>18074.414954073705</v>
      </c>
      <c r="T238" s="32">
        <v>17234.485654404845</v>
      </c>
      <c r="U238" s="32">
        <v>16516.896118090448</v>
      </c>
      <c r="V238" s="32">
        <v>16318.4795271038</v>
      </c>
      <c r="W238" s="32">
        <v>15738.650732717955</v>
      </c>
      <c r="X238" s="32">
        <v>14878.16012828364</v>
      </c>
      <c r="Y238" s="32">
        <v>13706.165756652672</v>
      </c>
      <c r="Z238" s="28"/>
      <c r="AA238" s="51">
        <f t="shared" si="3"/>
        <v>20268.306172547815</v>
      </c>
    </row>
    <row r="239" spans="1:27" ht="12" x14ac:dyDescent="0.25">
      <c r="A239" s="70">
        <v>43329</v>
      </c>
      <c r="B239" s="32">
        <v>12636.977908848983</v>
      </c>
      <c r="C239" s="32">
        <v>11842.283479664127</v>
      </c>
      <c r="D239" s="32">
        <v>11247.033706704189</v>
      </c>
      <c r="E239" s="32">
        <v>10829.63921996544</v>
      </c>
      <c r="F239" s="32">
        <v>10653.840064220796</v>
      </c>
      <c r="G239" s="32">
        <v>10662.064586126979</v>
      </c>
      <c r="H239" s="32">
        <v>10852.256655207442</v>
      </c>
      <c r="I239" s="32">
        <v>11215.163684317733</v>
      </c>
      <c r="J239" s="32">
        <v>12743.896693629353</v>
      </c>
      <c r="K239" s="32">
        <v>14887.412715428094</v>
      </c>
      <c r="L239" s="32">
        <v>16811.950841474736</v>
      </c>
      <c r="M239" s="32">
        <v>18345.82417697772</v>
      </c>
      <c r="N239" s="32">
        <v>19605.20409386187</v>
      </c>
      <c r="O239" s="32">
        <v>20651.774506423561</v>
      </c>
      <c r="P239" s="32">
        <v>20824.489466453386</v>
      </c>
      <c r="Q239" s="32">
        <v>20629.157071181558</v>
      </c>
      <c r="R239" s="32">
        <v>20728.879399294019</v>
      </c>
      <c r="S239" s="32">
        <v>20690.840985477924</v>
      </c>
      <c r="T239" s="32">
        <v>20233.351954446538</v>
      </c>
      <c r="U239" s="32">
        <v>19479.780134792592</v>
      </c>
      <c r="V239" s="32">
        <v>19241.268999513308</v>
      </c>
      <c r="W239" s="32">
        <v>18377.694199364174</v>
      </c>
      <c r="X239" s="32">
        <v>16904.476712919284</v>
      </c>
      <c r="Y239" s="32">
        <v>15178.35517785929</v>
      </c>
      <c r="Z239" s="28"/>
      <c r="AA239" s="51">
        <f t="shared" si="3"/>
        <v>20824.489466453386</v>
      </c>
    </row>
    <row r="240" spans="1:27" ht="12" x14ac:dyDescent="0.25">
      <c r="A240" s="70">
        <v>43330</v>
      </c>
      <c r="B240" s="32">
        <v>13876.824586205954</v>
      </c>
      <c r="C240" s="32">
        <v>12842.59095650354</v>
      </c>
      <c r="D240" s="32">
        <v>12145.562724954596</v>
      </c>
      <c r="E240" s="32">
        <v>11726.112107739304</v>
      </c>
      <c r="F240" s="32">
        <v>11634.614301533025</v>
      </c>
      <c r="G240" s="32">
        <v>12213.415030680599</v>
      </c>
      <c r="H240" s="32">
        <v>13202.413789899012</v>
      </c>
      <c r="I240" s="32">
        <v>13641.397646641488</v>
      </c>
      <c r="J240" s="32">
        <v>14693.10838539454</v>
      </c>
      <c r="K240" s="32">
        <v>16515.868052852173</v>
      </c>
      <c r="L240" s="32">
        <v>18236.849261720803</v>
      </c>
      <c r="M240" s="32">
        <v>19782.031314844789</v>
      </c>
      <c r="N240" s="32">
        <v>20930.380185995484</v>
      </c>
      <c r="O240" s="32">
        <v>21849.470509011346</v>
      </c>
      <c r="P240" s="32">
        <v>22262.752734797003</v>
      </c>
      <c r="Q240" s="32">
        <v>22597.902002473926</v>
      </c>
      <c r="R240" s="32">
        <v>22651.36139486411</v>
      </c>
      <c r="S240" s="32">
        <v>22432.383499112009</v>
      </c>
      <c r="T240" s="32">
        <v>21957.417359029987</v>
      </c>
      <c r="U240" s="32">
        <v>21105.151276501852</v>
      </c>
      <c r="V240" s="32">
        <v>20766.917813110111</v>
      </c>
      <c r="W240" s="32">
        <v>19512.678222417322</v>
      </c>
      <c r="X240" s="32">
        <v>17712.535990201686</v>
      </c>
      <c r="Y240" s="32">
        <v>16129.31552326161</v>
      </c>
      <c r="Z240" s="28"/>
      <c r="AA240" s="51">
        <f t="shared" si="3"/>
        <v>22651.36139486411</v>
      </c>
    </row>
    <row r="241" spans="1:27" ht="12" x14ac:dyDescent="0.25">
      <c r="A241" s="70">
        <v>43331</v>
      </c>
      <c r="B241" s="32">
        <v>14592.357992043808</v>
      </c>
      <c r="C241" s="32">
        <v>13560.180492817939</v>
      </c>
      <c r="D241" s="32">
        <v>12816.889325546719</v>
      </c>
      <c r="E241" s="32">
        <v>12341.923185464697</v>
      </c>
      <c r="F241" s="32">
        <v>12197.994052106507</v>
      </c>
      <c r="G241" s="32">
        <v>12670.904061711986</v>
      </c>
      <c r="H241" s="32">
        <v>13684.576386648945</v>
      </c>
      <c r="I241" s="32">
        <v>14080.381503383964</v>
      </c>
      <c r="J241" s="32">
        <v>15188.635830242018</v>
      </c>
      <c r="K241" s="32">
        <v>16943.543191973651</v>
      </c>
      <c r="L241" s="32">
        <v>18500.033962718637</v>
      </c>
      <c r="M241" s="32">
        <v>20016.430189170984</v>
      </c>
      <c r="N241" s="32">
        <v>21214.126191758769</v>
      </c>
      <c r="O241" s="32">
        <v>22021.157403802899</v>
      </c>
      <c r="P241" s="32">
        <v>22493.039348170103</v>
      </c>
      <c r="Q241" s="32">
        <v>23057.447163981858</v>
      </c>
      <c r="R241" s="32">
        <v>23345.305430698238</v>
      </c>
      <c r="S241" s="32">
        <v>23051.278772552221</v>
      </c>
      <c r="T241" s="32">
        <v>22497.151609123197</v>
      </c>
      <c r="U241" s="32">
        <v>21527.686089431965</v>
      </c>
      <c r="V241" s="32">
        <v>21133.937103173492</v>
      </c>
      <c r="W241" s="32">
        <v>19957.830470589433</v>
      </c>
      <c r="X241" s="32">
        <v>18174.137282186166</v>
      </c>
      <c r="Y241" s="32">
        <v>16509.699661422539</v>
      </c>
      <c r="Z241" s="28"/>
      <c r="AA241" s="51">
        <f t="shared" si="3"/>
        <v>23345.305430698238</v>
      </c>
    </row>
    <row r="242" spans="1:27" ht="12" x14ac:dyDescent="0.25">
      <c r="A242" s="70">
        <v>43332</v>
      </c>
      <c r="B242" s="32">
        <v>15000.499891638099</v>
      </c>
      <c r="C242" s="32">
        <v>13953.929479076412</v>
      </c>
      <c r="D242" s="32">
        <v>13226.059290379286</v>
      </c>
      <c r="E242" s="32">
        <v>12678.100518379895</v>
      </c>
      <c r="F242" s="32">
        <v>12500.245232158704</v>
      </c>
      <c r="G242" s="32">
        <v>12916.61165365918</v>
      </c>
      <c r="H242" s="32">
        <v>13876.824586205954</v>
      </c>
      <c r="I242" s="32">
        <v>12792.215759828174</v>
      </c>
      <c r="J242" s="32">
        <v>15294.526549784114</v>
      </c>
      <c r="K242" s="32">
        <v>17060.742629136748</v>
      </c>
      <c r="L242" s="32">
        <v>18600.784356069369</v>
      </c>
      <c r="M242" s="32">
        <v>20205.594193013174</v>
      </c>
      <c r="N242" s="32">
        <v>21226.462974618044</v>
      </c>
      <c r="O242" s="32">
        <v>22206.209146691999</v>
      </c>
      <c r="P242" s="32">
        <v>22603.042328665291</v>
      </c>
      <c r="Q242" s="32">
        <v>22681.175286774022</v>
      </c>
      <c r="R242" s="32">
        <v>22650.333329625839</v>
      </c>
      <c r="S242" s="32">
        <v>22344.997953858823</v>
      </c>
      <c r="T242" s="32">
        <v>21682.923940411154</v>
      </c>
      <c r="U242" s="32">
        <v>20862.527880269477</v>
      </c>
      <c r="V242" s="32">
        <v>20492.424394491278</v>
      </c>
      <c r="W242" s="32">
        <v>19457.16269955059</v>
      </c>
      <c r="X242" s="32">
        <v>17843.10027546233</v>
      </c>
      <c r="Y242" s="32">
        <v>16175.578458983884</v>
      </c>
      <c r="Z242" s="28"/>
      <c r="AA242" s="51">
        <f t="shared" si="3"/>
        <v>22681.175286774022</v>
      </c>
    </row>
    <row r="243" spans="1:27" ht="12" x14ac:dyDescent="0.25">
      <c r="A243" s="70">
        <v>43333</v>
      </c>
      <c r="B243" s="32">
        <v>14867.879475900912</v>
      </c>
      <c r="C243" s="32">
        <v>13834.67391143677</v>
      </c>
      <c r="D243" s="32">
        <v>13102.691461786551</v>
      </c>
      <c r="E243" s="32">
        <v>12631.837582657619</v>
      </c>
      <c r="F243" s="32">
        <v>12440.617448338884</v>
      </c>
      <c r="G243" s="32">
        <v>12883.71356603445</v>
      </c>
      <c r="H243" s="32">
        <v>13900.470086686228</v>
      </c>
      <c r="I243" s="32">
        <v>14352.81879152625</v>
      </c>
      <c r="J243" s="32">
        <v>15480.606357911487</v>
      </c>
      <c r="K243" s="32">
        <v>17094.66878199975</v>
      </c>
      <c r="L243" s="32">
        <v>18717.983793232463</v>
      </c>
      <c r="M243" s="32">
        <v>20261.109715879902</v>
      </c>
      <c r="N243" s="32">
        <v>21349.830803210774</v>
      </c>
      <c r="O243" s="32">
        <v>22286.398235277276</v>
      </c>
      <c r="P243" s="32">
        <v>22809.683441558118</v>
      </c>
      <c r="Q243" s="32">
        <v>23339.1370392686</v>
      </c>
      <c r="R243" s="32">
        <v>23357.642213557509</v>
      </c>
      <c r="S243" s="32">
        <v>22583.509089138108</v>
      </c>
      <c r="T243" s="32">
        <v>21767.225289949522</v>
      </c>
      <c r="U243" s="32">
        <v>20639.437723564286</v>
      </c>
      <c r="V243" s="32">
        <v>20381.393348757818</v>
      </c>
      <c r="W243" s="32">
        <v>19238.184803798489</v>
      </c>
      <c r="X243" s="32">
        <v>17707.395664010324</v>
      </c>
      <c r="Y243" s="32">
        <v>16047.070304199788</v>
      </c>
      <c r="Z243" s="28"/>
      <c r="AA243" s="51">
        <f t="shared" si="3"/>
        <v>23357.642213557509</v>
      </c>
    </row>
    <row r="244" spans="1:27" ht="12" x14ac:dyDescent="0.25">
      <c r="A244" s="70">
        <v>43334</v>
      </c>
      <c r="B244" s="30">
        <v>14538.898599653623</v>
      </c>
      <c r="C244" s="30">
        <v>13557.09629710312</v>
      </c>
      <c r="D244" s="30">
        <v>12847.731282694904</v>
      </c>
      <c r="E244" s="30">
        <v>12398.4667735697</v>
      </c>
      <c r="F244" s="30">
        <v>12215.471161157146</v>
      </c>
      <c r="G244" s="30">
        <v>12633.893713134166</v>
      </c>
      <c r="H244" s="30">
        <v>13655.790559977308</v>
      </c>
      <c r="I244" s="30">
        <v>14092.718286243236</v>
      </c>
      <c r="J244" s="30">
        <v>15202.000678339564</v>
      </c>
      <c r="K244" s="30">
        <v>16971.300953407015</v>
      </c>
      <c r="L244" s="30">
        <v>18529.847854628544</v>
      </c>
      <c r="M244" s="30">
        <v>20005.121471549981</v>
      </c>
      <c r="N244" s="30">
        <v>21158.610668892037</v>
      </c>
      <c r="O244" s="30">
        <v>21981.062859510261</v>
      </c>
      <c r="P244" s="30">
        <v>22285.370170039005</v>
      </c>
      <c r="Q244" s="30">
        <v>22936.135465865671</v>
      </c>
      <c r="R244" s="30">
        <v>23103.710099704134</v>
      </c>
      <c r="S244" s="30">
        <v>22642.108807719658</v>
      </c>
      <c r="T244" s="30">
        <v>21891.621183780528</v>
      </c>
      <c r="U244" s="30">
        <v>20761.777486918745</v>
      </c>
      <c r="V244" s="30">
        <v>20148.022539669899</v>
      </c>
      <c r="W244" s="30">
        <v>18953.410732796929</v>
      </c>
      <c r="X244" s="30">
        <v>17565.522661128682</v>
      </c>
      <c r="Y244" s="30">
        <v>16166.32587183943</v>
      </c>
      <c r="Z244" s="28"/>
      <c r="AA244" s="51">
        <f t="shared" si="3"/>
        <v>23103.710099704134</v>
      </c>
    </row>
    <row r="245" spans="1:27" ht="12" x14ac:dyDescent="0.25">
      <c r="A245" s="70">
        <v>43335</v>
      </c>
      <c r="B245" s="30">
        <v>14760.960691120543</v>
      </c>
      <c r="C245" s="30">
        <v>13766.821605710767</v>
      </c>
      <c r="D245" s="30">
        <v>12961.846524143182</v>
      </c>
      <c r="E245" s="30">
        <v>12406.691295475881</v>
      </c>
      <c r="F245" s="30">
        <v>12062.289440654502</v>
      </c>
      <c r="G245" s="30">
        <v>12031.447483506317</v>
      </c>
      <c r="H245" s="30">
        <v>12190.797595438598</v>
      </c>
      <c r="I245" s="30">
        <v>12532.11525454516</v>
      </c>
      <c r="J245" s="30">
        <v>14114.307656246965</v>
      </c>
      <c r="K245" s="30">
        <v>16299.97435281489</v>
      </c>
      <c r="L245" s="30">
        <v>18122.734020272525</v>
      </c>
      <c r="M245" s="30">
        <v>19716.23513959533</v>
      </c>
      <c r="N245" s="30">
        <v>20911.875011706572</v>
      </c>
      <c r="O245" s="30">
        <v>21711.709767082793</v>
      </c>
      <c r="P245" s="30">
        <v>22069.476470001719</v>
      </c>
      <c r="Q245" s="30">
        <v>22358.362801956369</v>
      </c>
      <c r="R245" s="30">
        <v>22522.853240080014</v>
      </c>
      <c r="S245" s="30">
        <v>22292.566626706914</v>
      </c>
      <c r="T245" s="30">
        <v>21560.584177056695</v>
      </c>
      <c r="U245" s="30">
        <v>20479.059546393732</v>
      </c>
      <c r="V245" s="30">
        <v>19960.914666304252</v>
      </c>
      <c r="W245" s="30">
        <v>18999.673668519205</v>
      </c>
      <c r="X245" s="30">
        <v>17813.286383552419</v>
      </c>
      <c r="Y245" s="30">
        <v>16401.752811403898</v>
      </c>
      <c r="Z245" s="28"/>
      <c r="AA245" s="51">
        <f t="shared" si="3"/>
        <v>22522.853240080014</v>
      </c>
    </row>
    <row r="246" spans="1:27" ht="12" x14ac:dyDescent="0.25">
      <c r="A246" s="70">
        <v>43336</v>
      </c>
      <c r="B246" s="30">
        <v>14970.68599972819</v>
      </c>
      <c r="C246" s="30">
        <v>13903.554282401046</v>
      </c>
      <c r="D246" s="30">
        <v>13069.793374161824</v>
      </c>
      <c r="E246" s="30">
        <v>12492.020710252522</v>
      </c>
      <c r="F246" s="30">
        <v>12139.394333524959</v>
      </c>
      <c r="G246" s="30">
        <v>12003.689722072953</v>
      </c>
      <c r="H246" s="30">
        <v>12020.138765885318</v>
      </c>
      <c r="I246" s="30">
        <v>12236.032465922601</v>
      </c>
      <c r="J246" s="30">
        <v>13930.283978596139</v>
      </c>
      <c r="K246" s="30">
        <v>16086.136783254153</v>
      </c>
      <c r="L246" s="30">
        <v>17819.454774982056</v>
      </c>
      <c r="M246" s="30">
        <v>19574.362136713688</v>
      </c>
      <c r="N246" s="30">
        <v>20936.548577425117</v>
      </c>
      <c r="O246" s="30">
        <v>21898.81764044844</v>
      </c>
      <c r="P246" s="30">
        <v>22475.562239119467</v>
      </c>
      <c r="Q246" s="30">
        <v>22775.757288695117</v>
      </c>
      <c r="R246" s="30">
        <v>22806.599245843303</v>
      </c>
      <c r="S246" s="30">
        <v>22637.996546766564</v>
      </c>
      <c r="T246" s="30">
        <v>21959.473489506534</v>
      </c>
      <c r="U246" s="30">
        <v>21029.074448869669</v>
      </c>
      <c r="V246" s="30">
        <v>20622.988679751921</v>
      </c>
      <c r="W246" s="30">
        <v>19388.282328586316</v>
      </c>
      <c r="X246" s="30">
        <v>17796.837339740054</v>
      </c>
      <c r="Y246" s="30">
        <v>16220.813329467886</v>
      </c>
      <c r="Z246" s="28"/>
      <c r="AA246" s="51">
        <f t="shared" si="3"/>
        <v>22806.599245843303</v>
      </c>
    </row>
    <row r="247" spans="1:27" ht="12" x14ac:dyDescent="0.25">
      <c r="A247" s="70">
        <v>43337</v>
      </c>
      <c r="B247" s="30">
        <v>14974.79826068128</v>
      </c>
      <c r="C247" s="30">
        <v>13905.610412877591</v>
      </c>
      <c r="D247" s="30">
        <v>13284.659008960834</v>
      </c>
      <c r="E247" s="30">
        <v>12912.499392706088</v>
      </c>
      <c r="F247" s="30">
        <v>12890.910022702361</v>
      </c>
      <c r="G247" s="30">
        <v>13459.430099467207</v>
      </c>
      <c r="H247" s="30">
        <v>14513.196968696804</v>
      </c>
      <c r="I247" s="30">
        <v>14925.451129244188</v>
      </c>
      <c r="J247" s="30">
        <v>15691.359731757406</v>
      </c>
      <c r="K247" s="30">
        <v>17219.064675830756</v>
      </c>
      <c r="L247" s="30">
        <v>18689.197966560827</v>
      </c>
      <c r="M247" s="30">
        <v>19943.437557253616</v>
      </c>
      <c r="N247" s="30">
        <v>20720.654877387835</v>
      </c>
      <c r="O247" s="30">
        <v>21023.934122678304</v>
      </c>
      <c r="P247" s="30">
        <v>21090.758363166035</v>
      </c>
      <c r="Q247" s="30">
        <v>21072.253188877126</v>
      </c>
      <c r="R247" s="30">
        <v>21132.90903793522</v>
      </c>
      <c r="S247" s="30">
        <v>20895.425967894207</v>
      </c>
      <c r="T247" s="30">
        <v>20187.089018724262</v>
      </c>
      <c r="U247" s="30">
        <v>19529.127266229687</v>
      </c>
      <c r="V247" s="30">
        <v>19361.552632391224</v>
      </c>
      <c r="W247" s="30">
        <v>18214.231826478805</v>
      </c>
      <c r="X247" s="30">
        <v>16797.557928138915</v>
      </c>
      <c r="Y247" s="30">
        <v>15184.523569288927</v>
      </c>
      <c r="Z247" s="28"/>
      <c r="AA247" s="51">
        <f t="shared" si="3"/>
        <v>21132.90903793522</v>
      </c>
    </row>
    <row r="248" spans="1:27" ht="12" x14ac:dyDescent="0.25">
      <c r="A248" s="70">
        <v>43338</v>
      </c>
      <c r="B248" s="30">
        <v>14017.669523849325</v>
      </c>
      <c r="C248" s="30">
        <v>13177.740224180465</v>
      </c>
      <c r="D248" s="30">
        <v>12586.602712173617</v>
      </c>
      <c r="E248" s="30">
        <v>12235.004400684327</v>
      </c>
      <c r="F248" s="30">
        <v>12171.264355911415</v>
      </c>
      <c r="G248" s="30">
        <v>12704.830214574988</v>
      </c>
      <c r="H248" s="30">
        <v>13780.186453808314</v>
      </c>
      <c r="I248" s="30">
        <v>14170.851244351968</v>
      </c>
      <c r="J248" s="30">
        <v>15022.089261641828</v>
      </c>
      <c r="K248" s="30">
        <v>16590.916815246088</v>
      </c>
      <c r="L248" s="30">
        <v>17956.187451672336</v>
      </c>
      <c r="M248" s="30">
        <v>19189.86573759967</v>
      </c>
      <c r="N248" s="30">
        <v>20049.32827679571</v>
      </c>
      <c r="O248" s="30">
        <v>20808.040422641021</v>
      </c>
      <c r="P248" s="30">
        <v>21315.904650347773</v>
      </c>
      <c r="Q248" s="30">
        <v>21721.990419465521</v>
      </c>
      <c r="R248" s="30">
        <v>21929.659597596623</v>
      </c>
      <c r="S248" s="30">
        <v>21751.804311375432</v>
      </c>
      <c r="T248" s="30">
        <v>21142.161625079672</v>
      </c>
      <c r="U248" s="30">
        <v>20213.818714919355</v>
      </c>
      <c r="V248" s="30">
        <v>19874.557186289338</v>
      </c>
      <c r="W248" s="30">
        <v>18723.124119423828</v>
      </c>
      <c r="X248" s="30">
        <v>16966.16062721565</v>
      </c>
      <c r="Y248" s="30">
        <v>15398.361138849665</v>
      </c>
      <c r="Z248" s="28"/>
      <c r="AA248" s="51">
        <f t="shared" si="3"/>
        <v>21929.659597596623</v>
      </c>
    </row>
    <row r="249" spans="1:27" ht="12" x14ac:dyDescent="0.25">
      <c r="A249" s="70">
        <v>43339</v>
      </c>
      <c r="B249" s="30">
        <v>13878.880716682499</v>
      </c>
      <c r="C249" s="30">
        <v>12862.124196030722</v>
      </c>
      <c r="D249" s="30">
        <v>12120.889159236049</v>
      </c>
      <c r="E249" s="30">
        <v>11672.652715349119</v>
      </c>
      <c r="F249" s="30">
        <v>11506.106146748929</v>
      </c>
      <c r="G249" s="30">
        <v>11970.791634448224</v>
      </c>
      <c r="H249" s="30">
        <v>13023.530438439548</v>
      </c>
      <c r="I249" s="30">
        <v>13381.297141358475</v>
      </c>
      <c r="J249" s="30">
        <v>14368.239770100341</v>
      </c>
      <c r="K249" s="30">
        <v>16086.136783254153</v>
      </c>
      <c r="L249" s="30">
        <v>17564.494595890406</v>
      </c>
      <c r="M249" s="30">
        <v>18966.775580894475</v>
      </c>
      <c r="N249" s="30">
        <v>20079.142168705621</v>
      </c>
      <c r="O249" s="30">
        <v>20975.615056479484</v>
      </c>
      <c r="P249" s="30">
        <v>21661.334570407427</v>
      </c>
      <c r="Q249" s="30">
        <v>22148.637493348724</v>
      </c>
      <c r="R249" s="30">
        <v>22434.439629588556</v>
      </c>
      <c r="S249" s="30">
        <v>22256.584343367365</v>
      </c>
      <c r="T249" s="30">
        <v>21658.250374692609</v>
      </c>
      <c r="U249" s="30">
        <v>20665.139354521107</v>
      </c>
      <c r="V249" s="30">
        <v>20340.270739226908</v>
      </c>
      <c r="W249" s="30">
        <v>19179.585085216942</v>
      </c>
      <c r="X249" s="30">
        <v>17495.614224926132</v>
      </c>
      <c r="Y249" s="30">
        <v>15963.797019899692</v>
      </c>
      <c r="Z249" s="28"/>
      <c r="AA249" s="51">
        <f t="shared" si="3"/>
        <v>22434.439629588556</v>
      </c>
    </row>
    <row r="250" spans="1:27" ht="12" x14ac:dyDescent="0.25">
      <c r="A250" s="70">
        <v>43340</v>
      </c>
      <c r="B250" s="30">
        <v>14544.038925844987</v>
      </c>
      <c r="C250" s="30">
        <v>13559.152427579666</v>
      </c>
      <c r="D250" s="30">
        <v>12825.113847452902</v>
      </c>
      <c r="E250" s="30">
        <v>12333.698663558514</v>
      </c>
      <c r="F250" s="30">
        <v>12130.141746380505</v>
      </c>
      <c r="G250" s="30">
        <v>12595.855299318073</v>
      </c>
      <c r="H250" s="30">
        <v>13690.744778078581</v>
      </c>
      <c r="I250" s="30">
        <v>14090.662155766691</v>
      </c>
      <c r="J250" s="30">
        <v>15043.678631645556</v>
      </c>
      <c r="K250" s="30">
        <v>16415.11765950144</v>
      </c>
      <c r="L250" s="30">
        <v>17484.305507305133</v>
      </c>
      <c r="M250" s="30">
        <v>18390.030982223449</v>
      </c>
      <c r="N250" s="30">
        <v>19420.15235097277</v>
      </c>
      <c r="O250" s="30">
        <v>20456.442111151733</v>
      </c>
      <c r="P250" s="30">
        <v>21386.841151788594</v>
      </c>
      <c r="Q250" s="30">
        <v>21964.613815697896</v>
      </c>
      <c r="R250" s="30">
        <v>22216.489799074727</v>
      </c>
      <c r="S250" s="30">
        <v>21785.730464238433</v>
      </c>
      <c r="T250" s="30">
        <v>20900.566294085573</v>
      </c>
      <c r="U250" s="30">
        <v>20174.752235864991</v>
      </c>
      <c r="V250" s="30">
        <v>19729.599987692876</v>
      </c>
      <c r="W250" s="30">
        <v>18494.893636527271</v>
      </c>
      <c r="X250" s="30">
        <v>16986.721931981108</v>
      </c>
      <c r="Y250" s="30">
        <v>15509.392184583125</v>
      </c>
      <c r="Z250" s="28"/>
      <c r="AA250" s="51">
        <f t="shared" si="3"/>
        <v>22216.489799074727</v>
      </c>
    </row>
    <row r="251" spans="1:27" ht="12" x14ac:dyDescent="0.25">
      <c r="A251" s="70">
        <v>43341</v>
      </c>
      <c r="B251" s="30">
        <v>14064.960524809872</v>
      </c>
      <c r="C251" s="30">
        <v>13137.645679887826</v>
      </c>
      <c r="D251" s="30">
        <v>12504.357493111796</v>
      </c>
      <c r="E251" s="30">
        <v>12066.401701607592</v>
      </c>
      <c r="F251" s="30">
        <v>11949.202264444495</v>
      </c>
      <c r="G251" s="30">
        <v>12426.224535003064</v>
      </c>
      <c r="H251" s="30">
        <v>13527.282405193209</v>
      </c>
      <c r="I251" s="30">
        <v>14060.84826385678</v>
      </c>
      <c r="J251" s="30">
        <v>15149.569351187653</v>
      </c>
      <c r="K251" s="30">
        <v>16927.094148161286</v>
      </c>
      <c r="L251" s="30">
        <v>18553.493355108822</v>
      </c>
      <c r="M251" s="30">
        <v>19759.413879602787</v>
      </c>
      <c r="N251" s="30">
        <v>20627.100940705011</v>
      </c>
      <c r="O251" s="30">
        <v>21444.412805131869</v>
      </c>
      <c r="P251" s="30">
        <v>22018.073208088081</v>
      </c>
      <c r="Q251" s="30">
        <v>22340.885692905733</v>
      </c>
      <c r="R251" s="30">
        <v>22232.938842887092</v>
      </c>
      <c r="S251" s="30">
        <v>21520.489632764056</v>
      </c>
      <c r="T251" s="30">
        <v>20605.511570701285</v>
      </c>
      <c r="U251" s="30">
        <v>19689.505443400238</v>
      </c>
      <c r="V251" s="30">
        <v>19338.935197149221</v>
      </c>
      <c r="W251" s="30">
        <v>18264.607023154171</v>
      </c>
      <c r="X251" s="30">
        <v>17003.17097579347</v>
      </c>
      <c r="Y251" s="30">
        <v>15814.72756035014</v>
      </c>
      <c r="Z251" s="28"/>
      <c r="AA251" s="51">
        <f t="shared" si="3"/>
        <v>22340.885692905733</v>
      </c>
    </row>
    <row r="252" spans="1:27" ht="12" x14ac:dyDescent="0.25">
      <c r="A252" s="70">
        <v>43342</v>
      </c>
      <c r="B252" s="30">
        <v>14625.256079668536</v>
      </c>
      <c r="C252" s="30">
        <v>13695.885104269944</v>
      </c>
      <c r="D252" s="30">
        <v>13015.305916533367</v>
      </c>
      <c r="E252" s="30">
        <v>12518.750406447614</v>
      </c>
      <c r="F252" s="30">
        <v>12301.828641172058</v>
      </c>
      <c r="G252" s="30">
        <v>12508.469754064887</v>
      </c>
      <c r="H252" s="30">
        <v>12582.490451220527</v>
      </c>
      <c r="I252" s="30">
        <v>12840.534826026995</v>
      </c>
      <c r="J252" s="30">
        <v>14167.76704863715</v>
      </c>
      <c r="K252" s="30">
        <v>16206.420416132069</v>
      </c>
      <c r="L252" s="30">
        <v>17916.092907379698</v>
      </c>
      <c r="M252" s="30">
        <v>19500.341439558048</v>
      </c>
      <c r="N252" s="30">
        <v>20546.911852119734</v>
      </c>
      <c r="O252" s="30">
        <v>21348.802737972503</v>
      </c>
      <c r="P252" s="30">
        <v>21939.94024997935</v>
      </c>
      <c r="Q252" s="30">
        <v>22193.872363832725</v>
      </c>
      <c r="R252" s="30">
        <v>22158.918145731452</v>
      </c>
      <c r="S252" s="30">
        <v>21548.24739419742</v>
      </c>
      <c r="T252" s="30">
        <v>20467.750828772732</v>
      </c>
      <c r="U252" s="30">
        <v>19535.295657659324</v>
      </c>
      <c r="V252" s="30">
        <v>19187.809607123123</v>
      </c>
      <c r="W252" s="30">
        <v>18163.856629803438</v>
      </c>
      <c r="X252" s="30">
        <v>17010.367432461382</v>
      </c>
      <c r="Y252" s="30">
        <v>15891.832453220599</v>
      </c>
      <c r="Z252" s="28"/>
      <c r="AA252" s="51">
        <f t="shared" si="3"/>
        <v>22193.872363832725</v>
      </c>
    </row>
    <row r="253" spans="1:27" ht="12" x14ac:dyDescent="0.25">
      <c r="A253" s="70">
        <v>43343</v>
      </c>
      <c r="B253" s="30">
        <v>14666.378689199448</v>
      </c>
      <c r="C253" s="30">
        <v>13661.958951406943</v>
      </c>
      <c r="D253" s="30">
        <v>12900.162609846815</v>
      </c>
      <c r="E253" s="30">
        <v>12436.505187385792</v>
      </c>
      <c r="F253" s="30">
        <v>12107.524311138503</v>
      </c>
      <c r="G253" s="30">
        <v>11963.595177780315</v>
      </c>
      <c r="H253" s="30">
        <v>12050.980723033501</v>
      </c>
      <c r="I253" s="30">
        <v>12290.519923551057</v>
      </c>
      <c r="J253" s="30">
        <v>13848.038759534316</v>
      </c>
      <c r="K253" s="30">
        <v>16054.266760867697</v>
      </c>
      <c r="L253" s="30">
        <v>17678.609837338685</v>
      </c>
      <c r="M253" s="30">
        <v>19100.424061869937</v>
      </c>
      <c r="N253" s="30">
        <v>20260.08165064163</v>
      </c>
      <c r="O253" s="30">
        <v>21043.467362205487</v>
      </c>
      <c r="P253" s="30">
        <v>21390.953412741685</v>
      </c>
      <c r="Q253" s="30">
        <v>21503.01252371342</v>
      </c>
      <c r="R253" s="30">
        <v>21268.613649387225</v>
      </c>
      <c r="S253" s="30">
        <v>20809.068487879293</v>
      </c>
      <c r="T253" s="30">
        <v>19834.462641996703</v>
      </c>
      <c r="U253" s="30">
        <v>18910.231992789475</v>
      </c>
      <c r="V253" s="30">
        <v>18634.71050893237</v>
      </c>
      <c r="W253" s="30">
        <v>17668.329184955957</v>
      </c>
      <c r="X253" s="30">
        <v>16487.082226180537</v>
      </c>
      <c r="Y253" s="30">
        <v>15234.898765964293</v>
      </c>
      <c r="Z253" s="28"/>
      <c r="AA253" s="51">
        <f t="shared" si="3"/>
        <v>21503.01252371342</v>
      </c>
    </row>
    <row r="254" spans="1:27" ht="12" x14ac:dyDescent="0.25">
      <c r="A254" s="70">
        <v>43344</v>
      </c>
      <c r="B254" s="30">
        <v>14046.455350520962</v>
      </c>
      <c r="C254" s="30">
        <v>13222.975094664467</v>
      </c>
      <c r="D254" s="30">
        <v>12589.686907888436</v>
      </c>
      <c r="E254" s="30">
        <v>12115.748833044685</v>
      </c>
      <c r="F254" s="30">
        <v>11960.510982065496</v>
      </c>
      <c r="G254" s="30">
        <v>12053.036853510046</v>
      </c>
      <c r="H254" s="30">
        <v>12334.726728796788</v>
      </c>
      <c r="I254" s="30">
        <v>12462.206818342611</v>
      </c>
      <c r="J254" s="30">
        <v>13925.143652404775</v>
      </c>
      <c r="K254" s="30">
        <v>16103.613892304791</v>
      </c>
      <c r="L254" s="30">
        <v>17895.531602614243</v>
      </c>
      <c r="M254" s="30">
        <v>19583.614723858143</v>
      </c>
      <c r="N254" s="30">
        <v>20507.845373065371</v>
      </c>
      <c r="O254" s="30">
        <v>21208.985865567403</v>
      </c>
      <c r="P254" s="30">
        <v>21809.375964718707</v>
      </c>
      <c r="Q254" s="30">
        <v>22013.96094713499</v>
      </c>
      <c r="R254" s="30">
        <v>21849.470509011346</v>
      </c>
      <c r="S254" s="30">
        <v>21435.160217987417</v>
      </c>
      <c r="T254" s="30">
        <v>20725.7952035792</v>
      </c>
      <c r="U254" s="30">
        <v>19846.799424855973</v>
      </c>
      <c r="V254" s="30">
        <v>19574.362136713688</v>
      </c>
      <c r="W254" s="30">
        <v>18428.06939603954</v>
      </c>
      <c r="X254" s="30">
        <v>16881.859277677282</v>
      </c>
      <c r="Y254" s="30">
        <v>15437.42761790403</v>
      </c>
      <c r="Z254" s="28"/>
      <c r="AA254" s="51">
        <f t="shared" si="3"/>
        <v>22013.96094713499</v>
      </c>
    </row>
    <row r="255" spans="1:27" ht="12" x14ac:dyDescent="0.25">
      <c r="A255" s="70">
        <v>43345</v>
      </c>
      <c r="B255" s="30">
        <v>14074.213111954326</v>
      </c>
      <c r="C255" s="30">
        <v>13112.972114169281</v>
      </c>
      <c r="D255" s="30">
        <v>12432.392926432702</v>
      </c>
      <c r="E255" s="30">
        <v>12029.391353029772</v>
      </c>
      <c r="F255" s="30">
        <v>11892.658676339493</v>
      </c>
      <c r="G255" s="30">
        <v>12368.652881659789</v>
      </c>
      <c r="H255" s="30">
        <v>13405.970707077022</v>
      </c>
      <c r="I255" s="30">
        <v>13817.196802386134</v>
      </c>
      <c r="J255" s="30">
        <v>14714.697755398267</v>
      </c>
      <c r="K255" s="30">
        <v>16355.489875681622</v>
      </c>
      <c r="L255" s="30">
        <v>17797.865404978329</v>
      </c>
      <c r="M255" s="30">
        <v>19260.802239040491</v>
      </c>
      <c r="N255" s="30">
        <v>20289.895542551541</v>
      </c>
      <c r="O255" s="30">
        <v>20918.043403136209</v>
      </c>
      <c r="P255" s="30">
        <v>21590.398068966606</v>
      </c>
      <c r="Q255" s="30">
        <v>21977.978663795442</v>
      </c>
      <c r="R255" s="30">
        <v>22059.195817618991</v>
      </c>
      <c r="S255" s="30">
        <v>21705.541375653156</v>
      </c>
      <c r="T255" s="30">
        <v>20912.903076944844</v>
      </c>
      <c r="U255" s="30">
        <v>20029.79503726853</v>
      </c>
      <c r="V255" s="30">
        <v>19507.537896225957</v>
      </c>
      <c r="W255" s="30">
        <v>18070.302693120615</v>
      </c>
      <c r="X255" s="30">
        <v>16379.135376161896</v>
      </c>
      <c r="Y255" s="30">
        <v>14720.866146827904</v>
      </c>
      <c r="Z255" s="28"/>
      <c r="AA255" s="51">
        <f t="shared" si="3"/>
        <v>22059.195817618991</v>
      </c>
    </row>
    <row r="256" spans="1:27" ht="12" x14ac:dyDescent="0.25">
      <c r="A256" s="70">
        <v>43346</v>
      </c>
      <c r="B256" s="30">
        <v>13329.893879444837</v>
      </c>
      <c r="C256" s="30">
        <v>12383.045794995607</v>
      </c>
      <c r="D256" s="30">
        <v>11767.234717270214</v>
      </c>
      <c r="E256" s="30">
        <v>11363.205078629013</v>
      </c>
      <c r="F256" s="30">
        <v>11255.25822861037</v>
      </c>
      <c r="G256" s="30">
        <v>11737.420825360303</v>
      </c>
      <c r="H256" s="30">
        <v>12858.011935077631</v>
      </c>
      <c r="I256" s="30">
        <v>13268.20996514847</v>
      </c>
      <c r="J256" s="30">
        <v>14104.027003864237</v>
      </c>
      <c r="K256" s="30">
        <v>15541.262206969581</v>
      </c>
      <c r="L256" s="30">
        <v>16539.513553332446</v>
      </c>
      <c r="M256" s="30">
        <v>17579.9155744645</v>
      </c>
      <c r="N256" s="30">
        <v>18559.661746538455</v>
      </c>
      <c r="O256" s="30">
        <v>19582.586658619872</v>
      </c>
      <c r="P256" s="30">
        <v>20313.541043031815</v>
      </c>
      <c r="Q256" s="30">
        <v>20557.192504502462</v>
      </c>
      <c r="R256" s="30">
        <v>20704.20583357547</v>
      </c>
      <c r="S256" s="30">
        <v>20360.832043992363</v>
      </c>
      <c r="T256" s="30">
        <v>19748.105161981788</v>
      </c>
      <c r="U256" s="30">
        <v>18946.21427612902</v>
      </c>
      <c r="V256" s="30">
        <v>18699.478618943554</v>
      </c>
      <c r="W256" s="30">
        <v>17602.533009706502</v>
      </c>
      <c r="X256" s="30">
        <v>16105.670022781336</v>
      </c>
      <c r="Y256" s="30">
        <v>14477.214685357256</v>
      </c>
      <c r="Z256" s="28"/>
      <c r="AA256" s="51">
        <f t="shared" si="3"/>
        <v>20704.20583357547</v>
      </c>
    </row>
    <row r="257" spans="1:27" ht="12" x14ac:dyDescent="0.25">
      <c r="A257" s="70">
        <v>43347</v>
      </c>
      <c r="B257" s="30">
        <v>13141.757940840918</v>
      </c>
      <c r="C257" s="30">
        <v>12203.134378297871</v>
      </c>
      <c r="D257" s="30">
        <v>11590.407496287296</v>
      </c>
      <c r="E257" s="30">
        <v>11212.079488602914</v>
      </c>
      <c r="F257" s="30">
        <v>11108.244899537363</v>
      </c>
      <c r="G257" s="30">
        <v>11586.295235334204</v>
      </c>
      <c r="H257" s="30">
        <v>12748.008954582443</v>
      </c>
      <c r="I257" s="30">
        <v>13141.757940840918</v>
      </c>
      <c r="J257" s="30">
        <v>13749.344496660129</v>
      </c>
      <c r="K257" s="30">
        <v>15022.089261641828</v>
      </c>
      <c r="L257" s="30">
        <v>16352.405679966803</v>
      </c>
      <c r="M257" s="30">
        <v>17443.182897774219</v>
      </c>
      <c r="N257" s="30">
        <v>18346.852242215991</v>
      </c>
      <c r="O257" s="30">
        <v>19190.893802837942</v>
      </c>
      <c r="P257" s="30">
        <v>19543.520179565505</v>
      </c>
      <c r="Q257" s="30">
        <v>19691.561573876785</v>
      </c>
      <c r="R257" s="30">
        <v>19868.388794859704</v>
      </c>
      <c r="S257" s="30">
        <v>19601.09183290878</v>
      </c>
      <c r="T257" s="30">
        <v>19115.84504044403</v>
      </c>
      <c r="U257" s="30">
        <v>18669.664727033643</v>
      </c>
      <c r="V257" s="30">
        <v>18542.184637487819</v>
      </c>
      <c r="W257" s="30">
        <v>17441.126767297676</v>
      </c>
      <c r="X257" s="30">
        <v>15925.7586060836</v>
      </c>
      <c r="Y257" s="30">
        <v>14484.411142025165</v>
      </c>
      <c r="Z257" s="28"/>
      <c r="AA257" s="51">
        <f t="shared" si="3"/>
        <v>19868.388794859704</v>
      </c>
    </row>
    <row r="258" spans="1:27" ht="12" x14ac:dyDescent="0.25">
      <c r="A258" s="70">
        <v>43348</v>
      </c>
      <c r="B258" s="31">
        <v>13168.487637036011</v>
      </c>
      <c r="C258" s="31">
        <v>12274.070879738694</v>
      </c>
      <c r="D258" s="31">
        <v>11704.522737735575</v>
      </c>
      <c r="E258" s="31">
        <v>11347.784100054922</v>
      </c>
      <c r="F258" s="31">
        <v>11291.240511949918</v>
      </c>
      <c r="G258" s="31">
        <v>11788.824087273942</v>
      </c>
      <c r="H258" s="31">
        <v>13001.941068435821</v>
      </c>
      <c r="I258" s="31">
        <v>13425.503946604205</v>
      </c>
      <c r="J258" s="31">
        <v>14316.836508186703</v>
      </c>
      <c r="K258" s="31">
        <v>15943.235715134237</v>
      </c>
      <c r="L258" s="31">
        <v>17496.642290164404</v>
      </c>
      <c r="M258" s="31">
        <v>18873.221644211655</v>
      </c>
      <c r="N258" s="31">
        <v>20024.654711077164</v>
      </c>
      <c r="O258" s="31">
        <v>20889.25757646457</v>
      </c>
      <c r="P258" s="31">
        <v>21376.560499405867</v>
      </c>
      <c r="Q258" s="31">
        <v>21406.374391315778</v>
      </c>
      <c r="R258" s="31">
        <v>20935.520512186846</v>
      </c>
      <c r="S258" s="31">
        <v>19985.588232022797</v>
      </c>
      <c r="T258" s="31">
        <v>18977.056233277206</v>
      </c>
      <c r="U258" s="31">
        <v>18289.280588872716</v>
      </c>
      <c r="V258" s="31">
        <v>17885.250950231515</v>
      </c>
      <c r="W258" s="31">
        <v>16864.382168626646</v>
      </c>
      <c r="X258" s="31">
        <v>15738.650732717955</v>
      </c>
      <c r="Y258" s="31">
        <v>14627.312210145081</v>
      </c>
      <c r="Z258" s="28"/>
      <c r="AA258" s="51">
        <f t="shared" si="3"/>
        <v>21406.374391315778</v>
      </c>
    </row>
    <row r="259" spans="1:27" ht="12" x14ac:dyDescent="0.25">
      <c r="A259" s="70">
        <v>43349</v>
      </c>
      <c r="B259" s="30">
        <v>13456.345903752388</v>
      </c>
      <c r="C259" s="30">
        <v>12683.240844571259</v>
      </c>
      <c r="D259" s="30">
        <v>12081.822680181684</v>
      </c>
      <c r="E259" s="30">
        <v>11666.484323919482</v>
      </c>
      <c r="F259" s="30">
        <v>11466.01160245629</v>
      </c>
      <c r="G259" s="30">
        <v>11462.927406741472</v>
      </c>
      <c r="H259" s="30">
        <v>11712.747259641757</v>
      </c>
      <c r="I259" s="30">
        <v>12119.861093997777</v>
      </c>
      <c r="J259" s="30">
        <v>13402.886511362203</v>
      </c>
      <c r="K259" s="30">
        <v>15077.604784508558</v>
      </c>
      <c r="L259" s="30">
        <v>16359.602136634712</v>
      </c>
      <c r="M259" s="30">
        <v>17325.983460611122</v>
      </c>
      <c r="N259" s="30">
        <v>17887.307080708058</v>
      </c>
      <c r="O259" s="30">
        <v>17814.314448790694</v>
      </c>
      <c r="P259" s="30">
        <v>17637.487227807775</v>
      </c>
      <c r="Q259" s="30">
        <v>17405.144483958127</v>
      </c>
      <c r="R259" s="30">
        <v>16953.823844356379</v>
      </c>
      <c r="S259" s="30">
        <v>16590.916815246088</v>
      </c>
      <c r="T259" s="30">
        <v>16166.32587183943</v>
      </c>
      <c r="U259" s="30">
        <v>15946.319910849055</v>
      </c>
      <c r="V259" s="30">
        <v>15948.3760413256</v>
      </c>
      <c r="W259" s="30">
        <v>15328.452702647117</v>
      </c>
      <c r="X259" s="30">
        <v>14562.544100133897</v>
      </c>
      <c r="Y259" s="30">
        <v>13692.800908555128</v>
      </c>
      <c r="Z259" s="28"/>
      <c r="AA259" s="51">
        <f t="shared" si="3"/>
        <v>17887.307080708058</v>
      </c>
    </row>
    <row r="260" spans="1:27" ht="12" x14ac:dyDescent="0.25">
      <c r="A260" s="70">
        <v>43350</v>
      </c>
      <c r="B260" s="30">
        <v>12720.251193149079</v>
      </c>
      <c r="C260" s="30">
        <v>11848.451871093763</v>
      </c>
      <c r="D260" s="30">
        <v>11252.174032895553</v>
      </c>
      <c r="E260" s="30">
        <v>10837.863741871623</v>
      </c>
      <c r="F260" s="30">
        <v>10680.569760415889</v>
      </c>
      <c r="G260" s="30">
        <v>10708.327521849253</v>
      </c>
      <c r="H260" s="30">
        <v>10923.193156648264</v>
      </c>
      <c r="I260" s="30">
        <v>11200.770770981913</v>
      </c>
      <c r="J260" s="30">
        <v>12425.196469764791</v>
      </c>
      <c r="K260" s="30">
        <v>14005.33274099005</v>
      </c>
      <c r="L260" s="30">
        <v>15415.838247900303</v>
      </c>
      <c r="M260" s="30">
        <v>16807.838580521642</v>
      </c>
      <c r="N260" s="30">
        <v>17934.598081668606</v>
      </c>
      <c r="O260" s="30">
        <v>18701.534749420101</v>
      </c>
      <c r="P260" s="30">
        <v>19057.24532186248</v>
      </c>
      <c r="Q260" s="30">
        <v>18814.621925630105</v>
      </c>
      <c r="R260" s="30">
        <v>18386.94678650863</v>
      </c>
      <c r="S260" s="30">
        <v>17793.753144025239</v>
      </c>
      <c r="T260" s="30">
        <v>16905.504778157556</v>
      </c>
      <c r="U260" s="30">
        <v>16614.562315726362</v>
      </c>
      <c r="V260" s="30">
        <v>16601.197467628816</v>
      </c>
      <c r="W260" s="30">
        <v>15742.762993671045</v>
      </c>
      <c r="X260" s="30">
        <v>14528.617947270895</v>
      </c>
      <c r="Y260" s="30">
        <v>13241.480268953377</v>
      </c>
      <c r="Z260" s="28"/>
      <c r="AA260" s="51">
        <f t="shared" si="3"/>
        <v>19057.24532186248</v>
      </c>
    </row>
    <row r="261" spans="1:27" ht="12" x14ac:dyDescent="0.25">
      <c r="A261" s="70">
        <v>43351</v>
      </c>
      <c r="B261" s="30">
        <v>12181.545008294144</v>
      </c>
      <c r="C261" s="30">
        <v>11459.843211026653</v>
      </c>
      <c r="D261" s="30">
        <v>10898.519590929716</v>
      </c>
      <c r="E261" s="30">
        <v>10560.286127537973</v>
      </c>
      <c r="F261" s="30">
        <v>10538.696757534244</v>
      </c>
      <c r="G261" s="30">
        <v>11143.199117638638</v>
      </c>
      <c r="H261" s="30">
        <v>12299.772510695513</v>
      </c>
      <c r="I261" s="30">
        <v>12728.475715055261</v>
      </c>
      <c r="J261" s="30">
        <v>13423.447816127658</v>
      </c>
      <c r="K261" s="30">
        <v>15051.903153551739</v>
      </c>
      <c r="L261" s="30">
        <v>16684.470751928911</v>
      </c>
      <c r="M261" s="30">
        <v>18100.116585030526</v>
      </c>
      <c r="N261" s="30">
        <v>19211.455107603397</v>
      </c>
      <c r="O261" s="30">
        <v>20048.300211557438</v>
      </c>
      <c r="P261" s="30">
        <v>20657.942897853194</v>
      </c>
      <c r="Q261" s="30">
        <v>20912.903076944844</v>
      </c>
      <c r="R261" s="30">
        <v>20885.14531551148</v>
      </c>
      <c r="S261" s="30">
        <v>20655.886767376651</v>
      </c>
      <c r="T261" s="30">
        <v>19810.817141516425</v>
      </c>
      <c r="U261" s="30">
        <v>19328.654544766494</v>
      </c>
      <c r="V261" s="30">
        <v>18992.477211851296</v>
      </c>
      <c r="W261" s="30">
        <v>17770.107643544965</v>
      </c>
      <c r="X261" s="30">
        <v>16251.655286616071</v>
      </c>
      <c r="Y261" s="30">
        <v>14730.11873397236</v>
      </c>
      <c r="Z261" s="28"/>
      <c r="AA261" s="51">
        <f t="shared" si="3"/>
        <v>20912.903076944844</v>
      </c>
    </row>
    <row r="262" spans="1:27" ht="12" x14ac:dyDescent="0.25">
      <c r="A262" s="70">
        <v>43352</v>
      </c>
      <c r="B262" s="30">
        <v>13402.886511362203</v>
      </c>
      <c r="C262" s="30">
        <v>12443.701644053701</v>
      </c>
      <c r="D262" s="30">
        <v>11838.171218711035</v>
      </c>
      <c r="E262" s="30">
        <v>11451.618689120471</v>
      </c>
      <c r="F262" s="30">
        <v>11292.268577188192</v>
      </c>
      <c r="G262" s="30">
        <v>11755.925999649213</v>
      </c>
      <c r="H262" s="30">
        <v>12881.657435557905</v>
      </c>
      <c r="I262" s="30">
        <v>13284.659008960834</v>
      </c>
      <c r="J262" s="30">
        <v>13984.771436224595</v>
      </c>
      <c r="K262" s="30">
        <v>15448.736335525031</v>
      </c>
      <c r="L262" s="30">
        <v>16963.076431500831</v>
      </c>
      <c r="M262" s="30">
        <v>18305.729632685081</v>
      </c>
      <c r="N262" s="30">
        <v>19422.208481449317</v>
      </c>
      <c r="O262" s="30">
        <v>20386.533674949183</v>
      </c>
      <c r="P262" s="30">
        <v>20823.461401215114</v>
      </c>
      <c r="Q262" s="30">
        <v>21284.034627961319</v>
      </c>
      <c r="R262" s="30">
        <v>21171.975516989583</v>
      </c>
      <c r="S262" s="30">
        <v>20683.644528810015</v>
      </c>
      <c r="T262" s="30">
        <v>19885.86590391034</v>
      </c>
      <c r="U262" s="30">
        <v>19237.156738560217</v>
      </c>
      <c r="V262" s="30">
        <v>18783.779968481922</v>
      </c>
      <c r="W262" s="30">
        <v>17428.789984438401</v>
      </c>
      <c r="X262" s="30">
        <v>15851.73790892796</v>
      </c>
      <c r="Y262" s="30">
        <v>14347.678465334886</v>
      </c>
      <c r="Z262" s="28"/>
      <c r="AA262" s="51">
        <f t="shared" si="3"/>
        <v>21284.034627961319</v>
      </c>
    </row>
    <row r="263" spans="1:27" ht="12" x14ac:dyDescent="0.25">
      <c r="A263" s="70">
        <v>43353</v>
      </c>
      <c r="B263" s="30">
        <v>13109.887918454462</v>
      </c>
      <c r="C263" s="30">
        <v>12292.576054027604</v>
      </c>
      <c r="D263" s="30">
        <v>11742.561151551667</v>
      </c>
      <c r="E263" s="30">
        <v>11350.868295769738</v>
      </c>
      <c r="F263" s="30">
        <v>11266.566946231371</v>
      </c>
      <c r="G263" s="30">
        <v>11799.10473965667</v>
      </c>
      <c r="H263" s="30">
        <v>12946.425545569091</v>
      </c>
      <c r="I263" s="30">
        <v>13320.641292300381</v>
      </c>
      <c r="J263" s="30">
        <v>14009.445001943142</v>
      </c>
      <c r="K263" s="30">
        <v>15306.863332643388</v>
      </c>
      <c r="L263" s="30">
        <v>16783.165014803097</v>
      </c>
      <c r="M263" s="30">
        <v>17969.552299769883</v>
      </c>
      <c r="N263" s="30">
        <v>19005.842059948842</v>
      </c>
      <c r="O263" s="30">
        <v>19893.062360578249</v>
      </c>
      <c r="P263" s="30">
        <v>20405.038849238092</v>
      </c>
      <c r="Q263" s="30">
        <v>20641.493854040833</v>
      </c>
      <c r="R263" s="30">
        <v>20548.967982596281</v>
      </c>
      <c r="S263" s="30">
        <v>20124.377039189625</v>
      </c>
      <c r="T263" s="30">
        <v>19415.012024781408</v>
      </c>
      <c r="U263" s="30">
        <v>18878.361970403017</v>
      </c>
      <c r="V263" s="30">
        <v>18555.549485585365</v>
      </c>
      <c r="W263" s="30">
        <v>17220.092741069027</v>
      </c>
      <c r="X263" s="30">
        <v>15711.921036522863</v>
      </c>
      <c r="Y263" s="30">
        <v>14182.15996197297</v>
      </c>
      <c r="Z263" s="28"/>
      <c r="AA263" s="51">
        <f t="shared" si="3"/>
        <v>20641.493854040833</v>
      </c>
    </row>
    <row r="264" spans="1:27" ht="12" x14ac:dyDescent="0.25">
      <c r="A264" s="70">
        <v>43354</v>
      </c>
      <c r="B264" s="30">
        <v>12897.078414131996</v>
      </c>
      <c r="C264" s="30">
        <v>12056.121049224865</v>
      </c>
      <c r="D264" s="30">
        <v>11453.674819597018</v>
      </c>
      <c r="E264" s="30">
        <v>11074.318746674362</v>
      </c>
      <c r="F264" s="30">
        <v>10987.961266659448</v>
      </c>
      <c r="G264" s="30">
        <v>11492.741298651383</v>
      </c>
      <c r="H264" s="30">
        <v>12659.595344090985</v>
      </c>
      <c r="I264" s="30">
        <v>13076.989830829732</v>
      </c>
      <c r="J264" s="30">
        <v>13709.249952367491</v>
      </c>
      <c r="K264" s="30">
        <v>15111.530937371561</v>
      </c>
      <c r="L264" s="30">
        <v>16381.191506638441</v>
      </c>
      <c r="M264" s="30">
        <v>17459.631941586584</v>
      </c>
      <c r="N264" s="30">
        <v>18246.101848865259</v>
      </c>
      <c r="O264" s="30">
        <v>18802.285142770834</v>
      </c>
      <c r="P264" s="30">
        <v>18992.477211851296</v>
      </c>
      <c r="Q264" s="30">
        <v>19051.076930432846</v>
      </c>
      <c r="R264" s="30">
        <v>18694.338292752189</v>
      </c>
      <c r="S264" s="30">
        <v>17988.057474058791</v>
      </c>
      <c r="T264" s="30">
        <v>17338.320243470396</v>
      </c>
      <c r="U264" s="30">
        <v>16970.272888168744</v>
      </c>
      <c r="V264" s="30">
        <v>16785.221145279644</v>
      </c>
      <c r="W264" s="30">
        <v>15806.503038443958</v>
      </c>
      <c r="X264" s="30">
        <v>14694.136450632812</v>
      </c>
      <c r="Y264" s="30">
        <v>13353.539379925111</v>
      </c>
      <c r="Z264" s="28"/>
      <c r="AA264" s="51">
        <f t="shared" si="3"/>
        <v>19051.076930432846</v>
      </c>
    </row>
    <row r="265" spans="1:27" ht="12" x14ac:dyDescent="0.25">
      <c r="A265" s="70">
        <v>43355</v>
      </c>
      <c r="B265" s="30">
        <v>11992.381004451952</v>
      </c>
      <c r="C265" s="30">
        <v>11300.493099094372</v>
      </c>
      <c r="D265" s="30">
        <v>10804.965654246895</v>
      </c>
      <c r="E265" s="30">
        <v>10552.06160563179</v>
      </c>
      <c r="F265" s="30">
        <v>10552.06160563179</v>
      </c>
      <c r="G265" s="30">
        <v>11122.637812873183</v>
      </c>
      <c r="H265" s="30">
        <v>12391.27031690179</v>
      </c>
      <c r="I265" s="30">
        <v>12755.205411250354</v>
      </c>
      <c r="J265" s="30">
        <v>13500.552708998117</v>
      </c>
      <c r="K265" s="30">
        <v>14729.090668734087</v>
      </c>
      <c r="L265" s="30">
        <v>15846.597582736596</v>
      </c>
      <c r="M265" s="30">
        <v>16778.024688611731</v>
      </c>
      <c r="N265" s="30">
        <v>17687.862424483141</v>
      </c>
      <c r="O265" s="30">
        <v>18544.240767964366</v>
      </c>
      <c r="P265" s="30">
        <v>18756.022207048558</v>
      </c>
      <c r="Q265" s="30">
        <v>18674.805053225009</v>
      </c>
      <c r="R265" s="30">
        <v>18733.404771806556</v>
      </c>
      <c r="S265" s="30">
        <v>18803.313208009105</v>
      </c>
      <c r="T265" s="30">
        <v>18156.660173135526</v>
      </c>
      <c r="U265" s="30">
        <v>17424.677723485311</v>
      </c>
      <c r="V265" s="30">
        <v>17128.594934862751</v>
      </c>
      <c r="W265" s="30">
        <v>16246.514960424707</v>
      </c>
      <c r="X265" s="30">
        <v>15255.460070729749</v>
      </c>
      <c r="Y265" s="30">
        <v>14042.34308956787</v>
      </c>
      <c r="Z265" s="28"/>
      <c r="AA265" s="51">
        <f t="shared" si="3"/>
        <v>18803.313208009105</v>
      </c>
    </row>
    <row r="266" spans="1:27" ht="12" x14ac:dyDescent="0.25">
      <c r="A266" s="70">
        <v>43356</v>
      </c>
      <c r="B266" s="30">
        <v>12714.082801719442</v>
      </c>
      <c r="C266" s="30">
        <v>11826.862501090036</v>
      </c>
      <c r="D266" s="30">
        <v>11197.686575267095</v>
      </c>
      <c r="E266" s="30">
        <v>10688.794282322071</v>
      </c>
      <c r="F266" s="30">
        <v>10481.125104190969</v>
      </c>
      <c r="G266" s="30">
        <v>10461.591864663786</v>
      </c>
      <c r="H266" s="30">
        <v>10743.281739950527</v>
      </c>
      <c r="I266" s="30">
        <v>11125.722008588</v>
      </c>
      <c r="J266" s="30">
        <v>12272.014749262147</v>
      </c>
      <c r="K266" s="30">
        <v>13906.638478115865</v>
      </c>
      <c r="L266" s="30">
        <v>15607.058382219038</v>
      </c>
      <c r="M266" s="30">
        <v>17110.089760573839</v>
      </c>
      <c r="N266" s="30">
        <v>18249.186044580078</v>
      </c>
      <c r="O266" s="30">
        <v>18949.298471843838</v>
      </c>
      <c r="P266" s="30">
        <v>19229.960281892309</v>
      </c>
      <c r="Q266" s="30">
        <v>19198.090259505851</v>
      </c>
      <c r="R266" s="30">
        <v>18799.200947056015</v>
      </c>
      <c r="S266" s="30">
        <v>18228.624739814622</v>
      </c>
      <c r="T266" s="30">
        <v>17260.187285361666</v>
      </c>
      <c r="U266" s="30">
        <v>16763.631775275913</v>
      </c>
      <c r="V266" s="30">
        <v>16451.099942840989</v>
      </c>
      <c r="W266" s="30">
        <v>15465.185379337396</v>
      </c>
      <c r="X266" s="30">
        <v>14287.022616276792</v>
      </c>
      <c r="Y266" s="30">
        <v>13062.596917493915</v>
      </c>
      <c r="Z266" s="28"/>
      <c r="AA266" s="51">
        <f t="shared" si="3"/>
        <v>19229.960281892309</v>
      </c>
    </row>
    <row r="267" spans="1:27" ht="12" x14ac:dyDescent="0.25">
      <c r="A267" s="70">
        <v>43357</v>
      </c>
      <c r="B267" s="30">
        <v>12071.542027798956</v>
      </c>
      <c r="C267" s="30">
        <v>11264.510815754826</v>
      </c>
      <c r="D267" s="30">
        <v>10682.625890892434</v>
      </c>
      <c r="E267" s="30">
        <v>10288.87690463396</v>
      </c>
      <c r="F267" s="30">
        <v>10054.478030307766</v>
      </c>
      <c r="G267" s="30">
        <v>10015.411551253401</v>
      </c>
      <c r="H267" s="30">
        <v>10174.761663185682</v>
      </c>
      <c r="I267" s="30">
        <v>10395.795689414328</v>
      </c>
      <c r="J267" s="30">
        <v>11784.71182632085</v>
      </c>
      <c r="K267" s="30">
        <v>13625.976668067397</v>
      </c>
      <c r="L267" s="30">
        <v>15327.424637408843</v>
      </c>
      <c r="M267" s="30">
        <v>16885.971538630376</v>
      </c>
      <c r="N267" s="30">
        <v>18033.292344542795</v>
      </c>
      <c r="O267" s="30">
        <v>18790.976425149831</v>
      </c>
      <c r="P267" s="30">
        <v>19172.388628549033</v>
      </c>
      <c r="Q267" s="30">
        <v>19299.868718094858</v>
      </c>
      <c r="R267" s="30">
        <v>19319.401957622038</v>
      </c>
      <c r="S267" s="30">
        <v>18823.874512774561</v>
      </c>
      <c r="T267" s="30">
        <v>17938.7103426217</v>
      </c>
      <c r="U267" s="30">
        <v>17416.453201579126</v>
      </c>
      <c r="V267" s="30">
        <v>17135.79139153066</v>
      </c>
      <c r="W267" s="30">
        <v>16089.220978968971</v>
      </c>
      <c r="X267" s="30">
        <v>14820.588474940363</v>
      </c>
      <c r="Y267" s="30">
        <v>13360.735836593019</v>
      </c>
      <c r="Z267" s="28"/>
      <c r="AA267" s="51">
        <f t="shared" si="3"/>
        <v>19319.401957622038</v>
      </c>
    </row>
    <row r="268" spans="1:27" ht="12" x14ac:dyDescent="0.25">
      <c r="A268" s="70">
        <v>43358</v>
      </c>
      <c r="B268" s="30">
        <v>12248.369248781873</v>
      </c>
      <c r="C268" s="30">
        <v>11426.945123401925</v>
      </c>
      <c r="D268" s="30">
        <v>10915.996699980355</v>
      </c>
      <c r="E268" s="30">
        <v>10628.138433263975</v>
      </c>
      <c r="F268" s="30">
        <v>10616.829715642976</v>
      </c>
      <c r="G268" s="30">
        <v>11170.956879072002</v>
      </c>
      <c r="H268" s="30">
        <v>12321.361880699242</v>
      </c>
      <c r="I268" s="30">
        <v>12775.766716015809</v>
      </c>
      <c r="J268" s="30">
        <v>13545.787579482119</v>
      </c>
      <c r="K268" s="30">
        <v>15116.671263562925</v>
      </c>
      <c r="L268" s="30">
        <v>16979.525475313196</v>
      </c>
      <c r="M268" s="30">
        <v>18361.245155551809</v>
      </c>
      <c r="N268" s="30">
        <v>19493.144982890139</v>
      </c>
      <c r="O268" s="30">
        <v>20467.750828772732</v>
      </c>
      <c r="P268" s="30">
        <v>21146.273886032766</v>
      </c>
      <c r="Q268" s="30">
        <v>21596.566460396243</v>
      </c>
      <c r="R268" s="30">
        <v>21676.75554898152</v>
      </c>
      <c r="S268" s="30">
        <v>21380.672760358957</v>
      </c>
      <c r="T268" s="30">
        <v>20626.07287546674</v>
      </c>
      <c r="U268" s="30">
        <v>20049.32827679571</v>
      </c>
      <c r="V268" s="30">
        <v>19619.597007197692</v>
      </c>
      <c r="W268" s="30">
        <v>18258.438631724533</v>
      </c>
      <c r="X268" s="30">
        <v>16731.761752889459</v>
      </c>
      <c r="Y268" s="30">
        <v>14913.114346384913</v>
      </c>
      <c r="Z268" s="28"/>
      <c r="AA268" s="51">
        <f t="shared" ref="AA268:AA331" si="4">MAX(B268:Y268)</f>
        <v>21676.75554898152</v>
      </c>
    </row>
    <row r="269" spans="1:27" ht="12" x14ac:dyDescent="0.25">
      <c r="A269" s="70">
        <v>43359</v>
      </c>
      <c r="B269" s="30">
        <v>13486.159795662299</v>
      </c>
      <c r="C269" s="30">
        <v>12583.5185164588</v>
      </c>
      <c r="D269" s="30">
        <v>11883.406089195038</v>
      </c>
      <c r="E269" s="30">
        <v>11437.225775784653</v>
      </c>
      <c r="F269" s="30">
        <v>11311.801816715373</v>
      </c>
      <c r="G269" s="30">
        <v>11763.122456317124</v>
      </c>
      <c r="H269" s="30">
        <v>12897.078414131996</v>
      </c>
      <c r="I269" s="30">
        <v>13303.164183249744</v>
      </c>
      <c r="J269" s="30">
        <v>14030.006306708598</v>
      </c>
      <c r="K269" s="30">
        <v>15472.381836005305</v>
      </c>
      <c r="L269" s="30">
        <v>17031.956802465109</v>
      </c>
      <c r="M269" s="30">
        <v>18441.434244137086</v>
      </c>
      <c r="N269" s="30">
        <v>19498.285309081504</v>
      </c>
      <c r="O269" s="30">
        <v>20276.530694453995</v>
      </c>
      <c r="P269" s="30">
        <v>20138.769952525443</v>
      </c>
      <c r="Q269" s="30">
        <v>19713.150943880511</v>
      </c>
      <c r="R269" s="30">
        <v>19363.608762867767</v>
      </c>
      <c r="S269" s="30">
        <v>18953.410732796929</v>
      </c>
      <c r="T269" s="30">
        <v>18487.697179859362</v>
      </c>
      <c r="U269" s="30">
        <v>18303.673502208534</v>
      </c>
      <c r="V269" s="30">
        <v>17939.738407859972</v>
      </c>
      <c r="W269" s="30">
        <v>16734.845948604278</v>
      </c>
      <c r="X269" s="30">
        <v>15350.042072650844</v>
      </c>
      <c r="Y269" s="30">
        <v>13889.161369065227</v>
      </c>
      <c r="Z269" s="28"/>
      <c r="AA269" s="51">
        <f t="shared" si="4"/>
        <v>20276.530694453995</v>
      </c>
    </row>
    <row r="270" spans="1:27" ht="12" x14ac:dyDescent="0.25">
      <c r="A270" s="70">
        <v>43360</v>
      </c>
      <c r="B270" s="30">
        <v>12530.059124068615</v>
      </c>
      <c r="C270" s="30">
        <v>11688.07369392321</v>
      </c>
      <c r="D270" s="30">
        <v>11091.795855724999</v>
      </c>
      <c r="E270" s="30">
        <v>10715.523978517162</v>
      </c>
      <c r="F270" s="30">
        <v>10684.682021368979</v>
      </c>
      <c r="G270" s="30">
        <v>11253.202098133825</v>
      </c>
      <c r="H270" s="30">
        <v>12480.711992631521</v>
      </c>
      <c r="I270" s="30">
        <v>12891.938087940633</v>
      </c>
      <c r="J270" s="30">
        <v>13507.749165666026</v>
      </c>
      <c r="K270" s="30">
        <v>14657.126102054992</v>
      </c>
      <c r="L270" s="30">
        <v>16094.361305160335</v>
      </c>
      <c r="M270" s="30">
        <v>17176.91400106157</v>
      </c>
      <c r="N270" s="30">
        <v>17954.131321195789</v>
      </c>
      <c r="O270" s="30">
        <v>18365.357416504903</v>
      </c>
      <c r="P270" s="30">
        <v>18815.649990868376</v>
      </c>
      <c r="Q270" s="30">
        <v>18788.920294673288</v>
      </c>
      <c r="R270" s="30">
        <v>18150.491781705892</v>
      </c>
      <c r="S270" s="30">
        <v>17412.340940626036</v>
      </c>
      <c r="T270" s="30">
        <v>16901.392517204466</v>
      </c>
      <c r="U270" s="30">
        <v>16987.74999721938</v>
      </c>
      <c r="V270" s="30">
        <v>16841.764733384643</v>
      </c>
      <c r="W270" s="30">
        <v>15911.36569274778</v>
      </c>
      <c r="X270" s="30">
        <v>14571.796687278351</v>
      </c>
      <c r="Y270" s="30">
        <v>13104.747592263098</v>
      </c>
      <c r="Z270" s="28"/>
      <c r="AA270" s="51">
        <f t="shared" si="4"/>
        <v>18815.649990868376</v>
      </c>
    </row>
    <row r="271" spans="1:27" ht="12" x14ac:dyDescent="0.25">
      <c r="A271" s="70">
        <v>43361</v>
      </c>
      <c r="B271" s="30">
        <v>11972.847764924769</v>
      </c>
      <c r="C271" s="30">
        <v>11117.497486681819</v>
      </c>
      <c r="D271" s="30">
        <v>10666.176847080069</v>
      </c>
      <c r="E271" s="30">
        <v>10354.673079883418</v>
      </c>
      <c r="F271" s="30">
        <v>10327.943383688325</v>
      </c>
      <c r="G271" s="30">
        <v>10889.267003785262</v>
      </c>
      <c r="H271" s="30">
        <v>12130.141746380505</v>
      </c>
      <c r="I271" s="30">
        <v>12547.536233119252</v>
      </c>
      <c r="J271" s="30">
        <v>13186.992811324921</v>
      </c>
      <c r="K271" s="30">
        <v>14426.83948868189</v>
      </c>
      <c r="L271" s="30">
        <v>15608.086447457312</v>
      </c>
      <c r="M271" s="30">
        <v>16819.147298142645</v>
      </c>
      <c r="N271" s="30">
        <v>17964.411973578517</v>
      </c>
      <c r="O271" s="30">
        <v>19001.729798995751</v>
      </c>
      <c r="P271" s="30">
        <v>19729.599987692876</v>
      </c>
      <c r="Q271" s="30">
        <v>20136.713822048896</v>
      </c>
      <c r="R271" s="30">
        <v>19999.981145358619</v>
      </c>
      <c r="S271" s="30">
        <v>20061.665059654984</v>
      </c>
      <c r="T271" s="30">
        <v>19180.613150455214</v>
      </c>
      <c r="U271" s="30">
        <v>18655.271813697826</v>
      </c>
      <c r="V271" s="30">
        <v>18188.530195521984</v>
      </c>
      <c r="W271" s="30">
        <v>16983.63773626629</v>
      </c>
      <c r="X271" s="30">
        <v>15512.476380297943</v>
      </c>
      <c r="Y271" s="30">
        <v>13962.154000982595</v>
      </c>
      <c r="Z271" s="28"/>
      <c r="AA271" s="51">
        <f t="shared" si="4"/>
        <v>20136.713822048896</v>
      </c>
    </row>
    <row r="272" spans="1:27" ht="12" x14ac:dyDescent="0.25">
      <c r="A272" s="70">
        <v>43362</v>
      </c>
      <c r="B272" s="30">
        <v>12683.240844571259</v>
      </c>
      <c r="C272" s="30">
        <v>11762.09439107885</v>
      </c>
      <c r="D272" s="30">
        <v>11200.770770981913</v>
      </c>
      <c r="E272" s="30">
        <v>10839.919872348168</v>
      </c>
      <c r="F272" s="30">
        <v>10774.12369709871</v>
      </c>
      <c r="G272" s="30">
        <v>11293.296642426463</v>
      </c>
      <c r="H272" s="30">
        <v>12507.441688826613</v>
      </c>
      <c r="I272" s="30">
        <v>13016.333981771639</v>
      </c>
      <c r="J272" s="30">
        <v>13657.846690453853</v>
      </c>
      <c r="K272" s="30">
        <v>15003.584087352918</v>
      </c>
      <c r="L272" s="30">
        <v>16114.92260992579</v>
      </c>
      <c r="M272" s="30">
        <v>16801.670189092005</v>
      </c>
      <c r="N272" s="30">
        <v>17005.227106270017</v>
      </c>
      <c r="O272" s="30">
        <v>16670.07783859309</v>
      </c>
      <c r="P272" s="30">
        <v>16099.501631351699</v>
      </c>
      <c r="Q272" s="30">
        <v>15832.204669400777</v>
      </c>
      <c r="R272" s="30">
        <v>15587.525142691857</v>
      </c>
      <c r="S272" s="30">
        <v>15345.929811697753</v>
      </c>
      <c r="T272" s="30">
        <v>15058.071544981376</v>
      </c>
      <c r="U272" s="30">
        <v>15167.046460238291</v>
      </c>
      <c r="V272" s="30">
        <v>15042.650566407285</v>
      </c>
      <c r="W272" s="30">
        <v>14404.222053439889</v>
      </c>
      <c r="X272" s="30">
        <v>13488.215926138844</v>
      </c>
      <c r="Y272" s="30">
        <v>12464.262948819158</v>
      </c>
      <c r="Z272" s="28"/>
      <c r="AA272" s="51">
        <f t="shared" si="4"/>
        <v>17005.227106270017</v>
      </c>
    </row>
    <row r="273" spans="1:27" ht="12" x14ac:dyDescent="0.25">
      <c r="A273" s="70">
        <v>43363</v>
      </c>
      <c r="B273" s="30">
        <v>11427.973188640197</v>
      </c>
      <c r="C273" s="30">
        <v>10719.636239470254</v>
      </c>
      <c r="D273" s="30">
        <v>10249.810425579593</v>
      </c>
      <c r="E273" s="30">
        <v>9989.7099202965819</v>
      </c>
      <c r="F273" s="30">
        <v>9857.0895045593934</v>
      </c>
      <c r="G273" s="30">
        <v>9988.6818550583084</v>
      </c>
      <c r="H273" s="30">
        <v>10387.571167508146</v>
      </c>
      <c r="I273" s="30">
        <v>10903.65991712108</v>
      </c>
      <c r="J273" s="30">
        <v>11867.985110620946</v>
      </c>
      <c r="K273" s="30">
        <v>13328.865814206563</v>
      </c>
      <c r="L273" s="30">
        <v>14618.059623000627</v>
      </c>
      <c r="M273" s="30">
        <v>15629.67581746104</v>
      </c>
      <c r="N273" s="30">
        <v>16372.966984732258</v>
      </c>
      <c r="O273" s="30">
        <v>16858.213777197008</v>
      </c>
      <c r="P273" s="30">
        <v>16913.72930006374</v>
      </c>
      <c r="Q273" s="30">
        <v>16162.21361088634</v>
      </c>
      <c r="R273" s="30">
        <v>15534.065750301672</v>
      </c>
      <c r="S273" s="30">
        <v>15219.477787390202</v>
      </c>
      <c r="T273" s="30">
        <v>14722.922277304449</v>
      </c>
      <c r="U273" s="30">
        <v>14831.897192561364</v>
      </c>
      <c r="V273" s="30">
        <v>14722.922277304449</v>
      </c>
      <c r="W273" s="30">
        <v>13972.434653365322</v>
      </c>
      <c r="X273" s="30">
        <v>13058.484656540822</v>
      </c>
      <c r="Y273" s="30">
        <v>12086.963006373047</v>
      </c>
      <c r="Z273" s="28"/>
      <c r="AA273" s="51">
        <f t="shared" si="4"/>
        <v>16913.72930006374</v>
      </c>
    </row>
    <row r="274" spans="1:27" ht="12" x14ac:dyDescent="0.25">
      <c r="A274" s="70">
        <v>43364</v>
      </c>
      <c r="B274" s="30">
        <v>11161.704291927548</v>
      </c>
      <c r="C274" s="30">
        <v>10393.739558937783</v>
      </c>
      <c r="D274" s="30">
        <v>9889.9875921841212</v>
      </c>
      <c r="E274" s="30">
        <v>9563.0628464133788</v>
      </c>
      <c r="F274" s="30">
        <v>9422.2179087700079</v>
      </c>
      <c r="G274" s="30">
        <v>9458.2001921095543</v>
      </c>
      <c r="H274" s="30">
        <v>9719.3287626308411</v>
      </c>
      <c r="I274" s="30">
        <v>10016.439616491674</v>
      </c>
      <c r="J274" s="30">
        <v>11151.423639544821</v>
      </c>
      <c r="K274" s="30">
        <v>12885.769696510995</v>
      </c>
      <c r="L274" s="30">
        <v>14462.821772021438</v>
      </c>
      <c r="M274" s="30">
        <v>15916.506018939144</v>
      </c>
      <c r="N274" s="30">
        <v>17077.191672949109</v>
      </c>
      <c r="O274" s="30">
        <v>17885.250950231515</v>
      </c>
      <c r="P274" s="30">
        <v>18428.06939603954</v>
      </c>
      <c r="Q274" s="30">
        <v>18632.654378455823</v>
      </c>
      <c r="R274" s="30">
        <v>18603.868551784188</v>
      </c>
      <c r="S274" s="30">
        <v>18222.456348384985</v>
      </c>
      <c r="T274" s="30">
        <v>17364.021874427217</v>
      </c>
      <c r="U274" s="30">
        <v>16967.188692453925</v>
      </c>
      <c r="V274" s="30">
        <v>16530.260966187994</v>
      </c>
      <c r="W274" s="30">
        <v>15360.322725033573</v>
      </c>
      <c r="X274" s="30">
        <v>14097.8586124346</v>
      </c>
      <c r="Y274" s="30">
        <v>12661.65147456753</v>
      </c>
      <c r="Z274" s="28"/>
      <c r="AA274" s="51">
        <f t="shared" si="4"/>
        <v>18632.654378455823</v>
      </c>
    </row>
    <row r="275" spans="1:27" ht="12" x14ac:dyDescent="0.25">
      <c r="A275" s="70">
        <v>43365</v>
      </c>
      <c r="B275" s="30">
        <v>11505.078081510655</v>
      </c>
      <c r="C275" s="30">
        <v>10705.243326134434</v>
      </c>
      <c r="D275" s="30">
        <v>10174.761663185682</v>
      </c>
      <c r="E275" s="30">
        <v>9953.7276369570336</v>
      </c>
      <c r="F275" s="30">
        <v>10008.215094585492</v>
      </c>
      <c r="G275" s="30">
        <v>10684.682021368979</v>
      </c>
      <c r="H275" s="30">
        <v>11896.770937292584</v>
      </c>
      <c r="I275" s="30">
        <v>12445.757774530248</v>
      </c>
      <c r="J275" s="30">
        <v>13151.010527985372</v>
      </c>
      <c r="K275" s="30">
        <v>14414.502705822617</v>
      </c>
      <c r="L275" s="30">
        <v>15675.938753183314</v>
      </c>
      <c r="M275" s="30">
        <v>16781.10888432655</v>
      </c>
      <c r="N275" s="30">
        <v>17607.673335897864</v>
      </c>
      <c r="O275" s="30">
        <v>17779.360230689417</v>
      </c>
      <c r="P275" s="30">
        <v>17562.438465413863</v>
      </c>
      <c r="Q275" s="30">
        <v>17285.888916318483</v>
      </c>
      <c r="R275" s="30">
        <v>17128.594934862751</v>
      </c>
      <c r="S275" s="30">
        <v>16820.175363380917</v>
      </c>
      <c r="T275" s="30">
        <v>16627.927163823908</v>
      </c>
      <c r="U275" s="30">
        <v>16744.09853574873</v>
      </c>
      <c r="V275" s="30">
        <v>16349.321484251985</v>
      </c>
      <c r="W275" s="30">
        <v>15255.460070729749</v>
      </c>
      <c r="X275" s="30">
        <v>13908.69460859241</v>
      </c>
      <c r="Y275" s="30">
        <v>12535.199450259979</v>
      </c>
      <c r="Z275" s="28"/>
      <c r="AA275" s="51">
        <f t="shared" si="4"/>
        <v>17779.360230689417</v>
      </c>
    </row>
    <row r="276" spans="1:27" ht="12" x14ac:dyDescent="0.25">
      <c r="A276" s="70">
        <v>43366</v>
      </c>
      <c r="B276" s="30">
        <v>11374.513796250012</v>
      </c>
      <c r="C276" s="30">
        <v>10577.763236588609</v>
      </c>
      <c r="D276" s="30">
        <v>10043.169312686765</v>
      </c>
      <c r="E276" s="30">
        <v>9764.5636331148435</v>
      </c>
      <c r="F276" s="30">
        <v>9794.3775250247527</v>
      </c>
      <c r="G276" s="30">
        <v>10508.882865624333</v>
      </c>
      <c r="H276" s="30">
        <v>11870.041241097491</v>
      </c>
      <c r="I276" s="30">
        <v>12453.98229643643</v>
      </c>
      <c r="J276" s="30">
        <v>12746.980889344171</v>
      </c>
      <c r="K276" s="30">
        <v>13584.854058536484</v>
      </c>
      <c r="L276" s="30">
        <v>14187.300288164333</v>
      </c>
      <c r="M276" s="30">
        <v>14902.833694002185</v>
      </c>
      <c r="N276" s="30">
        <v>15419.950508853393</v>
      </c>
      <c r="O276" s="30">
        <v>15530.981554586853</v>
      </c>
      <c r="P276" s="30">
        <v>15587.525142691857</v>
      </c>
      <c r="Q276" s="30">
        <v>15712.949101761134</v>
      </c>
      <c r="R276" s="30">
        <v>15882.579866076143</v>
      </c>
      <c r="S276" s="30">
        <v>16157.073284694974</v>
      </c>
      <c r="T276" s="30">
        <v>15977.161867997238</v>
      </c>
      <c r="U276" s="30">
        <v>16215.673003276523</v>
      </c>
      <c r="V276" s="30">
        <v>16006.975759907149</v>
      </c>
      <c r="W276" s="30">
        <v>15017.977000688737</v>
      </c>
      <c r="X276" s="30">
        <v>13782.242584284859</v>
      </c>
      <c r="Y276" s="30">
        <v>12391.27031690179</v>
      </c>
      <c r="Z276" s="28"/>
      <c r="AA276" s="51">
        <f t="shared" si="4"/>
        <v>16215.673003276523</v>
      </c>
    </row>
    <row r="277" spans="1:27" ht="12" x14ac:dyDescent="0.25">
      <c r="A277" s="70">
        <v>43367</v>
      </c>
      <c r="B277" s="30">
        <v>11215.163684317733</v>
      </c>
      <c r="C277" s="30">
        <v>10444.114755613149</v>
      </c>
      <c r="D277" s="30">
        <v>10062.702552213948</v>
      </c>
      <c r="E277" s="30">
        <v>9763.53556787657</v>
      </c>
      <c r="F277" s="30">
        <v>9732.6936107283873</v>
      </c>
      <c r="G277" s="30">
        <v>10430.749907515603</v>
      </c>
      <c r="H277" s="30">
        <v>11764.150521555395</v>
      </c>
      <c r="I277" s="30">
        <v>12336.782859273333</v>
      </c>
      <c r="J277" s="30">
        <v>12797.356086019538</v>
      </c>
      <c r="K277" s="30">
        <v>13645.509907594578</v>
      </c>
      <c r="L277" s="30">
        <v>14453.569184876982</v>
      </c>
      <c r="M277" s="30">
        <v>15253.403940253203</v>
      </c>
      <c r="N277" s="30">
        <v>15787.997864155048</v>
      </c>
      <c r="O277" s="30">
        <v>16437.735094743442</v>
      </c>
      <c r="P277" s="30">
        <v>17170.745609631933</v>
      </c>
      <c r="Q277" s="30">
        <v>17747.490208302963</v>
      </c>
      <c r="R277" s="30">
        <v>17800.949600693148</v>
      </c>
      <c r="S277" s="30">
        <v>17567.578791605225</v>
      </c>
      <c r="T277" s="30">
        <v>17157.380761534387</v>
      </c>
      <c r="U277" s="30">
        <v>17150.184304866478</v>
      </c>
      <c r="V277" s="30">
        <v>16916.813495778559</v>
      </c>
      <c r="W277" s="30">
        <v>15950.432171802147</v>
      </c>
      <c r="X277" s="30">
        <v>14551.235382512896</v>
      </c>
      <c r="Y277" s="30">
        <v>13230.171551332376</v>
      </c>
      <c r="Z277" s="28"/>
      <c r="AA277" s="51">
        <f t="shared" si="4"/>
        <v>17800.949600693148</v>
      </c>
    </row>
    <row r="278" spans="1:27" ht="12" x14ac:dyDescent="0.25">
      <c r="A278" s="70">
        <v>43368</v>
      </c>
      <c r="B278" s="30">
        <v>12087.991071611321</v>
      </c>
      <c r="C278" s="30">
        <v>11251.145967657279</v>
      </c>
      <c r="D278" s="30">
        <v>10705.243326134434</v>
      </c>
      <c r="E278" s="30">
        <v>10361.869536551327</v>
      </c>
      <c r="F278" s="30">
        <v>10341.308231785872</v>
      </c>
      <c r="G278" s="30">
        <v>10802.909523770348</v>
      </c>
      <c r="H278" s="30">
        <v>11816.581848707307</v>
      </c>
      <c r="I278" s="30">
        <v>12446.78583976852</v>
      </c>
      <c r="J278" s="30">
        <v>13195.217333231103</v>
      </c>
      <c r="K278" s="30">
        <v>14530.674077747441</v>
      </c>
      <c r="L278" s="30">
        <v>15836.316930353869</v>
      </c>
      <c r="M278" s="30">
        <v>16692.695273835092</v>
      </c>
      <c r="N278" s="30">
        <v>17150.184304866478</v>
      </c>
      <c r="O278" s="30">
        <v>17554.213943507679</v>
      </c>
      <c r="P278" s="30">
        <v>18091.892063124342</v>
      </c>
      <c r="Q278" s="30">
        <v>18529.847854628544</v>
      </c>
      <c r="R278" s="30">
        <v>18215.259891717076</v>
      </c>
      <c r="S278" s="30">
        <v>17371.218331095126</v>
      </c>
      <c r="T278" s="30">
        <v>16794.473732424096</v>
      </c>
      <c r="U278" s="30">
        <v>16702.97592621782</v>
      </c>
      <c r="V278" s="30">
        <v>16386.331832829805</v>
      </c>
      <c r="W278" s="30">
        <v>15380.884029799028</v>
      </c>
      <c r="X278" s="30">
        <v>14109.167330055601</v>
      </c>
      <c r="Y278" s="30">
        <v>12899.134544608542</v>
      </c>
      <c r="Z278" s="28"/>
      <c r="AA278" s="51">
        <f t="shared" si="4"/>
        <v>18529.847854628544</v>
      </c>
    </row>
    <row r="279" spans="1:27" ht="12" x14ac:dyDescent="0.25">
      <c r="A279" s="70">
        <v>43369</v>
      </c>
      <c r="B279" s="30">
        <v>11786.767956797397</v>
      </c>
      <c r="C279" s="30">
        <v>11039.364528573087</v>
      </c>
      <c r="D279" s="30">
        <v>10552.06160563179</v>
      </c>
      <c r="E279" s="30">
        <v>10262.147208438868</v>
      </c>
      <c r="F279" s="30">
        <v>10255.978817009231</v>
      </c>
      <c r="G279" s="30">
        <v>10878.986351402535</v>
      </c>
      <c r="H279" s="30">
        <v>12121.917224474322</v>
      </c>
      <c r="I279" s="30">
        <v>12724.363454102169</v>
      </c>
      <c r="J279" s="30">
        <v>13219.890898949649</v>
      </c>
      <c r="K279" s="30">
        <v>14154.402200539604</v>
      </c>
      <c r="L279" s="30">
        <v>15350.042072650844</v>
      </c>
      <c r="M279" s="30">
        <v>16692.695273835092</v>
      </c>
      <c r="N279" s="30">
        <v>17700.199207342415</v>
      </c>
      <c r="O279" s="30">
        <v>18686.113770846008</v>
      </c>
      <c r="P279" s="30">
        <v>19027.431429952569</v>
      </c>
      <c r="Q279" s="30">
        <v>19059.301452339027</v>
      </c>
      <c r="R279" s="30">
        <v>18712.843467041101</v>
      </c>
      <c r="S279" s="30">
        <v>18037.404605495885</v>
      </c>
      <c r="T279" s="30">
        <v>17334.207982517306</v>
      </c>
      <c r="U279" s="30">
        <v>17225.233067260389</v>
      </c>
      <c r="V279" s="30">
        <v>16817.091167666098</v>
      </c>
      <c r="W279" s="30">
        <v>15952.488302278693</v>
      </c>
      <c r="X279" s="30">
        <v>14821.616540178637</v>
      </c>
      <c r="Y279" s="30">
        <v>14457.681445830074</v>
      </c>
      <c r="Z279" s="28"/>
      <c r="AA279" s="51">
        <f t="shared" si="4"/>
        <v>19059.301452339027</v>
      </c>
    </row>
    <row r="280" spans="1:27" ht="12" x14ac:dyDescent="0.25">
      <c r="A280" s="70">
        <v>43370</v>
      </c>
      <c r="B280" s="30">
        <v>13111.944048931007</v>
      </c>
      <c r="C280" s="30">
        <v>11870.041241097491</v>
      </c>
      <c r="D280" s="30">
        <v>11368.345404820377</v>
      </c>
      <c r="E280" s="30">
        <v>11006.466440948358</v>
      </c>
      <c r="F280" s="30">
        <v>10865.621503304988</v>
      </c>
      <c r="G280" s="30">
        <v>10927.305417601354</v>
      </c>
      <c r="H280" s="30">
        <v>11240.865315274552</v>
      </c>
      <c r="I280" s="30">
        <v>11630.502040579935</v>
      </c>
      <c r="J280" s="30">
        <v>12883.71356603445</v>
      </c>
      <c r="K280" s="30">
        <v>14698.248711585904</v>
      </c>
      <c r="L280" s="30">
        <v>16221.84139470616</v>
      </c>
      <c r="M280" s="30">
        <v>17636.459162569503</v>
      </c>
      <c r="N280" s="30">
        <v>18741.629293712736</v>
      </c>
      <c r="O280" s="30">
        <v>19490.06078717532</v>
      </c>
      <c r="P280" s="30">
        <v>20010.261797741347</v>
      </c>
      <c r="Q280" s="30">
        <v>20035.963428698164</v>
      </c>
      <c r="R280" s="30">
        <v>19383.14200239495</v>
      </c>
      <c r="S280" s="30">
        <v>18694.338292752189</v>
      </c>
      <c r="T280" s="30">
        <v>17761.883121638781</v>
      </c>
      <c r="U280" s="30">
        <v>17527.484247312586</v>
      </c>
      <c r="V280" s="30">
        <v>16973.357083883562</v>
      </c>
      <c r="W280" s="30">
        <v>16116.978740402337</v>
      </c>
      <c r="X280" s="30">
        <v>15005.640217829465</v>
      </c>
      <c r="Y280" s="30">
        <v>13763.737409995949</v>
      </c>
      <c r="Z280" s="28"/>
      <c r="AA280" s="51">
        <f t="shared" si="4"/>
        <v>20035.963428698164</v>
      </c>
    </row>
    <row r="281" spans="1:27" ht="12" x14ac:dyDescent="0.25">
      <c r="A281" s="70">
        <v>43371</v>
      </c>
      <c r="B281" s="30">
        <v>12659.595344090985</v>
      </c>
      <c r="C281" s="30">
        <v>11856.676392999945</v>
      </c>
      <c r="D281" s="30">
        <v>11265.538880993099</v>
      </c>
      <c r="E281" s="30">
        <v>10855.340850922261</v>
      </c>
      <c r="F281" s="30">
        <v>10665.148781841795</v>
      </c>
      <c r="G281" s="30">
        <v>10690.850412798616</v>
      </c>
      <c r="H281" s="30">
        <v>10903.65991712108</v>
      </c>
      <c r="I281" s="30">
        <v>11267.595011469644</v>
      </c>
      <c r="J281" s="30">
        <v>12404.635164999336</v>
      </c>
      <c r="K281" s="30">
        <v>14204.77739721497</v>
      </c>
      <c r="L281" s="30">
        <v>15819.867886541504</v>
      </c>
      <c r="M281" s="30">
        <v>17279.720524888849</v>
      </c>
      <c r="N281" s="30">
        <v>18501.062027956908</v>
      </c>
      <c r="O281" s="30">
        <v>19362.580697629495</v>
      </c>
      <c r="P281" s="30">
        <v>19899.230752007887</v>
      </c>
      <c r="Q281" s="30">
        <v>20064.749255369803</v>
      </c>
      <c r="R281" s="30">
        <v>19836.518772473246</v>
      </c>
      <c r="S281" s="30">
        <v>19170.332498072486</v>
      </c>
      <c r="T281" s="30">
        <v>18161.800499326891</v>
      </c>
      <c r="U281" s="30">
        <v>18141.239194561436</v>
      </c>
      <c r="V281" s="30">
        <v>17746.462143064688</v>
      </c>
      <c r="W281" s="30">
        <v>16648.488468589363</v>
      </c>
      <c r="X281" s="30">
        <v>15234.898765964293</v>
      </c>
      <c r="Y281" s="30">
        <v>13742.14803999222</v>
      </c>
      <c r="Z281" s="28"/>
      <c r="AA281" s="51">
        <f t="shared" si="4"/>
        <v>20064.749255369803</v>
      </c>
    </row>
    <row r="282" spans="1:27" ht="12" x14ac:dyDescent="0.25">
      <c r="A282" s="70">
        <v>43372</v>
      </c>
      <c r="B282" s="30">
        <v>12615.388538845256</v>
      </c>
      <c r="C282" s="30">
        <v>11710.69112916521</v>
      </c>
      <c r="D282" s="30">
        <v>11187.405922884367</v>
      </c>
      <c r="E282" s="30">
        <v>10855.340850922261</v>
      </c>
      <c r="F282" s="30">
        <v>10856.368916160533</v>
      </c>
      <c r="G282" s="30">
        <v>11413.580275304379</v>
      </c>
      <c r="H282" s="30">
        <v>12612.304343130438</v>
      </c>
      <c r="I282" s="30">
        <v>13122.224701313735</v>
      </c>
      <c r="J282" s="30">
        <v>13758.597083804585</v>
      </c>
      <c r="K282" s="30">
        <v>15206.112939292656</v>
      </c>
      <c r="L282" s="30">
        <v>16741.014340033911</v>
      </c>
      <c r="M282" s="30">
        <v>18233.765066005984</v>
      </c>
      <c r="N282" s="30">
        <v>19144.630867115666</v>
      </c>
      <c r="O282" s="30">
        <v>19904.371078199249</v>
      </c>
      <c r="P282" s="30">
        <v>20283.727151121904</v>
      </c>
      <c r="Q282" s="30">
        <v>20280.642955407086</v>
      </c>
      <c r="R282" s="30">
        <v>20022.598580600617</v>
      </c>
      <c r="S282" s="30">
        <v>19324.542283813404</v>
      </c>
      <c r="T282" s="30">
        <v>18544.240767964366</v>
      </c>
      <c r="U282" s="30">
        <v>18223.484413623257</v>
      </c>
      <c r="V282" s="30">
        <v>17260.187285361666</v>
      </c>
      <c r="W282" s="30">
        <v>16091.277109445517</v>
      </c>
      <c r="X282" s="30">
        <v>14631.424471098173</v>
      </c>
      <c r="Y282" s="30">
        <v>13224.003159902741</v>
      </c>
      <c r="Z282" s="28"/>
      <c r="AA282" s="51">
        <f t="shared" si="4"/>
        <v>20283.727151121904</v>
      </c>
    </row>
    <row r="283" spans="1:27" ht="12" x14ac:dyDescent="0.25">
      <c r="A283" s="70">
        <v>43373</v>
      </c>
      <c r="B283" s="30">
        <v>12001.633591596406</v>
      </c>
      <c r="C283" s="30">
        <v>11194.602379552276</v>
      </c>
      <c r="D283" s="30">
        <v>10693.934608513435</v>
      </c>
      <c r="E283" s="30">
        <v>10394.767624176056</v>
      </c>
      <c r="F283" s="30">
        <v>10391.683428461238</v>
      </c>
      <c r="G283" s="30">
        <v>10993.101592850813</v>
      </c>
      <c r="H283" s="30">
        <v>12356.316098800515</v>
      </c>
      <c r="I283" s="30">
        <v>12813.805129831902</v>
      </c>
      <c r="J283" s="30">
        <v>13559.152427579666</v>
      </c>
      <c r="K283" s="30">
        <v>14977.882456396099</v>
      </c>
      <c r="L283" s="30">
        <v>16367.826658540895</v>
      </c>
      <c r="M283" s="30">
        <v>17543.933291124951</v>
      </c>
      <c r="N283" s="30">
        <v>18479.472657953182</v>
      </c>
      <c r="O283" s="30">
        <v>18788.920294673288</v>
      </c>
      <c r="P283" s="30">
        <v>19070.610169960026</v>
      </c>
      <c r="Q283" s="30">
        <v>18628.542117502733</v>
      </c>
      <c r="R283" s="30">
        <v>18567.886268444639</v>
      </c>
      <c r="S283" s="30">
        <v>18433.209722230906</v>
      </c>
      <c r="T283" s="30">
        <v>17926.373559762425</v>
      </c>
      <c r="U283" s="30">
        <v>17988.057474058791</v>
      </c>
      <c r="V283" s="30">
        <v>17587.112031132408</v>
      </c>
      <c r="W283" s="30">
        <v>16532.317096664538</v>
      </c>
      <c r="X283" s="30">
        <v>15110.502872133287</v>
      </c>
      <c r="Y283" s="30">
        <v>13623.920537590851</v>
      </c>
      <c r="Z283" s="28"/>
      <c r="AA283" s="51">
        <f t="shared" si="4"/>
        <v>19070.610169960026</v>
      </c>
    </row>
    <row r="284" spans="1:27" ht="12" x14ac:dyDescent="0.25">
      <c r="A284" s="70">
        <v>43374</v>
      </c>
      <c r="B284" s="32">
        <v>12424.168404526519</v>
      </c>
      <c r="C284" s="32">
        <v>11574.986517713205</v>
      </c>
      <c r="D284" s="32">
        <v>11088.71166001018</v>
      </c>
      <c r="E284" s="32">
        <v>10791.600806149349</v>
      </c>
      <c r="F284" s="32">
        <v>10742.253674712254</v>
      </c>
      <c r="G284" s="32">
        <v>11366.289274343831</v>
      </c>
      <c r="H284" s="32">
        <v>12690.437301239168</v>
      </c>
      <c r="I284" s="32">
        <v>13144.842136555737</v>
      </c>
      <c r="J284" s="32">
        <v>13909.722673830684</v>
      </c>
      <c r="K284" s="32">
        <v>15325.368506932298</v>
      </c>
      <c r="L284" s="32">
        <v>16628.95522906218</v>
      </c>
      <c r="M284" s="32">
        <v>17898.615798329061</v>
      </c>
      <c r="N284" s="32">
        <v>18908.175862312928</v>
      </c>
      <c r="O284" s="32">
        <v>19651.467029584146</v>
      </c>
      <c r="P284" s="32">
        <v>19970.167253448708</v>
      </c>
      <c r="Q284" s="32">
        <v>20512.985699256733</v>
      </c>
      <c r="R284" s="32">
        <v>20831.685923121295</v>
      </c>
      <c r="S284" s="32">
        <v>20509.901503541914</v>
      </c>
      <c r="T284" s="32">
        <v>19734.740313884242</v>
      </c>
      <c r="U284" s="32">
        <v>19347.159719055406</v>
      </c>
      <c r="V284" s="32">
        <v>18820.790317059742</v>
      </c>
      <c r="W284" s="32">
        <v>17593.280422562046</v>
      </c>
      <c r="X284" s="32">
        <v>15954.544432755238</v>
      </c>
      <c r="Y284" s="32">
        <v>15106.390611180195</v>
      </c>
      <c r="Z284" s="28"/>
      <c r="AA284" s="51">
        <f t="shared" si="4"/>
        <v>20831.685923121295</v>
      </c>
    </row>
    <row r="285" spans="1:27" ht="12" x14ac:dyDescent="0.25">
      <c r="A285" s="70">
        <v>43375</v>
      </c>
      <c r="B285" s="32">
        <v>13353.539379925111</v>
      </c>
      <c r="C285" s="32">
        <v>12243.22892259051</v>
      </c>
      <c r="D285" s="32">
        <v>11647.979149630572</v>
      </c>
      <c r="E285" s="32">
        <v>11268.623076707916</v>
      </c>
      <c r="F285" s="32">
        <v>11170.956879072002</v>
      </c>
      <c r="G285" s="32">
        <v>11683.96143297012</v>
      </c>
      <c r="H285" s="32">
        <v>12896.050348893725</v>
      </c>
      <c r="I285" s="32">
        <v>13323.7254880152</v>
      </c>
      <c r="J285" s="32">
        <v>14112.25152577042</v>
      </c>
      <c r="K285" s="32">
        <v>15633.788078414131</v>
      </c>
      <c r="L285" s="32">
        <v>17161.493022487477</v>
      </c>
      <c r="M285" s="32">
        <v>18416.760678418541</v>
      </c>
      <c r="N285" s="32">
        <v>19434.545264308592</v>
      </c>
      <c r="O285" s="32">
        <v>20470.835024487551</v>
      </c>
      <c r="P285" s="32">
        <v>21030.102514107941</v>
      </c>
      <c r="Q285" s="32">
        <v>21422.823435128143</v>
      </c>
      <c r="R285" s="32">
        <v>21652.081983262971</v>
      </c>
      <c r="S285" s="32">
        <v>21264.501388434135</v>
      </c>
      <c r="T285" s="32">
        <v>20377.281087804728</v>
      </c>
      <c r="U285" s="32">
        <v>19924.932382964704</v>
      </c>
      <c r="V285" s="32">
        <v>19332.766805719584</v>
      </c>
      <c r="W285" s="32">
        <v>17976.748756437792</v>
      </c>
      <c r="X285" s="32">
        <v>16461.380595223716</v>
      </c>
      <c r="Y285" s="32">
        <v>14793.858778745273</v>
      </c>
      <c r="Z285" s="28"/>
      <c r="AA285" s="51">
        <f t="shared" si="4"/>
        <v>21652.081983262971</v>
      </c>
    </row>
    <row r="286" spans="1:27" ht="12" x14ac:dyDescent="0.25">
      <c r="A286" s="70">
        <v>43376</v>
      </c>
      <c r="B286" s="32">
        <v>13466.626556135116</v>
      </c>
      <c r="C286" s="32">
        <v>12547.536233119252</v>
      </c>
      <c r="D286" s="32">
        <v>11838.171218711035</v>
      </c>
      <c r="E286" s="32">
        <v>11430.029319116742</v>
      </c>
      <c r="F286" s="32">
        <v>11270.679207184463</v>
      </c>
      <c r="G286" s="32">
        <v>11729.19630345412</v>
      </c>
      <c r="H286" s="32">
        <v>12896.050348893725</v>
      </c>
      <c r="I286" s="32">
        <v>13400.830380885658</v>
      </c>
      <c r="J286" s="32">
        <v>14277.770029132338</v>
      </c>
      <c r="K286" s="32">
        <v>15890.804387982325</v>
      </c>
      <c r="L286" s="32">
        <v>17459.631941586584</v>
      </c>
      <c r="M286" s="32">
        <v>18887.614557547473</v>
      </c>
      <c r="N286" s="32">
        <v>19851.939751047339</v>
      </c>
      <c r="O286" s="32">
        <v>20892.341772179388</v>
      </c>
      <c r="P286" s="32">
        <v>21418.711174175052</v>
      </c>
      <c r="Q286" s="32">
        <v>21701.429114700066</v>
      </c>
      <c r="R286" s="32">
        <v>21688.06426660252</v>
      </c>
      <c r="S286" s="32">
        <v>20807.012357402749</v>
      </c>
      <c r="T286" s="32">
        <v>19536.323722897596</v>
      </c>
      <c r="U286" s="32">
        <v>18833.127099919016</v>
      </c>
      <c r="V286" s="32">
        <v>17908.896450711789</v>
      </c>
      <c r="W286" s="32">
        <v>16780.080819088278</v>
      </c>
      <c r="X286" s="32">
        <v>15502.195727915216</v>
      </c>
      <c r="Y286" s="32">
        <v>14220.198375789061</v>
      </c>
      <c r="Z286" s="28"/>
      <c r="AA286" s="51">
        <f t="shared" si="4"/>
        <v>21701.429114700066</v>
      </c>
    </row>
    <row r="287" spans="1:27" ht="12" x14ac:dyDescent="0.25">
      <c r="A287" s="70">
        <v>43377</v>
      </c>
      <c r="B287" s="32">
        <v>13012.221720818548</v>
      </c>
      <c r="C287" s="32">
        <v>12058.17717970141</v>
      </c>
      <c r="D287" s="32">
        <v>11449.562558643926</v>
      </c>
      <c r="E287" s="32">
        <v>11024.971615237269</v>
      </c>
      <c r="F287" s="32">
        <v>10818.330502344441</v>
      </c>
      <c r="G287" s="32">
        <v>10890.295069023534</v>
      </c>
      <c r="H287" s="32">
        <v>11210.023358126369</v>
      </c>
      <c r="I287" s="32">
        <v>11610.968801052752</v>
      </c>
      <c r="J287" s="32">
        <v>12949.509741283908</v>
      </c>
      <c r="K287" s="32">
        <v>14702.360972538994</v>
      </c>
      <c r="L287" s="32">
        <v>16033.705456102241</v>
      </c>
      <c r="M287" s="32">
        <v>17194.391110112207</v>
      </c>
      <c r="N287" s="32">
        <v>18173.109216947891</v>
      </c>
      <c r="O287" s="32">
        <v>18758.078337525101</v>
      </c>
      <c r="P287" s="32">
        <v>18971.91590708584</v>
      </c>
      <c r="Q287" s="32">
        <v>18844.435817540016</v>
      </c>
      <c r="R287" s="32">
        <v>18398.255504129629</v>
      </c>
      <c r="S287" s="32">
        <v>17725.900838299232</v>
      </c>
      <c r="T287" s="32">
        <v>16852.045385767371</v>
      </c>
      <c r="U287" s="32">
        <v>16700.919795741273</v>
      </c>
      <c r="V287" s="32">
        <v>16206.420416132069</v>
      </c>
      <c r="W287" s="32">
        <v>15264.712657874205</v>
      </c>
      <c r="X287" s="32">
        <v>14111.223460532146</v>
      </c>
      <c r="Y287" s="32">
        <v>12907.359066514724</v>
      </c>
      <c r="Z287" s="28"/>
      <c r="AA287" s="51">
        <f t="shared" si="4"/>
        <v>18971.91590708584</v>
      </c>
    </row>
    <row r="288" spans="1:27" ht="12" x14ac:dyDescent="0.25">
      <c r="A288" s="70">
        <v>43378</v>
      </c>
      <c r="B288" s="32">
        <v>11665.45625868121</v>
      </c>
      <c r="C288" s="32">
        <v>10632.250694217068</v>
      </c>
      <c r="D288" s="32">
        <v>9857.0895045593934</v>
      </c>
      <c r="E288" s="32">
        <v>9248.4748835019091</v>
      </c>
      <c r="F288" s="32">
        <v>8912.2975505867107</v>
      </c>
      <c r="G288" s="32">
        <v>8822.8558748569794</v>
      </c>
      <c r="H288" s="32">
        <v>8976.0375953596231</v>
      </c>
      <c r="I288" s="32">
        <v>9123.0509244326295</v>
      </c>
      <c r="J288" s="32">
        <v>9888.9595269458496</v>
      </c>
      <c r="K288" s="32">
        <v>11025.999680475541</v>
      </c>
      <c r="L288" s="32">
        <v>12137.338203048414</v>
      </c>
      <c r="M288" s="32">
        <v>12921.751979850544</v>
      </c>
      <c r="N288" s="32">
        <v>13765.793540472494</v>
      </c>
      <c r="O288" s="32">
        <v>14510.112772981985</v>
      </c>
      <c r="P288" s="32">
        <v>15129.008046422197</v>
      </c>
      <c r="Q288" s="32">
        <v>15581.356751262219</v>
      </c>
      <c r="R288" s="32">
        <v>16019.312542766424</v>
      </c>
      <c r="S288" s="32">
        <v>15847.625647974868</v>
      </c>
      <c r="T288" s="32">
        <v>15176.299047382745</v>
      </c>
      <c r="U288" s="32">
        <v>15120.783524516015</v>
      </c>
      <c r="V288" s="32">
        <v>14740.399386355088</v>
      </c>
      <c r="W288" s="32">
        <v>13713.362213320583</v>
      </c>
      <c r="X288" s="32">
        <v>12469.403275010522</v>
      </c>
      <c r="Y288" s="32">
        <v>11146.283313353457</v>
      </c>
      <c r="Z288" s="28"/>
      <c r="AA288" s="51">
        <f t="shared" si="4"/>
        <v>16019.312542766424</v>
      </c>
    </row>
    <row r="289" spans="1:27" ht="12" x14ac:dyDescent="0.25">
      <c r="A289" s="70">
        <v>43379</v>
      </c>
      <c r="B289" s="68">
        <v>10082.235791741132</v>
      </c>
      <c r="C289" s="32">
        <v>9328.6639720871844</v>
      </c>
      <c r="D289" s="32">
        <v>8869.1188105792535</v>
      </c>
      <c r="E289" s="32">
        <v>8630.6076752999688</v>
      </c>
      <c r="F289" s="32">
        <v>8687.1512634049723</v>
      </c>
      <c r="G289" s="32">
        <v>9404.7407997193714</v>
      </c>
      <c r="H289" s="32">
        <v>10649.727803267704</v>
      </c>
      <c r="I289" s="32">
        <v>11190.490118599186</v>
      </c>
      <c r="J289" s="32">
        <v>11717.887585833121</v>
      </c>
      <c r="K289" s="32">
        <v>12690.437301239168</v>
      </c>
      <c r="L289" s="32">
        <v>13674.295734266218</v>
      </c>
      <c r="M289" s="32">
        <v>14547.123121559805</v>
      </c>
      <c r="N289" s="32">
        <v>15457.988922669487</v>
      </c>
      <c r="O289" s="32">
        <v>16127.259392785065</v>
      </c>
      <c r="P289" s="32">
        <v>16798.58599337719</v>
      </c>
      <c r="Q289" s="32">
        <v>17007.283236746563</v>
      </c>
      <c r="R289" s="32">
        <v>17237.569850119664</v>
      </c>
      <c r="S289" s="32">
        <v>16914.757365302012</v>
      </c>
      <c r="T289" s="32">
        <v>16586.804554292998</v>
      </c>
      <c r="U289" s="32">
        <v>16928.122213399558</v>
      </c>
      <c r="V289" s="32">
        <v>16398.668615689079</v>
      </c>
      <c r="W289" s="32">
        <v>15277.049440733477</v>
      </c>
      <c r="X289" s="32">
        <v>14019.72565432587</v>
      </c>
      <c r="Y289" s="32">
        <v>12619.500799798347</v>
      </c>
      <c r="Z289" s="28"/>
      <c r="AA289" s="51">
        <f t="shared" si="4"/>
        <v>17237.569850119664</v>
      </c>
    </row>
    <row r="290" spans="1:27" ht="12" x14ac:dyDescent="0.25">
      <c r="A290" s="70">
        <v>43380</v>
      </c>
      <c r="B290" s="32">
        <v>11385.822513871013</v>
      </c>
      <c r="C290" s="32">
        <v>10645.615542314614</v>
      </c>
      <c r="D290" s="32">
        <v>10166.537141279499</v>
      </c>
      <c r="E290" s="32">
        <v>9859.1456350359385</v>
      </c>
      <c r="F290" s="32">
        <v>9790.2652640716624</v>
      </c>
      <c r="G290" s="32">
        <v>10364.953732266145</v>
      </c>
      <c r="H290" s="32">
        <v>11671.624650110845</v>
      </c>
      <c r="I290" s="32">
        <v>12264.818292594238</v>
      </c>
      <c r="J290" s="32">
        <v>12534.171385021706</v>
      </c>
      <c r="K290" s="32">
        <v>13498.496578521572</v>
      </c>
      <c r="L290" s="32">
        <v>14534.786338700531</v>
      </c>
      <c r="M290" s="32">
        <v>15263.684592635931</v>
      </c>
      <c r="N290" s="32">
        <v>15857.906300357598</v>
      </c>
      <c r="O290" s="32">
        <v>16355.489875681622</v>
      </c>
      <c r="P290" s="32">
        <v>16604.281663343634</v>
      </c>
      <c r="Q290" s="32">
        <v>16491.194487133627</v>
      </c>
      <c r="R290" s="32">
        <v>16476.801573797809</v>
      </c>
      <c r="S290" s="32">
        <v>16279.413048049435</v>
      </c>
      <c r="T290" s="32">
        <v>16128.287458023337</v>
      </c>
      <c r="U290" s="32">
        <v>16517.92418332872</v>
      </c>
      <c r="V290" s="32">
        <v>16074.828065633154</v>
      </c>
      <c r="W290" s="32">
        <v>15283.217832163115</v>
      </c>
      <c r="X290" s="32">
        <v>13905.610412877591</v>
      </c>
      <c r="Y290" s="32">
        <v>12350.147707370879</v>
      </c>
      <c r="Z290" s="28"/>
      <c r="AA290" s="51">
        <f t="shared" si="4"/>
        <v>16604.281663343634</v>
      </c>
    </row>
    <row r="291" spans="1:27" ht="12" x14ac:dyDescent="0.25">
      <c r="A291" s="70">
        <v>43381</v>
      </c>
      <c r="B291" s="32">
        <v>11199.74270574364</v>
      </c>
      <c r="C291" s="32">
        <v>10453.367342757603</v>
      </c>
      <c r="D291" s="32">
        <v>9918.7734188557588</v>
      </c>
      <c r="E291" s="32">
        <v>9652.5045221431101</v>
      </c>
      <c r="F291" s="32">
        <v>9683.3464792912928</v>
      </c>
      <c r="G291" s="32">
        <v>10340.280166547598</v>
      </c>
      <c r="H291" s="32">
        <v>11661.343997728118</v>
      </c>
      <c r="I291" s="32">
        <v>12165.095964481779</v>
      </c>
      <c r="J291" s="32">
        <v>12682.212779332986</v>
      </c>
      <c r="K291" s="32">
        <v>13868.600064299771</v>
      </c>
      <c r="L291" s="32">
        <v>15193.776156433381</v>
      </c>
      <c r="M291" s="32">
        <v>16296.890157100073</v>
      </c>
      <c r="N291" s="32">
        <v>17321.871199658031</v>
      </c>
      <c r="O291" s="32">
        <v>18109.369172174978</v>
      </c>
      <c r="P291" s="32">
        <v>18749.853815618921</v>
      </c>
      <c r="Q291" s="32">
        <v>19038.740147573571</v>
      </c>
      <c r="R291" s="32">
        <v>19014.066581855026</v>
      </c>
      <c r="S291" s="32">
        <v>18705.647010373192</v>
      </c>
      <c r="T291" s="32">
        <v>18144.323390276255</v>
      </c>
      <c r="U291" s="32">
        <v>18149.463716467617</v>
      </c>
      <c r="V291" s="32">
        <v>17626.178510186775</v>
      </c>
      <c r="W291" s="32">
        <v>16472.689312844719</v>
      </c>
      <c r="X291" s="32">
        <v>15056.015414504829</v>
      </c>
      <c r="Y291" s="32">
        <v>13625.976668067397</v>
      </c>
      <c r="Z291" s="28"/>
      <c r="AA291" s="51">
        <f t="shared" si="4"/>
        <v>19038.740147573571</v>
      </c>
    </row>
    <row r="292" spans="1:27" ht="12" x14ac:dyDescent="0.25">
      <c r="A292" s="70">
        <v>43382</v>
      </c>
      <c r="B292" s="32">
        <v>12319.305750222695</v>
      </c>
      <c r="C292" s="32">
        <v>11490.685168174838</v>
      </c>
      <c r="D292" s="32">
        <v>10913.940569503808</v>
      </c>
      <c r="E292" s="32">
        <v>10489.349626097151</v>
      </c>
      <c r="F292" s="32">
        <v>10422.52538560942</v>
      </c>
      <c r="G292" s="32">
        <v>10303.269817969778</v>
      </c>
      <c r="H292" s="32">
        <v>12111.636572091595</v>
      </c>
      <c r="I292" s="32">
        <v>12592.771103603254</v>
      </c>
      <c r="J292" s="32">
        <v>13204.469920375557</v>
      </c>
      <c r="K292" s="32">
        <v>14627.312210145081</v>
      </c>
      <c r="L292" s="32">
        <v>15979.217998473785</v>
      </c>
      <c r="M292" s="32">
        <v>17172.80174010848</v>
      </c>
      <c r="N292" s="32">
        <v>18065.162366929249</v>
      </c>
      <c r="O292" s="32">
        <v>18920.512645172203</v>
      </c>
      <c r="P292" s="32">
        <v>19503.425635272866</v>
      </c>
      <c r="Q292" s="32">
        <v>19888.950099625159</v>
      </c>
      <c r="R292" s="32">
        <v>19956.802405351162</v>
      </c>
      <c r="S292" s="32">
        <v>19586.698919572962</v>
      </c>
      <c r="T292" s="32">
        <v>18754.994141810283</v>
      </c>
      <c r="U292" s="32">
        <v>18571.99852939773</v>
      </c>
      <c r="V292" s="32">
        <v>17954.131321195789</v>
      </c>
      <c r="W292" s="32">
        <v>16745.126600987005</v>
      </c>
      <c r="X292" s="32">
        <v>15388.080486466937</v>
      </c>
      <c r="Y292" s="32">
        <v>13807.944215241678</v>
      </c>
      <c r="Z292" s="28"/>
      <c r="AA292" s="51">
        <f t="shared" si="4"/>
        <v>19956.802405351162</v>
      </c>
    </row>
    <row r="293" spans="1:27" ht="12" x14ac:dyDescent="0.25">
      <c r="A293" s="70">
        <v>43383</v>
      </c>
      <c r="B293" s="32">
        <v>12467.347144533976</v>
      </c>
      <c r="C293" s="32">
        <v>11500.965820557565</v>
      </c>
      <c r="D293" s="32">
        <v>10922.16509140999</v>
      </c>
      <c r="E293" s="32">
        <v>10505.798669909516</v>
      </c>
      <c r="F293" s="32">
        <v>10430.749907515603</v>
      </c>
      <c r="G293" s="32">
        <v>10938.614135222355</v>
      </c>
      <c r="H293" s="32">
        <v>12142.478529239777</v>
      </c>
      <c r="I293" s="32">
        <v>12682.212779332986</v>
      </c>
      <c r="J293" s="32">
        <v>13346.3429232572</v>
      </c>
      <c r="K293" s="32">
        <v>14784.606191600817</v>
      </c>
      <c r="L293" s="32">
        <v>16197.167828987613</v>
      </c>
      <c r="M293" s="32">
        <v>17287.94504679503</v>
      </c>
      <c r="N293" s="32">
        <v>18248.157979341806</v>
      </c>
      <c r="O293" s="32">
        <v>19041.82434328839</v>
      </c>
      <c r="P293" s="32">
        <v>19580.530528143325</v>
      </c>
      <c r="Q293" s="32">
        <v>19944.465622491887</v>
      </c>
      <c r="R293" s="32">
        <v>20016.430189170984</v>
      </c>
      <c r="S293" s="32">
        <v>19509.594026702503</v>
      </c>
      <c r="T293" s="32">
        <v>18475.360397000088</v>
      </c>
      <c r="U293" s="32">
        <v>18110.397237413254</v>
      </c>
      <c r="V293" s="32">
        <v>17418.509332055673</v>
      </c>
      <c r="W293" s="32">
        <v>16370.910854255713</v>
      </c>
      <c r="X293" s="32">
        <v>15194.804221671655</v>
      </c>
      <c r="Y293" s="32">
        <v>13938.508500502321</v>
      </c>
      <c r="Z293" s="28"/>
      <c r="AA293" s="51">
        <f t="shared" si="4"/>
        <v>20016.430189170984</v>
      </c>
    </row>
    <row r="294" spans="1:27" ht="12" x14ac:dyDescent="0.25">
      <c r="A294" s="70">
        <v>43384</v>
      </c>
      <c r="B294" s="32">
        <v>12704.830214574988</v>
      </c>
      <c r="C294" s="32">
        <v>11802.188935371489</v>
      </c>
      <c r="D294" s="32">
        <v>11225.444336700461</v>
      </c>
      <c r="E294" s="32">
        <v>10792.62887138762</v>
      </c>
      <c r="F294" s="32">
        <v>10550.005475155245</v>
      </c>
      <c r="G294" s="32">
        <v>10562.342258014518</v>
      </c>
      <c r="H294" s="32">
        <v>10849.172459492624</v>
      </c>
      <c r="I294" s="32">
        <v>11148.339443830002</v>
      </c>
      <c r="J294" s="32">
        <v>12368.652881659789</v>
      </c>
      <c r="K294" s="32">
        <v>14282.910355323702</v>
      </c>
      <c r="L294" s="32">
        <v>15864.074691787233</v>
      </c>
      <c r="M294" s="32">
        <v>17190.278849159116</v>
      </c>
      <c r="N294" s="32">
        <v>18210.119565525711</v>
      </c>
      <c r="O294" s="32">
        <v>18982.196559468568</v>
      </c>
      <c r="P294" s="32">
        <v>19506.509830987685</v>
      </c>
      <c r="Q294" s="32">
        <v>19839.602968188065</v>
      </c>
      <c r="R294" s="32">
        <v>19903.343012960977</v>
      </c>
      <c r="S294" s="32">
        <v>19467.443351933318</v>
      </c>
      <c r="T294" s="32">
        <v>18364.329351266628</v>
      </c>
      <c r="U294" s="32">
        <v>17867.773841180879</v>
      </c>
      <c r="V294" s="32">
        <v>17170.745609631933</v>
      </c>
      <c r="W294" s="32">
        <v>16106.69808801961</v>
      </c>
      <c r="X294" s="32">
        <v>15048.81895783692</v>
      </c>
      <c r="Y294" s="32">
        <v>13785.326779999677</v>
      </c>
      <c r="Z294" s="28"/>
      <c r="AA294" s="51">
        <f t="shared" si="4"/>
        <v>19903.343012960977</v>
      </c>
    </row>
    <row r="295" spans="1:27" ht="12" x14ac:dyDescent="0.25">
      <c r="A295" s="70">
        <v>43385</v>
      </c>
      <c r="B295" s="32">
        <v>12638.005974087257</v>
      </c>
      <c r="C295" s="32">
        <v>11708.634998688665</v>
      </c>
      <c r="D295" s="32">
        <v>11004.410310471812</v>
      </c>
      <c r="E295" s="32">
        <v>10562.342258014518</v>
      </c>
      <c r="F295" s="32">
        <v>10349.532753692054</v>
      </c>
      <c r="G295" s="32">
        <v>10309.438209399415</v>
      </c>
      <c r="H295" s="32">
        <v>10515.05125705397</v>
      </c>
      <c r="I295" s="32">
        <v>10670.289108033161</v>
      </c>
      <c r="J295" s="32">
        <v>11999.577461119861</v>
      </c>
      <c r="K295" s="32">
        <v>14043.371154806144</v>
      </c>
      <c r="L295" s="32">
        <v>15693.415862233953</v>
      </c>
      <c r="M295" s="32">
        <v>17072.051346757748</v>
      </c>
      <c r="N295" s="32">
        <v>18233.765066005984</v>
      </c>
      <c r="O295" s="32">
        <v>18983.22462470684</v>
      </c>
      <c r="P295" s="32">
        <v>19479.780134792592</v>
      </c>
      <c r="Q295" s="32">
        <v>19747.077096743516</v>
      </c>
      <c r="R295" s="32">
        <v>19776.890988653424</v>
      </c>
      <c r="S295" s="32">
        <v>19391.366524301135</v>
      </c>
      <c r="T295" s="32">
        <v>18465.07974461736</v>
      </c>
      <c r="U295" s="32">
        <v>18384.890656032083</v>
      </c>
      <c r="V295" s="32">
        <v>17717.676316393052</v>
      </c>
      <c r="W295" s="32">
        <v>16563.159053812724</v>
      </c>
      <c r="X295" s="32">
        <v>15359.2946597953</v>
      </c>
      <c r="Y295" s="32">
        <v>13964.21013145914</v>
      </c>
      <c r="Z295" s="28"/>
      <c r="AA295" s="51">
        <f t="shared" si="4"/>
        <v>19776.890988653424</v>
      </c>
    </row>
    <row r="296" spans="1:27" ht="12" x14ac:dyDescent="0.25">
      <c r="A296" s="70">
        <v>43386</v>
      </c>
      <c r="B296" s="32">
        <v>12794.271890304719</v>
      </c>
      <c r="C296" s="32">
        <v>11953.314525397587</v>
      </c>
      <c r="D296" s="32">
        <v>11422.832862448833</v>
      </c>
      <c r="E296" s="32">
        <v>11108.244899537363</v>
      </c>
      <c r="F296" s="32">
        <v>11115.441356205272</v>
      </c>
      <c r="G296" s="32">
        <v>11689.101759161484</v>
      </c>
      <c r="H296" s="32">
        <v>12821.001586499811</v>
      </c>
      <c r="I296" s="32">
        <v>13292.883530867017</v>
      </c>
      <c r="J296" s="32">
        <v>13917.947195736864</v>
      </c>
      <c r="K296" s="32">
        <v>15241.067157393931</v>
      </c>
      <c r="L296" s="32">
        <v>16722.509165745003</v>
      </c>
      <c r="M296" s="32">
        <v>17897.587733090786</v>
      </c>
      <c r="N296" s="32">
        <v>18716.955727994191</v>
      </c>
      <c r="O296" s="32">
        <v>19375.945545727041</v>
      </c>
      <c r="P296" s="32">
        <v>19821.097793899156</v>
      </c>
      <c r="Q296" s="32">
        <v>20112.040256330351</v>
      </c>
      <c r="R296" s="32">
        <v>20072.973777275984</v>
      </c>
      <c r="S296" s="32">
        <v>19659.69155149033</v>
      </c>
      <c r="T296" s="32">
        <v>18867.053252782018</v>
      </c>
      <c r="U296" s="32">
        <v>18831.07096944247</v>
      </c>
      <c r="V296" s="32">
        <v>18134.042737893527</v>
      </c>
      <c r="W296" s="32">
        <v>16997.002584363836</v>
      </c>
      <c r="X296" s="32">
        <v>15618.367099840039</v>
      </c>
      <c r="Y296" s="32">
        <v>14136.925091488967</v>
      </c>
      <c r="Z296" s="28"/>
      <c r="AA296" s="51">
        <f t="shared" si="4"/>
        <v>20112.040256330351</v>
      </c>
    </row>
    <row r="297" spans="1:27" ht="12" x14ac:dyDescent="0.25">
      <c r="A297" s="70">
        <v>43387</v>
      </c>
      <c r="B297" s="32">
        <v>12887.825826987542</v>
      </c>
      <c r="C297" s="32">
        <v>12096.215593517503</v>
      </c>
      <c r="D297" s="32">
        <v>11609.940735814478</v>
      </c>
      <c r="E297" s="32">
        <v>11281.987924805462</v>
      </c>
      <c r="F297" s="32">
        <v>11203.854966696732</v>
      </c>
      <c r="G297" s="32">
        <v>11796.020543941851</v>
      </c>
      <c r="H297" s="32">
        <v>13078.017896068006</v>
      </c>
      <c r="I297" s="32">
        <v>13568.405014724121</v>
      </c>
      <c r="J297" s="32">
        <v>14193.468679593969</v>
      </c>
      <c r="K297" s="32">
        <v>15558.739316020219</v>
      </c>
      <c r="L297" s="32">
        <v>16869.522494818011</v>
      </c>
      <c r="M297" s="32">
        <v>17962.355843101974</v>
      </c>
      <c r="N297" s="32">
        <v>18727.236380376919</v>
      </c>
      <c r="O297" s="32">
        <v>19544.548244803776</v>
      </c>
      <c r="P297" s="32">
        <v>19985.588232022797</v>
      </c>
      <c r="Q297" s="32">
        <v>20104.843799662442</v>
      </c>
      <c r="R297" s="32">
        <v>19867.360729621429</v>
      </c>
      <c r="S297" s="32">
        <v>19252.577717134307</v>
      </c>
      <c r="T297" s="32">
        <v>18700.506684181826</v>
      </c>
      <c r="U297" s="32">
        <v>18838.267426110378</v>
      </c>
      <c r="V297" s="32">
        <v>18062.078171214431</v>
      </c>
      <c r="W297" s="32">
        <v>16855.12958148219</v>
      </c>
      <c r="X297" s="32">
        <v>15413.782117423756</v>
      </c>
      <c r="Y297" s="32">
        <v>13873.740390491135</v>
      </c>
      <c r="Z297" s="28"/>
      <c r="AA297" s="51">
        <f t="shared" si="4"/>
        <v>20104.843799662442</v>
      </c>
    </row>
    <row r="298" spans="1:27" ht="12" x14ac:dyDescent="0.25">
      <c r="A298" s="70">
        <v>43388</v>
      </c>
      <c r="B298" s="32">
        <v>12458.094557389521</v>
      </c>
      <c r="C298" s="32">
        <v>11543.116495326749</v>
      </c>
      <c r="D298" s="32">
        <v>10999.269984280449</v>
      </c>
      <c r="E298" s="32">
        <v>10658.98039041216</v>
      </c>
      <c r="F298" s="32">
        <v>10666.176847080069</v>
      </c>
      <c r="G298" s="32">
        <v>11233.668858606643</v>
      </c>
      <c r="H298" s="32">
        <v>12475.571666440157</v>
      </c>
      <c r="I298" s="32">
        <v>13038.951417013641</v>
      </c>
      <c r="J298" s="32">
        <v>13610.555689493305</v>
      </c>
      <c r="K298" s="32">
        <v>14805.167496366272</v>
      </c>
      <c r="L298" s="32">
        <v>15922.674410368782</v>
      </c>
      <c r="M298" s="32">
        <v>16979.525475313196</v>
      </c>
      <c r="N298" s="32">
        <v>15884.635996552688</v>
      </c>
      <c r="O298" s="32">
        <v>18306.757697923353</v>
      </c>
      <c r="P298" s="32">
        <v>18467.135875093907</v>
      </c>
      <c r="Q298" s="32">
        <v>18583.307247018729</v>
      </c>
      <c r="R298" s="32">
        <v>18302.645436970262</v>
      </c>
      <c r="S298" s="32">
        <v>17854.408993083332</v>
      </c>
      <c r="T298" s="32">
        <v>17308.506351560485</v>
      </c>
      <c r="U298" s="32">
        <v>17440.0987020594</v>
      </c>
      <c r="V298" s="32">
        <v>16714.284643838819</v>
      </c>
      <c r="W298" s="32">
        <v>15611.17064317213</v>
      </c>
      <c r="X298" s="32">
        <v>14149.26187434824</v>
      </c>
      <c r="Y298" s="32">
        <v>12708.942475528078</v>
      </c>
      <c r="Z298" s="28"/>
      <c r="AA298" s="51">
        <f t="shared" si="4"/>
        <v>18583.307247018729</v>
      </c>
    </row>
    <row r="299" spans="1:27" ht="12" x14ac:dyDescent="0.25">
      <c r="A299" s="70">
        <v>43389</v>
      </c>
      <c r="B299" s="32">
        <v>11435.169645308108</v>
      </c>
      <c r="C299" s="32">
        <v>10588.043888971339</v>
      </c>
      <c r="D299" s="32">
        <v>10063.730617452222</v>
      </c>
      <c r="E299" s="32">
        <v>9705.9639145332949</v>
      </c>
      <c r="F299" s="32">
        <v>9546.613802601014</v>
      </c>
      <c r="G299" s="32">
        <v>9986.6257245817633</v>
      </c>
      <c r="H299" s="32">
        <v>11076.374877150907</v>
      </c>
      <c r="I299" s="32">
        <v>11454.702884835289</v>
      </c>
      <c r="J299" s="32">
        <v>11833.030892519671</v>
      </c>
      <c r="K299" s="32">
        <v>12758.289606965172</v>
      </c>
      <c r="L299" s="32">
        <v>13632.145059497032</v>
      </c>
      <c r="M299" s="32">
        <v>14310.668116757066</v>
      </c>
      <c r="N299" s="32">
        <v>15011.8086092591</v>
      </c>
      <c r="O299" s="32">
        <v>15723.229754143862</v>
      </c>
      <c r="P299" s="32">
        <v>16359.602136634712</v>
      </c>
      <c r="Q299" s="32">
        <v>16988.778062457652</v>
      </c>
      <c r="R299" s="32">
        <v>17344.488634900034</v>
      </c>
      <c r="S299" s="32">
        <v>17164.577218202296</v>
      </c>
      <c r="T299" s="32">
        <v>16443.90348617308</v>
      </c>
      <c r="U299" s="32">
        <v>16376.051180447077</v>
      </c>
      <c r="V299" s="32">
        <v>15692.387796995679</v>
      </c>
      <c r="W299" s="32">
        <v>14497.775990122711</v>
      </c>
      <c r="X299" s="32">
        <v>13076.989830829732</v>
      </c>
      <c r="Y299" s="32">
        <v>11569.846191521841</v>
      </c>
      <c r="Z299" s="28"/>
      <c r="AA299" s="51">
        <f t="shared" si="4"/>
        <v>17344.488634900034</v>
      </c>
    </row>
    <row r="300" spans="1:27" ht="12" x14ac:dyDescent="0.25">
      <c r="A300" s="70">
        <v>43390</v>
      </c>
      <c r="B300" s="32">
        <v>10262.147208438868</v>
      </c>
      <c r="C300" s="32">
        <v>9369.7865816180965</v>
      </c>
      <c r="D300" s="32">
        <v>8867.0626801027083</v>
      </c>
      <c r="E300" s="32">
        <v>8573.0360219566937</v>
      </c>
      <c r="F300" s="32">
        <v>8500.0433900393255</v>
      </c>
      <c r="G300" s="32">
        <v>9025.3847267967158</v>
      </c>
      <c r="H300" s="32">
        <v>10147.003901752316</v>
      </c>
      <c r="I300" s="32">
        <v>10644.58747707634</v>
      </c>
      <c r="J300" s="32">
        <v>11142.171052400365</v>
      </c>
      <c r="K300" s="32">
        <v>12067.429766845866</v>
      </c>
      <c r="L300" s="32">
        <v>12923.808110327089</v>
      </c>
      <c r="M300" s="32">
        <v>13696.913169508218</v>
      </c>
      <c r="N300" s="32">
        <v>14336.369747713885</v>
      </c>
      <c r="O300" s="32">
        <v>15071.436393078922</v>
      </c>
      <c r="P300" s="32">
        <v>15781.829472725411</v>
      </c>
      <c r="Q300" s="32">
        <v>16419.229920454534</v>
      </c>
      <c r="R300" s="32">
        <v>16726.621426698093</v>
      </c>
      <c r="S300" s="32">
        <v>16446.987681887898</v>
      </c>
      <c r="T300" s="32">
        <v>15562.851576973309</v>
      </c>
      <c r="U300" s="32">
        <v>15258.544266444567</v>
      </c>
      <c r="V300" s="32">
        <v>14473.102424404166</v>
      </c>
      <c r="W300" s="32">
        <v>13386.437467549838</v>
      </c>
      <c r="X300" s="32">
        <v>12349.119642132606</v>
      </c>
      <c r="Y300" s="32">
        <v>11161.704291927548</v>
      </c>
      <c r="Z300" s="28"/>
      <c r="AA300" s="51">
        <f t="shared" si="4"/>
        <v>16726.621426698093</v>
      </c>
    </row>
    <row r="301" spans="1:27" ht="12" x14ac:dyDescent="0.25">
      <c r="A301" s="70">
        <v>43391</v>
      </c>
      <c r="B301" s="32">
        <v>10155.228423658498</v>
      </c>
      <c r="C301" s="32">
        <v>9256.6994054080915</v>
      </c>
      <c r="D301" s="32">
        <v>8695.3757853111547</v>
      </c>
      <c r="E301" s="32">
        <v>8375.6474962083194</v>
      </c>
      <c r="F301" s="32">
        <v>8230.6902976118581</v>
      </c>
      <c r="G301" s="32">
        <v>8361.2545828725015</v>
      </c>
      <c r="H301" s="32">
        <v>8760.1438953223387</v>
      </c>
      <c r="I301" s="32">
        <v>9173.4261211079956</v>
      </c>
      <c r="J301" s="32">
        <v>10210.743946525228</v>
      </c>
      <c r="K301" s="32">
        <v>11559.565539139114</v>
      </c>
      <c r="L301" s="32">
        <v>12681.184714094714</v>
      </c>
      <c r="M301" s="32">
        <v>13602.331167587123</v>
      </c>
      <c r="N301" s="32">
        <v>14511.140838220257</v>
      </c>
      <c r="O301" s="32">
        <v>15301.723006452024</v>
      </c>
      <c r="P301" s="32">
        <v>16016.228347051605</v>
      </c>
      <c r="Q301" s="32">
        <v>16563.159053812724</v>
      </c>
      <c r="R301" s="32">
        <v>16762.603710037642</v>
      </c>
      <c r="S301" s="32">
        <v>16451.099942840989</v>
      </c>
      <c r="T301" s="32">
        <v>15558.739316020219</v>
      </c>
      <c r="U301" s="32">
        <v>15316.115919787842</v>
      </c>
      <c r="V301" s="32">
        <v>14567.684426325261</v>
      </c>
      <c r="W301" s="32">
        <v>13527.282405193209</v>
      </c>
      <c r="X301" s="32">
        <v>12546.50816788098</v>
      </c>
      <c r="Y301" s="32">
        <v>11375.541861488286</v>
      </c>
      <c r="Z301" s="28"/>
      <c r="AA301" s="51">
        <f t="shared" si="4"/>
        <v>16762.603710037642</v>
      </c>
    </row>
    <row r="302" spans="1:27" ht="12" x14ac:dyDescent="0.25">
      <c r="A302" s="70">
        <v>43392</v>
      </c>
      <c r="B302" s="32">
        <v>10340.280166547598</v>
      </c>
      <c r="C302" s="32">
        <v>9529.1366935503775</v>
      </c>
      <c r="D302" s="32">
        <v>8941.0833772583483</v>
      </c>
      <c r="E302" s="32">
        <v>8586.4008700542399</v>
      </c>
      <c r="F302" s="32">
        <v>8438.3594757429601</v>
      </c>
      <c r="G302" s="32">
        <v>8444.5278671725955</v>
      </c>
      <c r="H302" s="32">
        <v>8713.8809596000647</v>
      </c>
      <c r="I302" s="32">
        <v>8973.9814648830761</v>
      </c>
      <c r="J302" s="32">
        <v>10063.730617452222</v>
      </c>
      <c r="K302" s="32">
        <v>11521.52712532302</v>
      </c>
      <c r="L302" s="32">
        <v>12788.103498875082</v>
      </c>
      <c r="M302" s="32">
        <v>13857.29134667877</v>
      </c>
      <c r="N302" s="32">
        <v>14953.208890677552</v>
      </c>
      <c r="O302" s="32">
        <v>15787.997864155048</v>
      </c>
      <c r="P302" s="32">
        <v>16457.268334270626</v>
      </c>
      <c r="Q302" s="32">
        <v>16854.101516243918</v>
      </c>
      <c r="R302" s="32">
        <v>16989.806127695923</v>
      </c>
      <c r="S302" s="32">
        <v>16683.442686690636</v>
      </c>
      <c r="T302" s="32">
        <v>15999.77930323924</v>
      </c>
      <c r="U302" s="32">
        <v>16057.350956582515</v>
      </c>
      <c r="V302" s="32">
        <v>15407.613725994121</v>
      </c>
      <c r="W302" s="32">
        <v>14242.815811031063</v>
      </c>
      <c r="X302" s="32">
        <v>13033.811090822277</v>
      </c>
      <c r="Y302" s="32">
        <v>11719.943716309666</v>
      </c>
      <c r="Z302" s="28"/>
      <c r="AA302" s="51">
        <f t="shared" si="4"/>
        <v>16989.806127695923</v>
      </c>
    </row>
    <row r="303" spans="1:27" ht="12" x14ac:dyDescent="0.25">
      <c r="A303" s="70">
        <v>43393</v>
      </c>
      <c r="B303" s="32">
        <v>10565.426453729337</v>
      </c>
      <c r="C303" s="32">
        <v>9727.5532845370235</v>
      </c>
      <c r="D303" s="32">
        <v>9230.9977744512707</v>
      </c>
      <c r="E303" s="32">
        <v>8971.925334406531</v>
      </c>
      <c r="F303" s="32">
        <v>8987.3463129806223</v>
      </c>
      <c r="G303" s="32">
        <v>9572.3154335578329</v>
      </c>
      <c r="H303" s="32">
        <v>10724.776565661617</v>
      </c>
      <c r="I303" s="32">
        <v>11316.942142906737</v>
      </c>
      <c r="J303" s="32">
        <v>11980.04422159268</v>
      </c>
      <c r="K303" s="32">
        <v>13267.181899910196</v>
      </c>
      <c r="L303" s="32">
        <v>14511.140838220257</v>
      </c>
      <c r="M303" s="32">
        <v>15556.683185543672</v>
      </c>
      <c r="N303" s="32">
        <v>16436.707029505171</v>
      </c>
      <c r="O303" s="32">
        <v>17121.398478194842</v>
      </c>
      <c r="P303" s="32">
        <v>17738.237621158507</v>
      </c>
      <c r="Q303" s="32">
        <v>17918.149037856245</v>
      </c>
      <c r="R303" s="32">
        <v>17793.753144025239</v>
      </c>
      <c r="S303" s="32">
        <v>17372.246396333398</v>
      </c>
      <c r="T303" s="32">
        <v>16955.879974832922</v>
      </c>
      <c r="U303" s="32">
        <v>17105.977499620749</v>
      </c>
      <c r="V303" s="32">
        <v>16350.349549490256</v>
      </c>
      <c r="W303" s="32">
        <v>15170.130655953108</v>
      </c>
      <c r="X303" s="32">
        <v>13822.337128577497</v>
      </c>
      <c r="Y303" s="32">
        <v>12415.943882620337</v>
      </c>
      <c r="Z303" s="28"/>
      <c r="AA303" s="51">
        <f t="shared" si="4"/>
        <v>17918.149037856245</v>
      </c>
    </row>
    <row r="304" spans="1:27" ht="12" x14ac:dyDescent="0.25">
      <c r="A304" s="70">
        <v>43394</v>
      </c>
      <c r="B304" s="32">
        <v>11178.153335739913</v>
      </c>
      <c r="C304" s="32">
        <v>10428.693777039058</v>
      </c>
      <c r="D304" s="32">
        <v>9993.8221812496722</v>
      </c>
      <c r="E304" s="32">
        <v>9720.3568278691127</v>
      </c>
      <c r="F304" s="32">
        <v>9740.9181326345697</v>
      </c>
      <c r="G304" s="32">
        <v>10348.504688453781</v>
      </c>
      <c r="H304" s="32">
        <v>11634.614301533025</v>
      </c>
      <c r="I304" s="32">
        <v>12278.183140691785</v>
      </c>
      <c r="J304" s="32">
        <v>12523.890732638978</v>
      </c>
      <c r="K304" s="32">
        <v>13323.7254880152</v>
      </c>
      <c r="L304" s="32">
        <v>14209.917723406334</v>
      </c>
      <c r="M304" s="32">
        <v>14744.511647308178</v>
      </c>
      <c r="N304" s="32">
        <v>15107.418676418469</v>
      </c>
      <c r="O304" s="32">
        <v>15283.217832163115</v>
      </c>
      <c r="P304" s="32">
        <v>15325.368506932298</v>
      </c>
      <c r="Q304" s="32">
        <v>15362.378855510118</v>
      </c>
      <c r="R304" s="32">
        <v>15284.245897401386</v>
      </c>
      <c r="S304" s="32">
        <v>15132.092242137016</v>
      </c>
      <c r="T304" s="32">
        <v>15126.951915945652</v>
      </c>
      <c r="U304" s="32">
        <v>15567.991903164673</v>
      </c>
      <c r="V304" s="32">
        <v>15008.724413544282</v>
      </c>
      <c r="W304" s="32">
        <v>14114.307656246965</v>
      </c>
      <c r="X304" s="32">
        <v>12889.881957464087</v>
      </c>
      <c r="Y304" s="32">
        <v>11466.01160245629</v>
      </c>
      <c r="Z304" s="28"/>
      <c r="AA304" s="51">
        <f t="shared" si="4"/>
        <v>15567.991903164673</v>
      </c>
    </row>
    <row r="305" spans="1:27" ht="12" x14ac:dyDescent="0.25">
      <c r="A305" s="70">
        <v>43395</v>
      </c>
      <c r="B305" s="32">
        <v>10392.711493699509</v>
      </c>
      <c r="C305" s="32">
        <v>9665.8693702406563</v>
      </c>
      <c r="D305" s="32">
        <v>9244.3626225488169</v>
      </c>
      <c r="E305" s="32">
        <v>9036.6934444177168</v>
      </c>
      <c r="F305" s="32">
        <v>9086.0405758548095</v>
      </c>
      <c r="G305" s="32">
        <v>9650.4483916665649</v>
      </c>
      <c r="H305" s="32">
        <v>11060.953898576816</v>
      </c>
      <c r="I305" s="32">
        <v>11740.505021075121</v>
      </c>
      <c r="J305" s="32">
        <v>12022.194896361863</v>
      </c>
      <c r="K305" s="32">
        <v>12764.457998394808</v>
      </c>
      <c r="L305" s="32">
        <v>13699.997365223036</v>
      </c>
      <c r="M305" s="32">
        <v>14625.256079668536</v>
      </c>
      <c r="N305" s="32">
        <v>15303.77913692857</v>
      </c>
      <c r="O305" s="32">
        <v>15883.607931314416</v>
      </c>
      <c r="P305" s="32">
        <v>16306.142744244527</v>
      </c>
      <c r="Q305" s="32">
        <v>16545.681944762084</v>
      </c>
      <c r="R305" s="32">
        <v>16405.865072356988</v>
      </c>
      <c r="S305" s="32">
        <v>16055.29482610597</v>
      </c>
      <c r="T305" s="32">
        <v>15891.832453220599</v>
      </c>
      <c r="U305" s="32">
        <v>16163.241676124611</v>
      </c>
      <c r="V305" s="32">
        <v>15577.244490309129</v>
      </c>
      <c r="W305" s="32">
        <v>14585.161535375897</v>
      </c>
      <c r="X305" s="32">
        <v>13266.153834671924</v>
      </c>
      <c r="Y305" s="32">
        <v>11856.676392999945</v>
      </c>
      <c r="Z305" s="28"/>
      <c r="AA305" s="51">
        <f t="shared" si="4"/>
        <v>16545.681944762084</v>
      </c>
    </row>
    <row r="306" spans="1:27" ht="12" x14ac:dyDescent="0.25">
      <c r="A306" s="70">
        <v>43396</v>
      </c>
      <c r="B306" s="32">
        <v>10690.850412798616</v>
      </c>
      <c r="C306" s="32">
        <v>10013.355420776856</v>
      </c>
      <c r="D306" s="32">
        <v>9557.922520222015</v>
      </c>
      <c r="E306" s="32">
        <v>9282.4010363649104</v>
      </c>
      <c r="F306" s="32">
        <v>9251.5590792167277</v>
      </c>
      <c r="G306" s="32">
        <v>9839.6123955087551</v>
      </c>
      <c r="H306" s="32">
        <v>11191.518183837459</v>
      </c>
      <c r="I306" s="32">
        <v>11860.788653953037</v>
      </c>
      <c r="J306" s="32">
        <v>12022.194896361863</v>
      </c>
      <c r="K306" s="32">
        <v>12655.483083137893</v>
      </c>
      <c r="L306" s="32">
        <v>13380.269076120203</v>
      </c>
      <c r="M306" s="32">
        <v>13981.687240509777</v>
      </c>
      <c r="N306" s="32">
        <v>14480.298881072074</v>
      </c>
      <c r="O306" s="32">
        <v>14797.971039698363</v>
      </c>
      <c r="P306" s="32">
        <v>15090.969632606104</v>
      </c>
      <c r="Q306" s="32">
        <v>15225.646178819838</v>
      </c>
      <c r="R306" s="32">
        <v>15147.513220711107</v>
      </c>
      <c r="S306" s="32">
        <v>14929.563390197278</v>
      </c>
      <c r="T306" s="32">
        <v>14766.101017311907</v>
      </c>
      <c r="U306" s="32">
        <v>15061.155740696195</v>
      </c>
      <c r="V306" s="32">
        <v>14790.774583030454</v>
      </c>
      <c r="W306" s="32">
        <v>13926.171717643047</v>
      </c>
      <c r="X306" s="32">
        <v>12751.093150297262</v>
      </c>
      <c r="Y306" s="32">
        <v>11494.797429127928</v>
      </c>
      <c r="Z306" s="28"/>
      <c r="AA306" s="51">
        <f t="shared" si="4"/>
        <v>15225.646178819838</v>
      </c>
    </row>
    <row r="307" spans="1:27" ht="12" x14ac:dyDescent="0.25">
      <c r="A307" s="70">
        <v>43397</v>
      </c>
      <c r="B307" s="32">
        <v>10426.637646562513</v>
      </c>
      <c r="C307" s="32">
        <v>9703.9077840567497</v>
      </c>
      <c r="D307" s="32">
        <v>9284.4571668414555</v>
      </c>
      <c r="E307" s="32">
        <v>9099.4054239523557</v>
      </c>
      <c r="F307" s="32">
        <v>9158.0051425339043</v>
      </c>
      <c r="G307" s="32">
        <v>9713.1603712012038</v>
      </c>
      <c r="H307" s="32">
        <v>10866.64956854326</v>
      </c>
      <c r="I307" s="32">
        <v>11577.04264818975</v>
      </c>
      <c r="J307" s="32">
        <v>12005.745852549499</v>
      </c>
      <c r="K307" s="32">
        <v>12821.001586499811</v>
      </c>
      <c r="L307" s="32">
        <v>13494.38431756848</v>
      </c>
      <c r="M307" s="32">
        <v>13971.406588127049</v>
      </c>
      <c r="N307" s="32">
        <v>14207.861592929788</v>
      </c>
      <c r="O307" s="32">
        <v>14461.793706783164</v>
      </c>
      <c r="P307" s="32">
        <v>14656.09803681672</v>
      </c>
      <c r="Q307" s="32">
        <v>14830.869127323092</v>
      </c>
      <c r="R307" s="32">
        <v>14812.363953034182</v>
      </c>
      <c r="S307" s="32">
        <v>14580.021209184533</v>
      </c>
      <c r="T307" s="32">
        <v>14382.632683436161</v>
      </c>
      <c r="U307" s="32">
        <v>14491.607598693075</v>
      </c>
      <c r="V307" s="32">
        <v>13946.733022408504</v>
      </c>
      <c r="W307" s="32">
        <v>13240.452203715104</v>
      </c>
      <c r="X307" s="32">
        <v>12425.196469764791</v>
      </c>
      <c r="Y307" s="32">
        <v>11311.801816715373</v>
      </c>
      <c r="Z307" s="28"/>
      <c r="AA307" s="51">
        <f t="shared" si="4"/>
        <v>14830.869127323092</v>
      </c>
    </row>
    <row r="308" spans="1:27" ht="12" x14ac:dyDescent="0.25">
      <c r="A308" s="70">
        <v>43398</v>
      </c>
      <c r="B308" s="32">
        <v>10144.947771275771</v>
      </c>
      <c r="C308" s="32">
        <v>9303.990406368639</v>
      </c>
      <c r="D308" s="32">
        <v>8749.8632429396112</v>
      </c>
      <c r="E308" s="32">
        <v>8401.3491271651401</v>
      </c>
      <c r="F308" s="32">
        <v>8276.953233334134</v>
      </c>
      <c r="G308" s="32">
        <v>8371.5352352552291</v>
      </c>
      <c r="H308" s="32">
        <v>8752.9474386544298</v>
      </c>
      <c r="I308" s="32">
        <v>9227.9135787364521</v>
      </c>
      <c r="J308" s="32">
        <v>10153.172293181953</v>
      </c>
      <c r="K308" s="32">
        <v>11408.439949113015</v>
      </c>
      <c r="L308" s="32">
        <v>12438.561317862337</v>
      </c>
      <c r="M308" s="32">
        <v>13194.18926799283</v>
      </c>
      <c r="N308" s="32">
        <v>13841.870368104679</v>
      </c>
      <c r="O308" s="32">
        <v>14438.148206302891</v>
      </c>
      <c r="P308" s="32">
        <v>14882.27238923673</v>
      </c>
      <c r="Q308" s="32">
        <v>15203.028743577837</v>
      </c>
      <c r="R308" s="32">
        <v>15210.225200245746</v>
      </c>
      <c r="S308" s="32">
        <v>14824.700735893455</v>
      </c>
      <c r="T308" s="32">
        <v>14122.532178153147</v>
      </c>
      <c r="U308" s="32">
        <v>14026.922110993779</v>
      </c>
      <c r="V308" s="32">
        <v>13384.381337073293</v>
      </c>
      <c r="W308" s="32">
        <v>12600.995625509437</v>
      </c>
      <c r="X308" s="32">
        <v>11751.813738696123</v>
      </c>
      <c r="Y308" s="32">
        <v>10670.289108033161</v>
      </c>
      <c r="Z308" s="28"/>
      <c r="AA308" s="51">
        <f t="shared" si="4"/>
        <v>15210.225200245746</v>
      </c>
    </row>
    <row r="309" spans="1:27" ht="12" x14ac:dyDescent="0.25">
      <c r="A309" s="70">
        <v>43399</v>
      </c>
      <c r="B309" s="32">
        <v>9695.6832621505673</v>
      </c>
      <c r="C309" s="32">
        <v>8972.9533996448044</v>
      </c>
      <c r="D309" s="32">
        <v>8530.88534718751</v>
      </c>
      <c r="E309" s="32">
        <v>8221.437710467404</v>
      </c>
      <c r="F309" s="32">
        <v>8093.9576209215793</v>
      </c>
      <c r="G309" s="32">
        <v>8119.6592518783982</v>
      </c>
      <c r="H309" s="32">
        <v>8374.6194309700477</v>
      </c>
      <c r="I309" s="32">
        <v>8766.312286751976</v>
      </c>
      <c r="J309" s="32">
        <v>9631.9432173776549</v>
      </c>
      <c r="K309" s="32">
        <v>10924.221221886537</v>
      </c>
      <c r="L309" s="32">
        <v>12036.587809697681</v>
      </c>
      <c r="M309" s="32">
        <v>12861.09613079245</v>
      </c>
      <c r="N309" s="32">
        <v>13558.124362341392</v>
      </c>
      <c r="O309" s="32">
        <v>14236.647419601426</v>
      </c>
      <c r="P309" s="32">
        <v>14779.465865409453</v>
      </c>
      <c r="Q309" s="32">
        <v>15192.74809119511</v>
      </c>
      <c r="R309" s="32">
        <v>15376.771768845936</v>
      </c>
      <c r="S309" s="32">
        <v>15111.530937371561</v>
      </c>
      <c r="T309" s="32">
        <v>14498.804055360984</v>
      </c>
      <c r="U309" s="32">
        <v>14686.939993964903</v>
      </c>
      <c r="V309" s="32">
        <v>14025.894045755507</v>
      </c>
      <c r="W309" s="32">
        <v>12949.509741283908</v>
      </c>
      <c r="X309" s="32">
        <v>11695.270150591119</v>
      </c>
      <c r="Y309" s="32">
        <v>10322.803057496962</v>
      </c>
      <c r="Z309" s="28"/>
      <c r="AA309" s="51">
        <f t="shared" si="4"/>
        <v>15376.771768845936</v>
      </c>
    </row>
    <row r="310" spans="1:27" ht="12" x14ac:dyDescent="0.25">
      <c r="A310" s="70">
        <v>43400</v>
      </c>
      <c r="B310" s="32">
        <v>9191.9312953969056</v>
      </c>
      <c r="C310" s="32">
        <v>8469.2014328911428</v>
      </c>
      <c r="D310" s="32">
        <v>8048.7227504375769</v>
      </c>
      <c r="E310" s="32">
        <v>7858.5306813571133</v>
      </c>
      <c r="F310" s="32">
        <v>7925.3549218448434</v>
      </c>
      <c r="G310" s="32">
        <v>8567.8956957653299</v>
      </c>
      <c r="H310" s="32">
        <v>9833.4440040791196</v>
      </c>
      <c r="I310" s="32">
        <v>10545.893214202155</v>
      </c>
      <c r="J310" s="32">
        <v>10914.968634742081</v>
      </c>
      <c r="K310" s="32">
        <v>11848.451871093763</v>
      </c>
      <c r="L310" s="32">
        <v>12781.935107445446</v>
      </c>
      <c r="M310" s="32">
        <v>13617.752146161214</v>
      </c>
      <c r="N310" s="32">
        <v>14306.555855803976</v>
      </c>
      <c r="O310" s="32">
        <v>15032.369914024555</v>
      </c>
      <c r="P310" s="32">
        <v>15655.377448417859</v>
      </c>
      <c r="Q310" s="32">
        <v>16222.869459944433</v>
      </c>
      <c r="R310" s="32">
        <v>16515.868052852173</v>
      </c>
      <c r="S310" s="32">
        <v>16295.8620918618</v>
      </c>
      <c r="T310" s="32">
        <v>15841.457256545233</v>
      </c>
      <c r="U310" s="32">
        <v>16033.705456102241</v>
      </c>
      <c r="V310" s="32">
        <v>15236.954896440839</v>
      </c>
      <c r="W310" s="32">
        <v>14007.388871466597</v>
      </c>
      <c r="X310" s="32">
        <v>12617.444669321801</v>
      </c>
      <c r="Y310" s="32">
        <v>11118.525551920091</v>
      </c>
      <c r="Z310" s="28"/>
      <c r="AA310" s="51">
        <f t="shared" si="4"/>
        <v>16515.868052852173</v>
      </c>
    </row>
    <row r="311" spans="1:27" ht="12" x14ac:dyDescent="0.25">
      <c r="A311" s="70">
        <v>43401</v>
      </c>
      <c r="B311" s="32">
        <v>9940.3627888594874</v>
      </c>
      <c r="C311" s="32">
        <v>9171.3699906314505</v>
      </c>
      <c r="D311" s="32">
        <v>8683.0390024518802</v>
      </c>
      <c r="E311" s="32">
        <v>8434.2472147898679</v>
      </c>
      <c r="F311" s="32">
        <v>8447.6120628874141</v>
      </c>
      <c r="G311" s="32">
        <v>9093.2370325227184</v>
      </c>
      <c r="H311" s="32">
        <v>10394.767624176056</v>
      </c>
      <c r="I311" s="32">
        <v>11040.392593811361</v>
      </c>
      <c r="J311" s="32">
        <v>11442.366101976017</v>
      </c>
      <c r="K311" s="32">
        <v>12518.750406447614</v>
      </c>
      <c r="L311" s="32">
        <v>13508.777230904299</v>
      </c>
      <c r="M311" s="32">
        <v>14450.484989162163</v>
      </c>
      <c r="N311" s="32">
        <v>15219.477787390202</v>
      </c>
      <c r="O311" s="32">
        <v>16160.157480409793</v>
      </c>
      <c r="P311" s="32">
        <v>16835.59634195501</v>
      </c>
      <c r="Q311" s="32">
        <v>17318.787003943213</v>
      </c>
      <c r="R311" s="32">
        <v>17550.101682554588</v>
      </c>
      <c r="S311" s="32">
        <v>17278.692459650574</v>
      </c>
      <c r="T311" s="32">
        <v>16706.060121932638</v>
      </c>
      <c r="U311" s="32">
        <v>16861.297972911827</v>
      </c>
      <c r="V311" s="32">
        <v>16035.761586578787</v>
      </c>
      <c r="W311" s="32">
        <v>14920.310803052824</v>
      </c>
      <c r="X311" s="32">
        <v>13503.636904712936</v>
      </c>
      <c r="Y311" s="32">
        <v>12037.615874935955</v>
      </c>
      <c r="Z311" s="28"/>
      <c r="AA311" s="51">
        <f t="shared" si="4"/>
        <v>17550.101682554588</v>
      </c>
    </row>
    <row r="312" spans="1:27" ht="12" x14ac:dyDescent="0.25">
      <c r="A312" s="70">
        <v>43402</v>
      </c>
      <c r="B312" s="32">
        <v>10854.312785683987</v>
      </c>
      <c r="C312" s="32">
        <v>10026.720268874402</v>
      </c>
      <c r="D312" s="32">
        <v>9473.6211706836475</v>
      </c>
      <c r="E312" s="32">
        <v>9167.2577296783584</v>
      </c>
      <c r="F312" s="32">
        <v>9166.2296644400867</v>
      </c>
      <c r="G312" s="32">
        <v>9736.8058716814776</v>
      </c>
      <c r="H312" s="32">
        <v>11082.543268580544</v>
      </c>
      <c r="I312" s="32">
        <v>11649.007214868845</v>
      </c>
      <c r="J312" s="32">
        <v>12019.110700647045</v>
      </c>
      <c r="K312" s="32">
        <v>13292.883530867017</v>
      </c>
      <c r="L312" s="32">
        <v>14332.257486760795</v>
      </c>
      <c r="M312" s="32">
        <v>15293.498484545842</v>
      </c>
      <c r="N312" s="32">
        <v>16194.083633272794</v>
      </c>
      <c r="O312" s="32">
        <v>16945.599322450194</v>
      </c>
      <c r="P312" s="32">
        <v>17537.764899695314</v>
      </c>
      <c r="Q312" s="32">
        <v>18045.629127402066</v>
      </c>
      <c r="R312" s="32">
        <v>18145.351455514527</v>
      </c>
      <c r="S312" s="32">
        <v>17680.665967815232</v>
      </c>
      <c r="T312" s="32">
        <v>16946.62738768847</v>
      </c>
      <c r="U312" s="32">
        <v>16948.683518165013</v>
      </c>
      <c r="V312" s="32">
        <v>16173.522328507339</v>
      </c>
      <c r="W312" s="32">
        <v>15035.454109739374</v>
      </c>
      <c r="X312" s="32">
        <v>13618.780211399486</v>
      </c>
      <c r="Y312" s="32">
        <v>12101.355919708867</v>
      </c>
      <c r="Z312" s="28"/>
      <c r="AA312" s="51">
        <f t="shared" si="4"/>
        <v>18145.351455514527</v>
      </c>
    </row>
    <row r="313" spans="1:27" ht="12" x14ac:dyDescent="0.25">
      <c r="A313" s="70">
        <v>43403</v>
      </c>
      <c r="B313" s="32">
        <v>10733.0010875678</v>
      </c>
      <c r="C313" s="32">
        <v>9891.0156574223947</v>
      </c>
      <c r="D313" s="32">
        <v>9324.5517111340941</v>
      </c>
      <c r="E313" s="32">
        <v>9004.8234220312606</v>
      </c>
      <c r="F313" s="32">
        <v>8966.7850082151672</v>
      </c>
      <c r="G313" s="32">
        <v>9531.1928240269226</v>
      </c>
      <c r="H313" s="32">
        <v>10807.02178472344</v>
      </c>
      <c r="I313" s="32">
        <v>11427.973188640197</v>
      </c>
      <c r="J313" s="32">
        <v>11792.936348227033</v>
      </c>
      <c r="K313" s="32">
        <v>12938.201023662908</v>
      </c>
      <c r="L313" s="32">
        <v>14142.065417680331</v>
      </c>
      <c r="M313" s="32">
        <v>15119.755459277741</v>
      </c>
      <c r="N313" s="32">
        <v>15943.235715134237</v>
      </c>
      <c r="O313" s="32">
        <v>16606.337793820177</v>
      </c>
      <c r="P313" s="32">
        <v>16988.778062457652</v>
      </c>
      <c r="Q313" s="32">
        <v>17282.804720603668</v>
      </c>
      <c r="R313" s="32">
        <v>17484.305507305133</v>
      </c>
      <c r="S313" s="32">
        <v>17097.752977714568</v>
      </c>
      <c r="T313" s="32">
        <v>16571.383575718904</v>
      </c>
      <c r="U313" s="32">
        <v>16679.330425737546</v>
      </c>
      <c r="V313" s="32">
        <v>15917.534084177418</v>
      </c>
      <c r="W313" s="32">
        <v>14909.002085431823</v>
      </c>
      <c r="X313" s="32">
        <v>13586.910189013031</v>
      </c>
      <c r="Y313" s="32">
        <v>12158.927573052142</v>
      </c>
      <c r="Z313" s="28"/>
      <c r="AA313" s="51">
        <f t="shared" si="4"/>
        <v>17484.305507305133</v>
      </c>
    </row>
    <row r="314" spans="1:27" ht="12" x14ac:dyDescent="0.25">
      <c r="A314" s="70">
        <v>43404</v>
      </c>
      <c r="B314" s="32">
        <v>10856.368916160533</v>
      </c>
      <c r="C314" s="32">
        <v>9992.7941160113987</v>
      </c>
      <c r="D314" s="32">
        <v>9389.3198211452782</v>
      </c>
      <c r="E314" s="32">
        <v>9080.9002496634457</v>
      </c>
      <c r="F314" s="32">
        <v>9015.1040744139882</v>
      </c>
      <c r="G314" s="32">
        <v>9571.2873683195612</v>
      </c>
      <c r="H314" s="32">
        <v>10851.228589969169</v>
      </c>
      <c r="I314" s="32">
        <v>11499.937755319292</v>
      </c>
      <c r="J314" s="32">
        <v>11904.995459198766</v>
      </c>
      <c r="K314" s="32">
        <v>13015.305916533367</v>
      </c>
      <c r="L314" s="32">
        <v>14027.950176232052</v>
      </c>
      <c r="M314" s="32">
        <v>14936.759846865189</v>
      </c>
      <c r="N314" s="32">
        <v>15602.946121265948</v>
      </c>
      <c r="O314" s="32">
        <v>16064.547413250424</v>
      </c>
      <c r="P314" s="32">
        <v>16405.865072356988</v>
      </c>
      <c r="Q314" s="32">
        <v>16661.853316686909</v>
      </c>
      <c r="R314" s="32">
        <v>16717.368839553637</v>
      </c>
      <c r="S314" s="32">
        <v>16184.83104612834</v>
      </c>
      <c r="T314" s="32">
        <v>15217.421656913655</v>
      </c>
      <c r="U314" s="32">
        <v>14686.939993964903</v>
      </c>
      <c r="V314" s="32">
        <v>13681.492190934126</v>
      </c>
      <c r="W314" s="32">
        <v>12809.69286887881</v>
      </c>
      <c r="X314" s="32">
        <v>11764.150521555395</v>
      </c>
      <c r="Y314" s="32">
        <v>10593.184215162702</v>
      </c>
      <c r="Z314" s="28"/>
      <c r="AA314" s="51">
        <f t="shared" si="4"/>
        <v>16717.368839553637</v>
      </c>
    </row>
    <row r="315" spans="1:27" ht="12" x14ac:dyDescent="0.25">
      <c r="A315" s="87">
        <v>43405</v>
      </c>
      <c r="B315" s="32">
        <v>9421.1898435317344</v>
      </c>
      <c r="C315" s="32">
        <v>8620.3270229172413</v>
      </c>
      <c r="D315" s="32">
        <v>8158.7257309327642</v>
      </c>
      <c r="E315" s="32">
        <v>7901.7094213645696</v>
      </c>
      <c r="F315" s="32">
        <v>7807.1274194434745</v>
      </c>
      <c r="G315" s="32">
        <v>7914.0462042238432</v>
      </c>
      <c r="H315" s="32">
        <v>8364.3387785873201</v>
      </c>
      <c r="I315" s="32">
        <v>8822.8558748569794</v>
      </c>
      <c r="J315" s="32">
        <v>9742.9742631111149</v>
      </c>
      <c r="K315" s="32">
        <v>10854.312785683987</v>
      </c>
      <c r="L315" s="32">
        <v>11659.287867251573</v>
      </c>
      <c r="M315" s="32">
        <v>12027.335222553227</v>
      </c>
      <c r="N315" s="32">
        <v>12167.152094958325</v>
      </c>
      <c r="O315" s="32">
        <v>12163.039834005234</v>
      </c>
      <c r="P315" s="32">
        <v>12205.190508774418</v>
      </c>
      <c r="Q315" s="32">
        <v>12232.948270207782</v>
      </c>
      <c r="R315" s="32">
        <v>12144.534659716324</v>
      </c>
      <c r="S315" s="32">
        <v>11815.553783469035</v>
      </c>
      <c r="T315" s="32">
        <v>11585.267170095933</v>
      </c>
      <c r="U315" s="32">
        <v>11915.276111581494</v>
      </c>
      <c r="V315" s="32">
        <v>11395.075101015469</v>
      </c>
      <c r="W315" s="32">
        <v>10740.197544235709</v>
      </c>
      <c r="X315" s="32">
        <v>9947.5592455273982</v>
      </c>
      <c r="Y315" s="32">
        <v>9118.9386634795392</v>
      </c>
      <c r="Z315" s="28"/>
      <c r="AA315" s="51">
        <f t="shared" si="4"/>
        <v>12232.948270207782</v>
      </c>
    </row>
    <row r="316" spans="1:27" ht="12" x14ac:dyDescent="0.25">
      <c r="A316" s="29">
        <v>43406</v>
      </c>
      <c r="B316" s="32">
        <v>16242.402699471615</v>
      </c>
      <c r="C316" s="32">
        <v>7621.0476113161012</v>
      </c>
      <c r="D316" s="32">
        <v>7531.6059355863699</v>
      </c>
      <c r="E316" s="32">
        <v>7524.4094789184601</v>
      </c>
      <c r="F316" s="32">
        <v>7643.6650465581024</v>
      </c>
      <c r="G316" s="32">
        <v>7997.3194885239382</v>
      </c>
      <c r="H316" s="32">
        <v>8617.2428272024226</v>
      </c>
      <c r="I316" s="32">
        <v>9753.2549154938424</v>
      </c>
      <c r="J316" s="32">
        <v>10741.225609473982</v>
      </c>
      <c r="K316" s="32">
        <v>11138.058791447274</v>
      </c>
      <c r="L316" s="32">
        <v>11193.574314314004</v>
      </c>
      <c r="M316" s="32">
        <v>11085.627464295363</v>
      </c>
      <c r="N316" s="32">
        <v>10985.905136182902</v>
      </c>
      <c r="O316" s="32">
        <v>10828.611154727168</v>
      </c>
      <c r="P316" s="32">
        <v>10757.674653286345</v>
      </c>
      <c r="Q316" s="32">
        <v>10681.59782565416</v>
      </c>
      <c r="R316" s="32">
        <v>10711.411717564071</v>
      </c>
      <c r="S316" s="32">
        <v>11155.535900497911</v>
      </c>
      <c r="T316" s="32">
        <v>12029.391353029772</v>
      </c>
      <c r="U316" s="32">
        <v>11782.655695844305</v>
      </c>
      <c r="V316" s="32">
        <v>11346.756034816648</v>
      </c>
      <c r="W316" s="32">
        <v>10602.436802307157</v>
      </c>
      <c r="X316" s="32">
        <v>9651.4764569048366</v>
      </c>
      <c r="Y316" s="32">
        <v>8796.126178661887</v>
      </c>
      <c r="Z316" s="28"/>
      <c r="AA316" s="51">
        <f t="shared" si="4"/>
        <v>16242.402699471615</v>
      </c>
    </row>
    <row r="317" spans="1:27" ht="12" x14ac:dyDescent="0.25">
      <c r="A317" s="29">
        <v>43407</v>
      </c>
      <c r="B317" s="32">
        <v>8084.7050337771243</v>
      </c>
      <c r="C317" s="32">
        <v>7859.5587465953859</v>
      </c>
      <c r="D317" s="32">
        <v>7733.1067222878337</v>
      </c>
      <c r="E317" s="32">
        <v>7781.4257884866547</v>
      </c>
      <c r="F317" s="32">
        <v>8056.9472723437593</v>
      </c>
      <c r="G317" s="32">
        <v>8991.4585739337144</v>
      </c>
      <c r="H317" s="32">
        <v>10519.163518007063</v>
      </c>
      <c r="I317" s="32">
        <v>11121.60974763491</v>
      </c>
      <c r="J317" s="32">
        <v>11276.847598614098</v>
      </c>
      <c r="K317" s="32">
        <v>11474.236124362473</v>
      </c>
      <c r="L317" s="32">
        <v>11711.719194403484</v>
      </c>
      <c r="M317" s="32">
        <v>11889.574480624675</v>
      </c>
      <c r="N317" s="32">
        <v>11910.13578539013</v>
      </c>
      <c r="O317" s="32">
        <v>11942.005807776586</v>
      </c>
      <c r="P317" s="32">
        <v>11875.181567288855</v>
      </c>
      <c r="Q317" s="32">
        <v>11772.375043461578</v>
      </c>
      <c r="R317" s="32">
        <v>11863.872849667856</v>
      </c>
      <c r="S317" s="32">
        <v>12260.706031641148</v>
      </c>
      <c r="T317" s="32">
        <v>13093.438874642097</v>
      </c>
      <c r="U317" s="32">
        <v>12819.973521261538</v>
      </c>
      <c r="V317" s="32">
        <v>12285.379597359693</v>
      </c>
      <c r="W317" s="32">
        <v>11368.345404820377</v>
      </c>
      <c r="X317" s="32">
        <v>10281.68044796605</v>
      </c>
      <c r="Y317" s="32">
        <v>9224.8293830216353</v>
      </c>
      <c r="Z317" s="28"/>
      <c r="AA317" s="51">
        <f t="shared" si="4"/>
        <v>13093.438874642097</v>
      </c>
    </row>
    <row r="318" spans="1:27" ht="12" x14ac:dyDescent="0.25">
      <c r="A318" s="29">
        <v>43408</v>
      </c>
      <c r="B318" s="32">
        <v>8480.5101505121438</v>
      </c>
      <c r="C318" s="32">
        <v>8002.4598147153019</v>
      </c>
      <c r="D318" s="32">
        <v>7734.1347875261072</v>
      </c>
      <c r="E318" s="32">
        <v>7681.7034603741949</v>
      </c>
      <c r="F318" s="32">
        <v>7810.2116151582923</v>
      </c>
      <c r="G318" s="32">
        <v>8555.5589129060572</v>
      </c>
      <c r="H318" s="32">
        <v>9764.5636331148435</v>
      </c>
      <c r="I318" s="32">
        <v>10617.857780881248</v>
      </c>
      <c r="J318" s="32">
        <v>11286.100185758554</v>
      </c>
      <c r="K318" s="32">
        <v>11800.132804894944</v>
      </c>
      <c r="L318" s="32">
        <v>12295.660249742421</v>
      </c>
      <c r="M318" s="32">
        <v>12726.419584578716</v>
      </c>
      <c r="N318" s="32">
        <v>12931.004566994998</v>
      </c>
      <c r="O318" s="32">
        <v>13116.056309884098</v>
      </c>
      <c r="P318" s="32">
        <v>13214.750572758285</v>
      </c>
      <c r="Q318" s="32">
        <v>13293.911596105288</v>
      </c>
      <c r="R318" s="32">
        <v>13167.459571797737</v>
      </c>
      <c r="S318" s="32">
        <v>13374.100684690566</v>
      </c>
      <c r="T318" s="32">
        <v>14172.907374828514</v>
      </c>
      <c r="U318" s="32">
        <v>13925.143652404775</v>
      </c>
      <c r="V318" s="32">
        <v>13345.314858018928</v>
      </c>
      <c r="W318" s="32">
        <v>12300.800575933785</v>
      </c>
      <c r="X318" s="32">
        <v>11242.921445751097</v>
      </c>
      <c r="Y318" s="32">
        <v>10162.424880326407</v>
      </c>
      <c r="Z318" s="28"/>
      <c r="AA318" s="51">
        <f t="shared" si="4"/>
        <v>14172.907374828514</v>
      </c>
    </row>
    <row r="319" spans="1:27" ht="12" x14ac:dyDescent="0.25">
      <c r="A319" s="29">
        <v>43409</v>
      </c>
      <c r="B319" s="69">
        <v>9275.2045796970015</v>
      </c>
      <c r="C319" s="32">
        <v>8663.5057629246985</v>
      </c>
      <c r="D319" s="32">
        <v>8345.8336042984101</v>
      </c>
      <c r="E319" s="32">
        <v>8191.623818557493</v>
      </c>
      <c r="F319" s="32">
        <v>8294.4303423847705</v>
      </c>
      <c r="G319" s="32">
        <v>8981.1779215509869</v>
      </c>
      <c r="H319" s="32">
        <v>10204.575555095591</v>
      </c>
      <c r="I319" s="32">
        <v>10615.801650404703</v>
      </c>
      <c r="J319" s="32">
        <v>11644.894953915753</v>
      </c>
      <c r="K319" s="32">
        <v>12628.753386942803</v>
      </c>
      <c r="L319" s="32">
        <v>13371.016488975747</v>
      </c>
      <c r="M319" s="32">
        <v>13943.648826693685</v>
      </c>
      <c r="N319" s="32">
        <v>14320.948769139794</v>
      </c>
      <c r="O319" s="32">
        <v>14506.000512028893</v>
      </c>
      <c r="P319" s="32">
        <v>14575.908948231443</v>
      </c>
      <c r="Q319" s="32">
        <v>14438.148206302891</v>
      </c>
      <c r="R319" s="32">
        <v>14206.833527691515</v>
      </c>
      <c r="S319" s="32">
        <v>14386.744944389251</v>
      </c>
      <c r="T319" s="32">
        <v>15078.632849746831</v>
      </c>
      <c r="U319" s="32">
        <v>14733.202929687177</v>
      </c>
      <c r="V319" s="32">
        <v>14141.037352442057</v>
      </c>
      <c r="W319" s="32">
        <v>13207.554116090376</v>
      </c>
      <c r="X319" s="32">
        <v>11972.847764924769</v>
      </c>
      <c r="Y319" s="32">
        <v>10711.411717564071</v>
      </c>
      <c r="Z319" s="28"/>
      <c r="AA319" s="51">
        <f t="shared" si="4"/>
        <v>15078.632849746831</v>
      </c>
    </row>
    <row r="320" spans="1:27" ht="12" x14ac:dyDescent="0.25">
      <c r="A320" s="29">
        <v>43410</v>
      </c>
      <c r="B320" s="32">
        <v>9699.7955231036576</v>
      </c>
      <c r="C320" s="32">
        <v>9020.244400605352</v>
      </c>
      <c r="D320" s="32">
        <v>8580.2324786246027</v>
      </c>
      <c r="E320" s="32">
        <v>8346.8616695366818</v>
      </c>
      <c r="F320" s="32">
        <v>8382.8439528762301</v>
      </c>
      <c r="G320" s="32">
        <v>9075.7599234720819</v>
      </c>
      <c r="H320" s="32">
        <v>10250.838490817867</v>
      </c>
      <c r="I320" s="32">
        <v>11107.21683429909</v>
      </c>
      <c r="J320" s="32">
        <v>11986.212613022315</v>
      </c>
      <c r="K320" s="32">
        <v>12959.790393666635</v>
      </c>
      <c r="L320" s="32">
        <v>13909.722673830684</v>
      </c>
      <c r="M320" s="32">
        <v>14694.136450632812</v>
      </c>
      <c r="N320" s="32">
        <v>15293.498484545842</v>
      </c>
      <c r="O320" s="32">
        <v>15735.566537003137</v>
      </c>
      <c r="P320" s="32">
        <v>15946.319910849055</v>
      </c>
      <c r="Q320" s="32">
        <v>15930.898932274964</v>
      </c>
      <c r="R320" s="32">
        <v>15574.16029459431</v>
      </c>
      <c r="S320" s="32">
        <v>15232.842635487748</v>
      </c>
      <c r="T320" s="32">
        <v>15596.777729836311</v>
      </c>
      <c r="U320" s="32">
        <v>15049.847023075194</v>
      </c>
      <c r="V320" s="32">
        <v>14168.795113875423</v>
      </c>
      <c r="W320" s="32">
        <v>13016.333981771639</v>
      </c>
      <c r="X320" s="32">
        <v>11688.07369392321</v>
      </c>
      <c r="Y320" s="32">
        <v>10435.890233706967</v>
      </c>
      <c r="Z320" s="28"/>
      <c r="AA320" s="51">
        <f t="shared" si="4"/>
        <v>15946.319910849055</v>
      </c>
    </row>
    <row r="321" spans="1:27" ht="12" x14ac:dyDescent="0.25">
      <c r="A321" s="29">
        <v>43411</v>
      </c>
      <c r="B321" s="32">
        <v>9368.758516379823</v>
      </c>
      <c r="C321" s="32">
        <v>8672.7583500691526</v>
      </c>
      <c r="D321" s="32">
        <v>8234.8025585649502</v>
      </c>
      <c r="E321" s="32">
        <v>8064.1437290116683</v>
      </c>
      <c r="F321" s="32">
        <v>8105.2663385425794</v>
      </c>
      <c r="G321" s="32">
        <v>8721.0774162679736</v>
      </c>
      <c r="H321" s="32">
        <v>9961.952158863216</v>
      </c>
      <c r="I321" s="32">
        <v>10744.309805188801</v>
      </c>
      <c r="J321" s="32">
        <v>11589.379431049023</v>
      </c>
      <c r="K321" s="32">
        <v>12526.974928353797</v>
      </c>
      <c r="L321" s="32">
        <v>13357.651640878201</v>
      </c>
      <c r="M321" s="32">
        <v>14092.718286243236</v>
      </c>
      <c r="N321" s="32">
        <v>14678.71547205872</v>
      </c>
      <c r="O321" s="32">
        <v>15152.653546902471</v>
      </c>
      <c r="P321" s="32">
        <v>15355.182398842207</v>
      </c>
      <c r="Q321" s="32">
        <v>15312.003658834752</v>
      </c>
      <c r="R321" s="32">
        <v>14896.66530257255</v>
      </c>
      <c r="S321" s="32">
        <v>14559.459904419078</v>
      </c>
      <c r="T321" s="32">
        <v>14783.578126362543</v>
      </c>
      <c r="U321" s="32">
        <v>14056.73600290369</v>
      </c>
      <c r="V321" s="32">
        <v>13296.995791820107</v>
      </c>
      <c r="W321" s="32">
        <v>12396.410643093153</v>
      </c>
      <c r="X321" s="32">
        <v>11464.983537218017</v>
      </c>
      <c r="Y321" s="32">
        <v>10475.984777999605</v>
      </c>
      <c r="Z321" s="28"/>
      <c r="AA321" s="51">
        <f t="shared" si="4"/>
        <v>15355.182398842207</v>
      </c>
    </row>
    <row r="322" spans="1:27" ht="12" x14ac:dyDescent="0.25">
      <c r="A322" s="29">
        <v>43412</v>
      </c>
      <c r="B322" s="32">
        <v>9520.912171644195</v>
      </c>
      <c r="C322" s="32">
        <v>8820.7997443804325</v>
      </c>
      <c r="D322" s="32">
        <v>8336.5810171539542</v>
      </c>
      <c r="E322" s="32">
        <v>8125.8276433080355</v>
      </c>
      <c r="F322" s="32">
        <v>8082.6489033005782</v>
      </c>
      <c r="G322" s="32">
        <v>8264.6164504748594</v>
      </c>
      <c r="H322" s="32">
        <v>8704.6283724556088</v>
      </c>
      <c r="I322" s="32">
        <v>9562.0347811751053</v>
      </c>
      <c r="J322" s="32">
        <v>11055.813572385452</v>
      </c>
      <c r="K322" s="32">
        <v>12246.313118305328</v>
      </c>
      <c r="L322" s="32">
        <v>13058.484656540822</v>
      </c>
      <c r="M322" s="32">
        <v>13698.969299984763</v>
      </c>
      <c r="N322" s="32">
        <v>14237.675484839699</v>
      </c>
      <c r="O322" s="32">
        <v>14461.793706783164</v>
      </c>
      <c r="P322" s="32">
        <v>14428.895619158435</v>
      </c>
      <c r="Q322" s="32">
        <v>14186.27222292606</v>
      </c>
      <c r="R322" s="32">
        <v>13838.78617238986</v>
      </c>
      <c r="S322" s="32">
        <v>13951.873348599867</v>
      </c>
      <c r="T322" s="32">
        <v>14200.66513626188</v>
      </c>
      <c r="U322" s="32">
        <v>13569.433079962393</v>
      </c>
      <c r="V322" s="32">
        <v>12918.667784135725</v>
      </c>
      <c r="W322" s="32">
        <v>12148.646920669415</v>
      </c>
      <c r="X322" s="32">
        <v>11322.082469098101</v>
      </c>
      <c r="Y322" s="32">
        <v>10356.729210359963</v>
      </c>
      <c r="Z322" s="28"/>
      <c r="AA322" s="51">
        <f t="shared" si="4"/>
        <v>14461.793706783164</v>
      </c>
    </row>
    <row r="323" spans="1:27" ht="12" x14ac:dyDescent="0.25">
      <c r="A323" s="29">
        <v>43413</v>
      </c>
      <c r="B323" s="32">
        <v>9522.9683021207402</v>
      </c>
      <c r="C323" s="32">
        <v>8817.7155486656138</v>
      </c>
      <c r="D323" s="32">
        <v>8402.3771924034118</v>
      </c>
      <c r="E323" s="32">
        <v>8184.4273618895832</v>
      </c>
      <c r="F323" s="32">
        <v>8094.9856861598519</v>
      </c>
      <c r="G323" s="32">
        <v>8220.4096452291305</v>
      </c>
      <c r="H323" s="32">
        <v>8527.8011514726913</v>
      </c>
      <c r="I323" s="32">
        <v>9171.3699906314505</v>
      </c>
      <c r="J323" s="32">
        <v>10395.795689414328</v>
      </c>
      <c r="K323" s="32">
        <v>11339.559578148739</v>
      </c>
      <c r="L323" s="32">
        <v>11865.928980144401</v>
      </c>
      <c r="M323" s="32">
        <v>12174.348551626234</v>
      </c>
      <c r="N323" s="32">
        <v>12212.386965442327</v>
      </c>
      <c r="O323" s="32">
        <v>12059.205244939683</v>
      </c>
      <c r="P323" s="32">
        <v>11899.855133007402</v>
      </c>
      <c r="Q323" s="32">
        <v>11647.979149630572</v>
      </c>
      <c r="R323" s="32">
        <v>11590.407496287296</v>
      </c>
      <c r="S323" s="32">
        <v>12164.067899243506</v>
      </c>
      <c r="T323" s="32">
        <v>12665.763735520623</v>
      </c>
      <c r="U323" s="32">
        <v>12299.772510695513</v>
      </c>
      <c r="V323" s="32">
        <v>11759.010195364031</v>
      </c>
      <c r="W323" s="32">
        <v>10971.512222847085</v>
      </c>
      <c r="X323" s="32">
        <v>10132.610988416498</v>
      </c>
      <c r="Y323" s="32">
        <v>9131.2754463388119</v>
      </c>
      <c r="Z323" s="28"/>
      <c r="AA323" s="51">
        <f t="shared" si="4"/>
        <v>12665.763735520623</v>
      </c>
    </row>
    <row r="324" spans="1:27" ht="12" x14ac:dyDescent="0.25">
      <c r="A324" s="29">
        <v>43414</v>
      </c>
      <c r="B324" s="32">
        <v>8326.3003647712267</v>
      </c>
      <c r="C324" s="32">
        <v>7878.0639208842958</v>
      </c>
      <c r="D324" s="32">
        <v>7638.5247203667386</v>
      </c>
      <c r="E324" s="32">
        <v>7537.7743270160063</v>
      </c>
      <c r="F324" s="32">
        <v>7662.1702208470124</v>
      </c>
      <c r="G324" s="32">
        <v>8209.1009276081295</v>
      </c>
      <c r="H324" s="32">
        <v>9527.0805630738305</v>
      </c>
      <c r="I324" s="32">
        <v>10562.342258014518</v>
      </c>
      <c r="J324" s="32">
        <v>11025.999680475541</v>
      </c>
      <c r="K324" s="32">
        <v>11588.351365810751</v>
      </c>
      <c r="L324" s="32">
        <v>12018.082635408771</v>
      </c>
      <c r="M324" s="32">
        <v>12395.382577854882</v>
      </c>
      <c r="N324" s="32">
        <v>12669.875996473713</v>
      </c>
      <c r="O324" s="32">
        <v>12910.443262229543</v>
      </c>
      <c r="P324" s="32">
        <v>13028.670764630911</v>
      </c>
      <c r="Q324" s="32">
        <v>13123.252766552008</v>
      </c>
      <c r="R324" s="32">
        <v>13016.333981771639</v>
      </c>
      <c r="S324" s="32">
        <v>13185.964746086647</v>
      </c>
      <c r="T324" s="32">
        <v>13814.112606671315</v>
      </c>
      <c r="U324" s="32">
        <v>13356.623575639929</v>
      </c>
      <c r="V324" s="32">
        <v>12640.062104563802</v>
      </c>
      <c r="W324" s="32">
        <v>11657.231736775027</v>
      </c>
      <c r="X324" s="32">
        <v>10614.773585166429</v>
      </c>
      <c r="Y324" s="32">
        <v>9509.603454023194</v>
      </c>
      <c r="Z324" s="28"/>
      <c r="AA324" s="51">
        <f t="shared" si="4"/>
        <v>13814.112606671315</v>
      </c>
    </row>
    <row r="325" spans="1:27" ht="12" x14ac:dyDescent="0.25">
      <c r="A325" s="29">
        <v>43415</v>
      </c>
      <c r="B325" s="32">
        <v>8516.4924338516903</v>
      </c>
      <c r="C325" s="32">
        <v>7934.6075089892984</v>
      </c>
      <c r="D325" s="32">
        <v>7618.9914808395561</v>
      </c>
      <c r="E325" s="32">
        <v>7501.7920436764589</v>
      </c>
      <c r="F325" s="32">
        <v>7585.0653279765538</v>
      </c>
      <c r="G325" s="32">
        <v>8052.8350113906681</v>
      </c>
      <c r="H325" s="32">
        <v>8978.0937258361682</v>
      </c>
      <c r="I325" s="32">
        <v>9920.8295493323058</v>
      </c>
      <c r="J325" s="32">
        <v>10745.337870427073</v>
      </c>
      <c r="K325" s="32">
        <v>11475.264189600744</v>
      </c>
      <c r="L325" s="32">
        <v>12020.138765885318</v>
      </c>
      <c r="M325" s="32">
        <v>12410.803556428973</v>
      </c>
      <c r="N325" s="32">
        <v>12771.654455062719</v>
      </c>
      <c r="O325" s="32">
        <v>13104.747592263098</v>
      </c>
      <c r="P325" s="32">
        <v>13259.985443242287</v>
      </c>
      <c r="Q325" s="32">
        <v>13402.886511362203</v>
      </c>
      <c r="R325" s="32">
        <v>13278.490617531197</v>
      </c>
      <c r="S325" s="32">
        <v>13345.314858018928</v>
      </c>
      <c r="T325" s="32">
        <v>13950.845283361594</v>
      </c>
      <c r="U325" s="32">
        <v>13526.254339954936</v>
      </c>
      <c r="V325" s="32">
        <v>12808.664803640539</v>
      </c>
      <c r="W325" s="32">
        <v>11830.974762043126</v>
      </c>
      <c r="X325" s="32">
        <v>10729.916891852981</v>
      </c>
      <c r="Y325" s="32">
        <v>9525.0244325972853</v>
      </c>
      <c r="Z325" s="28"/>
      <c r="AA325" s="51">
        <f t="shared" si="4"/>
        <v>13950.845283361594</v>
      </c>
    </row>
    <row r="326" spans="1:27" ht="12" x14ac:dyDescent="0.25">
      <c r="A326" s="29">
        <v>43416</v>
      </c>
      <c r="B326" s="32">
        <v>8501.0714552775989</v>
      </c>
      <c r="C326" s="32">
        <v>7904.7936170793882</v>
      </c>
      <c r="D326" s="32">
        <v>7630.3001984605562</v>
      </c>
      <c r="E326" s="32">
        <v>7514.1288265357325</v>
      </c>
      <c r="F326" s="32">
        <v>7656.001829417376</v>
      </c>
      <c r="G326" s="32">
        <v>8316.0197123884991</v>
      </c>
      <c r="H326" s="32">
        <v>9654.5606526196552</v>
      </c>
      <c r="I326" s="32">
        <v>10415.328928941512</v>
      </c>
      <c r="J326" s="32">
        <v>10941.698330937174</v>
      </c>
      <c r="K326" s="32">
        <v>11611.996866291025</v>
      </c>
      <c r="L326" s="32">
        <v>12294.632184504149</v>
      </c>
      <c r="M326" s="32">
        <v>12901.190675085089</v>
      </c>
      <c r="N326" s="32">
        <v>13432.700403272114</v>
      </c>
      <c r="O326" s="32">
        <v>13975.518849080141</v>
      </c>
      <c r="P326" s="32">
        <v>14339.453943428703</v>
      </c>
      <c r="Q326" s="32">
        <v>14470.018228689347</v>
      </c>
      <c r="R326" s="32">
        <v>14273.657768179246</v>
      </c>
      <c r="S326" s="32">
        <v>14140.009287203786</v>
      </c>
      <c r="T326" s="32">
        <v>14636.564797289537</v>
      </c>
      <c r="U326" s="32">
        <v>14145.14961339515</v>
      </c>
      <c r="V326" s="32">
        <v>13399.802315647385</v>
      </c>
      <c r="W326" s="32">
        <v>12416.97194785861</v>
      </c>
      <c r="X326" s="32">
        <v>11241.893380512825</v>
      </c>
      <c r="Y326" s="32">
        <v>10011.299290300309</v>
      </c>
      <c r="Z326" s="28"/>
      <c r="AA326" s="51">
        <f t="shared" si="4"/>
        <v>14636.564797289537</v>
      </c>
    </row>
    <row r="327" spans="1:27" ht="12" x14ac:dyDescent="0.25">
      <c r="A327" s="29">
        <v>43417</v>
      </c>
      <c r="B327" s="32">
        <v>9004.8234220312606</v>
      </c>
      <c r="C327" s="32">
        <v>8401.3491271651401</v>
      </c>
      <c r="D327" s="32">
        <v>8032.2737066252121</v>
      </c>
      <c r="E327" s="32">
        <v>7918.1584651769344</v>
      </c>
      <c r="F327" s="32">
        <v>8009.6562713832118</v>
      </c>
      <c r="G327" s="32">
        <v>8650.1409148271523</v>
      </c>
      <c r="H327" s="32">
        <v>9945.5031150508512</v>
      </c>
      <c r="I327" s="32">
        <v>10741.225609473982</v>
      </c>
      <c r="J327" s="32">
        <v>11446.478362929107</v>
      </c>
      <c r="K327" s="32">
        <v>12327.530272128877</v>
      </c>
      <c r="L327" s="32">
        <v>13108.859853216189</v>
      </c>
      <c r="M327" s="32">
        <v>13683.548321410672</v>
      </c>
      <c r="N327" s="32">
        <v>14240.759680554516</v>
      </c>
      <c r="O327" s="32">
        <v>14730.11873397236</v>
      </c>
      <c r="P327" s="32">
        <v>14948.068564486188</v>
      </c>
      <c r="Q327" s="32">
        <v>14977.882456396099</v>
      </c>
      <c r="R327" s="32">
        <v>14706.473233492086</v>
      </c>
      <c r="S327" s="32">
        <v>14557.403773942533</v>
      </c>
      <c r="T327" s="32">
        <v>14981.994717349189</v>
      </c>
      <c r="U327" s="32">
        <v>14482.35501154862</v>
      </c>
      <c r="V327" s="32">
        <v>13712.334148082309</v>
      </c>
      <c r="W327" s="32">
        <v>12676.04438790335</v>
      </c>
      <c r="X327" s="32">
        <v>11418.720601495743</v>
      </c>
      <c r="Y327" s="32">
        <v>10207.65975081041</v>
      </c>
      <c r="Z327" s="28"/>
      <c r="AA327" s="51">
        <f t="shared" si="4"/>
        <v>14981.994717349189</v>
      </c>
    </row>
    <row r="328" spans="1:27" ht="12" x14ac:dyDescent="0.25">
      <c r="A328" s="29">
        <v>43418</v>
      </c>
      <c r="B328" s="32">
        <v>9176.5103168228143</v>
      </c>
      <c r="C328" s="32">
        <v>8490.7908028948714</v>
      </c>
      <c r="D328" s="32">
        <v>8111.4347299722167</v>
      </c>
      <c r="E328" s="32">
        <v>7913.0181389855707</v>
      </c>
      <c r="F328" s="32">
        <v>7960.3091399461182</v>
      </c>
      <c r="G328" s="32">
        <v>8541.1659995702375</v>
      </c>
      <c r="H328" s="32">
        <v>9834.4720693173913</v>
      </c>
      <c r="I328" s="32">
        <v>10664.120716603524</v>
      </c>
      <c r="J328" s="32">
        <v>11381.710252917923</v>
      </c>
      <c r="K328" s="32">
        <v>12145.562724954596</v>
      </c>
      <c r="L328" s="32">
        <v>12809.69286887881</v>
      </c>
      <c r="M328" s="32">
        <v>13246.620595144741</v>
      </c>
      <c r="N328" s="32">
        <v>13655.790559977308</v>
      </c>
      <c r="O328" s="32">
        <v>13952.901413838139</v>
      </c>
      <c r="P328" s="32">
        <v>14126.64443910624</v>
      </c>
      <c r="Q328" s="32">
        <v>14124.588308629693</v>
      </c>
      <c r="R328" s="32">
        <v>13821.309063339224</v>
      </c>
      <c r="S328" s="32">
        <v>13723.64286570331</v>
      </c>
      <c r="T328" s="32">
        <v>14046.455350520962</v>
      </c>
      <c r="U328" s="32">
        <v>13462.514295182025</v>
      </c>
      <c r="V328" s="32">
        <v>12779.878976968899</v>
      </c>
      <c r="W328" s="32">
        <v>11932.753220632132</v>
      </c>
      <c r="X328" s="32">
        <v>11083.571333818816</v>
      </c>
      <c r="Y328" s="32">
        <v>10118.218075080678</v>
      </c>
      <c r="Z328" s="28"/>
      <c r="AA328" s="51">
        <f t="shared" si="4"/>
        <v>14126.64443910624</v>
      </c>
    </row>
    <row r="329" spans="1:27" ht="12" x14ac:dyDescent="0.25">
      <c r="A329" s="29">
        <v>43419</v>
      </c>
      <c r="B329" s="32">
        <v>9242.3064920722718</v>
      </c>
      <c r="C329" s="32">
        <v>8601.8218486283313</v>
      </c>
      <c r="D329" s="32">
        <v>8238.9148195180405</v>
      </c>
      <c r="E329" s="32">
        <v>8041.5262937696671</v>
      </c>
      <c r="F329" s="32">
        <v>8024.0491847190306</v>
      </c>
      <c r="G329" s="32">
        <v>8230.6902976118581</v>
      </c>
      <c r="H329" s="32">
        <v>8731.3580686507012</v>
      </c>
      <c r="I329" s="32">
        <v>9514.7437802145578</v>
      </c>
      <c r="J329" s="32">
        <v>10723.748500423344</v>
      </c>
      <c r="K329" s="32">
        <v>11729.19630345412</v>
      </c>
      <c r="L329" s="32">
        <v>12379.96159928079</v>
      </c>
      <c r="M329" s="32">
        <v>12875.489044128268</v>
      </c>
      <c r="N329" s="32">
        <v>13203.441855137284</v>
      </c>
      <c r="O329" s="32">
        <v>13490.272056615389</v>
      </c>
      <c r="P329" s="32">
        <v>13596.162776157485</v>
      </c>
      <c r="Q329" s="32">
        <v>13536.534992337665</v>
      </c>
      <c r="R329" s="32">
        <v>13276.434487054652</v>
      </c>
      <c r="S329" s="32">
        <v>13224.003159902741</v>
      </c>
      <c r="T329" s="32">
        <v>13597.190841395759</v>
      </c>
      <c r="U329" s="32">
        <v>13020.446242724731</v>
      </c>
      <c r="V329" s="32">
        <v>12395.382577854882</v>
      </c>
      <c r="W329" s="32">
        <v>11710.69112916521</v>
      </c>
      <c r="X329" s="32">
        <v>10983.849005706357</v>
      </c>
      <c r="Y329" s="32">
        <v>10176.817793662227</v>
      </c>
      <c r="Z329" s="28"/>
      <c r="AA329" s="51">
        <f t="shared" si="4"/>
        <v>13597.190841395759</v>
      </c>
    </row>
    <row r="330" spans="1:27" ht="12" x14ac:dyDescent="0.25">
      <c r="A330" s="29">
        <v>43420</v>
      </c>
      <c r="B330" s="32">
        <v>9341.000754946459</v>
      </c>
      <c r="C330" s="32">
        <v>8781.7332653260673</v>
      </c>
      <c r="D330" s="32">
        <v>8416.7701057392314</v>
      </c>
      <c r="E330" s="32">
        <v>8213.2131885612216</v>
      </c>
      <c r="F330" s="32">
        <v>8152.5573395031279</v>
      </c>
      <c r="G330" s="32">
        <v>8318.0758428650443</v>
      </c>
      <c r="H330" s="32">
        <v>8618.2708924406961</v>
      </c>
      <c r="I330" s="32">
        <v>9273.1484492204545</v>
      </c>
      <c r="J330" s="32">
        <v>10762.814979477711</v>
      </c>
      <c r="K330" s="32">
        <v>12104.440115423686</v>
      </c>
      <c r="L330" s="32">
        <v>13065.681113208731</v>
      </c>
      <c r="M330" s="32">
        <v>13764.765475234221</v>
      </c>
      <c r="N330" s="32">
        <v>14347.678465334886</v>
      </c>
      <c r="O330" s="32">
        <v>14712.641624921722</v>
      </c>
      <c r="P330" s="32">
        <v>14866.851410662639</v>
      </c>
      <c r="Q330" s="32">
        <v>14857.598823518183</v>
      </c>
      <c r="R330" s="32">
        <v>14567.684426325261</v>
      </c>
      <c r="S330" s="32">
        <v>14513.196968696804</v>
      </c>
      <c r="T330" s="32">
        <v>14959.377282107189</v>
      </c>
      <c r="U330" s="32">
        <v>14471.046293927619</v>
      </c>
      <c r="V330" s="32">
        <v>13725.698996179855</v>
      </c>
      <c r="W330" s="32">
        <v>12840.534826026995</v>
      </c>
      <c r="X330" s="32">
        <v>11893.686741577765</v>
      </c>
      <c r="Y330" s="32">
        <v>10810.105980438258</v>
      </c>
      <c r="Z330" s="28"/>
      <c r="AA330" s="51">
        <f t="shared" si="4"/>
        <v>14959.377282107189</v>
      </c>
    </row>
    <row r="331" spans="1:27" ht="12" x14ac:dyDescent="0.25">
      <c r="A331" s="29">
        <v>43421</v>
      </c>
      <c r="B331" s="32">
        <v>9903.3524402816674</v>
      </c>
      <c r="C331" s="32">
        <v>9350.2533420909131</v>
      </c>
      <c r="D331" s="32">
        <v>9034.6373139411699</v>
      </c>
      <c r="E331" s="32">
        <v>8896.8765720126194</v>
      </c>
      <c r="F331" s="32">
        <v>9075.7599234720819</v>
      </c>
      <c r="G331" s="32">
        <v>9797.4617207395713</v>
      </c>
      <c r="H331" s="32">
        <v>11118.525551920091</v>
      </c>
      <c r="I331" s="32">
        <v>11893.686741577765</v>
      </c>
      <c r="J331" s="32">
        <v>12794.271890304719</v>
      </c>
      <c r="K331" s="32">
        <v>13997.10821908387</v>
      </c>
      <c r="L331" s="32">
        <v>15133.120307375288</v>
      </c>
      <c r="M331" s="32">
        <v>15990.526716094784</v>
      </c>
      <c r="N331" s="32">
        <v>16601.197467628816</v>
      </c>
      <c r="O331" s="32">
        <v>16936.346735305742</v>
      </c>
      <c r="P331" s="32">
        <v>16980.553540551471</v>
      </c>
      <c r="Q331" s="32">
        <v>16836.624407193282</v>
      </c>
      <c r="R331" s="32">
        <v>16532.317096664538</v>
      </c>
      <c r="S331" s="32">
        <v>16541.569683808993</v>
      </c>
      <c r="T331" s="32">
        <v>16848.961190052556</v>
      </c>
      <c r="U331" s="32">
        <v>16210.532677085159</v>
      </c>
      <c r="V331" s="32">
        <v>15258.544266444567</v>
      </c>
      <c r="W331" s="32">
        <v>14015.61339337278</v>
      </c>
      <c r="X331" s="32">
        <v>12746.980889344171</v>
      </c>
      <c r="Y331" s="32">
        <v>11358.064752437649</v>
      </c>
      <c r="Z331" s="28"/>
      <c r="AA331" s="51">
        <f t="shared" si="4"/>
        <v>16980.553540551471</v>
      </c>
    </row>
    <row r="332" spans="1:27" ht="12" x14ac:dyDescent="0.25">
      <c r="A332" s="29">
        <v>43422</v>
      </c>
      <c r="B332" s="32">
        <v>10263.17527367714</v>
      </c>
      <c r="C332" s="32">
        <v>9553.8102592689229</v>
      </c>
      <c r="D332" s="32">
        <v>9063.4231406128092</v>
      </c>
      <c r="E332" s="32">
        <v>8810.5190919977049</v>
      </c>
      <c r="F332" s="32">
        <v>8872.2030062940721</v>
      </c>
      <c r="G332" s="32">
        <v>9436.6108221058275</v>
      </c>
      <c r="H332" s="32">
        <v>10823.470828535805</v>
      </c>
      <c r="I332" s="32">
        <v>11611.996866291025</v>
      </c>
      <c r="J332" s="32">
        <v>12248.369248781873</v>
      </c>
      <c r="K332" s="32">
        <v>12960.818458904909</v>
      </c>
      <c r="L332" s="32">
        <v>13436.812664225205</v>
      </c>
      <c r="M332" s="32">
        <v>13526.254339954936</v>
      </c>
      <c r="N332" s="32">
        <v>13298.023857058381</v>
      </c>
      <c r="O332" s="32">
        <v>13049.232069396368</v>
      </c>
      <c r="P332" s="32">
        <v>12714.082801719442</v>
      </c>
      <c r="Q332" s="32">
        <v>12378.933534042517</v>
      </c>
      <c r="R332" s="32">
        <v>12394.354512616608</v>
      </c>
      <c r="S332" s="32">
        <v>13062.596917493915</v>
      </c>
      <c r="T332" s="32">
        <v>13733.923518086038</v>
      </c>
      <c r="U332" s="32">
        <v>13525.226274716664</v>
      </c>
      <c r="V332" s="32">
        <v>13015.305916533367</v>
      </c>
      <c r="W332" s="32">
        <v>12224.7237483016</v>
      </c>
      <c r="X332" s="32">
        <v>11171.984944310276</v>
      </c>
      <c r="Y332" s="32">
        <v>10171.677467470863</v>
      </c>
      <c r="Z332" s="28"/>
      <c r="AA332" s="51">
        <f t="shared" ref="AA332:AA375" si="5">MAX(B332:Y332)</f>
        <v>13733.923518086038</v>
      </c>
    </row>
    <row r="333" spans="1:27" ht="12" x14ac:dyDescent="0.25">
      <c r="A333" s="29">
        <v>43423</v>
      </c>
      <c r="B333" s="32">
        <v>9458.2001921095543</v>
      </c>
      <c r="C333" s="32">
        <v>9137.4438377684492</v>
      </c>
      <c r="D333" s="32">
        <v>9006.8795525078058</v>
      </c>
      <c r="E333" s="32">
        <v>9025.3847267967158</v>
      </c>
      <c r="F333" s="32">
        <v>9330.7201025637314</v>
      </c>
      <c r="G333" s="32">
        <v>10241.585903673411</v>
      </c>
      <c r="H333" s="32">
        <v>12012.942309217407</v>
      </c>
      <c r="I333" s="32">
        <v>12781.935107445446</v>
      </c>
      <c r="J333" s="32">
        <v>13091.382744165552</v>
      </c>
      <c r="K333" s="32">
        <v>13241.480268953377</v>
      </c>
      <c r="L333" s="32">
        <v>13160.263115129828</v>
      </c>
      <c r="M333" s="32">
        <v>12847.731282694904</v>
      </c>
      <c r="N333" s="32">
        <v>12468.375209772248</v>
      </c>
      <c r="O333" s="32">
        <v>12185.657269247235</v>
      </c>
      <c r="P333" s="32">
        <v>11963.595177780315</v>
      </c>
      <c r="Q333" s="32">
        <v>11880.321893480219</v>
      </c>
      <c r="R333" s="32">
        <v>12020.138765885318</v>
      </c>
      <c r="S333" s="32">
        <v>12819.973521261538</v>
      </c>
      <c r="T333" s="32">
        <v>13616.724080922941</v>
      </c>
      <c r="U333" s="32">
        <v>13489.243991377116</v>
      </c>
      <c r="V333" s="32">
        <v>13095.495005118642</v>
      </c>
      <c r="W333" s="32">
        <v>12322.389945937513</v>
      </c>
      <c r="X333" s="32">
        <v>11320.026338621556</v>
      </c>
      <c r="Y333" s="32">
        <v>10286.820774157413</v>
      </c>
      <c r="Z333" s="28"/>
      <c r="AA333" s="51">
        <f t="shared" si="5"/>
        <v>13616.724080922941</v>
      </c>
    </row>
    <row r="334" spans="1:27" ht="12" x14ac:dyDescent="0.25">
      <c r="A334" s="29">
        <v>43424</v>
      </c>
      <c r="B334" s="32">
        <v>9539.417345933105</v>
      </c>
      <c r="C334" s="32">
        <v>9164.1735339635416</v>
      </c>
      <c r="D334" s="32">
        <v>9071.6476625189916</v>
      </c>
      <c r="E334" s="32">
        <v>9110.7141415733568</v>
      </c>
      <c r="F334" s="32">
        <v>9430.4424306761903</v>
      </c>
      <c r="G334" s="32">
        <v>10329.999514164871</v>
      </c>
      <c r="H334" s="32">
        <v>11914.248046343222</v>
      </c>
      <c r="I334" s="32">
        <v>12549.592363595797</v>
      </c>
      <c r="J334" s="32">
        <v>12404.635164999336</v>
      </c>
      <c r="K334" s="32">
        <v>12402.579034522791</v>
      </c>
      <c r="L334" s="32">
        <v>12349.119642132606</v>
      </c>
      <c r="M334" s="32">
        <v>12283.323466883148</v>
      </c>
      <c r="N334" s="32">
        <v>12179.488877817597</v>
      </c>
      <c r="O334" s="32">
        <v>12073.598158275501</v>
      </c>
      <c r="P334" s="32">
        <v>11900.883198245676</v>
      </c>
      <c r="Q334" s="32">
        <v>11816.581848707307</v>
      </c>
      <c r="R334" s="32">
        <v>11854.6202625234</v>
      </c>
      <c r="S334" s="32">
        <v>12594.827234079799</v>
      </c>
      <c r="T334" s="32">
        <v>13396.718119932566</v>
      </c>
      <c r="U334" s="32">
        <v>13276.434487054652</v>
      </c>
      <c r="V334" s="32">
        <v>12835.394499835629</v>
      </c>
      <c r="W334" s="32">
        <v>12078.738484466865</v>
      </c>
      <c r="X334" s="32">
        <v>11098.992312392909</v>
      </c>
      <c r="Y334" s="32">
        <v>10063.730617452222</v>
      </c>
      <c r="Z334" s="28"/>
      <c r="AA334" s="51">
        <f t="shared" si="5"/>
        <v>13396.718119932566</v>
      </c>
    </row>
    <row r="335" spans="1:27" ht="12" x14ac:dyDescent="0.25">
      <c r="A335" s="29">
        <v>43425</v>
      </c>
      <c r="B335" s="32">
        <v>9253.6152096932728</v>
      </c>
      <c r="C335" s="32">
        <v>8749.8632429396112</v>
      </c>
      <c r="D335" s="32">
        <v>8575.0921524332389</v>
      </c>
      <c r="E335" s="32">
        <v>8470.2294981294162</v>
      </c>
      <c r="F335" s="32">
        <v>8618.2708924406961</v>
      </c>
      <c r="G335" s="32">
        <v>9570.2593030812877</v>
      </c>
      <c r="H335" s="32">
        <v>10887.210873308717</v>
      </c>
      <c r="I335" s="32">
        <v>11641.810758200934</v>
      </c>
      <c r="J335" s="32">
        <v>11904.995459198766</v>
      </c>
      <c r="K335" s="32">
        <v>12158.927573052142</v>
      </c>
      <c r="L335" s="32">
        <v>12371.737077374608</v>
      </c>
      <c r="M335" s="32">
        <v>12420.056143573427</v>
      </c>
      <c r="N335" s="32">
        <v>12247.341183543602</v>
      </c>
      <c r="O335" s="32">
        <v>12126.029485427413</v>
      </c>
      <c r="P335" s="32">
        <v>11977.988091116133</v>
      </c>
      <c r="Q335" s="32">
        <v>11843.311544902399</v>
      </c>
      <c r="R335" s="32">
        <v>11922.472568249403</v>
      </c>
      <c r="S335" s="32">
        <v>12514.638145494524</v>
      </c>
      <c r="T335" s="32">
        <v>12883.71356603445</v>
      </c>
      <c r="U335" s="32">
        <v>12553.704624548889</v>
      </c>
      <c r="V335" s="32">
        <v>12111.636572091595</v>
      </c>
      <c r="W335" s="32">
        <v>11497.881624842747</v>
      </c>
      <c r="X335" s="32">
        <v>10779.264023290074</v>
      </c>
      <c r="Y335" s="32">
        <v>9946.5311802891247</v>
      </c>
      <c r="Z335" s="28"/>
      <c r="AA335" s="51">
        <f t="shared" si="5"/>
        <v>12883.71356603445</v>
      </c>
    </row>
    <row r="336" spans="1:27" ht="12" x14ac:dyDescent="0.25">
      <c r="A336" s="29">
        <v>43426</v>
      </c>
      <c r="B336" s="32">
        <v>9133.331576815357</v>
      </c>
      <c r="C336" s="32">
        <v>8607.9902400579685</v>
      </c>
      <c r="D336" s="32">
        <v>8314.9916471502256</v>
      </c>
      <c r="E336" s="32">
        <v>8211.1570580846765</v>
      </c>
      <c r="F336" s="32">
        <v>8249.1954719007681</v>
      </c>
      <c r="G336" s="32">
        <v>8486.6785419417811</v>
      </c>
      <c r="H336" s="32">
        <v>9033.6092487028982</v>
      </c>
      <c r="I336" s="32">
        <v>9767.6478288296621</v>
      </c>
      <c r="J336" s="32">
        <v>10996.18578856563</v>
      </c>
      <c r="K336" s="32">
        <v>12060.233310177955</v>
      </c>
      <c r="L336" s="32">
        <v>12669.875996473713</v>
      </c>
      <c r="M336" s="32">
        <v>12997.828807482729</v>
      </c>
      <c r="N336" s="32">
        <v>13015.305916533367</v>
      </c>
      <c r="O336" s="32">
        <v>12994.74461176791</v>
      </c>
      <c r="P336" s="32">
        <v>12891.938087940633</v>
      </c>
      <c r="Q336" s="32">
        <v>12716.138932195989</v>
      </c>
      <c r="R336" s="32">
        <v>12684.268909809532</v>
      </c>
      <c r="S336" s="32">
        <v>13185.964746086647</v>
      </c>
      <c r="T336" s="32">
        <v>13571.489210438938</v>
      </c>
      <c r="U336" s="32">
        <v>13312.416770394198</v>
      </c>
      <c r="V336" s="32">
        <v>12933.060697471545</v>
      </c>
      <c r="W336" s="32">
        <v>12367.624816421516</v>
      </c>
      <c r="X336" s="32">
        <v>11721.999846786211</v>
      </c>
      <c r="Y336" s="32">
        <v>10834.779546156804</v>
      </c>
      <c r="Z336" s="28"/>
      <c r="AA336" s="51">
        <f t="shared" si="5"/>
        <v>13571.489210438938</v>
      </c>
    </row>
    <row r="337" spans="1:27" ht="12" x14ac:dyDescent="0.25">
      <c r="A337" s="29">
        <v>43427</v>
      </c>
      <c r="B337" s="32">
        <v>9981.4853983903995</v>
      </c>
      <c r="C337" s="32">
        <v>9425.3021044848265</v>
      </c>
      <c r="D337" s="32">
        <v>8989.4024434571693</v>
      </c>
      <c r="E337" s="32">
        <v>8740.6106557951571</v>
      </c>
      <c r="F337" s="32">
        <v>8694.3477200728812</v>
      </c>
      <c r="G337" s="32">
        <v>8843.4171796224346</v>
      </c>
      <c r="H337" s="32">
        <v>9155.9490120573591</v>
      </c>
      <c r="I337" s="32">
        <v>9869.4262874186661</v>
      </c>
      <c r="J337" s="32">
        <v>11497.881624842747</v>
      </c>
      <c r="K337" s="32">
        <v>13098.579200833461</v>
      </c>
      <c r="L337" s="32">
        <v>14136.925091488967</v>
      </c>
      <c r="M337" s="32">
        <v>14806.195561604545</v>
      </c>
      <c r="N337" s="32">
        <v>15228.730374534656</v>
      </c>
      <c r="O337" s="32">
        <v>15535.093815539944</v>
      </c>
      <c r="P337" s="32">
        <v>15590.609338406673</v>
      </c>
      <c r="Q337" s="32">
        <v>15486.774749341124</v>
      </c>
      <c r="R337" s="32">
        <v>15091.997697844377</v>
      </c>
      <c r="S337" s="32">
        <v>15250.319744538385</v>
      </c>
      <c r="T337" s="32">
        <v>15742.762993671045</v>
      </c>
      <c r="U337" s="32">
        <v>15411.725986947211</v>
      </c>
      <c r="V337" s="32">
        <v>14826.75686637</v>
      </c>
      <c r="W337" s="32">
        <v>13959.069805267776</v>
      </c>
      <c r="X337" s="32">
        <v>12993.716546529638</v>
      </c>
      <c r="Y337" s="32">
        <v>12027.335222553227</v>
      </c>
      <c r="Z337" s="28"/>
      <c r="AA337" s="51">
        <f t="shared" si="5"/>
        <v>15742.762993671045</v>
      </c>
    </row>
    <row r="338" spans="1:27" ht="12" x14ac:dyDescent="0.25">
      <c r="A338" s="29">
        <v>43428</v>
      </c>
      <c r="B338" s="32">
        <v>10800.853393293803</v>
      </c>
      <c r="C338" s="32">
        <v>10053.449965069494</v>
      </c>
      <c r="D338" s="32">
        <v>9629.8870869011098</v>
      </c>
      <c r="E338" s="32">
        <v>9466.4247140157368</v>
      </c>
      <c r="F338" s="32">
        <v>9596.9889992763801</v>
      </c>
      <c r="G338" s="32">
        <v>10253.922686532685</v>
      </c>
      <c r="H338" s="32">
        <v>11453.674819597018</v>
      </c>
      <c r="I338" s="32">
        <v>12290.519923551057</v>
      </c>
      <c r="J338" s="32">
        <v>13375.128749928839</v>
      </c>
      <c r="K338" s="32">
        <v>14570.768622040079</v>
      </c>
      <c r="L338" s="32">
        <v>15649.209056988222</v>
      </c>
      <c r="M338" s="32">
        <v>16760.547579561095</v>
      </c>
      <c r="N338" s="32">
        <v>17611.785596850954</v>
      </c>
      <c r="O338" s="32">
        <v>18042.544931687251</v>
      </c>
      <c r="P338" s="32">
        <v>18245.073783626987</v>
      </c>
      <c r="Q338" s="32">
        <v>18168.9969559948</v>
      </c>
      <c r="R338" s="32">
        <v>17688.890489721412</v>
      </c>
      <c r="S338" s="32">
        <v>17512.063268738497</v>
      </c>
      <c r="T338" s="32">
        <v>17866.745775942603</v>
      </c>
      <c r="U338" s="32">
        <v>17265.327611553028</v>
      </c>
      <c r="V338" s="32">
        <v>16468.577051891625</v>
      </c>
      <c r="W338" s="32">
        <v>15270.88104930384</v>
      </c>
      <c r="X338" s="32">
        <v>14177.019635781606</v>
      </c>
      <c r="Y338" s="32">
        <v>12801.468346972628</v>
      </c>
      <c r="Z338" s="28"/>
      <c r="AA338" s="51">
        <f t="shared" si="5"/>
        <v>18245.073783626987</v>
      </c>
    </row>
    <row r="339" spans="1:27" ht="12" x14ac:dyDescent="0.25">
      <c r="A339" s="29">
        <v>43429</v>
      </c>
      <c r="B339" s="32">
        <v>11600.688148670024</v>
      </c>
      <c r="C339" s="32">
        <v>10770.01143614562</v>
      </c>
      <c r="D339" s="32">
        <v>10303.269817969778</v>
      </c>
      <c r="E339" s="32">
        <v>10120.274205557223</v>
      </c>
      <c r="F339" s="32">
        <v>10165.509076041226</v>
      </c>
      <c r="G339" s="32">
        <v>10811.13404567653</v>
      </c>
      <c r="H339" s="32">
        <v>12002.66165683468</v>
      </c>
      <c r="I339" s="32">
        <v>12806.608673163992</v>
      </c>
      <c r="J339" s="32">
        <v>13873.740390491135</v>
      </c>
      <c r="K339" s="32">
        <v>14986.106978302281</v>
      </c>
      <c r="L339" s="32">
        <v>15952.488302278693</v>
      </c>
      <c r="M339" s="32">
        <v>16591.94488048436</v>
      </c>
      <c r="N339" s="32">
        <v>16953.823844356379</v>
      </c>
      <c r="O339" s="32">
        <v>17214.952414877662</v>
      </c>
      <c r="P339" s="32">
        <v>17183.082392491207</v>
      </c>
      <c r="Q339" s="32">
        <v>17007.283236746563</v>
      </c>
      <c r="R339" s="32">
        <v>16626.899098585633</v>
      </c>
      <c r="S339" s="32">
        <v>16751.294992416639</v>
      </c>
      <c r="T339" s="32">
        <v>17097.752977714568</v>
      </c>
      <c r="U339" s="32">
        <v>16637.179750968364</v>
      </c>
      <c r="V339" s="32">
        <v>15876.411474646507</v>
      </c>
      <c r="W339" s="32">
        <v>14973.770195443009</v>
      </c>
      <c r="X339" s="32">
        <v>13878.880716682499</v>
      </c>
      <c r="Y339" s="32">
        <v>12792.215759828174</v>
      </c>
      <c r="Z339" s="28"/>
      <c r="AA339" s="51">
        <f t="shared" si="5"/>
        <v>17214.952414877662</v>
      </c>
    </row>
    <row r="340" spans="1:27" ht="12" x14ac:dyDescent="0.25">
      <c r="A340" s="29">
        <v>43430</v>
      </c>
      <c r="B340" s="32">
        <v>11725.08404250103</v>
      </c>
      <c r="C340" s="32">
        <v>10998.241919042177</v>
      </c>
      <c r="D340" s="32">
        <v>10522.247713721879</v>
      </c>
      <c r="E340" s="32">
        <v>10273.455926059867</v>
      </c>
      <c r="F340" s="32">
        <v>10275.512056536414</v>
      </c>
      <c r="G340" s="32">
        <v>10647.671672791159</v>
      </c>
      <c r="H340" s="32">
        <v>11449.562558643926</v>
      </c>
      <c r="I340" s="32">
        <v>12210.330834965782</v>
      </c>
      <c r="J340" s="32">
        <v>13115.028244645826</v>
      </c>
      <c r="K340" s="32">
        <v>13753.456757613221</v>
      </c>
      <c r="L340" s="32">
        <v>13796.635497620677</v>
      </c>
      <c r="M340" s="32">
        <v>13647.566038071125</v>
      </c>
      <c r="N340" s="32">
        <v>13415.223294221476</v>
      </c>
      <c r="O340" s="32">
        <v>13051.288199872914</v>
      </c>
      <c r="P340" s="32">
        <v>12612.304343130438</v>
      </c>
      <c r="Q340" s="32">
        <v>12182.573073532416</v>
      </c>
      <c r="R340" s="32">
        <v>11949.202264444495</v>
      </c>
      <c r="S340" s="32">
        <v>12428.28066547961</v>
      </c>
      <c r="T340" s="32">
        <v>12954.650067475271</v>
      </c>
      <c r="U340" s="32">
        <v>12652.398887423076</v>
      </c>
      <c r="V340" s="32">
        <v>12151.731116384233</v>
      </c>
      <c r="W340" s="32">
        <v>11628.445910103388</v>
      </c>
      <c r="X340" s="32">
        <v>10932.445743792718</v>
      </c>
      <c r="Y340" s="32">
        <v>10046.253508401584</v>
      </c>
      <c r="Z340" s="28"/>
      <c r="AA340" s="51">
        <f t="shared" si="5"/>
        <v>13796.635497620677</v>
      </c>
    </row>
    <row r="341" spans="1:27" ht="12" x14ac:dyDescent="0.25">
      <c r="A341" s="29">
        <v>43431</v>
      </c>
      <c r="B341" s="32">
        <v>9232.0258396895442</v>
      </c>
      <c r="C341" s="32">
        <v>8692.2915895963361</v>
      </c>
      <c r="D341" s="32">
        <v>8417.7981709775049</v>
      </c>
      <c r="E341" s="32">
        <v>8347.8897347749553</v>
      </c>
      <c r="F341" s="32">
        <v>8420.8823666923217</v>
      </c>
      <c r="G341" s="32">
        <v>8751.9193734161563</v>
      </c>
      <c r="H341" s="32">
        <v>9372.8707773329152</v>
      </c>
      <c r="I341" s="32">
        <v>10278.596252251231</v>
      </c>
      <c r="J341" s="32">
        <v>11315.914077668465</v>
      </c>
      <c r="K341" s="32">
        <v>11994.437134928497</v>
      </c>
      <c r="L341" s="32">
        <v>12396.410643093153</v>
      </c>
      <c r="M341" s="32">
        <v>12553.704624548889</v>
      </c>
      <c r="N341" s="32">
        <v>12543.423972166162</v>
      </c>
      <c r="O341" s="32">
        <v>12328.558337367151</v>
      </c>
      <c r="P341" s="32">
        <v>12082.850745419957</v>
      </c>
      <c r="Q341" s="32">
        <v>11698.354346305938</v>
      </c>
      <c r="R341" s="32">
        <v>11193.574314314004</v>
      </c>
      <c r="S341" s="32">
        <v>10984.877070944631</v>
      </c>
      <c r="T341" s="32">
        <v>11134.974595732456</v>
      </c>
      <c r="U341" s="32">
        <v>10738.141413759164</v>
      </c>
      <c r="V341" s="32">
        <v>10465.704125616878</v>
      </c>
      <c r="W341" s="32">
        <v>10219.996533669684</v>
      </c>
      <c r="X341" s="32">
        <v>9832.4159388408461</v>
      </c>
      <c r="Y341" s="32">
        <v>9268.0081230290907</v>
      </c>
      <c r="Z341" s="28"/>
      <c r="AA341" s="51">
        <f t="shared" si="5"/>
        <v>12553.704624548889</v>
      </c>
    </row>
    <row r="342" spans="1:27" ht="12" x14ac:dyDescent="0.25">
      <c r="A342" s="29">
        <v>43432</v>
      </c>
      <c r="B342" s="32">
        <v>8728.2738729358825</v>
      </c>
      <c r="C342" s="32">
        <v>8406.4894533565039</v>
      </c>
      <c r="D342" s="32">
        <v>8276.953233334134</v>
      </c>
      <c r="E342" s="32">
        <v>8321.1600385798629</v>
      </c>
      <c r="F342" s="32">
        <v>8553.5027824295103</v>
      </c>
      <c r="G342" s="32">
        <v>9040.8057053708071</v>
      </c>
      <c r="H342" s="32">
        <v>9818.0230255050283</v>
      </c>
      <c r="I342" s="32">
        <v>10636.362955170158</v>
      </c>
      <c r="J342" s="32">
        <v>11411.524144827832</v>
      </c>
      <c r="K342" s="32">
        <v>11848.451871093763</v>
      </c>
      <c r="L342" s="32">
        <v>11907.051589675311</v>
      </c>
      <c r="M342" s="32">
        <v>11712.747259641757</v>
      </c>
      <c r="N342" s="32">
        <v>11472.179993885928</v>
      </c>
      <c r="O342" s="32">
        <v>11254.230163372098</v>
      </c>
      <c r="P342" s="32">
        <v>11051.70131143236</v>
      </c>
      <c r="Q342" s="32">
        <v>10920.108960933445</v>
      </c>
      <c r="R342" s="32">
        <v>10930.389613316172</v>
      </c>
      <c r="S342" s="32">
        <v>11599.660083431751</v>
      </c>
      <c r="T342" s="32">
        <v>12361.45642499188</v>
      </c>
      <c r="U342" s="32">
        <v>12145.562724954596</v>
      </c>
      <c r="V342" s="32">
        <v>11812.469587754216</v>
      </c>
      <c r="W342" s="32">
        <v>11607.884605337933</v>
      </c>
      <c r="X342" s="32">
        <v>10918.0528304569</v>
      </c>
      <c r="Y342" s="32">
        <v>10134.667118893043</v>
      </c>
      <c r="Z342" s="28"/>
      <c r="AA342" s="51">
        <f t="shared" si="5"/>
        <v>12361.45642499188</v>
      </c>
    </row>
    <row r="343" spans="1:27" ht="12" x14ac:dyDescent="0.25">
      <c r="A343" s="29">
        <v>43433</v>
      </c>
      <c r="B343" s="32">
        <v>9429.4143654379168</v>
      </c>
      <c r="C343" s="32">
        <v>9046.9740968004444</v>
      </c>
      <c r="D343" s="32">
        <v>8843.4171796224346</v>
      </c>
      <c r="E343" s="32">
        <v>8817.7155486656138</v>
      </c>
      <c r="F343" s="32">
        <v>8937.9991815435296</v>
      </c>
      <c r="G343" s="32">
        <v>9189.8751649203605</v>
      </c>
      <c r="H343" s="32">
        <v>9739.8900673962962</v>
      </c>
      <c r="I343" s="32">
        <v>10437.946364183512</v>
      </c>
      <c r="J343" s="32">
        <v>11180.209466216458</v>
      </c>
      <c r="K343" s="32">
        <v>11519.470994846475</v>
      </c>
      <c r="L343" s="32">
        <v>11562.649734853931</v>
      </c>
      <c r="M343" s="32">
        <v>11534.891973420567</v>
      </c>
      <c r="N343" s="32">
        <v>11435.169645308108</v>
      </c>
      <c r="O343" s="32">
        <v>11324.138599574646</v>
      </c>
      <c r="P343" s="32">
        <v>11188.433988122641</v>
      </c>
      <c r="Q343" s="32">
        <v>11053.757441908907</v>
      </c>
      <c r="R343" s="32">
        <v>10934.501874269265</v>
      </c>
      <c r="S343" s="32">
        <v>11398.159296730288</v>
      </c>
      <c r="T343" s="32">
        <v>11995.465200166771</v>
      </c>
      <c r="U343" s="32">
        <v>11727.140172977575</v>
      </c>
      <c r="V343" s="32">
        <v>11309.745686238828</v>
      </c>
      <c r="W343" s="32">
        <v>10833.751480918532</v>
      </c>
      <c r="X343" s="32">
        <v>10191.210706998047</v>
      </c>
      <c r="Y343" s="32">
        <v>9407.8249954341882</v>
      </c>
      <c r="Z343" s="28"/>
      <c r="AA343" s="51">
        <f t="shared" si="5"/>
        <v>11995.465200166771</v>
      </c>
    </row>
    <row r="344" spans="1:27" ht="12" x14ac:dyDescent="0.25">
      <c r="A344" s="29">
        <v>43434</v>
      </c>
      <c r="B344" s="32">
        <v>8632.663805776514</v>
      </c>
      <c r="C344" s="32">
        <v>8128.9118390228532</v>
      </c>
      <c r="D344" s="32">
        <v>7874.9797251694772</v>
      </c>
      <c r="E344" s="32">
        <v>7778.3415927718361</v>
      </c>
      <c r="F344" s="32">
        <v>7825.6325937323845</v>
      </c>
      <c r="G344" s="32">
        <v>8027.1333804338483</v>
      </c>
      <c r="H344" s="32">
        <v>8414.7139752626863</v>
      </c>
      <c r="I344" s="32">
        <v>9027.4408572732609</v>
      </c>
      <c r="J344" s="32">
        <v>10063.730617452222</v>
      </c>
      <c r="K344" s="32">
        <v>10851.228589969169</v>
      </c>
      <c r="L344" s="32">
        <v>11337.503447672192</v>
      </c>
      <c r="M344" s="32">
        <v>11655.17560629848</v>
      </c>
      <c r="N344" s="32">
        <v>11886.490284909856</v>
      </c>
      <c r="O344" s="32">
        <v>12004.717787311225</v>
      </c>
      <c r="P344" s="32">
        <v>12028.363287791499</v>
      </c>
      <c r="Q344" s="32">
        <v>11949.202264444495</v>
      </c>
      <c r="R344" s="32">
        <v>11833.030892519671</v>
      </c>
      <c r="S344" s="32">
        <v>12296.688314980694</v>
      </c>
      <c r="T344" s="32">
        <v>13111.944048931007</v>
      </c>
      <c r="U344" s="32">
        <v>12829.226108405994</v>
      </c>
      <c r="V344" s="32">
        <v>12357.344164038788</v>
      </c>
      <c r="W344" s="32">
        <v>11638.726562486117</v>
      </c>
      <c r="X344" s="32">
        <v>10770.01143614562</v>
      </c>
      <c r="Y344" s="32">
        <v>9669.9816311937466</v>
      </c>
      <c r="Z344" s="28"/>
      <c r="AA344" s="51">
        <f t="shared" si="5"/>
        <v>13111.944048931007</v>
      </c>
    </row>
    <row r="345" spans="1:27" ht="12" x14ac:dyDescent="0.25">
      <c r="A345" s="29">
        <v>43435</v>
      </c>
      <c r="B345" s="32">
        <v>8814.631352950797</v>
      </c>
      <c r="C345" s="32">
        <v>8255.3638633304054</v>
      </c>
      <c r="D345" s="32">
        <v>7976.7581837584821</v>
      </c>
      <c r="E345" s="32">
        <v>7888.3445732670234</v>
      </c>
      <c r="F345" s="32">
        <v>8038.4420980548493</v>
      </c>
      <c r="G345" s="32">
        <v>8771.4526129433398</v>
      </c>
      <c r="H345" s="32">
        <v>10121.302270795497</v>
      </c>
      <c r="I345" s="32">
        <v>10866.64956854326</v>
      </c>
      <c r="J345" s="32">
        <v>11503.02195103411</v>
      </c>
      <c r="K345" s="32">
        <v>12201.078247821326</v>
      </c>
      <c r="L345" s="32">
        <v>12929.976501756726</v>
      </c>
      <c r="M345" s="32">
        <v>13495.412382806753</v>
      </c>
      <c r="N345" s="32">
        <v>13757.569018566312</v>
      </c>
      <c r="O345" s="32">
        <v>13856.263281440499</v>
      </c>
      <c r="P345" s="32">
        <v>13732.895452847764</v>
      </c>
      <c r="Q345" s="32">
        <v>13508.777230904299</v>
      </c>
      <c r="R345" s="32">
        <v>13299.051922296652</v>
      </c>
      <c r="S345" s="32">
        <v>13777.102258093495</v>
      </c>
      <c r="T345" s="32">
        <v>14555.347643465988</v>
      </c>
      <c r="U345" s="32">
        <v>14315.80844294843</v>
      </c>
      <c r="V345" s="32">
        <v>13752.428692374948</v>
      </c>
      <c r="W345" s="32">
        <v>12841.562891265266</v>
      </c>
      <c r="X345" s="32">
        <v>11759.010195364031</v>
      </c>
      <c r="Y345" s="32">
        <v>10495.518017526789</v>
      </c>
      <c r="Z345" s="28"/>
      <c r="AA345" s="51">
        <f t="shared" si="5"/>
        <v>14555.347643465988</v>
      </c>
    </row>
    <row r="346" spans="1:27" ht="12" x14ac:dyDescent="0.25">
      <c r="A346" s="29">
        <v>43436</v>
      </c>
      <c r="B346" s="32">
        <v>9421.1898435317344</v>
      </c>
      <c r="C346" s="32">
        <v>8749.8632429396112</v>
      </c>
      <c r="D346" s="32">
        <v>8322.1881038181364</v>
      </c>
      <c r="E346" s="32">
        <v>8153.5854047414005</v>
      </c>
      <c r="F346" s="32">
        <v>8269.7567766662232</v>
      </c>
      <c r="G346" s="32">
        <v>8935.9430510669845</v>
      </c>
      <c r="H346" s="32">
        <v>10325.88725321178</v>
      </c>
      <c r="I346" s="32">
        <v>11037.308398096542</v>
      </c>
      <c r="J346" s="32">
        <v>11547.228756279839</v>
      </c>
      <c r="K346" s="32">
        <v>12280.23927116833</v>
      </c>
      <c r="L346" s="32">
        <v>12980.351698432092</v>
      </c>
      <c r="M346" s="32">
        <v>13406.998772315295</v>
      </c>
      <c r="N346" s="32">
        <v>13652.706364262489</v>
      </c>
      <c r="O346" s="32">
        <v>13805.888084765133</v>
      </c>
      <c r="P346" s="32">
        <v>13753.456757613221</v>
      </c>
      <c r="Q346" s="32">
        <v>13574.573406153757</v>
      </c>
      <c r="R346" s="32">
        <v>13330.921944683108</v>
      </c>
      <c r="S346" s="32">
        <v>13853.17908572568</v>
      </c>
      <c r="T346" s="32">
        <v>14613.947362047536</v>
      </c>
      <c r="U346" s="32">
        <v>14338.425878190432</v>
      </c>
      <c r="V346" s="32">
        <v>13782.242584284859</v>
      </c>
      <c r="W346" s="32">
        <v>12910.443262229543</v>
      </c>
      <c r="X346" s="32">
        <v>11777.515369652941</v>
      </c>
      <c r="Y346" s="32">
        <v>10506.826735147788</v>
      </c>
      <c r="Z346" s="28"/>
      <c r="AA346" s="51">
        <f t="shared" si="5"/>
        <v>14613.947362047536</v>
      </c>
    </row>
    <row r="347" spans="1:27" ht="12" x14ac:dyDescent="0.25">
      <c r="A347" s="29">
        <v>43437</v>
      </c>
      <c r="B347" s="32">
        <v>9406.7969301959165</v>
      </c>
      <c r="C347" s="32">
        <v>8690.2354591197909</v>
      </c>
      <c r="D347" s="32">
        <v>8307.7951904823167</v>
      </c>
      <c r="E347" s="32">
        <v>8125.8276433080355</v>
      </c>
      <c r="F347" s="32">
        <v>8203.9606014167657</v>
      </c>
      <c r="G347" s="32">
        <v>8878.3713977237094</v>
      </c>
      <c r="H347" s="32">
        <v>10389.627297984693</v>
      </c>
      <c r="I347" s="32">
        <v>11038.336463334814</v>
      </c>
      <c r="J347" s="32">
        <v>11668.540454396027</v>
      </c>
      <c r="K347" s="32">
        <v>12557.816885501979</v>
      </c>
      <c r="L347" s="32">
        <v>13235.31187752374</v>
      </c>
      <c r="M347" s="32">
        <v>13782.242584284859</v>
      </c>
      <c r="N347" s="32">
        <v>14191.412549117424</v>
      </c>
      <c r="O347" s="32">
        <v>14382.632683436161</v>
      </c>
      <c r="P347" s="32">
        <v>14530.674077747441</v>
      </c>
      <c r="Q347" s="32">
        <v>14599.554448711717</v>
      </c>
      <c r="R347" s="32">
        <v>14262.349050558245</v>
      </c>
      <c r="S347" s="32">
        <v>14420.671097252254</v>
      </c>
      <c r="T347" s="32">
        <v>15089.941567367832</v>
      </c>
      <c r="U347" s="32">
        <v>14732.174864448905</v>
      </c>
      <c r="V347" s="32">
        <v>14090.662155766691</v>
      </c>
      <c r="W347" s="32">
        <v>13146.898267032282</v>
      </c>
      <c r="X347" s="32">
        <v>11991.352939213679</v>
      </c>
      <c r="Y347" s="32">
        <v>10644.58747707634</v>
      </c>
      <c r="Z347" s="28"/>
      <c r="AA347" s="51">
        <f t="shared" si="5"/>
        <v>15089.941567367832</v>
      </c>
    </row>
    <row r="348" spans="1:27" ht="12" x14ac:dyDescent="0.25">
      <c r="A348" s="29">
        <v>43438</v>
      </c>
      <c r="B348" s="32">
        <v>9528.108628312104</v>
      </c>
      <c r="C348" s="32">
        <v>8842.3891143841611</v>
      </c>
      <c r="D348" s="32">
        <v>8447.6120628874141</v>
      </c>
      <c r="E348" s="32">
        <v>8277.9812985724056</v>
      </c>
      <c r="F348" s="32">
        <v>8376.6755614465928</v>
      </c>
      <c r="G348" s="32">
        <v>9070.6195972807182</v>
      </c>
      <c r="H348" s="32">
        <v>10424.581516085966</v>
      </c>
      <c r="I348" s="32">
        <v>11164.788487642367</v>
      </c>
      <c r="J348" s="32">
        <v>11775.459239176396</v>
      </c>
      <c r="K348" s="32">
        <v>12642.118235040349</v>
      </c>
      <c r="L348" s="32">
        <v>13330.921944683108</v>
      </c>
      <c r="M348" s="32">
        <v>13903.554282401046</v>
      </c>
      <c r="N348" s="32">
        <v>14345.622334858341</v>
      </c>
      <c r="O348" s="32">
        <v>14540.954730130168</v>
      </c>
      <c r="P348" s="32">
        <v>14670.490950152538</v>
      </c>
      <c r="Q348" s="32">
        <v>14718.810016351359</v>
      </c>
      <c r="R348" s="32">
        <v>14354.874922002795</v>
      </c>
      <c r="S348" s="32">
        <v>14528.617947270895</v>
      </c>
      <c r="T348" s="32">
        <v>15233.87070072602</v>
      </c>
      <c r="U348" s="32">
        <v>14933.67565115037</v>
      </c>
      <c r="V348" s="32">
        <v>14342.538139143522</v>
      </c>
      <c r="W348" s="32">
        <v>13473.823012803025</v>
      </c>
      <c r="X348" s="32">
        <v>12272.014749262147</v>
      </c>
      <c r="Y348" s="32">
        <v>10961.231570464357</v>
      </c>
      <c r="Z348" s="28"/>
      <c r="AA348" s="51">
        <f t="shared" si="5"/>
        <v>15233.87070072602</v>
      </c>
    </row>
    <row r="349" spans="1:27" ht="12" x14ac:dyDescent="0.25">
      <c r="A349" s="29">
        <v>43439</v>
      </c>
      <c r="B349" s="32">
        <v>9827.2756126494824</v>
      </c>
      <c r="C349" s="32">
        <v>9048.0021620387161</v>
      </c>
      <c r="D349" s="32">
        <v>8624.4392838703316</v>
      </c>
      <c r="E349" s="32">
        <v>8450.6962586022328</v>
      </c>
      <c r="F349" s="32">
        <v>8518.5485643282354</v>
      </c>
      <c r="G349" s="32">
        <v>9188.847099682087</v>
      </c>
      <c r="H349" s="32">
        <v>10546.921279440427</v>
      </c>
      <c r="I349" s="32">
        <v>11293.296642426463</v>
      </c>
      <c r="J349" s="32">
        <v>12032.475548744591</v>
      </c>
      <c r="K349" s="32">
        <v>13057.456591302551</v>
      </c>
      <c r="L349" s="32">
        <v>13816.16873714786</v>
      </c>
      <c r="M349" s="32">
        <v>14325.061030092886</v>
      </c>
      <c r="N349" s="32">
        <v>14603.666709664807</v>
      </c>
      <c r="O349" s="32">
        <v>14577.965078707988</v>
      </c>
      <c r="P349" s="32">
        <v>14550.207317274624</v>
      </c>
      <c r="Q349" s="32">
        <v>14651.985775863628</v>
      </c>
      <c r="R349" s="32">
        <v>14515.253099173349</v>
      </c>
      <c r="S349" s="32">
        <v>14695.164515871085</v>
      </c>
      <c r="T349" s="32">
        <v>15077.604784508558</v>
      </c>
      <c r="U349" s="32">
        <v>14609.835101094444</v>
      </c>
      <c r="V349" s="32">
        <v>14002.248545275233</v>
      </c>
      <c r="W349" s="32">
        <v>13240.452203715104</v>
      </c>
      <c r="X349" s="32">
        <v>12360.428359753607</v>
      </c>
      <c r="Y349" s="32">
        <v>11262.454685278281</v>
      </c>
      <c r="Z349" s="28"/>
      <c r="AA349" s="51">
        <f t="shared" si="5"/>
        <v>15077.604784508558</v>
      </c>
    </row>
    <row r="350" spans="1:27" ht="12" x14ac:dyDescent="0.25">
      <c r="A350" s="29">
        <v>43440</v>
      </c>
      <c r="B350" s="32">
        <v>10167.565206517771</v>
      </c>
      <c r="C350" s="32">
        <v>9392.4040168600968</v>
      </c>
      <c r="D350" s="32">
        <v>8906.1291591570734</v>
      </c>
      <c r="E350" s="32">
        <v>8601.8218486283313</v>
      </c>
      <c r="F350" s="32">
        <v>8478.4540200355987</v>
      </c>
      <c r="G350" s="32">
        <v>8615.1866967258775</v>
      </c>
      <c r="H350" s="32">
        <v>9044.9179663238992</v>
      </c>
      <c r="I350" s="32">
        <v>9729.6094150135687</v>
      </c>
      <c r="J350" s="32">
        <v>11137.030726209001</v>
      </c>
      <c r="K350" s="32">
        <v>12506.413623588342</v>
      </c>
      <c r="L350" s="32">
        <v>13504.664969951209</v>
      </c>
      <c r="M350" s="32">
        <v>14160.570591969241</v>
      </c>
      <c r="N350" s="32">
        <v>14601.610579188262</v>
      </c>
      <c r="O350" s="32">
        <v>14873.019802092276</v>
      </c>
      <c r="P350" s="32">
        <v>14994.331500208464</v>
      </c>
      <c r="Q350" s="32">
        <v>14896.66530257255</v>
      </c>
      <c r="R350" s="32">
        <v>14453.569184876982</v>
      </c>
      <c r="S350" s="32">
        <v>14263.377115796518</v>
      </c>
      <c r="T350" s="32">
        <v>14564.600230610442</v>
      </c>
      <c r="U350" s="32">
        <v>13866.543933823226</v>
      </c>
      <c r="V350" s="32">
        <v>13184.936680848374</v>
      </c>
      <c r="W350" s="32">
        <v>12470.431340248793</v>
      </c>
      <c r="X350" s="32">
        <v>11571.902321998386</v>
      </c>
      <c r="Y350" s="32">
        <v>10510.93899610088</v>
      </c>
      <c r="Z350" s="28"/>
      <c r="AA350" s="51">
        <f t="shared" si="5"/>
        <v>14994.331500208464</v>
      </c>
    </row>
    <row r="351" spans="1:27" ht="12" x14ac:dyDescent="0.25">
      <c r="A351" s="29">
        <v>43441</v>
      </c>
      <c r="B351" s="32">
        <v>9417.0775825786441</v>
      </c>
      <c r="C351" s="32">
        <v>8729.301938174156</v>
      </c>
      <c r="D351" s="32">
        <v>8275.9251680958605</v>
      </c>
      <c r="E351" s="32">
        <v>7980.8704447115733</v>
      </c>
      <c r="F351" s="32">
        <v>7898.625225649751</v>
      </c>
      <c r="G351" s="32">
        <v>8014.7965975745756</v>
      </c>
      <c r="H351" s="32">
        <v>8317.0477776267726</v>
      </c>
      <c r="I351" s="32">
        <v>8867.0626801027083</v>
      </c>
      <c r="J351" s="32">
        <v>10170.64940223259</v>
      </c>
      <c r="K351" s="32">
        <v>11459.843211026653</v>
      </c>
      <c r="L351" s="32">
        <v>12281.267336406603</v>
      </c>
      <c r="M351" s="32">
        <v>12812.777064593629</v>
      </c>
      <c r="N351" s="32">
        <v>13090.354678927279</v>
      </c>
      <c r="O351" s="32">
        <v>13242.508334191651</v>
      </c>
      <c r="P351" s="32">
        <v>13287.743204675653</v>
      </c>
      <c r="Q351" s="32">
        <v>13090.354678927279</v>
      </c>
      <c r="R351" s="32">
        <v>12819.973521261538</v>
      </c>
      <c r="S351" s="32">
        <v>13137.645679887826</v>
      </c>
      <c r="T351" s="32">
        <v>13949.81721812332</v>
      </c>
      <c r="U351" s="32">
        <v>13417.279424698023</v>
      </c>
      <c r="V351" s="32">
        <v>12843.619021741812</v>
      </c>
      <c r="W351" s="32">
        <v>12009.858113502589</v>
      </c>
      <c r="X351" s="32">
        <v>10923.193156648264</v>
      </c>
      <c r="Y351" s="32">
        <v>9722.4129583456597</v>
      </c>
      <c r="Z351" s="28"/>
      <c r="AA351" s="51">
        <f t="shared" si="5"/>
        <v>13949.81721812332</v>
      </c>
    </row>
    <row r="352" spans="1:27" ht="12" x14ac:dyDescent="0.25">
      <c r="A352" s="29">
        <v>43442</v>
      </c>
      <c r="B352" s="32">
        <v>8698.4599810259733</v>
      </c>
      <c r="C352" s="32">
        <v>8075.4524466326693</v>
      </c>
      <c r="D352" s="32">
        <v>7762.9206141977447</v>
      </c>
      <c r="E352" s="32">
        <v>7653.94569894083</v>
      </c>
      <c r="F352" s="32">
        <v>7779.3696580101096</v>
      </c>
      <c r="G352" s="32">
        <v>8471.2575633676879</v>
      </c>
      <c r="H352" s="32">
        <v>9805.6862426457537</v>
      </c>
      <c r="I352" s="32">
        <v>10541.780953249063</v>
      </c>
      <c r="J352" s="32">
        <v>11025.999680475541</v>
      </c>
      <c r="K352" s="32">
        <v>11592.463626763842</v>
      </c>
      <c r="L352" s="32">
        <v>12081.822680181684</v>
      </c>
      <c r="M352" s="32">
        <v>12400.522904046245</v>
      </c>
      <c r="N352" s="32">
        <v>12607.164016939074</v>
      </c>
      <c r="O352" s="32">
        <v>12773.710585539264</v>
      </c>
      <c r="P352" s="32">
        <v>12850.815478409722</v>
      </c>
      <c r="Q352" s="32">
        <v>12943.341349854272</v>
      </c>
      <c r="R352" s="32">
        <v>12907.359066514724</v>
      </c>
      <c r="S352" s="32">
        <v>13357.651640878201</v>
      </c>
      <c r="T352" s="32">
        <v>14226.366767218698</v>
      </c>
      <c r="U352" s="32">
        <v>13980.659175271505</v>
      </c>
      <c r="V352" s="32">
        <v>13294.939661343562</v>
      </c>
      <c r="W352" s="32">
        <v>12332.670598320241</v>
      </c>
      <c r="X352" s="32">
        <v>11190.490118599186</v>
      </c>
      <c r="Y352" s="32">
        <v>9846.8088521766658</v>
      </c>
      <c r="Z352" s="28"/>
      <c r="AA352" s="51">
        <f t="shared" si="5"/>
        <v>14226.366767218698</v>
      </c>
    </row>
    <row r="353" spans="1:27" ht="12" x14ac:dyDescent="0.25">
      <c r="A353" s="29">
        <v>43443</v>
      </c>
      <c r="B353" s="30">
        <v>8768.3684172285211</v>
      </c>
      <c r="C353" s="30">
        <v>8193.6799490340381</v>
      </c>
      <c r="D353" s="30">
        <v>7903.7655518411157</v>
      </c>
      <c r="E353" s="30">
        <v>7822.5483980175659</v>
      </c>
      <c r="F353" s="30">
        <v>7955.1688137547544</v>
      </c>
      <c r="G353" s="30">
        <v>8717.993220553155</v>
      </c>
      <c r="H353" s="30">
        <v>10285.792708919142</v>
      </c>
      <c r="I353" s="30">
        <v>11012.634832377995</v>
      </c>
      <c r="J353" s="30">
        <v>11383.766383394468</v>
      </c>
      <c r="K353" s="30">
        <v>11683.96143297012</v>
      </c>
      <c r="L353" s="30">
        <v>11861.816719191309</v>
      </c>
      <c r="M353" s="30">
        <v>11899.855133007402</v>
      </c>
      <c r="N353" s="30">
        <v>11884.434154433311</v>
      </c>
      <c r="O353" s="30">
        <v>11816.581848707307</v>
      </c>
      <c r="P353" s="30">
        <v>11708.634998688665</v>
      </c>
      <c r="Q353" s="30">
        <v>11550.312951994658</v>
      </c>
      <c r="R353" s="30">
        <v>11628.445910103388</v>
      </c>
      <c r="S353" s="30">
        <v>12444.729709291974</v>
      </c>
      <c r="T353" s="30">
        <v>13485.131730424026</v>
      </c>
      <c r="U353" s="30">
        <v>13372.044554214021</v>
      </c>
      <c r="V353" s="30">
        <v>12932.032632233271</v>
      </c>
      <c r="W353" s="30">
        <v>12190.797595438598</v>
      </c>
      <c r="X353" s="30">
        <v>11121.60974763491</v>
      </c>
      <c r="Y353" s="30">
        <v>9998.962507441036</v>
      </c>
      <c r="Z353" s="28"/>
      <c r="AA353" s="51">
        <f t="shared" si="5"/>
        <v>13485.131730424026</v>
      </c>
    </row>
    <row r="354" spans="1:27" ht="12" x14ac:dyDescent="0.25">
      <c r="A354" s="29">
        <v>43444</v>
      </c>
      <c r="B354" s="32">
        <v>9132.3035115770854</v>
      </c>
      <c r="C354" s="32">
        <v>8752.9474386544298</v>
      </c>
      <c r="D354" s="32">
        <v>8575.0921524332389</v>
      </c>
      <c r="E354" s="32">
        <v>8679.9548067370633</v>
      </c>
      <c r="F354" s="32">
        <v>8979.1217910744399</v>
      </c>
      <c r="G354" s="32">
        <v>10107.937422697951</v>
      </c>
      <c r="H354" s="32">
        <v>12010.886178740862</v>
      </c>
      <c r="I354" s="32">
        <v>13060.540787017368</v>
      </c>
      <c r="J354" s="32">
        <v>12965.958785096273</v>
      </c>
      <c r="K354" s="32">
        <v>12643.14630027862</v>
      </c>
      <c r="L354" s="32">
        <v>12388.186121186971</v>
      </c>
      <c r="M354" s="32">
        <v>12076.68235399032</v>
      </c>
      <c r="N354" s="32">
        <v>11810.413457277671</v>
      </c>
      <c r="O354" s="32">
        <v>11627.417844865116</v>
      </c>
      <c r="P354" s="32">
        <v>11402.271557683378</v>
      </c>
      <c r="Q354" s="32">
        <v>11315.914077668465</v>
      </c>
      <c r="R354" s="32">
        <v>11438.253841022924</v>
      </c>
      <c r="S354" s="32">
        <v>12394.354512616608</v>
      </c>
      <c r="T354" s="32">
        <v>13679.436060457581</v>
      </c>
      <c r="U354" s="32">
        <v>13678.407995219308</v>
      </c>
      <c r="V354" s="32">
        <v>13494.38431756848</v>
      </c>
      <c r="W354" s="32">
        <v>12855.955804601086</v>
      </c>
      <c r="X354" s="32">
        <v>11870.041241097491</v>
      </c>
      <c r="Y354" s="32">
        <v>10775.151762336984</v>
      </c>
      <c r="Z354" s="28"/>
      <c r="AA354" s="51">
        <f t="shared" si="5"/>
        <v>13679.436060457581</v>
      </c>
    </row>
    <row r="355" spans="1:27" ht="12" x14ac:dyDescent="0.25">
      <c r="A355" s="29">
        <v>43445</v>
      </c>
      <c r="B355" s="32">
        <v>10051.393834592947</v>
      </c>
      <c r="C355" s="32">
        <v>9708.02004500984</v>
      </c>
      <c r="D355" s="32">
        <v>9627.8309564245628</v>
      </c>
      <c r="E355" s="32">
        <v>9654.5606526196552</v>
      </c>
      <c r="F355" s="32">
        <v>10011.299290300309</v>
      </c>
      <c r="G355" s="32">
        <v>11121.60974763491</v>
      </c>
      <c r="H355" s="32">
        <v>13098.579200833461</v>
      </c>
      <c r="I355" s="32">
        <v>14012.529197657961</v>
      </c>
      <c r="J355" s="32">
        <v>13625.976668067397</v>
      </c>
      <c r="K355" s="32">
        <v>13231.19961657065</v>
      </c>
      <c r="L355" s="32">
        <v>12740.812497914534</v>
      </c>
      <c r="M355" s="32">
        <v>12412.859686905518</v>
      </c>
      <c r="N355" s="32">
        <v>12086.963006373047</v>
      </c>
      <c r="O355" s="32">
        <v>11840.22734918758</v>
      </c>
      <c r="P355" s="32">
        <v>11607.884605337933</v>
      </c>
      <c r="Q355" s="32">
        <v>11510.218407702019</v>
      </c>
      <c r="R355" s="32">
        <v>11639.754627724389</v>
      </c>
      <c r="S355" s="32">
        <v>12543.423972166162</v>
      </c>
      <c r="T355" s="32">
        <v>13613.639885208122</v>
      </c>
      <c r="U355" s="32">
        <v>13530.366600908028</v>
      </c>
      <c r="V355" s="32">
        <v>13272.32222610156</v>
      </c>
      <c r="W355" s="32">
        <v>12626.697256466256</v>
      </c>
      <c r="X355" s="32">
        <v>11549.284886756384</v>
      </c>
      <c r="Y355" s="32">
        <v>10468.788321331696</v>
      </c>
      <c r="Z355" s="28"/>
      <c r="AA355" s="51">
        <f t="shared" si="5"/>
        <v>14012.529197657961</v>
      </c>
    </row>
    <row r="356" spans="1:27" ht="12" x14ac:dyDescent="0.25">
      <c r="A356" s="29">
        <v>43446</v>
      </c>
      <c r="B356" s="32">
        <v>9679.2342183382025</v>
      </c>
      <c r="C356" s="32">
        <v>9270.0642535056377</v>
      </c>
      <c r="D356" s="32">
        <v>9126.1351201474481</v>
      </c>
      <c r="E356" s="32">
        <v>9108.6580110968116</v>
      </c>
      <c r="F356" s="32">
        <v>9466.4247140157368</v>
      </c>
      <c r="G356" s="32">
        <v>10534.584496581154</v>
      </c>
      <c r="H356" s="32">
        <v>12297.716380218968</v>
      </c>
      <c r="I356" s="32">
        <v>13146.898267032282</v>
      </c>
      <c r="J356" s="32">
        <v>13206.526050852102</v>
      </c>
      <c r="K356" s="32">
        <v>13195.217333231103</v>
      </c>
      <c r="L356" s="32">
        <v>12989.604285576546</v>
      </c>
      <c r="M356" s="32">
        <v>12725.391519340443</v>
      </c>
      <c r="N356" s="32">
        <v>12405.663230237609</v>
      </c>
      <c r="O356" s="32">
        <v>12134.254007333595</v>
      </c>
      <c r="P356" s="32">
        <v>11854.6202625234</v>
      </c>
      <c r="Q356" s="32">
        <v>11755.925999649213</v>
      </c>
      <c r="R356" s="32">
        <v>11911.163850628403</v>
      </c>
      <c r="S356" s="32">
        <v>12885.769696510995</v>
      </c>
      <c r="T356" s="32">
        <v>13795.607432382405</v>
      </c>
      <c r="U356" s="32">
        <v>13629.060863782215</v>
      </c>
      <c r="V356" s="32">
        <v>13426.532011842477</v>
      </c>
      <c r="W356" s="32">
        <v>12928.948436518453</v>
      </c>
      <c r="X356" s="32">
        <v>12194.909856391689</v>
      </c>
      <c r="Y356" s="32">
        <v>11306.661490524009</v>
      </c>
      <c r="Z356" s="28"/>
      <c r="AA356" s="51">
        <f t="shared" si="5"/>
        <v>13795.607432382405</v>
      </c>
    </row>
    <row r="357" spans="1:27" ht="12" x14ac:dyDescent="0.25">
      <c r="A357" s="29">
        <v>43447</v>
      </c>
      <c r="B357" s="32">
        <v>10496.54608276506</v>
      </c>
      <c r="C357" s="32">
        <v>10142.891640799226</v>
      </c>
      <c r="D357" s="32">
        <v>9975.3170069607622</v>
      </c>
      <c r="E357" s="32">
        <v>9995.8783117262174</v>
      </c>
      <c r="F357" s="32">
        <v>10188.126511283228</v>
      </c>
      <c r="G357" s="32">
        <v>10707.299456610981</v>
      </c>
      <c r="H357" s="32">
        <v>11505.078081510655</v>
      </c>
      <c r="I357" s="32">
        <v>12450.898100721612</v>
      </c>
      <c r="J357" s="32">
        <v>13008.109459865456</v>
      </c>
      <c r="K357" s="32">
        <v>12975.211372240728</v>
      </c>
      <c r="L357" s="32">
        <v>12582.490451220527</v>
      </c>
      <c r="M357" s="32">
        <v>12219.583422110236</v>
      </c>
      <c r="N357" s="32">
        <v>11949.202264444495</v>
      </c>
      <c r="O357" s="32">
        <v>11680.877237255301</v>
      </c>
      <c r="P357" s="32">
        <v>11442.366101976017</v>
      </c>
      <c r="Q357" s="32">
        <v>11316.942142906737</v>
      </c>
      <c r="R357" s="32">
        <v>11281.987924805462</v>
      </c>
      <c r="S357" s="32">
        <v>11912.191915866675</v>
      </c>
      <c r="T357" s="32">
        <v>12675.016322665077</v>
      </c>
      <c r="U357" s="32">
        <v>12431.364861194428</v>
      </c>
      <c r="V357" s="32">
        <v>12170.236290673143</v>
      </c>
      <c r="W357" s="32">
        <v>11783.683761082579</v>
      </c>
      <c r="X357" s="32">
        <v>11197.686575267095</v>
      </c>
      <c r="Y357" s="32">
        <v>10548.977409916972</v>
      </c>
      <c r="Z357" s="28"/>
      <c r="AA357" s="51">
        <f t="shared" si="5"/>
        <v>13008.109459865456</v>
      </c>
    </row>
    <row r="358" spans="1:27" ht="12" x14ac:dyDescent="0.25">
      <c r="A358" s="29">
        <v>43448</v>
      </c>
      <c r="B358" s="32">
        <v>9882.7911355162123</v>
      </c>
      <c r="C358" s="32">
        <v>9465.3966487774651</v>
      </c>
      <c r="D358" s="32">
        <v>9321.4675154192755</v>
      </c>
      <c r="E358" s="32">
        <v>9333.8042982785482</v>
      </c>
      <c r="F358" s="32">
        <v>9478.7614968750113</v>
      </c>
      <c r="G358" s="32">
        <v>9894.0998531372134</v>
      </c>
      <c r="H358" s="32">
        <v>10649.727803267704</v>
      </c>
      <c r="I358" s="32">
        <v>11585.267170095933</v>
      </c>
      <c r="J358" s="32">
        <v>12434.449056909247</v>
      </c>
      <c r="K358" s="32">
        <v>12530.059124068615</v>
      </c>
      <c r="L358" s="32">
        <v>12189.769530200325</v>
      </c>
      <c r="M358" s="32">
        <v>11930.697090155585</v>
      </c>
      <c r="N358" s="32">
        <v>11729.19630345412</v>
      </c>
      <c r="O358" s="32">
        <v>11562.649734853931</v>
      </c>
      <c r="P358" s="32">
        <v>11450.590623882199</v>
      </c>
      <c r="Q358" s="32">
        <v>11350.868295769738</v>
      </c>
      <c r="R358" s="32">
        <v>11354.98055672283</v>
      </c>
      <c r="S358" s="32">
        <v>12016.026504932226</v>
      </c>
      <c r="T358" s="32">
        <v>13102.691461786551</v>
      </c>
      <c r="U358" s="32">
        <v>12969.042980811091</v>
      </c>
      <c r="V358" s="32">
        <v>12660.623409329259</v>
      </c>
      <c r="W358" s="32">
        <v>12090.047202087866</v>
      </c>
      <c r="X358" s="32">
        <v>11119.553617158364</v>
      </c>
      <c r="Y358" s="32">
        <v>10167.565206517771</v>
      </c>
      <c r="Z358" s="28"/>
      <c r="AA358" s="51">
        <f t="shared" si="5"/>
        <v>13102.691461786551</v>
      </c>
    </row>
    <row r="359" spans="1:27" ht="12" x14ac:dyDescent="0.25">
      <c r="A359" s="29">
        <v>43449</v>
      </c>
      <c r="B359" s="32">
        <v>9449.9756702033737</v>
      </c>
      <c r="C359" s="32">
        <v>9086.0405758548095</v>
      </c>
      <c r="D359" s="32">
        <v>9058.2828144214454</v>
      </c>
      <c r="E359" s="32">
        <v>9136.4157725301757</v>
      </c>
      <c r="F359" s="32">
        <v>9557.922520222015</v>
      </c>
      <c r="G359" s="32">
        <v>10632.250694217068</v>
      </c>
      <c r="H359" s="32">
        <v>12544.452037404433</v>
      </c>
      <c r="I359" s="32">
        <v>13525.226274716664</v>
      </c>
      <c r="J359" s="32">
        <v>13442.981055654842</v>
      </c>
      <c r="K359" s="32">
        <v>12962.874589381454</v>
      </c>
      <c r="L359" s="32">
        <v>12609.220147415619</v>
      </c>
      <c r="M359" s="32">
        <v>12326.502206890606</v>
      </c>
      <c r="N359" s="32">
        <v>12259.677966402875</v>
      </c>
      <c r="O359" s="32">
        <v>12152.759181622505</v>
      </c>
      <c r="P359" s="32">
        <v>12024.251026838409</v>
      </c>
      <c r="Q359" s="32">
        <v>12004.717787311225</v>
      </c>
      <c r="R359" s="32">
        <v>12035.55974445941</v>
      </c>
      <c r="S359" s="32">
        <v>12752.121215535535</v>
      </c>
      <c r="T359" s="32">
        <v>13860.375542393589</v>
      </c>
      <c r="U359" s="32">
        <v>13749.344496660129</v>
      </c>
      <c r="V359" s="32">
        <v>13318.585161823836</v>
      </c>
      <c r="W359" s="32">
        <v>12532.11525454516</v>
      </c>
      <c r="X359" s="32">
        <v>11450.590623882199</v>
      </c>
      <c r="Y359" s="32">
        <v>10307.38207892287</v>
      </c>
      <c r="Z359" s="28"/>
      <c r="AA359" s="51">
        <f t="shared" si="5"/>
        <v>13860.375542393589</v>
      </c>
    </row>
    <row r="360" spans="1:27" ht="12" x14ac:dyDescent="0.25">
      <c r="A360" s="29">
        <v>43450</v>
      </c>
      <c r="B360" s="32">
        <v>9437.6388873440992</v>
      </c>
      <c r="C360" s="32">
        <v>9024.3566615584423</v>
      </c>
      <c r="D360" s="32">
        <v>8873.2310715323438</v>
      </c>
      <c r="E360" s="32">
        <v>8927.7185291608021</v>
      </c>
      <c r="F360" s="32">
        <v>9228.9416439747256</v>
      </c>
      <c r="G360" s="32">
        <v>10237.473642720321</v>
      </c>
      <c r="H360" s="32">
        <v>12083.878810658229</v>
      </c>
      <c r="I360" s="32">
        <v>12931.004566994998</v>
      </c>
      <c r="J360" s="32">
        <v>12842.59095650354</v>
      </c>
      <c r="K360" s="32">
        <v>12509.49781930316</v>
      </c>
      <c r="L360" s="32">
        <v>12288.463793074512</v>
      </c>
      <c r="M360" s="32">
        <v>12175.376616864507</v>
      </c>
      <c r="N360" s="32">
        <v>12137.338203048414</v>
      </c>
      <c r="O360" s="32">
        <v>12154.815312099052</v>
      </c>
      <c r="P360" s="32">
        <v>12134.254007333595</v>
      </c>
      <c r="Q360" s="32">
        <v>12160.983703528687</v>
      </c>
      <c r="R360" s="32">
        <v>12176.404682102779</v>
      </c>
      <c r="S360" s="32">
        <v>12722.307323625624</v>
      </c>
      <c r="T360" s="32">
        <v>13714.390278558854</v>
      </c>
      <c r="U360" s="32">
        <v>13532.422731384573</v>
      </c>
      <c r="V360" s="32">
        <v>12998.856872721002</v>
      </c>
      <c r="W360" s="32">
        <v>12095.18752827923</v>
      </c>
      <c r="X360" s="32">
        <v>11018.803223807632</v>
      </c>
      <c r="Y360" s="32">
        <v>9834.4720693173913</v>
      </c>
      <c r="Z360" s="28"/>
      <c r="AA360" s="51">
        <f t="shared" si="5"/>
        <v>13714.390278558854</v>
      </c>
    </row>
    <row r="361" spans="1:27" ht="12" x14ac:dyDescent="0.25">
      <c r="A361" s="29">
        <v>43451</v>
      </c>
      <c r="B361" s="32">
        <v>8847.5294405755249</v>
      </c>
      <c r="C361" s="32">
        <v>8328.3564952477718</v>
      </c>
      <c r="D361" s="32">
        <v>8122.7434475932168</v>
      </c>
      <c r="E361" s="32">
        <v>8099.0979471129431</v>
      </c>
      <c r="F361" s="32">
        <v>8365.3668438255918</v>
      </c>
      <c r="G361" s="32">
        <v>9257.7274706463631</v>
      </c>
      <c r="H361" s="32">
        <v>10853.284720445714</v>
      </c>
      <c r="I361" s="32">
        <v>11708.634998688665</v>
      </c>
      <c r="J361" s="32">
        <v>11793.964413465306</v>
      </c>
      <c r="K361" s="32">
        <v>11893.686741577765</v>
      </c>
      <c r="L361" s="32">
        <v>11983.128417307496</v>
      </c>
      <c r="M361" s="32">
        <v>12035.55974445941</v>
      </c>
      <c r="N361" s="32">
        <v>12140.422398763232</v>
      </c>
      <c r="O361" s="32">
        <v>12268.93055354733</v>
      </c>
      <c r="P361" s="32">
        <v>12403.607099761064</v>
      </c>
      <c r="Q361" s="32">
        <v>12539.311711213069</v>
      </c>
      <c r="R361" s="32">
        <v>12472.48747072534</v>
      </c>
      <c r="S361" s="32">
        <v>12961.846524143182</v>
      </c>
      <c r="T361" s="32">
        <v>13825.421324292314</v>
      </c>
      <c r="U361" s="32">
        <v>13552.984036150028</v>
      </c>
      <c r="V361" s="32">
        <v>12974.183307002455</v>
      </c>
      <c r="W361" s="32">
        <v>12203.134378297871</v>
      </c>
      <c r="X361" s="32">
        <v>11106.188769060818</v>
      </c>
      <c r="Y361" s="32">
        <v>9866.3420917038475</v>
      </c>
      <c r="Z361" s="28"/>
      <c r="AA361" s="51">
        <f t="shared" si="5"/>
        <v>13825.421324292314</v>
      </c>
    </row>
    <row r="362" spans="1:27" ht="12" x14ac:dyDescent="0.25">
      <c r="A362" s="29">
        <v>43452</v>
      </c>
      <c r="B362" s="30">
        <v>8894.8204415360724</v>
      </c>
      <c r="C362" s="30">
        <v>8361.2545828725015</v>
      </c>
      <c r="D362" s="30">
        <v>8142.2766871203994</v>
      </c>
      <c r="E362" s="30">
        <v>8130.9679694993993</v>
      </c>
      <c r="F362" s="30">
        <v>8379.7597571614115</v>
      </c>
      <c r="G362" s="30">
        <v>9218.660991591998</v>
      </c>
      <c r="H362" s="30">
        <v>10834.779546156804</v>
      </c>
      <c r="I362" s="30">
        <v>11723.027912024485</v>
      </c>
      <c r="J362" s="30">
        <v>12031.447483506317</v>
      </c>
      <c r="K362" s="30">
        <v>12213.415030680599</v>
      </c>
      <c r="L362" s="30">
        <v>12289.491858312786</v>
      </c>
      <c r="M362" s="30">
        <v>12226.779878778145</v>
      </c>
      <c r="N362" s="30">
        <v>12216.499226395417</v>
      </c>
      <c r="O362" s="30">
        <v>12409.7754911907</v>
      </c>
      <c r="P362" s="30">
        <v>12528.00299359207</v>
      </c>
      <c r="Q362" s="30">
        <v>12557.816885501979</v>
      </c>
      <c r="R362" s="30">
        <v>12497.161036443886</v>
      </c>
      <c r="S362" s="30">
        <v>12947.453610807363</v>
      </c>
      <c r="T362" s="30">
        <v>13815.140671909587</v>
      </c>
      <c r="U362" s="30">
        <v>13545.787579482119</v>
      </c>
      <c r="V362" s="30">
        <v>13107.831787977917</v>
      </c>
      <c r="W362" s="30">
        <v>12314.165424031331</v>
      </c>
      <c r="X362" s="30">
        <v>11276.847598614098</v>
      </c>
      <c r="Y362" s="30">
        <v>10102.797096506587</v>
      </c>
      <c r="Z362" s="28"/>
      <c r="AA362" s="51">
        <f t="shared" si="5"/>
        <v>13815.140671909587</v>
      </c>
    </row>
    <row r="363" spans="1:27" ht="12" x14ac:dyDescent="0.25">
      <c r="A363" s="29">
        <v>43453</v>
      </c>
      <c r="B363" s="30">
        <v>9162.1174034869946</v>
      </c>
      <c r="C363" s="30">
        <v>8650.1409148271523</v>
      </c>
      <c r="D363" s="30">
        <v>8401.3491271651401</v>
      </c>
      <c r="E363" s="30">
        <v>8362.282648110775</v>
      </c>
      <c r="F363" s="30">
        <v>8585.3728048159664</v>
      </c>
      <c r="G363" s="30">
        <v>9395.4882125749155</v>
      </c>
      <c r="H363" s="30">
        <v>10856.368916160533</v>
      </c>
      <c r="I363" s="30">
        <v>11801.160870133215</v>
      </c>
      <c r="J363" s="30">
        <v>12127.057550665686</v>
      </c>
      <c r="K363" s="30">
        <v>12312.109293554786</v>
      </c>
      <c r="L363" s="30">
        <v>12474.543601201885</v>
      </c>
      <c r="M363" s="30">
        <v>12538.283645974798</v>
      </c>
      <c r="N363" s="30">
        <v>12531.087189306887</v>
      </c>
      <c r="O363" s="30">
        <v>12589.686907888436</v>
      </c>
      <c r="P363" s="30">
        <v>12588.658842650164</v>
      </c>
      <c r="Q363" s="30">
        <v>12565.01334216989</v>
      </c>
      <c r="R363" s="30">
        <v>12446.78583976852</v>
      </c>
      <c r="S363" s="30">
        <v>12798.384151257809</v>
      </c>
      <c r="T363" s="30">
        <v>13536.534992337665</v>
      </c>
      <c r="U363" s="30">
        <v>13149.982462747101</v>
      </c>
      <c r="V363" s="30">
        <v>12624.64112598971</v>
      </c>
      <c r="W363" s="30">
        <v>11965.65130825686</v>
      </c>
      <c r="X363" s="30">
        <v>11206.939162411551</v>
      </c>
      <c r="Y363" s="30">
        <v>10204.575555095591</v>
      </c>
      <c r="Z363" s="28"/>
      <c r="AA363" s="51">
        <f t="shared" si="5"/>
        <v>13536.534992337665</v>
      </c>
    </row>
    <row r="364" spans="1:27" ht="12" x14ac:dyDescent="0.25">
      <c r="A364" s="29">
        <v>43454</v>
      </c>
      <c r="B364" s="30">
        <v>9301.9342758920939</v>
      </c>
      <c r="C364" s="30">
        <v>8700.5161115025185</v>
      </c>
      <c r="D364" s="30">
        <v>8391.0684747824125</v>
      </c>
      <c r="E364" s="30">
        <v>8249.1954719007681</v>
      </c>
      <c r="F364" s="30">
        <v>8234.8025585649502</v>
      </c>
      <c r="G364" s="30">
        <v>8539.1098690936924</v>
      </c>
      <c r="H364" s="30">
        <v>9122.022859194356</v>
      </c>
      <c r="I364" s="30">
        <v>9896.1559836137585</v>
      </c>
      <c r="J364" s="30">
        <v>10904.687982359354</v>
      </c>
      <c r="K364" s="30">
        <v>11675.736911063937</v>
      </c>
      <c r="L364" s="30">
        <v>12100.327854470594</v>
      </c>
      <c r="M364" s="30">
        <v>12176.404682102779</v>
      </c>
      <c r="N364" s="30">
        <v>12481.740057869794</v>
      </c>
      <c r="O364" s="30">
        <v>12517.722341209343</v>
      </c>
      <c r="P364" s="30">
        <v>12553.704624548889</v>
      </c>
      <c r="Q364" s="30">
        <v>12563.985276931617</v>
      </c>
      <c r="R364" s="30">
        <v>12448.841970245066</v>
      </c>
      <c r="S364" s="30">
        <v>12760.345737441718</v>
      </c>
      <c r="T364" s="30">
        <v>13417.279424698023</v>
      </c>
      <c r="U364" s="30">
        <v>12929.976501756726</v>
      </c>
      <c r="V364" s="30">
        <v>12388.186121186971</v>
      </c>
      <c r="W364" s="30">
        <v>11770.318912985033</v>
      </c>
      <c r="X364" s="30">
        <v>10997.213853803903</v>
      </c>
      <c r="Y364" s="30">
        <v>10042.141247448493</v>
      </c>
      <c r="Z364" s="28"/>
      <c r="AA364" s="51">
        <f t="shared" si="5"/>
        <v>13417.279424698023</v>
      </c>
    </row>
    <row r="365" spans="1:27" ht="12" x14ac:dyDescent="0.25">
      <c r="A365" s="29">
        <v>43455</v>
      </c>
      <c r="B365" s="30">
        <v>9074.7318582338085</v>
      </c>
      <c r="C365" s="30">
        <v>8394.1526704972293</v>
      </c>
      <c r="D365" s="30">
        <v>7976.7581837584821</v>
      </c>
      <c r="E365" s="30">
        <v>7783.4819189631999</v>
      </c>
      <c r="F365" s="30">
        <v>7756.7522227681084</v>
      </c>
      <c r="G365" s="30">
        <v>7897.5971604114784</v>
      </c>
      <c r="H365" s="30">
        <v>8267.7006461896781</v>
      </c>
      <c r="I365" s="30">
        <v>8885.5678543916183</v>
      </c>
      <c r="J365" s="30">
        <v>10095.600639838678</v>
      </c>
      <c r="K365" s="30">
        <v>11293.296642426463</v>
      </c>
      <c r="L365" s="30">
        <v>12023.222961600135</v>
      </c>
      <c r="M365" s="30">
        <v>12401.550969284517</v>
      </c>
      <c r="N365" s="30">
        <v>12792.215759828174</v>
      </c>
      <c r="O365" s="30">
        <v>12908.387131752997</v>
      </c>
      <c r="P365" s="30">
        <v>12821.001586499811</v>
      </c>
      <c r="Q365" s="30">
        <v>12658.567278852712</v>
      </c>
      <c r="R365" s="30">
        <v>12525.946863115523</v>
      </c>
      <c r="S365" s="30">
        <v>13031.75496034573</v>
      </c>
      <c r="T365" s="30">
        <v>13810.000345718223</v>
      </c>
      <c r="U365" s="30">
        <v>13496.440448045027</v>
      </c>
      <c r="V365" s="30">
        <v>13054.372395587732</v>
      </c>
      <c r="W365" s="30">
        <v>12403.607099761064</v>
      </c>
      <c r="X365" s="30">
        <v>11494.797429127928</v>
      </c>
      <c r="Y365" s="30">
        <v>10325.88725321178</v>
      </c>
      <c r="Z365" s="28"/>
      <c r="AA365" s="51">
        <f t="shared" si="5"/>
        <v>13810.000345718223</v>
      </c>
    </row>
    <row r="366" spans="1:27" ht="12" x14ac:dyDescent="0.25">
      <c r="A366" s="29">
        <v>43456</v>
      </c>
      <c r="B366" s="32">
        <v>9257.7274706463631</v>
      </c>
      <c r="C366" s="32">
        <v>8549.39052147642</v>
      </c>
      <c r="D366" s="32">
        <v>8123.7715128314894</v>
      </c>
      <c r="E366" s="32">
        <v>7913.0181389855707</v>
      </c>
      <c r="F366" s="32">
        <v>7976.7581837584821</v>
      </c>
      <c r="G366" s="32">
        <v>8485.6504767035076</v>
      </c>
      <c r="H366" s="32">
        <v>9374.9269078094603</v>
      </c>
      <c r="I366" s="32">
        <v>10261.119143200594</v>
      </c>
      <c r="J366" s="32">
        <v>11438.253841022924</v>
      </c>
      <c r="K366" s="32">
        <v>12561.929146455072</v>
      </c>
      <c r="L366" s="32">
        <v>13490.272056615389</v>
      </c>
      <c r="M366" s="32">
        <v>14077.297307669145</v>
      </c>
      <c r="N366" s="32">
        <v>14471.046293927619</v>
      </c>
      <c r="O366" s="32">
        <v>14761.988756358816</v>
      </c>
      <c r="P366" s="32">
        <v>14964.517608298553</v>
      </c>
      <c r="Q366" s="32">
        <v>14863.76721494782</v>
      </c>
      <c r="R366" s="32">
        <v>14514.225033935076</v>
      </c>
      <c r="S366" s="32">
        <v>14718.810016351359</v>
      </c>
      <c r="T366" s="32">
        <v>15491.915075532488</v>
      </c>
      <c r="U366" s="32">
        <v>15073.492523555467</v>
      </c>
      <c r="V366" s="32">
        <v>14447.400793447345</v>
      </c>
      <c r="W366" s="32">
        <v>13693.828973793399</v>
      </c>
      <c r="X366" s="32">
        <v>12669.875996473713</v>
      </c>
      <c r="Y366" s="32">
        <v>11276.847598614098</v>
      </c>
      <c r="Z366" s="28"/>
      <c r="AA366" s="51">
        <f t="shared" si="5"/>
        <v>15491.915075532488</v>
      </c>
    </row>
    <row r="367" spans="1:27" ht="12" x14ac:dyDescent="0.25">
      <c r="A367" s="29">
        <v>43457</v>
      </c>
      <c r="B367" s="30">
        <v>10067.842878405312</v>
      </c>
      <c r="C367" s="30">
        <v>9219.6890568302715</v>
      </c>
      <c r="D367" s="30">
        <v>8678.9267414987899</v>
      </c>
      <c r="E367" s="30">
        <v>8407.5175185947755</v>
      </c>
      <c r="F367" s="30">
        <v>8444.5278671725955</v>
      </c>
      <c r="G367" s="30">
        <v>8949.3078991645307</v>
      </c>
      <c r="H367" s="30">
        <v>9809.7985035988459</v>
      </c>
      <c r="I367" s="30">
        <v>10679.541695177615</v>
      </c>
      <c r="J367" s="30">
        <v>11926.584829202495</v>
      </c>
      <c r="K367" s="30">
        <v>13184.936680848374</v>
      </c>
      <c r="L367" s="30">
        <v>14112.25152577042</v>
      </c>
      <c r="M367" s="30">
        <v>14768.157147788452</v>
      </c>
      <c r="N367" s="30">
        <v>15241.067157393931</v>
      </c>
      <c r="O367" s="30">
        <v>15428.175030759576</v>
      </c>
      <c r="P367" s="30">
        <v>15007.69634830601</v>
      </c>
      <c r="Q367" s="30">
        <v>14555.347643465988</v>
      </c>
      <c r="R367" s="30">
        <v>14153.374135301332</v>
      </c>
      <c r="S367" s="30">
        <v>14310.668116757066</v>
      </c>
      <c r="T367" s="30">
        <v>15029.285718309739</v>
      </c>
      <c r="U367" s="30">
        <v>14622.171883953717</v>
      </c>
      <c r="V367" s="30">
        <v>14036.174698138235</v>
      </c>
      <c r="W367" s="30">
        <v>13584.854058536484</v>
      </c>
      <c r="X367" s="30">
        <v>12922.780045088815</v>
      </c>
      <c r="Y367" s="30">
        <v>12062.289440654502</v>
      </c>
      <c r="Z367" s="28"/>
      <c r="AA367" s="51">
        <f t="shared" si="5"/>
        <v>15428.175030759576</v>
      </c>
    </row>
    <row r="368" spans="1:27" ht="12" x14ac:dyDescent="0.25">
      <c r="A368" s="29">
        <v>43458</v>
      </c>
      <c r="B368" s="30">
        <v>11012.634832377995</v>
      </c>
      <c r="C368" s="30">
        <v>10199.435228904227</v>
      </c>
      <c r="D368" s="30">
        <v>9669.9816311937466</v>
      </c>
      <c r="E368" s="30">
        <v>9436.6108221058275</v>
      </c>
      <c r="F368" s="30">
        <v>9383.1514297156427</v>
      </c>
      <c r="G368" s="30">
        <v>9699.7955231036576</v>
      </c>
      <c r="H368" s="30">
        <v>10289.904969872232</v>
      </c>
      <c r="I368" s="30">
        <v>11037.308398096542</v>
      </c>
      <c r="J368" s="30">
        <v>12455.010361674702</v>
      </c>
      <c r="K368" s="30">
        <v>14034.11856766169</v>
      </c>
      <c r="L368" s="30">
        <v>15251.347809776658</v>
      </c>
      <c r="M368" s="30">
        <v>16062.491282773879</v>
      </c>
      <c r="N368" s="30">
        <v>16482.969965227447</v>
      </c>
      <c r="O368" s="30">
        <v>16555.962597144811</v>
      </c>
      <c r="P368" s="30">
        <v>16610.450054773271</v>
      </c>
      <c r="Q368" s="30">
        <v>16413.061529024897</v>
      </c>
      <c r="R368" s="30">
        <v>16199.22395946416</v>
      </c>
      <c r="S368" s="30">
        <v>16393.528289497714</v>
      </c>
      <c r="T368" s="30">
        <v>16574.467771433723</v>
      </c>
      <c r="U368" s="30">
        <v>15636.872274128949</v>
      </c>
      <c r="V368" s="30">
        <v>14754.792299690906</v>
      </c>
      <c r="W368" s="30">
        <v>14009.445001943142</v>
      </c>
      <c r="X368" s="30">
        <v>13283.630943722561</v>
      </c>
      <c r="Y368" s="30">
        <v>12245.285053067055</v>
      </c>
      <c r="Z368" s="28"/>
      <c r="AA368" s="51">
        <f t="shared" si="5"/>
        <v>16610.450054773271</v>
      </c>
    </row>
    <row r="369" spans="1:27" ht="12" x14ac:dyDescent="0.25">
      <c r="A369" s="29">
        <v>43459</v>
      </c>
      <c r="B369" s="30">
        <v>11188.433988122641</v>
      </c>
      <c r="C369" s="30">
        <v>10371.122123695783</v>
      </c>
      <c r="D369" s="30">
        <v>9640.1677392838374</v>
      </c>
      <c r="E369" s="30">
        <v>9077.8160539486271</v>
      </c>
      <c r="F369" s="30">
        <v>8691.2635243580626</v>
      </c>
      <c r="G369" s="30">
        <v>8622.3831533937864</v>
      </c>
      <c r="H369" s="30">
        <v>8782.7613305643408</v>
      </c>
      <c r="I369" s="30">
        <v>9228.9416439747256</v>
      </c>
      <c r="J369" s="30">
        <v>10285.792708919142</v>
      </c>
      <c r="K369" s="30">
        <v>11362.177013390739</v>
      </c>
      <c r="L369" s="30">
        <v>12037.615874935955</v>
      </c>
      <c r="M369" s="30">
        <v>12376.877403565972</v>
      </c>
      <c r="N369" s="30">
        <v>12495.104905967341</v>
      </c>
      <c r="O369" s="30">
        <v>12409.7754911907</v>
      </c>
      <c r="P369" s="30">
        <v>12227.807944016418</v>
      </c>
      <c r="Q369" s="30">
        <v>11844.339610140672</v>
      </c>
      <c r="R369" s="30">
        <v>11435.169645308108</v>
      </c>
      <c r="S369" s="30">
        <v>11610.968801052752</v>
      </c>
      <c r="T369" s="30">
        <v>12096.215593517503</v>
      </c>
      <c r="U369" s="30">
        <v>11844.339610140672</v>
      </c>
      <c r="V369" s="30">
        <v>11639.754627724389</v>
      </c>
      <c r="W369" s="30">
        <v>11318.998273383282</v>
      </c>
      <c r="X369" s="30">
        <v>10735.057218044345</v>
      </c>
      <c r="Y369" s="30">
        <v>9904.3805055199409</v>
      </c>
      <c r="Z369" s="28"/>
      <c r="AA369" s="51">
        <f t="shared" si="5"/>
        <v>12495.104905967341</v>
      </c>
    </row>
    <row r="370" spans="1:27" ht="12" x14ac:dyDescent="0.25">
      <c r="A370" s="29">
        <v>43460</v>
      </c>
      <c r="B370" s="30">
        <v>9041.8337706090806</v>
      </c>
      <c r="C370" s="30">
        <v>8441.4436714577787</v>
      </c>
      <c r="D370" s="30">
        <v>8166.9502528389467</v>
      </c>
      <c r="E370" s="30">
        <v>8021.9930542424845</v>
      </c>
      <c r="F370" s="30">
        <v>8089.8453599684881</v>
      </c>
      <c r="G370" s="30">
        <v>8456.86465003187</v>
      </c>
      <c r="H370" s="30">
        <v>9083.9844453782644</v>
      </c>
      <c r="I370" s="30">
        <v>9811.854634075391</v>
      </c>
      <c r="J370" s="30">
        <v>10725.804630899891</v>
      </c>
      <c r="K370" s="30">
        <v>11576.014582951477</v>
      </c>
      <c r="L370" s="30">
        <v>12227.807944016418</v>
      </c>
      <c r="M370" s="30">
        <v>12496.132971205614</v>
      </c>
      <c r="N370" s="30">
        <v>12488.936514537703</v>
      </c>
      <c r="O370" s="30">
        <v>12331.642533081969</v>
      </c>
      <c r="P370" s="30">
        <v>12235.004400684327</v>
      </c>
      <c r="Q370" s="30">
        <v>12166.124029720051</v>
      </c>
      <c r="R370" s="30">
        <v>12226.779878778145</v>
      </c>
      <c r="S370" s="30">
        <v>12919.695849373998</v>
      </c>
      <c r="T370" s="30">
        <v>13656.818625215579</v>
      </c>
      <c r="U370" s="30">
        <v>13391.577793741202</v>
      </c>
      <c r="V370" s="30">
        <v>12896.050348893725</v>
      </c>
      <c r="W370" s="30">
        <v>12282.295401644875</v>
      </c>
      <c r="X370" s="30">
        <v>11541.060364850204</v>
      </c>
      <c r="Y370" s="30">
        <v>10546.921279440427</v>
      </c>
      <c r="Z370" s="28"/>
      <c r="AA370" s="51">
        <f t="shared" si="5"/>
        <v>13656.818625215579</v>
      </c>
    </row>
    <row r="371" spans="1:27" ht="12" x14ac:dyDescent="0.25">
      <c r="A371" s="29">
        <v>43461</v>
      </c>
      <c r="B371" s="30">
        <v>9543.5296068861953</v>
      </c>
      <c r="C371" s="30">
        <v>8814.631352950797</v>
      </c>
      <c r="D371" s="30">
        <v>8334.5248866774091</v>
      </c>
      <c r="E371" s="30">
        <v>8114.5189256870344</v>
      </c>
      <c r="F371" s="30">
        <v>8115.5469909253079</v>
      </c>
      <c r="G371" s="30">
        <v>8277.9812985724056</v>
      </c>
      <c r="H371" s="30">
        <v>8704.6283724556088</v>
      </c>
      <c r="I371" s="30">
        <v>9179.5945125376329</v>
      </c>
      <c r="J371" s="30">
        <v>10291.961100348777</v>
      </c>
      <c r="K371" s="30">
        <v>11623.305583912024</v>
      </c>
      <c r="L371" s="30">
        <v>12652.398887423076</v>
      </c>
      <c r="M371" s="30">
        <v>13314.472900870744</v>
      </c>
      <c r="N371" s="30">
        <v>13725.698996179855</v>
      </c>
      <c r="O371" s="30">
        <v>13859.347477155317</v>
      </c>
      <c r="P371" s="30">
        <v>13864.487803346681</v>
      </c>
      <c r="Q371" s="30">
        <v>13647.566038071125</v>
      </c>
      <c r="R371" s="30">
        <v>13383.35327183502</v>
      </c>
      <c r="S371" s="30">
        <v>13688.688647602035</v>
      </c>
      <c r="T371" s="30">
        <v>14370.295900576888</v>
      </c>
      <c r="U371" s="30">
        <v>13941.59269621714</v>
      </c>
      <c r="V371" s="30">
        <v>13323.7254880152</v>
      </c>
      <c r="W371" s="30">
        <v>12659.595344090985</v>
      </c>
      <c r="X371" s="30">
        <v>11785.739891559124</v>
      </c>
      <c r="Y371" s="30">
        <v>10680.569760415889</v>
      </c>
      <c r="Z371" s="28"/>
      <c r="AA371" s="51">
        <f t="shared" si="5"/>
        <v>14370.295900576888</v>
      </c>
    </row>
    <row r="372" spans="1:27" ht="12" x14ac:dyDescent="0.25">
      <c r="A372" s="29">
        <v>43462</v>
      </c>
      <c r="B372" s="30">
        <v>9636.0554783307452</v>
      </c>
      <c r="C372" s="30">
        <v>8858.8381581965259</v>
      </c>
      <c r="D372" s="30">
        <v>8366.3949090638653</v>
      </c>
      <c r="E372" s="30">
        <v>8084.7050337771243</v>
      </c>
      <c r="F372" s="30">
        <v>7945.9162266102994</v>
      </c>
      <c r="G372" s="30">
        <v>8009.6562713832118</v>
      </c>
      <c r="H372" s="30">
        <v>8326.3003647712267</v>
      </c>
      <c r="I372" s="30">
        <v>8738.5545253186101</v>
      </c>
      <c r="J372" s="30">
        <v>10115.13387936586</v>
      </c>
      <c r="K372" s="30">
        <v>11603.772344384843</v>
      </c>
      <c r="L372" s="30">
        <v>12693.521496953987</v>
      </c>
      <c r="M372" s="30">
        <v>13505.693035189481</v>
      </c>
      <c r="N372" s="30">
        <v>14069.072785762963</v>
      </c>
      <c r="O372" s="30">
        <v>14462.821772021438</v>
      </c>
      <c r="P372" s="30">
        <v>14670.490950152538</v>
      </c>
      <c r="Q372" s="30">
        <v>14663.294493484629</v>
      </c>
      <c r="R372" s="30">
        <v>14438.148206302891</v>
      </c>
      <c r="S372" s="30">
        <v>14372.352031053433</v>
      </c>
      <c r="T372" s="30">
        <v>15011.8086092591</v>
      </c>
      <c r="U372" s="30">
        <v>14513.196968696804</v>
      </c>
      <c r="V372" s="30">
        <v>13828.505520007133</v>
      </c>
      <c r="W372" s="30">
        <v>13041.007547490186</v>
      </c>
      <c r="X372" s="30">
        <v>12030.419418268046</v>
      </c>
      <c r="Y372" s="30">
        <v>10764.871109954256</v>
      </c>
      <c r="Z372" s="28"/>
      <c r="AA372" s="51">
        <f t="shared" si="5"/>
        <v>15011.8086092591</v>
      </c>
    </row>
    <row r="373" spans="1:27" ht="12" x14ac:dyDescent="0.25">
      <c r="A373" s="29">
        <v>43463</v>
      </c>
      <c r="B373" s="32">
        <v>9680.262283576476</v>
      </c>
      <c r="C373" s="32">
        <v>8935.9430510669845</v>
      </c>
      <c r="D373" s="32">
        <v>8486.6785419417811</v>
      </c>
      <c r="E373" s="32">
        <v>8289.2900161934067</v>
      </c>
      <c r="F373" s="32">
        <v>8310.8793861971353</v>
      </c>
      <c r="G373" s="32">
        <v>8704.6283724556088</v>
      </c>
      <c r="H373" s="32">
        <v>9522.9683021207402</v>
      </c>
      <c r="I373" s="32">
        <v>10292.989165587051</v>
      </c>
      <c r="J373" s="32">
        <v>11540.03229961193</v>
      </c>
      <c r="K373" s="32">
        <v>12947.453610807363</v>
      </c>
      <c r="L373" s="32">
        <v>14061.876329095054</v>
      </c>
      <c r="M373" s="32">
        <v>14782.550061124271</v>
      </c>
      <c r="N373" s="32">
        <v>15157.793873093835</v>
      </c>
      <c r="O373" s="32">
        <v>15325.368506932298</v>
      </c>
      <c r="P373" s="32">
        <v>15448.736335525031</v>
      </c>
      <c r="Q373" s="32">
        <v>15511.44831505967</v>
      </c>
      <c r="R373" s="32">
        <v>15264.712657874205</v>
      </c>
      <c r="S373" s="32">
        <v>15194.804221671655</v>
      </c>
      <c r="T373" s="32">
        <v>15903.141170841598</v>
      </c>
      <c r="U373" s="32">
        <v>15365.463051224937</v>
      </c>
      <c r="V373" s="32">
        <v>14635.536732051263</v>
      </c>
      <c r="W373" s="32">
        <v>13645.509907594578</v>
      </c>
      <c r="X373" s="32">
        <v>12562.957211693343</v>
      </c>
      <c r="Y373" s="32">
        <v>11211.051423364641</v>
      </c>
      <c r="Z373" s="28"/>
      <c r="AA373" s="51">
        <f t="shared" si="5"/>
        <v>15903.141170841598</v>
      </c>
    </row>
    <row r="374" spans="1:27" ht="12" x14ac:dyDescent="0.25">
      <c r="A374" s="29">
        <v>43464</v>
      </c>
      <c r="B374" s="32">
        <v>9986.6257245817633</v>
      </c>
      <c r="C374" s="32">
        <v>9184.7348387289967</v>
      </c>
      <c r="D374" s="32">
        <v>8697.4319157876998</v>
      </c>
      <c r="E374" s="32">
        <v>8432.1910843133228</v>
      </c>
      <c r="F374" s="32">
        <v>8406.4894533565039</v>
      </c>
      <c r="G374" s="32">
        <v>8801.2665048532508</v>
      </c>
      <c r="H374" s="32">
        <v>9564.0909116516505</v>
      </c>
      <c r="I374" s="32">
        <v>10310.466274637687</v>
      </c>
      <c r="J374" s="32">
        <v>11396.103166253741</v>
      </c>
      <c r="K374" s="32">
        <v>12603.051755985982</v>
      </c>
      <c r="L374" s="32">
        <v>13682.520256172398</v>
      </c>
      <c r="M374" s="32">
        <v>14559.459904419078</v>
      </c>
      <c r="N374" s="32">
        <v>15105.362545941924</v>
      </c>
      <c r="O374" s="32">
        <v>15487.802814579396</v>
      </c>
      <c r="P374" s="32">
        <v>15591.637403644947</v>
      </c>
      <c r="Q374" s="32">
        <v>15464.157314099122</v>
      </c>
      <c r="R374" s="32">
        <v>15164.990329761744</v>
      </c>
      <c r="S374" s="32">
        <v>15161.906134046925</v>
      </c>
      <c r="T374" s="32">
        <v>15860.990496072414</v>
      </c>
      <c r="U374" s="32">
        <v>15330.508833123662</v>
      </c>
      <c r="V374" s="32">
        <v>14672.547080629083</v>
      </c>
      <c r="W374" s="32">
        <v>13730.839322371219</v>
      </c>
      <c r="X374" s="32">
        <v>12716.138932195989</v>
      </c>
      <c r="Y374" s="32">
        <v>11470.123863409381</v>
      </c>
      <c r="Z374" s="28"/>
      <c r="AA374" s="51">
        <f t="shared" si="5"/>
        <v>15860.990496072414</v>
      </c>
    </row>
    <row r="375" spans="1:27" ht="12" x14ac:dyDescent="0.25">
      <c r="A375" s="29">
        <v>43465</v>
      </c>
      <c r="B375" s="30">
        <v>10311.494339875961</v>
      </c>
      <c r="C375" s="30">
        <v>9477.7334316367378</v>
      </c>
      <c r="D375" s="30">
        <v>8968.8411386917123</v>
      </c>
      <c r="E375" s="30">
        <v>8694.3477200728812</v>
      </c>
      <c r="F375" s="30">
        <v>8670.7022195926074</v>
      </c>
      <c r="G375" s="30">
        <v>9016.1321396522599</v>
      </c>
      <c r="H375" s="30">
        <v>9722.4129583456597</v>
      </c>
      <c r="I375" s="30">
        <v>10517.107387530516</v>
      </c>
      <c r="J375" s="30">
        <v>11562.649734853931</v>
      </c>
      <c r="K375" s="30">
        <v>12632.865647895893</v>
      </c>
      <c r="L375" s="30">
        <v>13484.103665185752</v>
      </c>
      <c r="M375" s="30">
        <v>13977.574979556686</v>
      </c>
      <c r="N375" s="30">
        <v>14094.774416719783</v>
      </c>
      <c r="O375" s="30">
        <v>14170.851244351968</v>
      </c>
      <c r="P375" s="30">
        <v>14147.205743871695</v>
      </c>
      <c r="Q375" s="30">
        <v>13999.164349560415</v>
      </c>
      <c r="R375" s="30">
        <v>14041.315024329599</v>
      </c>
      <c r="S375" s="30">
        <v>14771.24134350327</v>
      </c>
      <c r="T375" s="30">
        <v>15397.333073611393</v>
      </c>
      <c r="U375" s="30">
        <v>14660.21029776981</v>
      </c>
      <c r="V375" s="30">
        <v>13777.102258093495</v>
      </c>
      <c r="W375" s="30">
        <v>12810.720934117084</v>
      </c>
      <c r="X375" s="30">
        <v>11825.834435851762</v>
      </c>
      <c r="Y375" s="30">
        <v>11015.719028092813</v>
      </c>
      <c r="Z375" s="28"/>
      <c r="AA375" s="51">
        <f t="shared" si="5"/>
        <v>15397.333073611393</v>
      </c>
    </row>
    <row r="376" spans="1:27" ht="12" x14ac:dyDescent="0.25">
      <c r="A376" s="29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28"/>
      <c r="AA376" s="51"/>
    </row>
    <row r="377" spans="1:27" ht="12" x14ac:dyDescent="0.25">
      <c r="A377" s="29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28"/>
      <c r="AA377" s="51"/>
    </row>
    <row r="378" spans="1:27" x14ac:dyDescent="0.2">
      <c r="A378" s="29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28"/>
      <c r="AA378" s="28"/>
    </row>
    <row r="379" spans="1:27" ht="12.6" thickBot="1" x14ac:dyDescent="0.3">
      <c r="A379" s="53" t="s">
        <v>78</v>
      </c>
      <c r="B379" s="54">
        <f>MAX(B11:B377)</f>
        <v>16242.402699471615</v>
      </c>
      <c r="C379" s="54">
        <f t="shared" ref="C379:Y379" si="6">MAX(C11:C377)</f>
        <v>14411.418510107798</v>
      </c>
      <c r="D379" s="54">
        <f t="shared" si="6"/>
        <v>13627.004733305668</v>
      </c>
      <c r="E379" s="54">
        <f t="shared" si="6"/>
        <v>13144.842136555737</v>
      </c>
      <c r="F379" s="54">
        <f t="shared" si="6"/>
        <v>13275.406421816378</v>
      </c>
      <c r="G379" s="54">
        <f t="shared" si="6"/>
        <v>14614.975427285808</v>
      </c>
      <c r="H379" s="54">
        <f t="shared" si="6"/>
        <v>16884.943473392101</v>
      </c>
      <c r="I379" s="54">
        <f t="shared" si="6"/>
        <v>17981.889082629157</v>
      </c>
      <c r="J379" s="54">
        <f t="shared" si="6"/>
        <v>17358.881548235851</v>
      </c>
      <c r="K379" s="54">
        <f t="shared" si="6"/>
        <v>17386.639309669215</v>
      </c>
      <c r="L379" s="54">
        <f t="shared" si="6"/>
        <v>18892.754883738835</v>
      </c>
      <c r="M379" s="54">
        <f t="shared" si="6"/>
        <v>20261.109715879902</v>
      </c>
      <c r="N379" s="54">
        <f t="shared" si="6"/>
        <v>21349.830803210774</v>
      </c>
      <c r="O379" s="54">
        <f t="shared" si="6"/>
        <v>22286.398235277276</v>
      </c>
      <c r="P379" s="54">
        <f t="shared" si="6"/>
        <v>22809.683441558118</v>
      </c>
      <c r="Q379" s="54">
        <f t="shared" si="6"/>
        <v>23339.1370392686</v>
      </c>
      <c r="R379" s="54">
        <f t="shared" si="6"/>
        <v>23357.642213557509</v>
      </c>
      <c r="S379" s="54">
        <f t="shared" si="6"/>
        <v>23141.748513520226</v>
      </c>
      <c r="T379" s="54">
        <f t="shared" si="6"/>
        <v>22697.624330586386</v>
      </c>
      <c r="U379" s="54">
        <f t="shared" si="6"/>
        <v>21818.628551863163</v>
      </c>
      <c r="V379" s="54">
        <f t="shared" si="6"/>
        <v>21277.866236531681</v>
      </c>
      <c r="W379" s="54">
        <f t="shared" si="6"/>
        <v>20393.730131617092</v>
      </c>
      <c r="X379" s="54">
        <f t="shared" si="6"/>
        <v>18763.218663716467</v>
      </c>
      <c r="Y379" s="54">
        <f t="shared" si="6"/>
        <v>17034.012932941656</v>
      </c>
      <c r="Z379" s="28"/>
      <c r="AA379" s="54">
        <f>SUM(AA11:AA378)</f>
        <v>6299675.3605640996</v>
      </c>
    </row>
    <row r="380" spans="1:27" ht="12" thickTop="1" x14ac:dyDescent="0.2"/>
    <row r="384" spans="1:27" x14ac:dyDescent="0.2">
      <c r="E384" s="46" t="s">
        <v>1</v>
      </c>
    </row>
  </sheetData>
  <mergeCells count="2">
    <mergeCell ref="A5:AA5"/>
    <mergeCell ref="A4:AA4"/>
  </mergeCells>
  <phoneticPr fontId="5" type="noConversion"/>
  <conditionalFormatting sqref="B11:Y375 B377:Y377 B376:W376">
    <cfRule type="cellIs" dxfId="7" priority="9" stopIfTrue="1" operator="equal">
      <formula>$C$7</formula>
    </cfRule>
  </conditionalFormatting>
  <conditionalFormatting sqref="B379:Y379 AA379">
    <cfRule type="cellIs" dxfId="6" priority="10" stopIfTrue="1" operator="equal">
      <formula>$C$7</formula>
    </cfRule>
    <cfRule type="cellIs" dxfId="5" priority="11" stopIfTrue="1" operator="equal">
      <formula>$C$7</formula>
    </cfRule>
  </conditionalFormatting>
  <conditionalFormatting sqref="AA11:AA376">
    <cfRule type="cellIs" dxfId="4" priority="12" stopIfTrue="1" operator="equal">
      <formula>$C$7</formula>
    </cfRule>
  </conditionalFormatting>
  <conditionalFormatting sqref="AA377">
    <cfRule type="cellIs" dxfId="3" priority="2" stopIfTrue="1" operator="equal">
      <formula>$C$7</formula>
    </cfRule>
  </conditionalFormatting>
  <conditionalFormatting sqref="X376:Y376">
    <cfRule type="cellIs" dxfId="2" priority="1" stopIfTrue="1" operator="equal">
      <formula>$C$7</formula>
    </cfRule>
  </conditionalFormatting>
  <pageMargins left="0.75" right="0.75" top="1" bottom="1" header="0.5" footer="0.5"/>
  <pageSetup orientation="portrait" r:id="rId1"/>
  <headerFooter alignWithMargins="0"/>
  <ignoredErrors>
    <ignoredError sqref="AA11:AA375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384"/>
  <sheetViews>
    <sheetView showGridLines="0" zoomScale="80" zoomScaleNormal="80" workbookViewId="0">
      <pane xSplit="1" ySplit="9" topLeftCell="B10" activePane="bottomRight" state="frozen"/>
      <selection activeCell="B8" sqref="B8"/>
      <selection pane="topRight" activeCell="B8" sqref="B8"/>
      <selection pane="bottomLeft" activeCell="B8" sqref="B8"/>
      <selection pane="bottomRight" activeCell="A2" sqref="A1:A2"/>
    </sheetView>
  </sheetViews>
  <sheetFormatPr defaultColWidth="9.109375" defaultRowHeight="11.4" x14ac:dyDescent="0.2"/>
  <cols>
    <col min="1" max="1" width="13.6640625" style="28" customWidth="1"/>
    <col min="2" max="16384" width="9.109375" style="28"/>
  </cols>
  <sheetData>
    <row r="1" spans="1:27" ht="15.6" x14ac:dyDescent="0.3">
      <c r="A1" s="4" t="s">
        <v>123</v>
      </c>
    </row>
    <row r="2" spans="1:27" ht="15.6" x14ac:dyDescent="0.3">
      <c r="A2" s="4" t="s">
        <v>121</v>
      </c>
    </row>
    <row r="4" spans="1:27" ht="13.8" x14ac:dyDescent="0.25">
      <c r="A4" s="98" t="s">
        <v>88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1:27" ht="12" x14ac:dyDescent="0.25">
      <c r="A5" s="99" t="s">
        <v>98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8" spans="1:27" ht="12" x14ac:dyDescent="0.25">
      <c r="A8" s="47" t="s">
        <v>0</v>
      </c>
      <c r="B8" s="47" t="s">
        <v>54</v>
      </c>
      <c r="C8" s="47" t="s">
        <v>55</v>
      </c>
      <c r="D8" s="47" t="s">
        <v>56</v>
      </c>
      <c r="E8" s="47" t="s">
        <v>57</v>
      </c>
      <c r="F8" s="47" t="s">
        <v>58</v>
      </c>
      <c r="G8" s="47" t="s">
        <v>59</v>
      </c>
      <c r="H8" s="47" t="s">
        <v>60</v>
      </c>
      <c r="I8" s="47" t="s">
        <v>61</v>
      </c>
      <c r="J8" s="47" t="s">
        <v>62</v>
      </c>
      <c r="K8" s="47" t="s">
        <v>63</v>
      </c>
      <c r="L8" s="47" t="s">
        <v>64</v>
      </c>
      <c r="M8" s="47" t="s">
        <v>65</v>
      </c>
      <c r="N8" s="47" t="s">
        <v>66</v>
      </c>
      <c r="O8" s="47" t="s">
        <v>67</v>
      </c>
      <c r="P8" s="47" t="s">
        <v>68</v>
      </c>
      <c r="Q8" s="47" t="s">
        <v>69</v>
      </c>
      <c r="R8" s="48" t="s">
        <v>70</v>
      </c>
      <c r="S8" s="47" t="s">
        <v>71</v>
      </c>
      <c r="T8" s="47" t="s">
        <v>72</v>
      </c>
      <c r="U8" s="47" t="s">
        <v>73</v>
      </c>
      <c r="V8" s="47" t="s">
        <v>74</v>
      </c>
      <c r="W8" s="47" t="s">
        <v>75</v>
      </c>
      <c r="X8" s="47" t="s">
        <v>76</v>
      </c>
      <c r="Y8" s="47" t="s">
        <v>77</v>
      </c>
      <c r="Z8" s="2"/>
      <c r="AA8" s="47" t="s">
        <v>78</v>
      </c>
    </row>
    <row r="9" spans="1:27" ht="14.25" customHeight="1" x14ac:dyDescent="0.2">
      <c r="AA9" s="2" t="s">
        <v>78</v>
      </c>
    </row>
    <row r="10" spans="1:27" x14ac:dyDescent="0.2">
      <c r="A10" s="29">
        <f>IF('2018 Hourly Load - RC2016'!A11="","",'2018 Hourly Load - RC2016'!A11)</f>
        <v>43101</v>
      </c>
      <c r="B10" s="33">
        <f>+'2018 Hourly Load - RC2016'!B11/'2018 Hourly Load - RC2016'!$C$7</f>
        <v>0.40882322657282194</v>
      </c>
      <c r="C10" s="33">
        <f>+'2018 Hourly Load - RC2016'!C11/'2018 Hourly Load - RC2016'!$C$7</f>
        <v>0.39394933095095946</v>
      </c>
      <c r="D10" s="33">
        <f>+'2018 Hourly Load - RC2016'!D11/'2018 Hourly Load - RC2016'!$C$7</f>
        <v>0.3735603953794176</v>
      </c>
      <c r="E10" s="33">
        <f>+'2018 Hourly Load - RC2016'!E11/'2018 Hourly Load - RC2016'!$C$7</f>
        <v>0.35964745368818102</v>
      </c>
      <c r="F10" s="33">
        <f>+'2018 Hourly Load - RC2016'!F11/'2018 Hourly Load - RC2016'!$C$7</f>
        <v>0.35358926586466966</v>
      </c>
      <c r="G10" s="33">
        <f>+'2018 Hourly Load - RC2016'!G11/'2018 Hourly Load - RC2016'!$C$7</f>
        <v>0.35655568886790623</v>
      </c>
      <c r="H10" s="33">
        <f>+'2018 Hourly Load - RC2016'!H11/'2018 Hourly Load - RC2016'!$C$7</f>
        <v>0.3658309833287306</v>
      </c>
      <c r="I10" s="33">
        <f>+'2018 Hourly Load - RC2016'!I11/'2018 Hourly Load - RC2016'!$C$7</f>
        <v>0.37347683416805882</v>
      </c>
      <c r="J10" s="33">
        <f>+'2018 Hourly Load - RC2016'!J11/'2018 Hourly Load - RC2016'!$C$7</f>
        <v>0.40736090537404335</v>
      </c>
      <c r="K10" s="33">
        <f>+'2018 Hourly Load - RC2016'!K11/'2018 Hourly Load - RC2016'!$C$7</f>
        <v>0.46088186124934072</v>
      </c>
      <c r="L10" s="33">
        <f>+'2018 Hourly Load - RC2016'!L11/'2018 Hourly Load - RC2016'!$C$7</f>
        <v>0.51097680745892826</v>
      </c>
      <c r="M10" s="33">
        <f>+'2018 Hourly Load - RC2016'!M11/'2018 Hourly Load - RC2016'!$C$7</f>
        <v>0.5452786847217066</v>
      </c>
      <c r="N10" s="33">
        <f>+'2018 Hourly Load - RC2016'!N11/'2018 Hourly Load - RC2016'!$C$7</f>
        <v>0.56558405908188969</v>
      </c>
      <c r="O10" s="33">
        <f>+'2018 Hourly Load - RC2016'!O11/'2018 Hourly Load - RC2016'!$C$7</f>
        <v>0.57356415476665301</v>
      </c>
      <c r="P10" s="33">
        <f>+'2018 Hourly Load - RC2016'!P11/'2018 Hourly Load - RC2016'!$C$7</f>
        <v>0.57118266024292785</v>
      </c>
      <c r="Q10" s="33">
        <f>+'2018 Hourly Load - RC2016'!Q11/'2018 Hourly Load - RC2016'!$C$7</f>
        <v>0.56387105424903472</v>
      </c>
      <c r="R10" s="33">
        <f>+'2018 Hourly Load - RC2016'!R11/'2018 Hourly Load - RC2016'!$C$7</f>
        <v>0.55630876462106527</v>
      </c>
      <c r="S10" s="33">
        <f>+'2018 Hourly Load - RC2016'!S11/'2018 Hourly Load - RC2016'!$C$7</f>
        <v>0.56278475850137066</v>
      </c>
      <c r="T10" s="33">
        <f>+'2018 Hourly Load - RC2016'!T11/'2018 Hourly Load - RC2016'!$C$7</f>
        <v>0.59010927461569107</v>
      </c>
      <c r="U10" s="33">
        <f>+'2018 Hourly Load - RC2016'!U11/'2018 Hourly Load - RC2016'!$C$7</f>
        <v>0.57385661900640872</v>
      </c>
      <c r="V10" s="33">
        <f>+'2018 Hourly Load - RC2016'!V11/'2018 Hourly Load - RC2016'!$C$7</f>
        <v>0.54924784226124856</v>
      </c>
      <c r="W10" s="33">
        <f>+'2018 Hourly Load - RC2016'!W11/'2018 Hourly Load - RC2016'!$C$7</f>
        <v>0.52183976493556938</v>
      </c>
      <c r="X10" s="33">
        <f>+'2018 Hourly Load - RC2016'!X11/'2018 Hourly Load - RC2016'!$C$7</f>
        <v>0.4854070767831421</v>
      </c>
      <c r="Y10" s="33">
        <f>+'2018 Hourly Load - RC2016'!Y11/'2018 Hourly Load - RC2016'!$C$7</f>
        <v>0.4395319717471729</v>
      </c>
      <c r="AA10" s="34">
        <f t="shared" ref="AA10:AA74" si="0">MAX(B10:Y10)</f>
        <v>0.59010927461569107</v>
      </c>
    </row>
    <row r="11" spans="1:27" x14ac:dyDescent="0.2">
      <c r="A11" s="29">
        <f>IF('2018 Hourly Load - RC2016'!A12="","",'2018 Hourly Load - RC2016'!A12)</f>
        <v>43102</v>
      </c>
      <c r="B11" s="33">
        <f>+'2018 Hourly Load - RC2016'!B12/'2018 Hourly Load - RC2016'!$C$7</f>
        <v>0.39658150910876094</v>
      </c>
      <c r="C11" s="33">
        <f>+'2018 Hourly Load - RC2016'!C12/'2018 Hourly Load - RC2016'!$C$7</f>
        <v>0.36904808996604355</v>
      </c>
      <c r="D11" s="33">
        <f>+'2018 Hourly Load - RC2016'!D12/'2018 Hourly Load - RC2016'!$C$7</f>
        <v>0.3505392816500742</v>
      </c>
      <c r="E11" s="33">
        <f>+'2018 Hourly Load - RC2016'!E12/'2018 Hourly Load - RC2016'!$C$7</f>
        <v>0.3416817932460437</v>
      </c>
      <c r="F11" s="33">
        <f>+'2018 Hourly Load - RC2016'!F12/'2018 Hourly Load - RC2016'!$C$7</f>
        <v>0.33917495690528038</v>
      </c>
      <c r="G11" s="33">
        <f>+'2018 Hourly Load - RC2016'!G12/'2018 Hourly Load - RC2016'!$C$7</f>
        <v>0.34945298590241008</v>
      </c>
      <c r="H11" s="33">
        <f>+'2018 Hourly Load - RC2016'!H12/'2018 Hourly Load - RC2016'!$C$7</f>
        <v>0.38876853584671522</v>
      </c>
      <c r="I11" s="33">
        <f>+'2018 Hourly Load - RC2016'!I12/'2018 Hourly Load - RC2016'!$C$7</f>
        <v>0.42068891858576846</v>
      </c>
      <c r="J11" s="33">
        <f>+'2018 Hourly Load - RC2016'!J12/'2018 Hourly Load - RC2016'!$C$7</f>
        <v>0.46810990603187502</v>
      </c>
      <c r="K11" s="33">
        <f>+'2018 Hourly Load - RC2016'!K12/'2018 Hourly Load - RC2016'!$C$7</f>
        <v>0.52388701461385945</v>
      </c>
      <c r="L11" s="33">
        <f>+'2018 Hourly Load - RC2016'!L12/'2018 Hourly Load - RC2016'!$C$7</f>
        <v>0.5687593851135232</v>
      </c>
      <c r="M11" s="33">
        <f>+'2018 Hourly Load - RC2016'!M12/'2018 Hourly Load - RC2016'!$C$7</f>
        <v>0.59950991089355354</v>
      </c>
      <c r="N11" s="33">
        <f>+'2018 Hourly Load - RC2016'!N12/'2018 Hourly Load - RC2016'!$C$7</f>
        <v>0.62148650948091222</v>
      </c>
      <c r="O11" s="33">
        <f>+'2018 Hourly Load - RC2016'!O12/'2018 Hourly Load - RC2016'!$C$7</f>
        <v>0.63677821115956867</v>
      </c>
      <c r="P11" s="33">
        <f>+'2018 Hourly Load - RC2016'!P12/'2018 Hourly Load - RC2016'!$C$7</f>
        <v>0.64363023049098844</v>
      </c>
      <c r="Q11" s="33">
        <f>+'2018 Hourly Load - RC2016'!Q12/'2018 Hourly Load - RC2016'!$C$7</f>
        <v>0.64016244021959923</v>
      </c>
      <c r="R11" s="33">
        <f>+'2018 Hourly Load - RC2016'!R12/'2018 Hourly Load - RC2016'!$C$7</f>
        <v>0.62725223306466793</v>
      </c>
      <c r="S11" s="33">
        <f>+'2018 Hourly Load - RC2016'!S12/'2018 Hourly Load - RC2016'!$C$7</f>
        <v>0.62177897372066793</v>
      </c>
      <c r="T11" s="33">
        <f>+'2018 Hourly Load - RC2016'!T12/'2018 Hourly Load - RC2016'!$C$7</f>
        <v>0.64488364866137016</v>
      </c>
      <c r="U11" s="33">
        <f>+'2018 Hourly Load - RC2016'!U12/'2018 Hourly Load - RC2016'!$C$7</f>
        <v>0.62031665252188939</v>
      </c>
      <c r="V11" s="33">
        <f>+'2018 Hourly Load - RC2016'!V12/'2018 Hourly Load - RC2016'!$C$7</f>
        <v>0.58726819342949255</v>
      </c>
      <c r="W11" s="33">
        <f>+'2018 Hourly Load - RC2016'!W12/'2018 Hourly Load - RC2016'!$C$7</f>
        <v>0.55041769922027151</v>
      </c>
      <c r="X11" s="33">
        <f>+'2018 Hourly Load - RC2016'!X12/'2018 Hourly Load - RC2016'!$C$7</f>
        <v>0.50913846080903513</v>
      </c>
      <c r="Y11" s="33">
        <f>+'2018 Hourly Load - RC2016'!Y12/'2018 Hourly Load - RC2016'!$C$7</f>
        <v>0.46079830003798194</v>
      </c>
      <c r="AA11" s="34">
        <f t="shared" si="0"/>
        <v>0.64488364866137016</v>
      </c>
    </row>
    <row r="12" spans="1:27" x14ac:dyDescent="0.2">
      <c r="A12" s="29">
        <f>IF('2018 Hourly Load - RC2016'!A13="","",'2018 Hourly Load - RC2016'!A13)</f>
        <v>43103</v>
      </c>
      <c r="B12" s="33">
        <f>+'2018 Hourly Load - RC2016'!B13/'2018 Hourly Load - RC2016'!$C$7</f>
        <v>0.41446360833953949</v>
      </c>
      <c r="C12" s="33">
        <f>+'2018 Hourly Load - RC2016'!C13/'2018 Hourly Load - RC2016'!$C$7</f>
        <v>0.38133158803578393</v>
      </c>
      <c r="D12" s="33">
        <f>+'2018 Hourly Load - RC2016'!D13/'2018 Hourly Load - RC2016'!$C$7</f>
        <v>0.36077553004152452</v>
      </c>
      <c r="E12" s="33">
        <f>+'2018 Hourly Load - RC2016'!E13/'2018 Hourly Load - RC2016'!$C$7</f>
        <v>0.35078996528415057</v>
      </c>
      <c r="F12" s="33">
        <f>+'2018 Hourly Load - RC2016'!F13/'2018 Hourly Load - RC2016'!$C$7</f>
        <v>0.34995435317056278</v>
      </c>
      <c r="G12" s="33">
        <f>+'2018 Hourly Load - RC2016'!G13/'2018 Hourly Load - RC2016'!$C$7</f>
        <v>0.36152758094375353</v>
      </c>
      <c r="H12" s="33">
        <f>+'2018 Hourly Load - RC2016'!H13/'2018 Hourly Load - RC2016'!$C$7</f>
        <v>0.39549521336109683</v>
      </c>
      <c r="I12" s="33">
        <f>+'2018 Hourly Load - RC2016'!I13/'2018 Hourly Load - RC2016'!$C$7</f>
        <v>0.42741559610015006</v>
      </c>
      <c r="J12" s="33">
        <f>+'2018 Hourly Load - RC2016'!J13/'2018 Hourly Load - RC2016'!$C$7</f>
        <v>0.4646421157604857</v>
      </c>
      <c r="K12" s="33">
        <f>+'2018 Hourly Load - RC2016'!K13/'2018 Hourly Load - RC2016'!$C$7</f>
        <v>0.49622825365410389</v>
      </c>
      <c r="L12" s="33">
        <f>+'2018 Hourly Load - RC2016'!L13/'2018 Hourly Load - RC2016'!$C$7</f>
        <v>0.51427747530759993</v>
      </c>
      <c r="M12" s="33">
        <f>+'2018 Hourly Load - RC2016'!M13/'2018 Hourly Load - RC2016'!$C$7</f>
        <v>0.52012676010271441</v>
      </c>
      <c r="N12" s="33">
        <f>+'2018 Hourly Load - RC2016'!N13/'2018 Hourly Load - RC2016'!$C$7</f>
        <v>0.5201685407083938</v>
      </c>
      <c r="O12" s="33">
        <f>+'2018 Hourly Load - RC2016'!O13/'2018 Hourly Load - RC2016'!$C$7</f>
        <v>0.5153637710552641</v>
      </c>
      <c r="P12" s="33">
        <f>+'2018 Hourly Load - RC2016'!P13/'2018 Hourly Load - RC2016'!$C$7</f>
        <v>0.5105172207964549</v>
      </c>
      <c r="Q12" s="33">
        <f>+'2018 Hourly Load - RC2016'!Q13/'2018 Hourly Load - RC2016'!$C$7</f>
        <v>0.50750901718753894</v>
      </c>
      <c r="R12" s="33">
        <f>+'2018 Hourly Load - RC2016'!R13/'2018 Hourly Load - RC2016'!$C$7</f>
        <v>0.50596313477740151</v>
      </c>
      <c r="S12" s="33">
        <f>+'2018 Hourly Load - RC2016'!S13/'2018 Hourly Load - RC2016'!$C$7</f>
        <v>0.5301541054657678</v>
      </c>
      <c r="T12" s="33">
        <f>+'2018 Hourly Load - RC2016'!T13/'2018 Hourly Load - RC2016'!$C$7</f>
        <v>0.56658679361819508</v>
      </c>
      <c r="U12" s="33">
        <f>+'2018 Hourly Load - RC2016'!U13/'2018 Hourly Load - RC2016'!$C$7</f>
        <v>0.55668479007217986</v>
      </c>
      <c r="V12" s="33">
        <f>+'2018 Hourly Load - RC2016'!V13/'2018 Hourly Load - RC2016'!$C$7</f>
        <v>0.53637941571199677</v>
      </c>
      <c r="W12" s="33">
        <f>+'2018 Hourly Load - RC2016'!W13/'2018 Hourly Load - RC2016'!$C$7</f>
        <v>0.511812419572516</v>
      </c>
      <c r="X12" s="33">
        <f>+'2018 Hourly Load - RC2016'!X13/'2018 Hourly Load - RC2016'!$C$7</f>
        <v>0.47851327684604289</v>
      </c>
      <c r="Y12" s="33">
        <f>+'2018 Hourly Load - RC2016'!Y13/'2018 Hourly Load - RC2016'!$C$7</f>
        <v>0.44003333901532554</v>
      </c>
      <c r="AA12" s="34">
        <f t="shared" si="0"/>
        <v>0.56658679361819508</v>
      </c>
    </row>
    <row r="13" spans="1:27" x14ac:dyDescent="0.2">
      <c r="A13" s="29">
        <f>IF('2018 Hourly Load - RC2016'!A14="","",'2018 Hourly Load - RC2016'!A14)</f>
        <v>43104</v>
      </c>
      <c r="B13" s="33">
        <f>+'2018 Hourly Load - RC2016'!B14/'2018 Hourly Load - RC2016'!$C$7</f>
        <v>0.40564790054118838</v>
      </c>
      <c r="C13" s="33">
        <f>+'2018 Hourly Load - RC2016'!C14/'2018 Hourly Load - RC2016'!$C$7</f>
        <v>0.38262678681184503</v>
      </c>
      <c r="D13" s="33">
        <f>+'2018 Hourly Load - RC2016'!D14/'2018 Hourly Load - RC2016'!$C$7</f>
        <v>0.36883918693764661</v>
      </c>
      <c r="E13" s="33">
        <f>+'2018 Hourly Load - RC2016'!E14/'2018 Hourly Load - RC2016'!$C$7</f>
        <v>0.36286456032549402</v>
      </c>
      <c r="F13" s="33">
        <f>+'2018 Hourly Load - RC2016'!F14/'2018 Hourly Load - RC2016'!$C$7</f>
        <v>0.36361661122772304</v>
      </c>
      <c r="G13" s="33">
        <f>+'2018 Hourly Load - RC2016'!G14/'2018 Hourly Load - RC2016'!$C$7</f>
        <v>0.37264122205447103</v>
      </c>
      <c r="H13" s="33">
        <f>+'2018 Hourly Load - RC2016'!H14/'2018 Hourly Load - RC2016'!$C$7</f>
        <v>0.3919020812726694</v>
      </c>
      <c r="I13" s="33">
        <f>+'2018 Hourly Load - RC2016'!I14/'2018 Hourly Load - RC2016'!$C$7</f>
        <v>0.4173046895257379</v>
      </c>
      <c r="J13" s="33">
        <f>+'2018 Hourly Load - RC2016'!J14/'2018 Hourly Load - RC2016'!$C$7</f>
        <v>0.45645311704732544</v>
      </c>
      <c r="K13" s="33">
        <f>+'2018 Hourly Load - RC2016'!K14/'2018 Hourly Load - RC2016'!$C$7</f>
        <v>0.49104745854985965</v>
      </c>
      <c r="L13" s="33">
        <f>+'2018 Hourly Load - RC2016'!L14/'2018 Hourly Load - RC2016'!$C$7</f>
        <v>0.51126927169868397</v>
      </c>
      <c r="M13" s="33">
        <f>+'2018 Hourly Load - RC2016'!M14/'2018 Hourly Load - RC2016'!$C$7</f>
        <v>0.51569801590069919</v>
      </c>
      <c r="N13" s="33">
        <f>+'2018 Hourly Load - RC2016'!N14/'2018 Hourly Load - RC2016'!$C$7</f>
        <v>0.51151995533276018</v>
      </c>
      <c r="O13" s="33">
        <f>+'2018 Hourly Load - RC2016'!O14/'2018 Hourly Load - RC2016'!$C$7</f>
        <v>0.50483505842405807</v>
      </c>
      <c r="P13" s="33">
        <f>+'2018 Hourly Load - RC2016'!P14/'2018 Hourly Load - RC2016'!$C$7</f>
        <v>0.49627003425978322</v>
      </c>
      <c r="Q13" s="33">
        <f>+'2018 Hourly Load - RC2016'!Q14/'2018 Hourly Load - RC2016'!$C$7</f>
        <v>0.4882899385750199</v>
      </c>
      <c r="R13" s="33">
        <f>+'2018 Hourly Load - RC2016'!R14/'2018 Hourly Load - RC2016'!$C$7</f>
        <v>0.48996116280219548</v>
      </c>
      <c r="S13" s="33">
        <f>+'2018 Hourly Load - RC2016'!S14/'2018 Hourly Load - RC2016'!$C$7</f>
        <v>0.51465350075871441</v>
      </c>
      <c r="T13" s="33">
        <f>+'2018 Hourly Load - RC2016'!T14/'2018 Hourly Load - RC2016'!$C$7</f>
        <v>0.5362540738949586</v>
      </c>
      <c r="U13" s="33">
        <f>+'2018 Hourly Load - RC2016'!U14/'2018 Hourly Load - RC2016'!$C$7</f>
        <v>0.52167264251285184</v>
      </c>
      <c r="V13" s="33">
        <f>+'2018 Hourly Load - RC2016'!V14/'2018 Hourly Load - RC2016'!$C$7</f>
        <v>0.50308027298552371</v>
      </c>
      <c r="W13" s="33">
        <f>+'2018 Hourly Load - RC2016'!W14/'2018 Hourly Load - RC2016'!$C$7</f>
        <v>0.48026806228457725</v>
      </c>
      <c r="X13" s="33">
        <f>+'2018 Hourly Load - RC2016'!X14/'2018 Hourly Load - RC2016'!$C$7</f>
        <v>0.45164834739419574</v>
      </c>
      <c r="Y13" s="33">
        <f>+'2018 Hourly Load - RC2016'!Y14/'2018 Hourly Load - RC2016'!$C$7</f>
        <v>0.41784783739956993</v>
      </c>
      <c r="AA13" s="34">
        <f t="shared" si="0"/>
        <v>0.5362540738949586</v>
      </c>
    </row>
    <row r="14" spans="1:27" x14ac:dyDescent="0.2">
      <c r="A14" s="29">
        <f>IF('2018 Hourly Load - RC2016'!A15="","",'2018 Hourly Load - RC2016'!A15)</f>
        <v>43105</v>
      </c>
      <c r="B14" s="33">
        <f>+'2018 Hourly Load - RC2016'!B15/'2018 Hourly Load - RC2016'!$C$7</f>
        <v>0.38329527650271528</v>
      </c>
      <c r="C14" s="33">
        <f>+'2018 Hourly Load - RC2016'!C15/'2018 Hourly Load - RC2016'!$C$7</f>
        <v>0.35851937733483752</v>
      </c>
      <c r="D14" s="33">
        <f>+'2018 Hourly Load - RC2016'!D15/'2018 Hourly Load - RC2016'!$C$7</f>
        <v>0.34289343081074602</v>
      </c>
      <c r="E14" s="33">
        <f>+'2018 Hourly Load - RC2016'!E15/'2018 Hourly Load - RC2016'!$C$7</f>
        <v>0.33391060058967736</v>
      </c>
      <c r="F14" s="33">
        <f>+'2018 Hourly Load - RC2016'!F15/'2018 Hourly Load - RC2016'!$C$7</f>
        <v>0.33207225393978423</v>
      </c>
      <c r="G14" s="33">
        <f>+'2018 Hourly Load - RC2016'!G15/'2018 Hourly Load - RC2016'!$C$7</f>
        <v>0.33984344659615062</v>
      </c>
      <c r="H14" s="33">
        <f>+'2018 Hourly Load - RC2016'!H15/'2018 Hourly Load - RC2016'!$C$7</f>
        <v>0.35822691309508181</v>
      </c>
      <c r="I14" s="33">
        <f>+'2018 Hourly Load - RC2016'!I15/'2018 Hourly Load - RC2016'!$C$7</f>
        <v>0.37945146078021141</v>
      </c>
      <c r="J14" s="33">
        <f>+'2018 Hourly Load - RC2016'!J15/'2018 Hourly Load - RC2016'!$C$7</f>
        <v>0.42073069919144784</v>
      </c>
      <c r="K14" s="33">
        <f>+'2018 Hourly Load - RC2016'!K15/'2018 Hourly Load - RC2016'!$C$7</f>
        <v>0.46092364185502011</v>
      </c>
      <c r="L14" s="33">
        <f>+'2018 Hourly Load - RC2016'!L15/'2018 Hourly Load - RC2016'!$C$7</f>
        <v>0.50450081357862286</v>
      </c>
      <c r="M14" s="33">
        <f>+'2018 Hourly Load - RC2016'!M15/'2018 Hourly Load - RC2016'!$C$7</f>
        <v>0.53140752363614951</v>
      </c>
      <c r="N14" s="33">
        <f>+'2018 Hourly Load - RC2016'!N15/'2018 Hourly Load - RC2016'!$C$7</f>
        <v>0.54536224593306537</v>
      </c>
      <c r="O14" s="33">
        <f>+'2018 Hourly Load - RC2016'!O15/'2018 Hourly Load - RC2016'!$C$7</f>
        <v>0.54974920952940121</v>
      </c>
      <c r="P14" s="33">
        <f>+'2018 Hourly Load - RC2016'!P15/'2018 Hourly Load - RC2016'!$C$7</f>
        <v>0.54937318407828672</v>
      </c>
      <c r="Q14" s="33">
        <f>+'2018 Hourly Load - RC2016'!Q15/'2018 Hourly Load - RC2016'!$C$7</f>
        <v>0.54423416957972182</v>
      </c>
      <c r="R14" s="33">
        <f>+'2018 Hourly Load - RC2016'!R15/'2018 Hourly Load - RC2016'!$C$7</f>
        <v>0.53713146661422573</v>
      </c>
      <c r="S14" s="33">
        <f>+'2018 Hourly Load - RC2016'!S15/'2018 Hourly Load - RC2016'!$C$7</f>
        <v>0.54310609322637837</v>
      </c>
      <c r="T14" s="33">
        <f>+'2018 Hourly Load - RC2016'!T15/'2018 Hourly Load - RC2016'!$C$7</f>
        <v>0.57636345534717215</v>
      </c>
      <c r="U14" s="33">
        <f>+'2018 Hourly Load - RC2016'!U15/'2018 Hourly Load - RC2016'!$C$7</f>
        <v>0.5594423100470195</v>
      </c>
      <c r="V14" s="33">
        <f>+'2018 Hourly Load - RC2016'!V15/'2018 Hourly Load - RC2016'!$C$7</f>
        <v>0.53575270662680585</v>
      </c>
      <c r="W14" s="33">
        <f>+'2018 Hourly Load - RC2016'!W15/'2018 Hourly Load - RC2016'!$C$7</f>
        <v>0.49990494695389004</v>
      </c>
      <c r="X14" s="33">
        <f>+'2018 Hourly Load - RC2016'!X15/'2018 Hourly Load - RC2016'!$C$7</f>
        <v>0.45795721885178342</v>
      </c>
      <c r="Y14" s="33">
        <f>+'2018 Hourly Load - RC2016'!Y15/'2018 Hourly Load - RC2016'!$C$7</f>
        <v>0.41291772592940207</v>
      </c>
      <c r="AA14" s="34">
        <f t="shared" si="0"/>
        <v>0.57636345534717215</v>
      </c>
    </row>
    <row r="15" spans="1:27" x14ac:dyDescent="0.2">
      <c r="A15" s="29">
        <f>IF('2018 Hourly Load - RC2016'!A16="","",'2018 Hourly Load - RC2016'!A16)</f>
        <v>43106</v>
      </c>
      <c r="B15" s="33">
        <f>+'2018 Hourly Load - RC2016'!B16/'2018 Hourly Load - RC2016'!$C$7</f>
        <v>0.36771111058430306</v>
      </c>
      <c r="C15" s="33">
        <f>+'2018 Hourly Load - RC2016'!C16/'2018 Hourly Load - RC2016'!$C$7</f>
        <v>0.34280986959938725</v>
      </c>
      <c r="D15" s="33">
        <f>+'2018 Hourly Load - RC2016'!D16/'2018 Hourly Load - RC2016'!$C$7</f>
        <v>0.32797775458320411</v>
      </c>
      <c r="E15" s="33">
        <f>+'2018 Hourly Load - RC2016'!E16/'2018 Hourly Load - RC2016'!$C$7</f>
        <v>0.32267161766192171</v>
      </c>
      <c r="F15" s="33">
        <f>+'2018 Hourly Load - RC2016'!F16/'2018 Hourly Load - RC2016'!$C$7</f>
        <v>0.32689145883553999</v>
      </c>
      <c r="G15" s="33">
        <f>+'2018 Hourly Load - RC2016'!G16/'2018 Hourly Load - RC2016'!$C$7</f>
        <v>0.3513331131579826</v>
      </c>
      <c r="H15" s="33">
        <f>+'2018 Hourly Load - RC2016'!H16/'2018 Hourly Load - RC2016'!$C$7</f>
        <v>0.4018876460300434</v>
      </c>
      <c r="I15" s="33">
        <f>+'2018 Hourly Load - RC2016'!I16/'2018 Hourly Load - RC2016'!$C$7</f>
        <v>0.43380802876909663</v>
      </c>
      <c r="J15" s="33">
        <f>+'2018 Hourly Load - RC2016'!J16/'2018 Hourly Load - RC2016'!$C$7</f>
        <v>0.46276198850491324</v>
      </c>
      <c r="K15" s="33">
        <f>+'2018 Hourly Load - RC2016'!K16/'2018 Hourly Load - RC2016'!$C$7</f>
        <v>0.50165973239242445</v>
      </c>
      <c r="L15" s="33">
        <f>+'2018 Hourly Load - RC2016'!L16/'2018 Hourly Load - RC2016'!$C$7</f>
        <v>0.54172733323895861</v>
      </c>
      <c r="M15" s="33">
        <f>+'2018 Hourly Load - RC2016'!M16/'2018 Hourly Load - RC2016'!$C$7</f>
        <v>0.567129941492027</v>
      </c>
      <c r="N15" s="33">
        <f>+'2018 Hourly Load - RC2016'!N16/'2018 Hourly Load - RC2016'!$C$7</f>
        <v>0.58710107100677511</v>
      </c>
      <c r="O15" s="33">
        <f>+'2018 Hourly Load - RC2016'!O16/'2018 Hourly Load - RC2016'!$C$7</f>
        <v>0.5977551254550193</v>
      </c>
      <c r="P15" s="33">
        <f>+'2018 Hourly Load - RC2016'!P16/'2018 Hourly Load - RC2016'!$C$7</f>
        <v>0.59445445760634752</v>
      </c>
      <c r="Q15" s="33">
        <f>+'2018 Hourly Load - RC2016'!Q16/'2018 Hourly Load - RC2016'!$C$7</f>
        <v>0.58179493408549265</v>
      </c>
      <c r="R15" s="33">
        <f>+'2018 Hourly Load - RC2016'!R16/'2018 Hourly Load - RC2016'!$C$7</f>
        <v>0.56980390025550798</v>
      </c>
      <c r="S15" s="33">
        <f>+'2018 Hourly Load - RC2016'!S16/'2018 Hourly Load - RC2016'!$C$7</f>
        <v>0.5877695606976453</v>
      </c>
      <c r="T15" s="33">
        <f>+'2018 Hourly Load - RC2016'!T16/'2018 Hourly Load - RC2016'!$C$7</f>
        <v>0.61785159678680546</v>
      </c>
      <c r="U15" s="33">
        <f>+'2018 Hourly Load - RC2016'!U16/'2018 Hourly Load - RC2016'!$C$7</f>
        <v>0.60055442603553832</v>
      </c>
      <c r="V15" s="33">
        <f>+'2018 Hourly Load - RC2016'!V16/'2018 Hourly Load - RC2016'!$C$7</f>
        <v>0.5619909269934622</v>
      </c>
      <c r="W15" s="33">
        <f>+'2018 Hourly Load - RC2016'!W16/'2018 Hourly Load - RC2016'!$C$7</f>
        <v>0.51452815894167625</v>
      </c>
      <c r="X15" s="33">
        <f>+'2018 Hourly Load - RC2016'!X16/'2018 Hourly Load - RC2016'!$C$7</f>
        <v>0.4746276805178597</v>
      </c>
      <c r="Y15" s="33">
        <f>+'2018 Hourly Load - RC2016'!Y16/'2018 Hourly Load - RC2016'!$C$7</f>
        <v>0.43054914152610424</v>
      </c>
      <c r="AA15" s="34">
        <f t="shared" si="0"/>
        <v>0.61785159678680546</v>
      </c>
    </row>
    <row r="16" spans="1:27" x14ac:dyDescent="0.2">
      <c r="A16" s="29">
        <f>IF('2018 Hourly Load - RC2016'!A17="","",'2018 Hourly Load - RC2016'!A17)</f>
        <v>43107</v>
      </c>
      <c r="B16" s="33">
        <f>+'2018 Hourly Load - RC2016'!B17/'2018 Hourly Load - RC2016'!$C$7</f>
        <v>0.39683219274283732</v>
      </c>
      <c r="C16" s="33">
        <f>+'2018 Hourly Load - RC2016'!C17/'2018 Hourly Load - RC2016'!$C$7</f>
        <v>0.37815626200415037</v>
      </c>
      <c r="D16" s="33">
        <f>+'2018 Hourly Load - RC2016'!D17/'2018 Hourly Load - RC2016'!$C$7</f>
        <v>0.37339327295670005</v>
      </c>
      <c r="E16" s="33">
        <f>+'2018 Hourly Load - RC2016'!E17/'2018 Hourly Load - RC2016'!$C$7</f>
        <v>0.37719530807352442</v>
      </c>
      <c r="F16" s="33">
        <f>+'2018 Hourly Load - RC2016'!F17/'2018 Hourly Load - RC2016'!$C$7</f>
        <v>0.39499384609294419</v>
      </c>
      <c r="G16" s="33">
        <f>+'2018 Hourly Load - RC2016'!G17/'2018 Hourly Load - RC2016'!$C$7</f>
        <v>0.43522856936219584</v>
      </c>
      <c r="H16" s="33">
        <f>+'2018 Hourly Load - RC2016'!H17/'2018 Hourly Load - RC2016'!$C$7</f>
        <v>0.51039187897941674</v>
      </c>
      <c r="I16" s="33">
        <f>+'2018 Hourly Load - RC2016'!I17/'2018 Hourly Load - RC2016'!$C$7</f>
        <v>0.56370393182631717</v>
      </c>
      <c r="J16" s="33">
        <f>+'2018 Hourly Load - RC2016'!J17/'2018 Hourly Load - RC2016'!$C$7</f>
        <v>0.58726819342949255</v>
      </c>
      <c r="K16" s="33">
        <f>+'2018 Hourly Load - RC2016'!K17/'2018 Hourly Load - RC2016'!$C$7</f>
        <v>0.60122291572640862</v>
      </c>
      <c r="L16" s="33">
        <f>+'2018 Hourly Load - RC2016'!L17/'2018 Hourly Load - RC2016'!$C$7</f>
        <v>0.59570787577672923</v>
      </c>
      <c r="M16" s="33">
        <f>+'2018 Hourly Load - RC2016'!M17/'2018 Hourly Load - RC2016'!$C$7</f>
        <v>0.58020727106967585</v>
      </c>
      <c r="N16" s="33">
        <f>+'2018 Hourly Load - RC2016'!N17/'2018 Hourly Load - RC2016'!$C$7</f>
        <v>0.56533337544781337</v>
      </c>
      <c r="O16" s="33">
        <f>+'2018 Hourly Load - RC2016'!O17/'2018 Hourly Load - RC2016'!$C$7</f>
        <v>0.55058482164298905</v>
      </c>
      <c r="P16" s="33">
        <f>+'2018 Hourly Load - RC2016'!P17/'2018 Hourly Load - RC2016'!$C$7</f>
        <v>0.53896981326411886</v>
      </c>
      <c r="Q16" s="33">
        <f>+'2018 Hourly Load - RC2016'!Q17/'2018 Hourly Load - RC2016'!$C$7</f>
        <v>0.5382177623618899</v>
      </c>
      <c r="R16" s="33">
        <f>+'2018 Hourly Load - RC2016'!R17/'2018 Hourly Load - RC2016'!$C$7</f>
        <v>0.55409439252005777</v>
      </c>
      <c r="S16" s="33">
        <f>+'2018 Hourly Load - RC2016'!S17/'2018 Hourly Load - RC2016'!$C$7</f>
        <v>0.60485782842051539</v>
      </c>
      <c r="T16" s="33">
        <f>+'2018 Hourly Load - RC2016'!T17/'2018 Hourly Load - RC2016'!$C$7</f>
        <v>0.66230616122967545</v>
      </c>
      <c r="U16" s="33">
        <f>+'2018 Hourly Load - RC2016'!U17/'2018 Hourly Load - RC2016'!$C$7</f>
        <v>0.66623353816353792</v>
      </c>
      <c r="V16" s="33">
        <f>+'2018 Hourly Load - RC2016'!V17/'2018 Hourly Load - RC2016'!$C$7</f>
        <v>0.65177744859846931</v>
      </c>
      <c r="W16" s="33">
        <f>+'2018 Hourly Load - RC2016'!W17/'2018 Hourly Load - RC2016'!$C$7</f>
        <v>0.6144673677267749</v>
      </c>
      <c r="X16" s="33">
        <f>+'2018 Hourly Load - RC2016'!X17/'2018 Hourly Load - RC2016'!$C$7</f>
        <v>0.56784021178857669</v>
      </c>
      <c r="Y16" s="33">
        <f>+'2018 Hourly Load - RC2016'!Y17/'2018 Hourly Load - RC2016'!$C$7</f>
        <v>0.5217562037242105</v>
      </c>
      <c r="AA16" s="34">
        <f t="shared" si="0"/>
        <v>0.66623353816353792</v>
      </c>
    </row>
    <row r="17" spans="1:27" x14ac:dyDescent="0.2">
      <c r="A17" s="29">
        <f>IF('2018 Hourly Load - RC2016'!A18="","",'2018 Hourly Load - RC2016'!A18)</f>
        <v>43108</v>
      </c>
      <c r="B17" s="33">
        <f>+'2018 Hourly Load - RC2016'!B18/'2018 Hourly Load - RC2016'!$C$7</f>
        <v>0.48632625010808866</v>
      </c>
      <c r="C17" s="33">
        <f>+'2018 Hourly Load - RC2016'!C18/'2018 Hourly Load - RC2016'!$C$7</f>
        <v>0.46777566118643987</v>
      </c>
      <c r="D17" s="33">
        <f>+'2018 Hourly Load - RC2016'!D18/'2018 Hourly Load - RC2016'!$C$7</f>
        <v>0.46113254488341704</v>
      </c>
      <c r="E17" s="33">
        <f>+'2018 Hourly Load - RC2016'!E18/'2018 Hourly Load - RC2016'!$C$7</f>
        <v>0.45816612188018047</v>
      </c>
      <c r="F17" s="33">
        <f>+'2018 Hourly Load - RC2016'!F18/'2018 Hourly Load - RC2016'!$C$7</f>
        <v>0.46526882484567655</v>
      </c>
      <c r="G17" s="33">
        <f>+'2018 Hourly Load - RC2016'!G18/'2018 Hourly Load - RC2016'!$C$7</f>
        <v>0.49710564637337101</v>
      </c>
      <c r="H17" s="33">
        <f>+'2018 Hourly Load - RC2016'!H18/'2018 Hourly Load - RC2016'!$C$7</f>
        <v>0.55668479007217986</v>
      </c>
      <c r="I17" s="33">
        <f>+'2018 Hourly Load - RC2016'!I18/'2018 Hourly Load - RC2016'!$C$7</f>
        <v>0.58547162738527891</v>
      </c>
      <c r="J17" s="33">
        <f>+'2018 Hourly Load - RC2016'!J18/'2018 Hourly Load - RC2016'!$C$7</f>
        <v>0.58258876559340111</v>
      </c>
      <c r="K17" s="33">
        <f>+'2018 Hourly Load - RC2016'!K18/'2018 Hourly Load - RC2016'!$C$7</f>
        <v>0.58258876559340111</v>
      </c>
      <c r="L17" s="33">
        <f>+'2018 Hourly Load - RC2016'!L18/'2018 Hourly Load - RC2016'!$C$7</f>
        <v>0.57899563350497352</v>
      </c>
      <c r="M17" s="33">
        <f>+'2018 Hourly Load - RC2016'!M18/'2018 Hourly Load - RC2016'!$C$7</f>
        <v>0.56437242151718736</v>
      </c>
      <c r="N17" s="33">
        <f>+'2018 Hourly Load - RC2016'!N18/'2018 Hourly Load - RC2016'!$C$7</f>
        <v>0.54435951139676009</v>
      </c>
      <c r="O17" s="33">
        <f>+'2018 Hourly Load - RC2016'!O18/'2018 Hourly Load - RC2016'!$C$7</f>
        <v>0.52539111641831748</v>
      </c>
      <c r="P17" s="33">
        <f>+'2018 Hourly Load - RC2016'!P18/'2018 Hourly Load - RC2016'!$C$7</f>
        <v>0.50905489959767625</v>
      </c>
      <c r="Q17" s="33">
        <f>+'2018 Hourly Load - RC2016'!Q18/'2018 Hourly Load - RC2016'!$C$7</f>
        <v>0.50262068632305035</v>
      </c>
      <c r="R17" s="33">
        <f>+'2018 Hourly Load - RC2016'!R18/'2018 Hourly Load - RC2016'!$C$7</f>
        <v>0.50734189476482128</v>
      </c>
      <c r="S17" s="33">
        <f>+'2018 Hourly Load - RC2016'!S18/'2018 Hourly Load - RC2016'!$C$7</f>
        <v>0.53546024238705014</v>
      </c>
      <c r="T17" s="33">
        <f>+'2018 Hourly Load - RC2016'!T18/'2018 Hourly Load - RC2016'!$C$7</f>
        <v>0.56821623723969117</v>
      </c>
      <c r="U17" s="33">
        <f>+'2018 Hourly Load - RC2016'!U18/'2018 Hourly Load - RC2016'!$C$7</f>
        <v>0.55785464703120269</v>
      </c>
      <c r="V17" s="33">
        <f>+'2018 Hourly Load - RC2016'!V18/'2018 Hourly Load - RC2016'!$C$7</f>
        <v>0.53374723755419529</v>
      </c>
      <c r="W17" s="33">
        <f>+'2018 Hourly Load - RC2016'!W18/'2018 Hourly Load - RC2016'!$C$7</f>
        <v>0.49468237124396647</v>
      </c>
      <c r="X17" s="33">
        <f>+'2018 Hourly Load - RC2016'!X18/'2018 Hourly Load - RC2016'!$C$7</f>
        <v>0.4493504140818293</v>
      </c>
      <c r="Y17" s="33">
        <f>+'2018 Hourly Load - RC2016'!Y18/'2018 Hourly Load - RC2016'!$C$7</f>
        <v>0.40151162057892886</v>
      </c>
      <c r="AA17" s="34">
        <f t="shared" si="0"/>
        <v>0.58547162738527891</v>
      </c>
    </row>
    <row r="18" spans="1:27" x14ac:dyDescent="0.2">
      <c r="A18" s="29">
        <f>IF('2018 Hourly Load - RC2016'!A19="","",'2018 Hourly Load - RC2016'!A19)</f>
        <v>43109</v>
      </c>
      <c r="B18" s="33">
        <f>+'2018 Hourly Load - RC2016'!B19/'2018 Hourly Load - RC2016'!$C$7</f>
        <v>0.36261387669141765</v>
      </c>
      <c r="C18" s="33">
        <f>+'2018 Hourly Load - RC2016'!C19/'2018 Hourly Load - RC2016'!$C$7</f>
        <v>0.34251740535963154</v>
      </c>
      <c r="D18" s="33">
        <f>+'2018 Hourly Load - RC2016'!D19/'2018 Hourly Load - RC2016'!$C$7</f>
        <v>0.33303320787041019</v>
      </c>
      <c r="E18" s="33">
        <f>+'2018 Hourly Load - RC2016'!E19/'2018 Hourly Load - RC2016'!$C$7</f>
        <v>0.32956541759902092</v>
      </c>
      <c r="F18" s="33">
        <f>+'2018 Hourly Load - RC2016'!F19/'2018 Hourly Load - RC2016'!$C$7</f>
        <v>0.33641743693044068</v>
      </c>
      <c r="G18" s="33">
        <f>+'2018 Hourly Load - RC2016'!G19/'2018 Hourly Load - RC2016'!$C$7</f>
        <v>0.36482824879242526</v>
      </c>
      <c r="H18" s="33">
        <f>+'2018 Hourly Load - RC2016'!H19/'2018 Hourly Load - RC2016'!$C$7</f>
        <v>0.42269438765837908</v>
      </c>
      <c r="I18" s="33">
        <f>+'2018 Hourly Load - RC2016'!I19/'2018 Hourly Load - RC2016'!$C$7</f>
        <v>0.4606311776152644</v>
      </c>
      <c r="J18" s="33">
        <f>+'2018 Hourly Load - RC2016'!J19/'2018 Hourly Load - RC2016'!$C$7</f>
        <v>0.47253865023389025</v>
      </c>
      <c r="K18" s="33">
        <f>+'2018 Hourly Load - RC2016'!K19/'2018 Hourly Load - RC2016'!$C$7</f>
        <v>0.49393032034173745</v>
      </c>
      <c r="L18" s="33">
        <f>+'2018 Hourly Load - RC2016'!L19/'2018 Hourly Load - RC2016'!$C$7</f>
        <v>0.50859531293520299</v>
      </c>
      <c r="M18" s="33">
        <f>+'2018 Hourly Load - RC2016'!M19/'2018 Hourly Load - RC2016'!$C$7</f>
        <v>0.51653362801428693</v>
      </c>
      <c r="N18" s="33">
        <f>+'2018 Hourly Load - RC2016'!N19/'2018 Hourly Load - RC2016'!$C$7</f>
        <v>0.5172438983108365</v>
      </c>
      <c r="O18" s="33">
        <f>+'2018 Hourly Load - RC2016'!O19/'2018 Hourly Load - RC2016'!$C$7</f>
        <v>0.51344186319401219</v>
      </c>
      <c r="P18" s="33">
        <f>+'2018 Hourly Load - RC2016'!P19/'2018 Hourly Load - RC2016'!$C$7</f>
        <v>0.50859531293520299</v>
      </c>
      <c r="Q18" s="33">
        <f>+'2018 Hourly Load - RC2016'!Q19/'2018 Hourly Load - RC2016'!$C$7</f>
        <v>0.50688230810234813</v>
      </c>
      <c r="R18" s="33">
        <f>+'2018 Hourly Load - RC2016'!R19/'2018 Hourly Load - RC2016'!$C$7</f>
        <v>0.50993229231694348</v>
      </c>
      <c r="S18" s="33">
        <f>+'2018 Hourly Load - RC2016'!S19/'2018 Hourly Load - RC2016'!$C$7</f>
        <v>0.53403970179395099</v>
      </c>
      <c r="T18" s="33">
        <f>+'2018 Hourly Load - RC2016'!T19/'2018 Hourly Load - RC2016'!$C$7</f>
        <v>0.57030526752366062</v>
      </c>
      <c r="U18" s="33">
        <f>+'2018 Hourly Load - RC2016'!U19/'2018 Hourly Load - RC2016'!$C$7</f>
        <v>0.56345324819224085</v>
      </c>
      <c r="V18" s="33">
        <f>+'2018 Hourly Load - RC2016'!V19/'2018 Hourly Load - RC2016'!$C$7</f>
        <v>0.54130952718216474</v>
      </c>
      <c r="W18" s="33">
        <f>+'2018 Hourly Load - RC2016'!W19/'2018 Hourly Load - RC2016'!$C$7</f>
        <v>0.50613025720011906</v>
      </c>
      <c r="X18" s="33">
        <f>+'2018 Hourly Load - RC2016'!X19/'2018 Hourly Load - RC2016'!$C$7</f>
        <v>0.46397362606961556</v>
      </c>
      <c r="Y18" s="33">
        <f>+'2018 Hourly Load - RC2016'!Y19/'2018 Hourly Load - RC2016'!$C$7</f>
        <v>0.415382781664486</v>
      </c>
      <c r="AA18" s="34">
        <f t="shared" si="0"/>
        <v>0.57030526752366062</v>
      </c>
    </row>
    <row r="19" spans="1:27" x14ac:dyDescent="0.2">
      <c r="A19" s="29">
        <f>IF('2018 Hourly Load - RC2016'!A20="","",'2018 Hourly Load - RC2016'!A20)</f>
        <v>43110</v>
      </c>
      <c r="B19" s="33">
        <f>+'2018 Hourly Load - RC2016'!B20/'2018 Hourly Load - RC2016'!$C$7</f>
        <v>0.37234875781471527</v>
      </c>
      <c r="C19" s="33">
        <f>+'2018 Hourly Load - RC2016'!C20/'2018 Hourly Load - RC2016'!$C$7</f>
        <v>0.34514958351743302</v>
      </c>
      <c r="D19" s="33">
        <f>+'2018 Hourly Load - RC2016'!D20/'2018 Hourly Load - RC2016'!$C$7</f>
        <v>0.32952363699334153</v>
      </c>
      <c r="E19" s="33">
        <f>+'2018 Hourly Load - RC2016'!E20/'2018 Hourly Load - RC2016'!$C$7</f>
        <v>0.32363257159254766</v>
      </c>
      <c r="F19" s="33">
        <f>+'2018 Hourly Load - RC2016'!F20/'2018 Hourly Load - RC2016'!$C$7</f>
        <v>0.32714214246961631</v>
      </c>
      <c r="G19" s="33">
        <f>+'2018 Hourly Load - RC2016'!G20/'2018 Hourly Load - RC2016'!$C$7</f>
        <v>0.35150023558070015</v>
      </c>
      <c r="H19" s="33">
        <f>+'2018 Hourly Load - RC2016'!H20/'2018 Hourly Load - RC2016'!$C$7</f>
        <v>0.4063999514434174</v>
      </c>
      <c r="I19" s="33">
        <f>+'2018 Hourly Load - RC2016'!I20/'2018 Hourly Load - RC2016'!$C$7</f>
        <v>0.443083323229921</v>
      </c>
      <c r="J19" s="33">
        <f>+'2018 Hourly Load - RC2016'!J20/'2018 Hourly Load - RC2016'!$C$7</f>
        <v>0.47082564540103533</v>
      </c>
      <c r="K19" s="33">
        <f>+'2018 Hourly Load - RC2016'!K20/'2018 Hourly Load - RC2016'!$C$7</f>
        <v>0.5043754717615847</v>
      </c>
      <c r="L19" s="33">
        <f>+'2018 Hourly Load - RC2016'!L20/'2018 Hourly Load - RC2016'!$C$7</f>
        <v>0.53094793697367615</v>
      </c>
      <c r="M19" s="33">
        <f>+'2018 Hourly Load - RC2016'!M20/'2018 Hourly Load - RC2016'!$C$7</f>
        <v>0.5478690822738288</v>
      </c>
      <c r="N19" s="33">
        <f>+'2018 Hourly Load - RC2016'!N20/'2018 Hourly Load - RC2016'!$C$7</f>
        <v>0.55726971855169127</v>
      </c>
      <c r="O19" s="33">
        <f>+'2018 Hourly Load - RC2016'!O20/'2018 Hourly Load - RC2016'!$C$7</f>
        <v>0.56433064091150809</v>
      </c>
      <c r="P19" s="33">
        <f>+'2018 Hourly Load - RC2016'!P20/'2018 Hourly Load - RC2016'!$C$7</f>
        <v>0.5645813245455843</v>
      </c>
      <c r="Q19" s="33">
        <f>+'2018 Hourly Load - RC2016'!Q20/'2018 Hourly Load - RC2016'!$C$7</f>
        <v>0.56303544213544698</v>
      </c>
      <c r="R19" s="33">
        <f>+'2018 Hourly Load - RC2016'!R20/'2018 Hourly Load - RC2016'!$C$7</f>
        <v>0.56086285064011876</v>
      </c>
      <c r="S19" s="33">
        <f>+'2018 Hourly Load - RC2016'!S20/'2018 Hourly Load - RC2016'!$C$7</f>
        <v>0.56420529909446993</v>
      </c>
      <c r="T19" s="33">
        <f>+'2018 Hourly Load - RC2016'!T20/'2018 Hourly Load - RC2016'!$C$7</f>
        <v>0.59391130973251549</v>
      </c>
      <c r="U19" s="33">
        <f>+'2018 Hourly Load - RC2016'!U20/'2018 Hourly Load - RC2016'!$C$7</f>
        <v>0.57732440927779805</v>
      </c>
      <c r="V19" s="33">
        <f>+'2018 Hourly Load - RC2016'!V20/'2018 Hourly Load - RC2016'!$C$7</f>
        <v>0.55096084709410353</v>
      </c>
      <c r="W19" s="33">
        <f>+'2018 Hourly Load - RC2016'!W20/'2018 Hourly Load - RC2016'!$C$7</f>
        <v>0.51803772981874496</v>
      </c>
      <c r="X19" s="33">
        <f>+'2018 Hourly Load - RC2016'!X20/'2018 Hourly Load - RC2016'!$C$7</f>
        <v>0.48381941376732529</v>
      </c>
      <c r="Y19" s="33">
        <f>+'2018 Hourly Load - RC2016'!Y20/'2018 Hourly Load - RC2016'!$C$7</f>
        <v>0.44467098624573775</v>
      </c>
      <c r="AA19" s="34">
        <f t="shared" si="0"/>
        <v>0.59391130973251549</v>
      </c>
    </row>
    <row r="20" spans="1:27" x14ac:dyDescent="0.2">
      <c r="A20" s="29">
        <f>IF('2018 Hourly Load - RC2016'!A21="","",'2018 Hourly Load - RC2016'!A21)</f>
        <v>43111</v>
      </c>
      <c r="B20" s="33">
        <f>+'2018 Hourly Load - RC2016'!B21/'2018 Hourly Load - RC2016'!$C$7</f>
        <v>0.39892122302680671</v>
      </c>
      <c r="C20" s="33">
        <f>+'2018 Hourly Load - RC2016'!C21/'2018 Hourly Load - RC2016'!$C$7</f>
        <v>0.37025972753074587</v>
      </c>
      <c r="D20" s="33">
        <f>+'2018 Hourly Load - RC2016'!D21/'2018 Hourly Load - RC2016'!$C$7</f>
        <v>0.35087352649550935</v>
      </c>
      <c r="E20" s="33">
        <f>+'2018 Hourly Load - RC2016'!E21/'2018 Hourly Load - RC2016'!$C$7</f>
        <v>0.34147289021764676</v>
      </c>
      <c r="F20" s="33">
        <f>+'2018 Hourly Load - RC2016'!F21/'2018 Hourly Load - RC2016'!$C$7</f>
        <v>0.33950920175071553</v>
      </c>
      <c r="G20" s="33">
        <f>+'2018 Hourly Load - RC2016'!G21/'2018 Hourly Load - RC2016'!$C$7</f>
        <v>0.34870093500018107</v>
      </c>
      <c r="H20" s="33">
        <f>+'2018 Hourly Load - RC2016'!H21/'2018 Hourly Load - RC2016'!$C$7</f>
        <v>0.36929877360011992</v>
      </c>
      <c r="I20" s="33">
        <f>+'2018 Hourly Load - RC2016'!I21/'2018 Hourly Load - RC2016'!$C$7</f>
        <v>0.39536987154405867</v>
      </c>
      <c r="J20" s="33">
        <f>+'2018 Hourly Load - RC2016'!J21/'2018 Hourly Load - RC2016'!$C$7</f>
        <v>0.4536955970724858</v>
      </c>
      <c r="K20" s="33">
        <f>+'2018 Hourly Load - RC2016'!K21/'2018 Hourly Load - RC2016'!$C$7</f>
        <v>0.51573979650637858</v>
      </c>
      <c r="L20" s="33">
        <f>+'2018 Hourly Load - RC2016'!L21/'2018 Hourly Load - RC2016'!$C$7</f>
        <v>0.55877382035614931</v>
      </c>
      <c r="M20" s="33">
        <f>+'2018 Hourly Load - RC2016'!M21/'2018 Hourly Load - RC2016'!$C$7</f>
        <v>0.5855134079909583</v>
      </c>
      <c r="N20" s="33">
        <f>+'2018 Hourly Load - RC2016'!N21/'2018 Hourly Load - RC2016'!$C$7</f>
        <v>0.60535919568866803</v>
      </c>
      <c r="O20" s="33">
        <f>+'2018 Hourly Load - RC2016'!O21/'2018 Hourly Load - RC2016'!$C$7</f>
        <v>0.61739201012433209</v>
      </c>
      <c r="P20" s="33">
        <f>+'2018 Hourly Load - RC2016'!P21/'2018 Hourly Load - RC2016'!$C$7</f>
        <v>0.62228034098882068</v>
      </c>
      <c r="Q20" s="33">
        <f>+'2018 Hourly Load - RC2016'!Q21/'2018 Hourly Load - RC2016'!$C$7</f>
        <v>0.61960638222533981</v>
      </c>
      <c r="R20" s="33">
        <f>+'2018 Hourly Load - RC2016'!R21/'2018 Hourly Load - RC2016'!$C$7</f>
        <v>0.60627836901361465</v>
      </c>
      <c r="S20" s="33">
        <f>+'2018 Hourly Load - RC2016'!S21/'2018 Hourly Load - RC2016'!$C$7</f>
        <v>0.59541541153697353</v>
      </c>
      <c r="T20" s="33">
        <f>+'2018 Hourly Load - RC2016'!T21/'2018 Hourly Load - RC2016'!$C$7</f>
        <v>0.6131721689507138</v>
      </c>
      <c r="U20" s="33">
        <f>+'2018 Hourly Load - RC2016'!U21/'2018 Hourly Load - RC2016'!$C$7</f>
        <v>0.59023461643272923</v>
      </c>
      <c r="V20" s="33">
        <f>+'2018 Hourly Load - RC2016'!V21/'2018 Hourly Load - RC2016'!$C$7</f>
        <v>0.5604032639776455</v>
      </c>
      <c r="W20" s="33">
        <f>+'2018 Hourly Load - RC2016'!W21/'2018 Hourly Load - RC2016'!$C$7</f>
        <v>0.52509865217856166</v>
      </c>
      <c r="X20" s="33">
        <f>+'2018 Hourly Load - RC2016'!X21/'2018 Hourly Load - RC2016'!$C$7</f>
        <v>0.48849884160341694</v>
      </c>
      <c r="Y20" s="33">
        <f>+'2018 Hourly Load - RC2016'!Y21/'2018 Hourly Load - RC2016'!$C$7</f>
        <v>0.44747028682625684</v>
      </c>
      <c r="AA20" s="34">
        <f t="shared" si="0"/>
        <v>0.62228034098882068</v>
      </c>
    </row>
    <row r="21" spans="1:27" x14ac:dyDescent="0.2">
      <c r="A21" s="29">
        <f>IF('2018 Hourly Load - RC2016'!A22="","",'2018 Hourly Load - RC2016'!A22)</f>
        <v>43112</v>
      </c>
      <c r="B21" s="33">
        <f>+'2018 Hourly Load - RC2016'!B22/'2018 Hourly Load - RC2016'!$C$7</f>
        <v>0.40330818662314261</v>
      </c>
      <c r="C21" s="33">
        <f>+'2018 Hourly Load - RC2016'!C22/'2018 Hourly Load - RC2016'!$C$7</f>
        <v>0.37201451296928018</v>
      </c>
      <c r="D21" s="33">
        <f>+'2018 Hourly Load - RC2016'!D22/'2018 Hourly Load - RC2016'!$C$7</f>
        <v>0.3524611895113261</v>
      </c>
      <c r="E21" s="33">
        <f>+'2018 Hourly Load - RC2016'!E22/'2018 Hourly Load - RC2016'!$C$7</f>
        <v>0.34109686476653228</v>
      </c>
      <c r="F21" s="33">
        <f>+'2018 Hourly Load - RC2016'!F22/'2018 Hourly Load - RC2016'!$C$7</f>
        <v>0.3354147023941354</v>
      </c>
      <c r="G21" s="33">
        <f>+'2018 Hourly Load - RC2016'!G22/'2018 Hourly Load - RC2016'!$C$7</f>
        <v>0.33888249266552462</v>
      </c>
      <c r="H21" s="33">
        <f>+'2018 Hourly Load - RC2016'!H22/'2018 Hourly Load - RC2016'!$C$7</f>
        <v>0.3526283119340437</v>
      </c>
      <c r="I21" s="33">
        <f>+'2018 Hourly Load - RC2016'!I22/'2018 Hourly Load - RC2016'!$C$7</f>
        <v>0.37084465601025729</v>
      </c>
      <c r="J21" s="33">
        <f>+'2018 Hourly Load - RC2016'!J22/'2018 Hourly Load - RC2016'!$C$7</f>
        <v>0.41534100105880667</v>
      </c>
      <c r="K21" s="33">
        <f>+'2018 Hourly Load - RC2016'!K22/'2018 Hourly Load - RC2016'!$C$7</f>
        <v>0.46104898367205827</v>
      </c>
      <c r="L21" s="33">
        <f>+'2018 Hourly Load - RC2016'!L22/'2018 Hourly Load - RC2016'!$C$7</f>
        <v>0.49347073367926414</v>
      </c>
      <c r="M21" s="33">
        <f>+'2018 Hourly Load - RC2016'!M22/'2018 Hourly Load - RC2016'!$C$7</f>
        <v>0.51202132260091293</v>
      </c>
      <c r="N21" s="33">
        <f>+'2018 Hourly Load - RC2016'!N22/'2018 Hourly Load - RC2016'!$C$7</f>
        <v>0.52835753942155406</v>
      </c>
      <c r="O21" s="33">
        <f>+'2018 Hourly Load - RC2016'!O22/'2018 Hourly Load - RC2016'!$C$7</f>
        <v>0.53867734902436315</v>
      </c>
      <c r="P21" s="33">
        <f>+'2018 Hourly Load - RC2016'!P22/'2018 Hourly Load - RC2016'!$C$7</f>
        <v>0.54156021081624095</v>
      </c>
      <c r="Q21" s="33">
        <f>+'2018 Hourly Load - RC2016'!Q22/'2018 Hourly Load - RC2016'!$C$7</f>
        <v>0.53817598175621051</v>
      </c>
      <c r="R21" s="33">
        <f>+'2018 Hourly Load - RC2016'!R22/'2018 Hourly Load - RC2016'!$C$7</f>
        <v>0.53027944728280596</v>
      </c>
      <c r="S21" s="33">
        <f>+'2018 Hourly Load - RC2016'!S22/'2018 Hourly Load - RC2016'!$C$7</f>
        <v>0.52476440733312657</v>
      </c>
      <c r="T21" s="33">
        <f>+'2018 Hourly Load - RC2016'!T22/'2018 Hourly Load - RC2016'!$C$7</f>
        <v>0.55551493311315692</v>
      </c>
      <c r="U21" s="33">
        <f>+'2018 Hourly Load - RC2016'!U22/'2018 Hourly Load - RC2016'!$C$7</f>
        <v>0.54473553684787457</v>
      </c>
      <c r="V21" s="33">
        <f>+'2018 Hourly Load - RC2016'!V22/'2018 Hourly Load - RC2016'!$C$7</f>
        <v>0.52004319889135564</v>
      </c>
      <c r="W21" s="33">
        <f>+'2018 Hourly Load - RC2016'!W22/'2018 Hourly Load - RC2016'!$C$7</f>
        <v>0.48544885738882149</v>
      </c>
      <c r="X21" s="33">
        <f>+'2018 Hourly Load - RC2016'!X22/'2018 Hourly Load - RC2016'!$C$7</f>
        <v>0.44613330744451635</v>
      </c>
      <c r="Y21" s="33">
        <f>+'2018 Hourly Load - RC2016'!Y22/'2018 Hourly Load - RC2016'!$C$7</f>
        <v>0.4004253248312647</v>
      </c>
      <c r="AA21" s="34">
        <f t="shared" si="0"/>
        <v>0.55551493311315692</v>
      </c>
    </row>
    <row r="22" spans="1:27" x14ac:dyDescent="0.2">
      <c r="A22" s="29">
        <f>IF('2018 Hourly Load - RC2016'!A23="","",'2018 Hourly Load - RC2016'!A23)</f>
        <v>43113</v>
      </c>
      <c r="B22" s="33">
        <f>+'2018 Hourly Load - RC2016'!B23/'2018 Hourly Load - RC2016'!$C$7</f>
        <v>0.36261387669141765</v>
      </c>
      <c r="C22" s="33">
        <f>+'2018 Hourly Load - RC2016'!C23/'2018 Hourly Load - RC2016'!$C$7</f>
        <v>0.34164001264036437</v>
      </c>
      <c r="D22" s="33">
        <f>+'2018 Hourly Load - RC2016'!D23/'2018 Hourly Load - RC2016'!$C$7</f>
        <v>0.3318633509113873</v>
      </c>
      <c r="E22" s="33">
        <f>+'2018 Hourly Load - RC2016'!E23/'2018 Hourly Load - RC2016'!$C$7</f>
        <v>0.33086061637508196</v>
      </c>
      <c r="F22" s="33">
        <f>+'2018 Hourly Load - RC2016'!F23/'2018 Hourly Load - RC2016'!$C$7</f>
        <v>0.3399270078075094</v>
      </c>
      <c r="G22" s="33">
        <f>+'2018 Hourly Load - RC2016'!G23/'2018 Hourly Load - RC2016'!$C$7</f>
        <v>0.37410354325324963</v>
      </c>
      <c r="H22" s="33">
        <f>+'2018 Hourly Load - RC2016'!H23/'2018 Hourly Load - RC2016'!$C$7</f>
        <v>0.43836211478815001</v>
      </c>
      <c r="I22" s="33">
        <f>+'2018 Hourly Load - RC2016'!I23/'2018 Hourly Load - RC2016'!$C$7</f>
        <v>0.47680027201318792</v>
      </c>
      <c r="J22" s="33">
        <f>+'2018 Hourly Load - RC2016'!J23/'2018 Hourly Load - RC2016'!$C$7</f>
        <v>0.49200841248048555</v>
      </c>
      <c r="K22" s="33">
        <f>+'2018 Hourly Load - RC2016'!K23/'2018 Hourly Load - RC2016'!$C$7</f>
        <v>0.51231378684066864</v>
      </c>
      <c r="L22" s="33">
        <f>+'2018 Hourly Load - RC2016'!L23/'2018 Hourly Load - RC2016'!$C$7</f>
        <v>0.53023766667712657</v>
      </c>
      <c r="M22" s="33">
        <f>+'2018 Hourly Load - RC2016'!M23/'2018 Hourly Load - RC2016'!$C$7</f>
        <v>0.54360746049453101</v>
      </c>
      <c r="N22" s="33">
        <f>+'2018 Hourly Load - RC2016'!N23/'2018 Hourly Load - RC2016'!$C$7</f>
        <v>0.55580739735291262</v>
      </c>
      <c r="O22" s="33">
        <f>+'2018 Hourly Load - RC2016'!O23/'2018 Hourly Load - RC2016'!$C$7</f>
        <v>0.56520803363077521</v>
      </c>
      <c r="P22" s="33">
        <f>+'2018 Hourly Load - RC2016'!P23/'2018 Hourly Load - RC2016'!$C$7</f>
        <v>0.57122444084860724</v>
      </c>
      <c r="Q22" s="33">
        <f>+'2018 Hourly Load - RC2016'!Q23/'2018 Hourly Load - RC2016'!$C$7</f>
        <v>0.5755278432335843</v>
      </c>
      <c r="R22" s="33">
        <f>+'2018 Hourly Load - RC2016'!R23/'2018 Hourly Load - RC2016'!$C$7</f>
        <v>0.57302100689282098</v>
      </c>
      <c r="S22" s="33">
        <f>+'2018 Hourly Load - RC2016'!S23/'2018 Hourly Load - RC2016'!$C$7</f>
        <v>0.57807646018002701</v>
      </c>
      <c r="T22" s="33">
        <f>+'2018 Hourly Load - RC2016'!T23/'2018 Hourly Load - RC2016'!$C$7</f>
        <v>0.61392421985294277</v>
      </c>
      <c r="U22" s="33">
        <f>+'2018 Hourly Load - RC2016'!U23/'2018 Hourly Load - RC2016'!$C$7</f>
        <v>0.60598590477385894</v>
      </c>
      <c r="V22" s="33">
        <f>+'2018 Hourly Load - RC2016'!V23/'2018 Hourly Load - RC2016'!$C$7</f>
        <v>0.57456688930295829</v>
      </c>
      <c r="W22" s="33">
        <f>+'2018 Hourly Load - RC2016'!W23/'2018 Hourly Load - RC2016'!$C$7</f>
        <v>0.53098971757935554</v>
      </c>
      <c r="X22" s="33">
        <f>+'2018 Hourly Load - RC2016'!X23/'2018 Hourly Load - RC2016'!$C$7</f>
        <v>0.48327626589349326</v>
      </c>
      <c r="Y22" s="33">
        <f>+'2018 Hourly Load - RC2016'!Y23/'2018 Hourly Load - RC2016'!$C$7</f>
        <v>0.42937928456708135</v>
      </c>
      <c r="AA22" s="34">
        <f t="shared" si="0"/>
        <v>0.61392421985294277</v>
      </c>
    </row>
    <row r="23" spans="1:27" x14ac:dyDescent="0.2">
      <c r="A23" s="29">
        <f>IF('2018 Hourly Load - RC2016'!A24="","",'2018 Hourly Load - RC2016'!A24)</f>
        <v>43114</v>
      </c>
      <c r="B23" s="33">
        <f>+'2018 Hourly Load - RC2016'!B24/'2018 Hourly Load - RC2016'!$C$7</f>
        <v>0.38266856741752436</v>
      </c>
      <c r="C23" s="33">
        <f>+'2018 Hourly Load - RC2016'!C24/'2018 Hourly Load - RC2016'!$C$7</f>
        <v>0.35421597494986046</v>
      </c>
      <c r="D23" s="33">
        <f>+'2018 Hourly Load - RC2016'!D24/'2018 Hourly Load - RC2016'!$C$7</f>
        <v>0.33904961508824222</v>
      </c>
      <c r="E23" s="33">
        <f>+'2018 Hourly Load - RC2016'!E24/'2018 Hourly Load - RC2016'!$C$7</f>
        <v>0.33127842243187583</v>
      </c>
      <c r="F23" s="33">
        <f>+'2018 Hourly Load - RC2016'!F24/'2018 Hourly Load - RC2016'!$C$7</f>
        <v>0.33437018725215062</v>
      </c>
      <c r="G23" s="33">
        <f>+'2018 Hourly Load - RC2016'!G24/'2018 Hourly Load - RC2016'!$C$7</f>
        <v>0.36110977488695967</v>
      </c>
      <c r="H23" s="33">
        <f>+'2018 Hourly Load - RC2016'!H24/'2018 Hourly Load - RC2016'!$C$7</f>
        <v>0.41901769435859282</v>
      </c>
      <c r="I23" s="33">
        <f>+'2018 Hourly Load - RC2016'!I24/'2018 Hourly Load - RC2016'!$C$7</f>
        <v>0.45348669404408887</v>
      </c>
      <c r="J23" s="33">
        <f>+'2018 Hourly Load - RC2016'!J24/'2018 Hourly Load - RC2016'!$C$7</f>
        <v>0.48110367439816498</v>
      </c>
      <c r="K23" s="33">
        <f>+'2018 Hourly Load - RC2016'!K24/'2018 Hourly Load - RC2016'!$C$7</f>
        <v>0.51878978072097393</v>
      </c>
      <c r="L23" s="33">
        <f>+'2018 Hourly Load - RC2016'!L24/'2018 Hourly Load - RC2016'!$C$7</f>
        <v>0.5501252349805158</v>
      </c>
      <c r="M23" s="33">
        <f>+'2018 Hourly Load - RC2016'!M24/'2018 Hourly Load - RC2016'!$C$7</f>
        <v>0.56834157905672933</v>
      </c>
      <c r="N23" s="33">
        <f>+'2018 Hourly Load - RC2016'!N24/'2018 Hourly Load - RC2016'!$C$7</f>
        <v>0.57765865412323314</v>
      </c>
      <c r="O23" s="33">
        <f>+'2018 Hourly Load - RC2016'!O24/'2018 Hourly Load - RC2016'!$C$7</f>
        <v>0.57811824078570639</v>
      </c>
      <c r="P23" s="33">
        <f>+'2018 Hourly Load - RC2016'!P24/'2018 Hourly Load - RC2016'!$C$7</f>
        <v>0.57414908324616443</v>
      </c>
      <c r="Q23" s="33">
        <f>+'2018 Hourly Load - RC2016'!Q24/'2018 Hourly Load - RC2016'!$C$7</f>
        <v>0.56345324819224085</v>
      </c>
      <c r="R23" s="33">
        <f>+'2018 Hourly Load - RC2016'!R24/'2018 Hourly Load - RC2016'!$C$7</f>
        <v>0.56052860579468367</v>
      </c>
      <c r="S23" s="33">
        <f>+'2018 Hourly Load - RC2016'!S24/'2018 Hourly Load - RC2016'!$C$7</f>
        <v>0.57356415476665301</v>
      </c>
      <c r="T23" s="33">
        <f>+'2018 Hourly Load - RC2016'!T24/'2018 Hourly Load - RC2016'!$C$7</f>
        <v>0.60799137384646962</v>
      </c>
      <c r="U23" s="33">
        <f>+'2018 Hourly Load - RC2016'!U24/'2018 Hourly Load - RC2016'!$C$7</f>
        <v>0.59896676301972163</v>
      </c>
      <c r="V23" s="33">
        <f>+'2018 Hourly Load - RC2016'!V24/'2018 Hourly Load - RC2016'!$C$7</f>
        <v>0.57093197660885153</v>
      </c>
      <c r="W23" s="33">
        <f>+'2018 Hourly Load - RC2016'!W24/'2018 Hourly Load - RC2016'!$C$7</f>
        <v>0.53073903394527921</v>
      </c>
      <c r="X23" s="33">
        <f>+'2018 Hourly Load - RC2016'!X24/'2018 Hourly Load - RC2016'!$C$7</f>
        <v>0.48076942955272989</v>
      </c>
      <c r="Y23" s="33">
        <f>+'2018 Hourly Load - RC2016'!Y24/'2018 Hourly Load - RC2016'!$C$7</f>
        <v>0.42683066762063865</v>
      </c>
      <c r="AA23" s="34">
        <f t="shared" si="0"/>
        <v>0.60799137384646962</v>
      </c>
    </row>
    <row r="24" spans="1:27" x14ac:dyDescent="0.2">
      <c r="A24" s="29">
        <f>IF('2018 Hourly Load - RC2016'!A25="","",'2018 Hourly Load - RC2016'!A25)</f>
        <v>43115</v>
      </c>
      <c r="B24" s="33">
        <f>+'2018 Hourly Load - RC2016'!B25/'2018 Hourly Load - RC2016'!$C$7</f>
        <v>0.38053775652787553</v>
      </c>
      <c r="C24" s="33">
        <f>+'2018 Hourly Load - RC2016'!C25/'2018 Hourly Load - RC2016'!$C$7</f>
        <v>0.35467556161233377</v>
      </c>
      <c r="D24" s="33">
        <f>+'2018 Hourly Load - RC2016'!D25/'2018 Hourly Load - RC2016'!$C$7</f>
        <v>0.34013591083590633</v>
      </c>
      <c r="E24" s="33">
        <f>+'2018 Hourly Load - RC2016'!E25/'2018 Hourly Load - RC2016'!$C$7</f>
        <v>0.33520579936573847</v>
      </c>
      <c r="F24" s="33">
        <f>+'2018 Hourly Load - RC2016'!F25/'2018 Hourly Load - RC2016'!$C$7</f>
        <v>0.33859002842576891</v>
      </c>
      <c r="G24" s="33">
        <f>+'2018 Hourly Load - RC2016'!G25/'2018 Hourly Load - RC2016'!$C$7</f>
        <v>0.36825425845813514</v>
      </c>
      <c r="H24" s="33">
        <f>+'2018 Hourly Load - RC2016'!H25/'2018 Hourly Load - RC2016'!$C$7</f>
        <v>0.42996421304659282</v>
      </c>
      <c r="I24" s="33">
        <f>+'2018 Hourly Load - RC2016'!I25/'2018 Hourly Load - RC2016'!$C$7</f>
        <v>0.46585375332518802</v>
      </c>
      <c r="J24" s="33">
        <f>+'2018 Hourly Load - RC2016'!J25/'2018 Hourly Load - RC2016'!$C$7</f>
        <v>0.47855505745172228</v>
      </c>
      <c r="K24" s="33">
        <f>+'2018 Hourly Load - RC2016'!K25/'2018 Hourly Load - RC2016'!$C$7</f>
        <v>0.49539264154051604</v>
      </c>
      <c r="L24" s="33">
        <f>+'2018 Hourly Load - RC2016'!L25/'2018 Hourly Load - RC2016'!$C$7</f>
        <v>0.50412478812750838</v>
      </c>
      <c r="M24" s="33">
        <f>+'2018 Hourly Load - RC2016'!M25/'2018 Hourly Load - RC2016'!$C$7</f>
        <v>0.50475149721269919</v>
      </c>
      <c r="N24" s="33">
        <f>+'2018 Hourly Load - RC2016'!N25/'2018 Hourly Load - RC2016'!$C$7</f>
        <v>0.49781591666992064</v>
      </c>
      <c r="O24" s="33">
        <f>+'2018 Hourly Load - RC2016'!O25/'2018 Hourly Load - RC2016'!$C$7</f>
        <v>0.49096389733850088</v>
      </c>
      <c r="P24" s="33">
        <f>+'2018 Hourly Load - RC2016'!P25/'2018 Hourly Load - RC2016'!$C$7</f>
        <v>0.48331804649917265</v>
      </c>
      <c r="Q24" s="33">
        <f>+'2018 Hourly Load - RC2016'!Q25/'2018 Hourly Load - RC2016'!$C$7</f>
        <v>0.47968313380506578</v>
      </c>
      <c r="R24" s="33">
        <f>+'2018 Hourly Load - RC2016'!R25/'2018 Hourly Load - RC2016'!$C$7</f>
        <v>0.4834851689218902</v>
      </c>
      <c r="S24" s="33">
        <f>+'2018 Hourly Load - RC2016'!S25/'2018 Hourly Load - RC2016'!$C$7</f>
        <v>0.51030831776805796</v>
      </c>
      <c r="T24" s="33">
        <f>+'2018 Hourly Load - RC2016'!T25/'2018 Hourly Load - RC2016'!$C$7</f>
        <v>0.54536224593306537</v>
      </c>
      <c r="U24" s="33">
        <f>+'2018 Hourly Load - RC2016'!U25/'2018 Hourly Load - RC2016'!$C$7</f>
        <v>0.53746571145966082</v>
      </c>
      <c r="V24" s="33">
        <f>+'2018 Hourly Load - RC2016'!V25/'2018 Hourly Load - RC2016'!$C$7</f>
        <v>0.51628294438021061</v>
      </c>
      <c r="W24" s="33">
        <f>+'2018 Hourly Load - RC2016'!W25/'2018 Hourly Load - RC2016'!$C$7</f>
        <v>0.48319270468213449</v>
      </c>
      <c r="X24" s="33">
        <f>+'2018 Hourly Load - RC2016'!X25/'2018 Hourly Load - RC2016'!$C$7</f>
        <v>0.44095251234027216</v>
      </c>
      <c r="Y24" s="33">
        <f>+'2018 Hourly Load - RC2016'!Y25/'2018 Hourly Load - RC2016'!$C$7</f>
        <v>0.39436713700775333</v>
      </c>
      <c r="AA24" s="34">
        <f t="shared" si="0"/>
        <v>0.54536224593306537</v>
      </c>
    </row>
    <row r="25" spans="1:27" x14ac:dyDescent="0.2">
      <c r="A25" s="29">
        <f>IF('2018 Hourly Load - RC2016'!A26="","",'2018 Hourly Load - RC2016'!A26)</f>
        <v>43116</v>
      </c>
      <c r="B25" s="33">
        <f>+'2018 Hourly Load - RC2016'!B26/'2018 Hourly Load - RC2016'!$C$7</f>
        <v>0.35973101489953985</v>
      </c>
      <c r="C25" s="33">
        <f>+'2018 Hourly Load - RC2016'!C26/'2018 Hourly Load - RC2016'!$C$7</f>
        <v>0.34126398718924983</v>
      </c>
      <c r="D25" s="33">
        <f>+'2018 Hourly Load - RC2016'!D26/'2018 Hourly Load - RC2016'!$C$7</f>
        <v>0.33579072784524988</v>
      </c>
      <c r="E25" s="33">
        <f>+'2018 Hourly Load - RC2016'!E26/'2018 Hourly Load - RC2016'!$C$7</f>
        <v>0.33783797752353995</v>
      </c>
      <c r="F25" s="33">
        <f>+'2018 Hourly Load - RC2016'!F26/'2018 Hourly Load - RC2016'!$C$7</f>
        <v>0.34982901135352462</v>
      </c>
      <c r="G25" s="33">
        <f>+'2018 Hourly Load - RC2016'!G26/'2018 Hourly Load - RC2016'!$C$7</f>
        <v>0.39002195401709688</v>
      </c>
      <c r="H25" s="33">
        <f>+'2018 Hourly Load - RC2016'!H26/'2018 Hourly Load - RC2016'!$C$7</f>
        <v>0.46485101878888263</v>
      </c>
      <c r="I25" s="33">
        <f>+'2018 Hourly Load - RC2016'!I26/'2018 Hourly Load - RC2016'!$C$7</f>
        <v>0.51323296016561526</v>
      </c>
      <c r="J25" s="33">
        <f>+'2018 Hourly Load - RC2016'!J26/'2018 Hourly Load - RC2016'!$C$7</f>
        <v>0.5214637394844549</v>
      </c>
      <c r="K25" s="33">
        <f>+'2018 Hourly Load - RC2016'!K26/'2018 Hourly Load - RC2016'!$C$7</f>
        <v>0.52443016248769148</v>
      </c>
      <c r="L25" s="33">
        <f>+'2018 Hourly Load - RC2016'!L26/'2018 Hourly Load - RC2016'!$C$7</f>
        <v>0.5243466012763327</v>
      </c>
      <c r="M25" s="33">
        <f>+'2018 Hourly Load - RC2016'!M26/'2018 Hourly Load - RC2016'!$C$7</f>
        <v>0.51649184740860754</v>
      </c>
      <c r="N25" s="33">
        <f>+'2018 Hourly Load - RC2016'!N26/'2018 Hourly Load - RC2016'!$C$7</f>
        <v>0.50445903297294348</v>
      </c>
      <c r="O25" s="33">
        <f>+'2018 Hourly Load - RC2016'!O26/'2018 Hourly Load - RC2016'!$C$7</f>
        <v>0.49171594824072989</v>
      </c>
      <c r="P25" s="33">
        <f>+'2018 Hourly Load - RC2016'!P26/'2018 Hourly Load - RC2016'!$C$7</f>
        <v>0.48060230713001234</v>
      </c>
      <c r="Q25" s="33">
        <f>+'2018 Hourly Load - RC2016'!Q26/'2018 Hourly Load - RC2016'!$C$7</f>
        <v>0.47512904778601239</v>
      </c>
      <c r="R25" s="33">
        <f>+'2018 Hourly Load - RC2016'!R26/'2018 Hourly Load - RC2016'!$C$7</f>
        <v>0.48072764894705056</v>
      </c>
      <c r="S25" s="33">
        <f>+'2018 Hourly Load - RC2016'!S26/'2018 Hourly Load - RC2016'!$C$7</f>
        <v>0.51465350075871441</v>
      </c>
      <c r="T25" s="33">
        <f>+'2018 Hourly Load - RC2016'!T26/'2018 Hourly Load - RC2016'!$C$7</f>
        <v>0.5867668261613399</v>
      </c>
      <c r="U25" s="33">
        <f>+'2018 Hourly Load - RC2016'!U26/'2018 Hourly Load - RC2016'!$C$7</f>
        <v>0.6006379872468971</v>
      </c>
      <c r="V25" s="33">
        <f>+'2018 Hourly Load - RC2016'!V26/'2018 Hourly Load - RC2016'!$C$7</f>
        <v>0.59746266121526348</v>
      </c>
      <c r="W25" s="33">
        <f>+'2018 Hourly Load - RC2016'!W26/'2018 Hourly Load - RC2016'!$C$7</f>
        <v>0.57811824078570639</v>
      </c>
      <c r="X25" s="33">
        <f>+'2018 Hourly Load - RC2016'!X26/'2018 Hourly Load - RC2016'!$C$7</f>
        <v>0.54690812834320279</v>
      </c>
      <c r="Y25" s="33">
        <f>+'2018 Hourly Load - RC2016'!Y26/'2018 Hourly Load - RC2016'!$C$7</f>
        <v>0.51214666441795109</v>
      </c>
      <c r="AA25" s="34">
        <f t="shared" si="0"/>
        <v>0.6006379872468971</v>
      </c>
    </row>
    <row r="26" spans="1:27" x14ac:dyDescent="0.2">
      <c r="A26" s="29">
        <f>IF('2018 Hourly Load - RC2016'!A27="","",'2018 Hourly Load - RC2016'!A27)</f>
        <v>43117</v>
      </c>
      <c r="B26" s="33">
        <f>+'2018 Hourly Load - RC2016'!B27/'2018 Hourly Load - RC2016'!$C$7</f>
        <v>0.48757966827847032</v>
      </c>
      <c r="C26" s="33">
        <f>+'2018 Hourly Load - RC2016'!C27/'2018 Hourly Load - RC2016'!$C$7</f>
        <v>0.47788656776085203</v>
      </c>
      <c r="D26" s="33">
        <f>+'2018 Hourly Load - RC2016'!D27/'2018 Hourly Load - RC2016'!$C$7</f>
        <v>0.47930710835395129</v>
      </c>
      <c r="E26" s="33">
        <f>+'2018 Hourly Load - RC2016'!E27/'2018 Hourly Load - RC2016'!$C$7</f>
        <v>0.48757966827847032</v>
      </c>
      <c r="F26" s="33">
        <f>+'2018 Hourly Load - RC2016'!F27/'2018 Hourly Load - RC2016'!$C$7</f>
        <v>0.5060049153830809</v>
      </c>
      <c r="G26" s="33">
        <f>+'2018 Hourly Load - RC2016'!G27/'2018 Hourly Load - RC2016'!$C$7</f>
        <v>0.55271563253263778</v>
      </c>
      <c r="H26" s="33">
        <f>+'2018 Hourly Load - RC2016'!H27/'2018 Hourly Load - RC2016'!$C$7</f>
        <v>0.63531588996079003</v>
      </c>
      <c r="I26" s="33">
        <f>+'2018 Hourly Load - RC2016'!I27/'2018 Hourly Load - RC2016'!$C$7</f>
        <v>0.68524371374765991</v>
      </c>
      <c r="J26" s="33">
        <f>+'2018 Hourly Load - RC2016'!J27/'2018 Hourly Load - RC2016'!$C$7</f>
        <v>0.67814101078216382</v>
      </c>
      <c r="K26" s="33">
        <f>+'2018 Hourly Load - RC2016'!K27/'2018 Hourly Load - RC2016'!$C$7</f>
        <v>0.64275283777172121</v>
      </c>
      <c r="L26" s="33">
        <f>+'2018 Hourly Load - RC2016'!L27/'2018 Hourly Load - RC2016'!$C$7</f>
        <v>0.60377153267285133</v>
      </c>
      <c r="M26" s="33">
        <f>+'2018 Hourly Load - RC2016'!M27/'2018 Hourly Load - RC2016'!$C$7</f>
        <v>0.56378749303767595</v>
      </c>
      <c r="N26" s="33">
        <f>+'2018 Hourly Load - RC2016'!N27/'2018 Hourly Load - RC2016'!$C$7</f>
        <v>0.53057191152256167</v>
      </c>
      <c r="O26" s="33">
        <f>+'2018 Hourly Load - RC2016'!O27/'2018 Hourly Load - RC2016'!$C$7</f>
        <v>0.50370698207071452</v>
      </c>
      <c r="P26" s="33">
        <f>+'2018 Hourly Load - RC2016'!P27/'2018 Hourly Load - RC2016'!$C$7</f>
        <v>0.4849057095149894</v>
      </c>
      <c r="Q26" s="33">
        <f>+'2018 Hourly Load - RC2016'!Q27/'2018 Hourly Load - RC2016'!$C$7</f>
        <v>0.47454411930650092</v>
      </c>
      <c r="R26" s="33">
        <f>+'2018 Hourly Load - RC2016'!R27/'2018 Hourly Load - RC2016'!$C$7</f>
        <v>0.47642424656207344</v>
      </c>
      <c r="S26" s="33">
        <f>+'2018 Hourly Load - RC2016'!S27/'2018 Hourly Load - RC2016'!$C$7</f>
        <v>0.50575423174900458</v>
      </c>
      <c r="T26" s="33">
        <f>+'2018 Hourly Load - RC2016'!T27/'2018 Hourly Load - RC2016'!$C$7</f>
        <v>0.55292453556103482</v>
      </c>
      <c r="U26" s="33">
        <f>+'2018 Hourly Load - RC2016'!U27/'2018 Hourly Load - RC2016'!$C$7</f>
        <v>0.54949852589532489</v>
      </c>
      <c r="V26" s="33">
        <f>+'2018 Hourly Load - RC2016'!V27/'2018 Hourly Load - RC2016'!$C$7</f>
        <v>0.53838488478460744</v>
      </c>
      <c r="W26" s="33">
        <f>+'2018 Hourly Load - RC2016'!W27/'2018 Hourly Load - RC2016'!$C$7</f>
        <v>0.51640828619724877</v>
      </c>
      <c r="X26" s="33">
        <f>+'2018 Hourly Load - RC2016'!X27/'2018 Hourly Load - RC2016'!$C$7</f>
        <v>0.49104745854985965</v>
      </c>
      <c r="Y26" s="33">
        <f>+'2018 Hourly Load - RC2016'!Y27/'2018 Hourly Load - RC2016'!$C$7</f>
        <v>0.46033871337550863</v>
      </c>
      <c r="AA26" s="34">
        <f t="shared" si="0"/>
        <v>0.68524371374765991</v>
      </c>
    </row>
    <row r="27" spans="1:27" x14ac:dyDescent="0.2">
      <c r="A27" s="29">
        <f>IF('2018 Hourly Load - RC2016'!A28="","",'2018 Hourly Load - RC2016'!A28)</f>
        <v>43118</v>
      </c>
      <c r="B27" s="33">
        <f>+'2018 Hourly Load - RC2016'!B28/'2018 Hourly Load - RC2016'!$C$7</f>
        <v>0.43084160576586</v>
      </c>
      <c r="C27" s="33">
        <f>+'2018 Hourly Load - RC2016'!C28/'2018 Hourly Load - RC2016'!$C$7</f>
        <v>0.41772249558253177</v>
      </c>
      <c r="D27" s="33">
        <f>+'2018 Hourly Load - RC2016'!D28/'2018 Hourly Load - RC2016'!$C$7</f>
        <v>0.41383689925434863</v>
      </c>
      <c r="E27" s="33">
        <f>+'2018 Hourly Load - RC2016'!E28/'2018 Hourly Load - RC2016'!$C$7</f>
        <v>0.41550812348152422</v>
      </c>
      <c r="F27" s="33">
        <f>+'2018 Hourly Load - RC2016'!F28/'2018 Hourly Load - RC2016'!$C$7</f>
        <v>0.42461629551963098</v>
      </c>
      <c r="G27" s="33">
        <f>+'2018 Hourly Load - RC2016'!G28/'2018 Hourly Load - RC2016'!$C$7</f>
        <v>0.44542303714796677</v>
      </c>
      <c r="H27" s="33">
        <f>+'2018 Hourly Load - RC2016'!H28/'2018 Hourly Load - RC2016'!$C$7</f>
        <v>0.48060230713001234</v>
      </c>
      <c r="I27" s="33">
        <f>+'2018 Hourly Load - RC2016'!I28/'2018 Hourly Load - RC2016'!$C$7</f>
        <v>0.52551645823535553</v>
      </c>
      <c r="J27" s="33">
        <f>+'2018 Hourly Load - RC2016'!J28/'2018 Hourly Load - RC2016'!$C$7</f>
        <v>0.55572383614155396</v>
      </c>
      <c r="K27" s="33">
        <f>+'2018 Hourly Load - RC2016'!K28/'2018 Hourly Load - RC2016'!$C$7</f>
        <v>0.55906628459590502</v>
      </c>
      <c r="L27" s="33">
        <f>+'2018 Hourly Load - RC2016'!L28/'2018 Hourly Load - RC2016'!$C$7</f>
        <v>0.54857935257037838</v>
      </c>
      <c r="M27" s="33">
        <f>+'2018 Hourly Load - RC2016'!M28/'2018 Hourly Load - RC2016'!$C$7</f>
        <v>0.52706234064549295</v>
      </c>
      <c r="N27" s="33">
        <f>+'2018 Hourly Load - RC2016'!N28/'2018 Hourly Load - RC2016'!$C$7</f>
        <v>0.5044172523672642</v>
      </c>
      <c r="O27" s="33">
        <f>+'2018 Hourly Load - RC2016'!O28/'2018 Hourly Load - RC2016'!$C$7</f>
        <v>0.48407009740140167</v>
      </c>
      <c r="P27" s="33">
        <f>+'2018 Hourly Load - RC2016'!P28/'2018 Hourly Load - RC2016'!$C$7</f>
        <v>0.46602087574790552</v>
      </c>
      <c r="Q27" s="33">
        <f>+'2018 Hourly Load - RC2016'!Q28/'2018 Hourly Load - RC2016'!$C$7</f>
        <v>0.45620243341324918</v>
      </c>
      <c r="R27" s="33">
        <f>+'2018 Hourly Load - RC2016'!R28/'2018 Hourly Load - RC2016'!$C$7</f>
        <v>0.45632777523028734</v>
      </c>
      <c r="S27" s="33">
        <f>+'2018 Hourly Load - RC2016'!S28/'2018 Hourly Load - RC2016'!$C$7</f>
        <v>0.48227353135718787</v>
      </c>
      <c r="T27" s="33">
        <f>+'2018 Hourly Load - RC2016'!T28/'2018 Hourly Load - RC2016'!$C$7</f>
        <v>0.53942939992659211</v>
      </c>
      <c r="U27" s="33">
        <f>+'2018 Hourly Load - RC2016'!U28/'2018 Hourly Load - RC2016'!$C$7</f>
        <v>0.5494567452896455</v>
      </c>
      <c r="V27" s="33">
        <f>+'2018 Hourly Load - RC2016'!V28/'2018 Hourly Load - RC2016'!$C$7</f>
        <v>0.54941496468396611</v>
      </c>
      <c r="W27" s="33">
        <f>+'2018 Hourly Load - RC2016'!W28/'2018 Hourly Load - RC2016'!$C$7</f>
        <v>0.54490265927059212</v>
      </c>
      <c r="X27" s="33">
        <f>+'2018 Hourly Load - RC2016'!X28/'2018 Hourly Load - RC2016'!$C$7</f>
        <v>0.53295340604628683</v>
      </c>
      <c r="Y27" s="33">
        <f>+'2018 Hourly Load - RC2016'!Y28/'2018 Hourly Load - RC2016'!$C$7</f>
        <v>0.51586513832341674</v>
      </c>
      <c r="AA27" s="34">
        <f t="shared" si="0"/>
        <v>0.55906628459590502</v>
      </c>
    </row>
    <row r="28" spans="1:27" x14ac:dyDescent="0.2">
      <c r="A28" s="29">
        <f>IF('2018 Hourly Load - RC2016'!A29="","",'2018 Hourly Load - RC2016'!A29)</f>
        <v>43119</v>
      </c>
      <c r="B28" s="33">
        <f>+'2018 Hourly Load - RC2016'!B29/'2018 Hourly Load - RC2016'!$C$7</f>
        <v>0.50362342085935574</v>
      </c>
      <c r="C28" s="33">
        <f>+'2018 Hourly Load - RC2016'!C29/'2018 Hourly Load - RC2016'!$C$7</f>
        <v>0.49944536029141684</v>
      </c>
      <c r="D28" s="33">
        <f>+'2018 Hourly Load - RC2016'!D29/'2018 Hourly Load - RC2016'!$C$7</f>
        <v>0.50266246692872973</v>
      </c>
      <c r="E28" s="33">
        <f>+'2018 Hourly Load - RC2016'!E29/'2018 Hourly Load - RC2016'!$C$7</f>
        <v>0.51223022562930987</v>
      </c>
      <c r="F28" s="33">
        <f>+'2018 Hourly Load - RC2016'!F29/'2018 Hourly Load - RC2016'!$C$7</f>
        <v>0.52760548851932509</v>
      </c>
      <c r="G28" s="33">
        <f>+'2018 Hourly Load - RC2016'!G29/'2018 Hourly Load - RC2016'!$C$7</f>
        <v>0.55246494889856157</v>
      </c>
      <c r="H28" s="33">
        <f>+'2018 Hourly Load - RC2016'!H29/'2018 Hourly Load - RC2016'!$C$7</f>
        <v>0.5909866673349583</v>
      </c>
      <c r="I28" s="33">
        <f>+'2018 Hourly Load - RC2016'!I29/'2018 Hourly Load - RC2016'!$C$7</f>
        <v>0.63744670085043886</v>
      </c>
      <c r="J28" s="33">
        <f>+'2018 Hourly Load - RC2016'!J29/'2018 Hourly Load - RC2016'!$C$7</f>
        <v>0.66397738545685092</v>
      </c>
      <c r="K28" s="33">
        <f>+'2018 Hourly Load - RC2016'!K29/'2018 Hourly Load - RC2016'!$C$7</f>
        <v>0.64329598564555335</v>
      </c>
      <c r="L28" s="33">
        <f>+'2018 Hourly Load - RC2016'!L29/'2018 Hourly Load - RC2016'!$C$7</f>
        <v>0.59813115090613378</v>
      </c>
      <c r="M28" s="33">
        <f>+'2018 Hourly Load - RC2016'!M29/'2018 Hourly Load - RC2016'!$C$7</f>
        <v>0.55409439252005777</v>
      </c>
      <c r="N28" s="33">
        <f>+'2018 Hourly Load - RC2016'!N29/'2018 Hourly Load - RC2016'!$C$7</f>
        <v>0.51891512253801209</v>
      </c>
      <c r="O28" s="33">
        <f>+'2018 Hourly Load - RC2016'!O29/'2018 Hourly Load - RC2016'!$C$7</f>
        <v>0.49301114701679094</v>
      </c>
      <c r="P28" s="33">
        <f>+'2018 Hourly Load - RC2016'!P29/'2018 Hourly Load - RC2016'!$C$7</f>
        <v>0.47216262478277571</v>
      </c>
      <c r="Q28" s="33">
        <f>+'2018 Hourly Load - RC2016'!Q29/'2018 Hourly Load - RC2016'!$C$7</f>
        <v>0.45536682129966138</v>
      </c>
      <c r="R28" s="33">
        <f>+'2018 Hourly Load - RC2016'!R29/'2018 Hourly Load - RC2016'!$C$7</f>
        <v>0.45035314861813464</v>
      </c>
      <c r="S28" s="33">
        <f>+'2018 Hourly Load - RC2016'!S29/'2018 Hourly Load - RC2016'!$C$7</f>
        <v>0.46485101878888263</v>
      </c>
      <c r="T28" s="33">
        <f>+'2018 Hourly Load - RC2016'!T29/'2018 Hourly Load - RC2016'!$C$7</f>
        <v>0.51507130681550828</v>
      </c>
      <c r="U28" s="33">
        <f>+'2018 Hourly Load - RC2016'!U29/'2018 Hourly Load - RC2016'!$C$7</f>
        <v>0.51189598078387477</v>
      </c>
      <c r="V28" s="33">
        <f>+'2018 Hourly Load - RC2016'!V29/'2018 Hourly Load - RC2016'!$C$7</f>
        <v>0.49973782453117255</v>
      </c>
      <c r="W28" s="33">
        <f>+'2018 Hourly Load - RC2016'!W29/'2018 Hourly Load - RC2016'!$C$7</f>
        <v>0.47508726718033301</v>
      </c>
      <c r="X28" s="33">
        <f>+'2018 Hourly Load - RC2016'!X29/'2018 Hourly Load - RC2016'!$C$7</f>
        <v>0.44997712316702021</v>
      </c>
      <c r="Y28" s="33">
        <f>+'2018 Hourly Load - RC2016'!Y29/'2018 Hourly Load - RC2016'!$C$7</f>
        <v>0.41463073076225698</v>
      </c>
      <c r="AA28" s="34">
        <f t="shared" si="0"/>
        <v>0.66397738545685092</v>
      </c>
    </row>
    <row r="29" spans="1:27" x14ac:dyDescent="0.2">
      <c r="A29" s="29">
        <f>IF('2018 Hourly Load - RC2016'!A30="","",'2018 Hourly Load - RC2016'!A30)</f>
        <v>43120</v>
      </c>
      <c r="B29" s="33">
        <f>+'2018 Hourly Load - RC2016'!B30/'2018 Hourly Load - RC2016'!$C$7</f>
        <v>0.38876853584671522</v>
      </c>
      <c r="C29" s="33">
        <f>+'2018 Hourly Load - RC2016'!C30/'2018 Hourly Load - RC2016'!$C$7</f>
        <v>0.37652681838265417</v>
      </c>
      <c r="D29" s="33">
        <f>+'2018 Hourly Load - RC2016'!D30/'2018 Hourly Load - RC2016'!$C$7</f>
        <v>0.37372751780213515</v>
      </c>
      <c r="E29" s="33">
        <f>+'2018 Hourly Load - RC2016'!E30/'2018 Hourly Load - RC2016'!$C$7</f>
        <v>0.37727886928488319</v>
      </c>
      <c r="F29" s="33">
        <f>+'2018 Hourly Load - RC2016'!F30/'2018 Hourly Load - RC2016'!$C$7</f>
        <v>0.39211098430106633</v>
      </c>
      <c r="G29" s="33">
        <f>+'2018 Hourly Load - RC2016'!G30/'2018 Hourly Load - RC2016'!$C$7</f>
        <v>0.42156631130503563</v>
      </c>
      <c r="H29" s="33">
        <f>+'2018 Hourly Load - RC2016'!H30/'2018 Hourly Load - RC2016'!$C$7</f>
        <v>0.46990647207608871</v>
      </c>
      <c r="I29" s="33">
        <f>+'2018 Hourly Load - RC2016'!I30/'2018 Hourly Load - RC2016'!$C$7</f>
        <v>0.51544733226662287</v>
      </c>
      <c r="J29" s="33">
        <f>+'2018 Hourly Load - RC2016'!J30/'2018 Hourly Load - RC2016'!$C$7</f>
        <v>0.53199245211566093</v>
      </c>
      <c r="K29" s="33">
        <f>+'2018 Hourly Load - RC2016'!K30/'2018 Hourly Load - RC2016'!$C$7</f>
        <v>0.52455550430472964</v>
      </c>
      <c r="L29" s="33">
        <f>+'2018 Hourly Load - RC2016'!L30/'2018 Hourly Load - RC2016'!$C$7</f>
        <v>0.51444459773031748</v>
      </c>
      <c r="M29" s="33">
        <f>+'2018 Hourly Load - RC2016'!M30/'2018 Hourly Load - RC2016'!$C$7</f>
        <v>0.5047097166070198</v>
      </c>
      <c r="N29" s="33">
        <f>+'2018 Hourly Load - RC2016'!N30/'2018 Hourly Load - RC2016'!$C$7</f>
        <v>0.49322005004518787</v>
      </c>
      <c r="O29" s="33">
        <f>+'2018 Hourly Load - RC2016'!O30/'2018 Hourly Load - RC2016'!$C$7</f>
        <v>0.48436256164115737</v>
      </c>
      <c r="P29" s="33">
        <f>+'2018 Hourly Load - RC2016'!P30/'2018 Hourly Load - RC2016'!$C$7</f>
        <v>0.47759410352109632</v>
      </c>
      <c r="Q29" s="33">
        <f>+'2018 Hourly Load - RC2016'!Q30/'2018 Hourly Load - RC2016'!$C$7</f>
        <v>0.47383384900995135</v>
      </c>
      <c r="R29" s="33">
        <f>+'2018 Hourly Load - RC2016'!R30/'2018 Hourly Load - RC2016'!$C$7</f>
        <v>0.47450233870082159</v>
      </c>
      <c r="S29" s="33">
        <f>+'2018 Hourly Load - RC2016'!S30/'2018 Hourly Load - RC2016'!$C$7</f>
        <v>0.49050431067602757</v>
      </c>
      <c r="T29" s="33">
        <f>+'2018 Hourly Load - RC2016'!T30/'2018 Hourly Load - RC2016'!$C$7</f>
        <v>0.53554380359840892</v>
      </c>
      <c r="U29" s="33">
        <f>+'2018 Hourly Load - RC2016'!U30/'2018 Hourly Load - RC2016'!$C$7</f>
        <v>0.53195067150998154</v>
      </c>
      <c r="V29" s="33">
        <f>+'2018 Hourly Load - RC2016'!V30/'2018 Hourly Load - RC2016'!$C$7</f>
        <v>0.50834462930112667</v>
      </c>
      <c r="W29" s="33">
        <f>+'2018 Hourly Load - RC2016'!W30/'2018 Hourly Load - RC2016'!$C$7</f>
        <v>0.47375028779859257</v>
      </c>
      <c r="X29" s="33">
        <f>+'2018 Hourly Load - RC2016'!X30/'2018 Hourly Load - RC2016'!$C$7</f>
        <v>0.43113407000561571</v>
      </c>
      <c r="Y29" s="33">
        <f>+'2018 Hourly Load - RC2016'!Y30/'2018 Hourly Load - RC2016'!$C$7</f>
        <v>0.38542608739236411</v>
      </c>
      <c r="AA29" s="34">
        <f t="shared" si="0"/>
        <v>0.53554380359840892</v>
      </c>
    </row>
    <row r="30" spans="1:27" x14ac:dyDescent="0.2">
      <c r="A30" s="29">
        <f>IF('2018 Hourly Load - RC2016'!A31="","",'2018 Hourly Load - RC2016'!A31)</f>
        <v>43121</v>
      </c>
      <c r="B30" s="33">
        <f>+'2018 Hourly Load - RC2016'!B31/'2018 Hourly Load - RC2016'!$C$7</f>
        <v>0.35099886831254751</v>
      </c>
      <c r="C30" s="33">
        <f>+'2018 Hourly Load - RC2016'!C31/'2018 Hourly Load - RC2016'!$C$7</f>
        <v>0.33294964665905147</v>
      </c>
      <c r="D30" s="33">
        <f>+'2018 Hourly Load - RC2016'!D31/'2018 Hourly Load - RC2016'!$C$7</f>
        <v>0.32551269884812017</v>
      </c>
      <c r="E30" s="33">
        <f>+'2018 Hourly Load - RC2016'!E31/'2018 Hourly Load - RC2016'!$C$7</f>
        <v>0.32547091824244079</v>
      </c>
      <c r="F30" s="33">
        <f>+'2018 Hourly Load - RC2016'!F31/'2018 Hourly Load - RC2016'!$C$7</f>
        <v>0.33391060058967736</v>
      </c>
      <c r="G30" s="33">
        <f>+'2018 Hourly Load - RC2016'!G31/'2018 Hourly Load - RC2016'!$C$7</f>
        <v>0.36796179421837943</v>
      </c>
      <c r="H30" s="33">
        <f>+'2018 Hourly Load - RC2016'!H31/'2018 Hourly Load - RC2016'!$C$7</f>
        <v>0.43380802876909663</v>
      </c>
      <c r="I30" s="33">
        <f>+'2018 Hourly Load - RC2016'!I31/'2018 Hourly Load - RC2016'!$C$7</f>
        <v>0.47232974720549331</v>
      </c>
      <c r="J30" s="33">
        <f>+'2018 Hourly Load - RC2016'!J31/'2018 Hourly Load - RC2016'!$C$7</f>
        <v>0.48064408773569178</v>
      </c>
      <c r="K30" s="33">
        <f>+'2018 Hourly Load - RC2016'!K31/'2018 Hourly Load - RC2016'!$C$7</f>
        <v>0.48319270468213449</v>
      </c>
      <c r="L30" s="33">
        <f>+'2018 Hourly Load - RC2016'!L31/'2018 Hourly Load - RC2016'!$C$7</f>
        <v>0.48578310223425664</v>
      </c>
      <c r="M30" s="33">
        <f>+'2018 Hourly Load - RC2016'!M31/'2018 Hourly Load - RC2016'!$C$7</f>
        <v>0.48569954102289786</v>
      </c>
      <c r="N30" s="33">
        <f>+'2018 Hourly Load - RC2016'!N31/'2018 Hourly Load - RC2016'!$C$7</f>
        <v>0.48469680648659247</v>
      </c>
      <c r="O30" s="33">
        <f>+'2018 Hourly Load - RC2016'!O31/'2018 Hourly Load - RC2016'!$C$7</f>
        <v>0.4802262816788978</v>
      </c>
      <c r="P30" s="33">
        <f>+'2018 Hourly Load - RC2016'!P31/'2018 Hourly Load - RC2016'!$C$7</f>
        <v>0.47629890474503528</v>
      </c>
      <c r="Q30" s="33">
        <f>+'2018 Hourly Load - RC2016'!Q31/'2018 Hourly Load - RC2016'!$C$7</f>
        <v>0.47228796659981392</v>
      </c>
      <c r="R30" s="33">
        <f>+'2018 Hourly Load - RC2016'!R31/'2018 Hourly Load - RC2016'!$C$7</f>
        <v>0.47383384900995135</v>
      </c>
      <c r="S30" s="33">
        <f>+'2018 Hourly Load - RC2016'!S31/'2018 Hourly Load - RC2016'!$C$7</f>
        <v>0.49476593245532524</v>
      </c>
      <c r="T30" s="33">
        <f>+'2018 Hourly Load - RC2016'!T31/'2018 Hourly Load - RC2016'!$C$7</f>
        <v>0.53596160965520279</v>
      </c>
      <c r="U30" s="33">
        <f>+'2018 Hourly Load - RC2016'!U31/'2018 Hourly Load - RC2016'!$C$7</f>
        <v>0.53445750785074486</v>
      </c>
      <c r="V30" s="33">
        <f>+'2018 Hourly Load - RC2016'!V31/'2018 Hourly Load - RC2016'!$C$7</f>
        <v>0.51223022562930987</v>
      </c>
      <c r="W30" s="33">
        <f>+'2018 Hourly Load - RC2016'!W31/'2018 Hourly Load - RC2016'!$C$7</f>
        <v>0.47667493019614976</v>
      </c>
      <c r="X30" s="33">
        <f>+'2018 Hourly Load - RC2016'!X31/'2018 Hourly Load - RC2016'!$C$7</f>
        <v>0.43456007967132559</v>
      </c>
      <c r="Y30" s="33">
        <f>+'2018 Hourly Load - RC2016'!Y31/'2018 Hourly Load - RC2016'!$C$7</f>
        <v>0.39148427521587548</v>
      </c>
      <c r="AA30" s="34">
        <f t="shared" si="0"/>
        <v>0.53596160965520279</v>
      </c>
    </row>
    <row r="31" spans="1:27" x14ac:dyDescent="0.2">
      <c r="A31" s="29">
        <f>IF('2018 Hourly Load - RC2016'!A32="","",'2018 Hourly Load - RC2016'!A32)</f>
        <v>43122</v>
      </c>
      <c r="B31" s="33">
        <f>+'2018 Hourly Load - RC2016'!B32/'2018 Hourly Load - RC2016'!$C$7</f>
        <v>0.35747486219285279</v>
      </c>
      <c r="C31" s="33">
        <f>+'2018 Hourly Load - RC2016'!C32/'2018 Hourly Load - RC2016'!$C$7</f>
        <v>0.34468999685495971</v>
      </c>
      <c r="D31" s="33">
        <f>+'2018 Hourly Load - RC2016'!D32/'2018 Hourly Load - RC2016'!$C$7</f>
        <v>0.34260096657099032</v>
      </c>
      <c r="E31" s="33">
        <f>+'2018 Hourly Load - RC2016'!E32/'2018 Hourly Load - RC2016'!$C$7</f>
        <v>0.34911874105697493</v>
      </c>
      <c r="F31" s="33">
        <f>+'2018 Hourly Load - RC2016'!F32/'2018 Hourly Load - RC2016'!$C$7</f>
        <v>0.36850494209221152</v>
      </c>
      <c r="G31" s="33">
        <f>+'2018 Hourly Load - RC2016'!G32/'2018 Hourly Load - RC2016'!$C$7</f>
        <v>0.41630195498943262</v>
      </c>
      <c r="H31" s="33">
        <f>+'2018 Hourly Load - RC2016'!H32/'2018 Hourly Load - RC2016'!$C$7</f>
        <v>0.50128370694130997</v>
      </c>
      <c r="I31" s="33">
        <f>+'2018 Hourly Load - RC2016'!I32/'2018 Hourly Load - RC2016'!$C$7</f>
        <v>0.55442863736549286</v>
      </c>
      <c r="J31" s="33">
        <f>+'2018 Hourly Load - RC2016'!J32/'2018 Hourly Load - RC2016'!$C$7</f>
        <v>0.54653210289208831</v>
      </c>
      <c r="K31" s="33">
        <f>+'2018 Hourly Load - RC2016'!K32/'2018 Hourly Load - RC2016'!$C$7</f>
        <v>0.55630876462106527</v>
      </c>
      <c r="L31" s="33">
        <f>+'2018 Hourly Load - RC2016'!L32/'2018 Hourly Load - RC2016'!$C$7</f>
        <v>0.54941496468396611</v>
      </c>
      <c r="M31" s="33">
        <f>+'2018 Hourly Load - RC2016'!M32/'2018 Hourly Load - RC2016'!$C$7</f>
        <v>0.53558558420408842</v>
      </c>
      <c r="N31" s="33">
        <f>+'2018 Hourly Load - RC2016'!N32/'2018 Hourly Load - RC2016'!$C$7</f>
        <v>0.51979251525727932</v>
      </c>
      <c r="O31" s="33">
        <f>+'2018 Hourly Load - RC2016'!O32/'2018 Hourly Load - RC2016'!$C$7</f>
        <v>0.50140904875834802</v>
      </c>
      <c r="P31" s="33">
        <f>+'2018 Hourly Load - RC2016'!P32/'2018 Hourly Load - RC2016'!$C$7</f>
        <v>0.4884570609977375</v>
      </c>
      <c r="Q31" s="33">
        <f>+'2018 Hourly Load - RC2016'!Q32/'2018 Hourly Load - RC2016'!$C$7</f>
        <v>0.48143791924360013</v>
      </c>
      <c r="R31" s="33">
        <f>+'2018 Hourly Load - RC2016'!R32/'2018 Hourly Load - RC2016'!$C$7</f>
        <v>0.48624268889672984</v>
      </c>
      <c r="S31" s="33">
        <f>+'2018 Hourly Load - RC2016'!S32/'2018 Hourly Load - RC2016'!$C$7</f>
        <v>0.51866443890393576</v>
      </c>
      <c r="T31" s="33">
        <f>+'2018 Hourly Load - RC2016'!T32/'2018 Hourly Load - RC2016'!$C$7</f>
        <v>0.59019283582704984</v>
      </c>
      <c r="U31" s="33">
        <f>+'2018 Hourly Load - RC2016'!U32/'2018 Hourly Load - RC2016'!$C$7</f>
        <v>0.60978793989068336</v>
      </c>
      <c r="V31" s="33">
        <f>+'2018 Hourly Load - RC2016'!V32/'2018 Hourly Load - RC2016'!$C$7</f>
        <v>0.60920301141117184</v>
      </c>
      <c r="W31" s="33">
        <f>+'2018 Hourly Load - RC2016'!W32/'2018 Hourly Load - RC2016'!$C$7</f>
        <v>0.59044351946112617</v>
      </c>
      <c r="X31" s="33">
        <f>+'2018 Hourly Load - RC2016'!X32/'2018 Hourly Load - RC2016'!$C$7</f>
        <v>0.56111353427419508</v>
      </c>
      <c r="Y31" s="33">
        <f>+'2018 Hourly Load - RC2016'!Y32/'2018 Hourly Load - RC2016'!$C$7</f>
        <v>0.52605960610918767</v>
      </c>
      <c r="AA31" s="34">
        <f t="shared" si="0"/>
        <v>0.60978793989068336</v>
      </c>
    </row>
    <row r="32" spans="1:27" x14ac:dyDescent="0.2">
      <c r="A32" s="29">
        <f>IF('2018 Hourly Load - RC2016'!A33="","",'2018 Hourly Load - RC2016'!A33)</f>
        <v>43123</v>
      </c>
      <c r="B32" s="33">
        <f>+'2018 Hourly Load - RC2016'!B33/'2018 Hourly Load - RC2016'!$C$7</f>
        <v>0.50500218084677551</v>
      </c>
      <c r="C32" s="33">
        <f>+'2018 Hourly Load - RC2016'!C33/'2018 Hourly Load - RC2016'!$C$7</f>
        <v>0.49990494695389004</v>
      </c>
      <c r="D32" s="33">
        <f>+'2018 Hourly Load - RC2016'!D33/'2018 Hourly Load - RC2016'!$C$7</f>
        <v>0.50529464508653121</v>
      </c>
      <c r="E32" s="33">
        <f>+'2018 Hourly Load - RC2016'!E33/'2018 Hourly Load - RC2016'!$C$7</f>
        <v>0.517285678916516</v>
      </c>
      <c r="F32" s="33">
        <f>+'2018 Hourly Load - RC2016'!F33/'2018 Hourly Load - RC2016'!$C$7</f>
        <v>0.53951296113795089</v>
      </c>
      <c r="G32" s="33">
        <f>+'2018 Hourly Load - RC2016'!G33/'2018 Hourly Load - RC2016'!$C$7</f>
        <v>0.59395309033819488</v>
      </c>
      <c r="H32" s="33">
        <f>+'2018 Hourly Load - RC2016'!H33/'2018 Hourly Load - RC2016'!$C$7</f>
        <v>0.68620466767828592</v>
      </c>
      <c r="I32" s="33">
        <f>+'2018 Hourly Load - RC2016'!I33/'2018 Hourly Load - RC2016'!$C$7</f>
        <v>0.73078457393819407</v>
      </c>
      <c r="J32" s="33">
        <f>+'2018 Hourly Load - RC2016'!J33/'2018 Hourly Load - RC2016'!$C$7</f>
        <v>0.70546552689648423</v>
      </c>
      <c r="K32" s="33">
        <f>+'2018 Hourly Load - RC2016'!K33/'2018 Hourly Load - RC2016'!$C$7</f>
        <v>0.66322533455462196</v>
      </c>
      <c r="L32" s="33">
        <f>+'2018 Hourly Load - RC2016'!L33/'2018 Hourly Load - RC2016'!$C$7</f>
        <v>0.62303239189104964</v>
      </c>
      <c r="M32" s="33">
        <f>+'2018 Hourly Load - RC2016'!M33/'2018 Hourly Load - RC2016'!$C$7</f>
        <v>0.57849426623682088</v>
      </c>
      <c r="N32" s="33">
        <f>+'2018 Hourly Load - RC2016'!N33/'2018 Hourly Load - RC2016'!$C$7</f>
        <v>0.54126774657648524</v>
      </c>
      <c r="O32" s="33">
        <f>+'2018 Hourly Load - RC2016'!O33/'2018 Hourly Load - RC2016'!$C$7</f>
        <v>0.51022475655669919</v>
      </c>
      <c r="P32" s="33">
        <f>+'2018 Hourly Load - RC2016'!P33/'2018 Hourly Load - RC2016'!$C$7</f>
        <v>0.48937623432268401</v>
      </c>
      <c r="Q32" s="33">
        <f>+'2018 Hourly Load - RC2016'!Q33/'2018 Hourly Load - RC2016'!$C$7</f>
        <v>0.47868039926876049</v>
      </c>
      <c r="R32" s="33">
        <f>+'2018 Hourly Load - RC2016'!R33/'2018 Hourly Load - RC2016'!$C$7</f>
        <v>0.47955779198802767</v>
      </c>
      <c r="S32" s="33">
        <f>+'2018 Hourly Load - RC2016'!S33/'2018 Hourly Load - RC2016'!$C$7</f>
        <v>0.5047097166070198</v>
      </c>
      <c r="T32" s="33">
        <f>+'2018 Hourly Load - RC2016'!T33/'2018 Hourly Load - RC2016'!$C$7</f>
        <v>0.56483200817966073</v>
      </c>
      <c r="U32" s="33">
        <f>+'2018 Hourly Load - RC2016'!U33/'2018 Hourly Load - RC2016'!$C$7</f>
        <v>0.57577852686766062</v>
      </c>
      <c r="V32" s="33">
        <f>+'2018 Hourly Load - RC2016'!V33/'2018 Hourly Load - RC2016'!$C$7</f>
        <v>0.56667035482955386</v>
      </c>
      <c r="W32" s="33">
        <f>+'2018 Hourly Load - RC2016'!W33/'2018 Hourly Load - RC2016'!$C$7</f>
        <v>0.5411006241537677</v>
      </c>
      <c r="X32" s="33">
        <f>+'2018 Hourly Load - RC2016'!X33/'2018 Hourly Load - RC2016'!$C$7</f>
        <v>0.50099124270155415</v>
      </c>
      <c r="Y32" s="33">
        <f>+'2018 Hourly Load - RC2016'!Y33/'2018 Hourly Load - RC2016'!$C$7</f>
        <v>0.46100720306637888</v>
      </c>
      <c r="AA32" s="34">
        <f t="shared" si="0"/>
        <v>0.73078457393819407</v>
      </c>
    </row>
    <row r="33" spans="1:27" x14ac:dyDescent="0.2">
      <c r="A33" s="29">
        <f>IF('2018 Hourly Load - RC2016'!A34="","",'2018 Hourly Load - RC2016'!A34)</f>
        <v>43124</v>
      </c>
      <c r="B33" s="33">
        <f>+'2018 Hourly Load - RC2016'!B34/'2018 Hourly Load - RC2016'!$C$7</f>
        <v>0.43176077909080657</v>
      </c>
      <c r="C33" s="33">
        <f>+'2018 Hourly Load - RC2016'!C34/'2018 Hourly Load - RC2016'!$C$7</f>
        <v>0.42144096948799747</v>
      </c>
      <c r="D33" s="33">
        <f>+'2018 Hourly Load - RC2016'!D34/'2018 Hourly Load - RC2016'!$C$7</f>
        <v>0.42077247979712723</v>
      </c>
      <c r="E33" s="33">
        <f>+'2018 Hourly Load - RC2016'!E34/'2018 Hourly Load - RC2016'!$C$7</f>
        <v>0.42645464216952411</v>
      </c>
      <c r="F33" s="33">
        <f>+'2018 Hourly Load - RC2016'!F34/'2018 Hourly Load - RC2016'!$C$7</f>
        <v>0.44325044565263849</v>
      </c>
      <c r="G33" s="33">
        <f>+'2018 Hourly Load - RC2016'!G34/'2018 Hourly Load - RC2016'!$C$7</f>
        <v>0.48941801492836345</v>
      </c>
      <c r="H33" s="33">
        <f>+'2018 Hourly Load - RC2016'!H34/'2018 Hourly Load - RC2016'!$C$7</f>
        <v>0.57047238994637817</v>
      </c>
      <c r="I33" s="33">
        <f>+'2018 Hourly Load - RC2016'!I34/'2018 Hourly Load - RC2016'!$C$7</f>
        <v>0.61292148531663748</v>
      </c>
      <c r="J33" s="33">
        <f>+'2018 Hourly Load - RC2016'!J34/'2018 Hourly Load - RC2016'!$C$7</f>
        <v>0.61250367925984361</v>
      </c>
      <c r="K33" s="33">
        <f>+'2018 Hourly Load - RC2016'!K34/'2018 Hourly Load - RC2016'!$C$7</f>
        <v>0.59879964059700397</v>
      </c>
      <c r="L33" s="33">
        <f>+'2018 Hourly Load - RC2016'!L34/'2018 Hourly Load - RC2016'!$C$7</f>
        <v>0.58121000560598124</v>
      </c>
      <c r="M33" s="33">
        <f>+'2018 Hourly Load - RC2016'!M34/'2018 Hourly Load - RC2016'!$C$7</f>
        <v>0.55568205553587446</v>
      </c>
      <c r="N33" s="33">
        <f>+'2018 Hourly Load - RC2016'!N34/'2018 Hourly Load - RC2016'!$C$7</f>
        <v>0.53299518665196621</v>
      </c>
      <c r="O33" s="33">
        <f>+'2018 Hourly Load - RC2016'!O34/'2018 Hourly Load - RC2016'!$C$7</f>
        <v>0.51348364379969147</v>
      </c>
      <c r="P33" s="33">
        <f>+'2018 Hourly Load - RC2016'!P34/'2018 Hourly Load - RC2016'!$C$7</f>
        <v>0.49743989121880611</v>
      </c>
      <c r="Q33" s="33">
        <f>+'2018 Hourly Load - RC2016'!Q34/'2018 Hourly Load - RC2016'!$C$7</f>
        <v>0.48816459675798179</v>
      </c>
      <c r="R33" s="33">
        <f>+'2018 Hourly Load - RC2016'!R34/'2018 Hourly Load - RC2016'!$C$7</f>
        <v>0.49058787188738634</v>
      </c>
      <c r="S33" s="33">
        <f>+'2018 Hourly Load - RC2016'!S34/'2018 Hourly Load - RC2016'!$C$7</f>
        <v>0.51260625108042435</v>
      </c>
      <c r="T33" s="33">
        <f>+'2018 Hourly Load - RC2016'!T34/'2018 Hourly Load - RC2016'!$C$7</f>
        <v>0.5616984627537065</v>
      </c>
      <c r="U33" s="33">
        <f>+'2018 Hourly Load - RC2016'!U34/'2018 Hourly Load - RC2016'!$C$7</f>
        <v>0.56286831971272944</v>
      </c>
      <c r="V33" s="33">
        <f>+'2018 Hourly Load - RC2016'!V34/'2018 Hourly Load - RC2016'!$C$7</f>
        <v>0.55016701558619507</v>
      </c>
      <c r="W33" s="33">
        <f>+'2018 Hourly Load - RC2016'!W34/'2018 Hourly Load - RC2016'!$C$7</f>
        <v>0.52873356487266854</v>
      </c>
      <c r="X33" s="33">
        <f>+'2018 Hourly Load - RC2016'!X34/'2018 Hourly Load - RC2016'!$C$7</f>
        <v>0.50178507420946261</v>
      </c>
      <c r="Y33" s="33">
        <f>+'2018 Hourly Load - RC2016'!Y34/'2018 Hourly Load - RC2016'!$C$7</f>
        <v>0.4681934672432338</v>
      </c>
      <c r="AA33" s="34">
        <f t="shared" si="0"/>
        <v>0.61292148531663748</v>
      </c>
    </row>
    <row r="34" spans="1:27" x14ac:dyDescent="0.2">
      <c r="A34" s="29">
        <f>IF('2018 Hourly Load - RC2016'!A35="","",'2018 Hourly Load - RC2016'!A35)</f>
        <v>43125</v>
      </c>
      <c r="B34" s="33">
        <f>+'2018 Hourly Load - RC2016'!B35/'2018 Hourly Load - RC2016'!$C$7</f>
        <v>0.44020046143804314</v>
      </c>
      <c r="C34" s="33">
        <f>+'2018 Hourly Load - RC2016'!C35/'2018 Hourly Load - RC2016'!$C$7</f>
        <v>0.42607861671840963</v>
      </c>
      <c r="D34" s="33">
        <f>+'2018 Hourly Load - RC2016'!D35/'2018 Hourly Load - RC2016'!$C$7</f>
        <v>0.42039645434601275</v>
      </c>
      <c r="E34" s="33">
        <f>+'2018 Hourly Load - RC2016'!E35/'2018 Hourly Load - RC2016'!$C$7</f>
        <v>0.42202589796750883</v>
      </c>
      <c r="F34" s="33">
        <f>+'2018 Hourly Load - RC2016'!F35/'2018 Hourly Load - RC2016'!$C$7</f>
        <v>0.42967174880683706</v>
      </c>
      <c r="G34" s="33">
        <f>+'2018 Hourly Load - RC2016'!G35/'2018 Hourly Load - RC2016'!$C$7</f>
        <v>0.44742850622057739</v>
      </c>
      <c r="H34" s="33">
        <f>+'2018 Hourly Load - RC2016'!H35/'2018 Hourly Load - RC2016'!$C$7</f>
        <v>0.47855505745172228</v>
      </c>
      <c r="I34" s="33">
        <f>+'2018 Hourly Load - RC2016'!I35/'2018 Hourly Load - RC2016'!$C$7</f>
        <v>0.51757814315627171</v>
      </c>
      <c r="J34" s="33">
        <f>+'2018 Hourly Load - RC2016'!J35/'2018 Hourly Load - RC2016'!$C$7</f>
        <v>0.55401083130869888</v>
      </c>
      <c r="K34" s="33">
        <f>+'2018 Hourly Load - RC2016'!K35/'2018 Hourly Load - RC2016'!$C$7</f>
        <v>0.55192180102472943</v>
      </c>
      <c r="L34" s="33">
        <f>+'2018 Hourly Load - RC2016'!L35/'2018 Hourly Load - RC2016'!$C$7</f>
        <v>0.53090615636799676</v>
      </c>
      <c r="M34" s="33">
        <f>+'2018 Hourly Load - RC2016'!M35/'2018 Hourly Load - RC2016'!$C$7</f>
        <v>0.5079268232443328</v>
      </c>
      <c r="N34" s="33">
        <f>+'2018 Hourly Load - RC2016'!N35/'2018 Hourly Load - RC2016'!$C$7</f>
        <v>0.48954335674540161</v>
      </c>
      <c r="O34" s="33">
        <f>+'2018 Hourly Load - RC2016'!O35/'2018 Hourly Load - RC2016'!$C$7</f>
        <v>0.47500370596897423</v>
      </c>
      <c r="P34" s="33">
        <f>+'2018 Hourly Load - RC2016'!P35/'2018 Hourly Load - RC2016'!$C$7</f>
        <v>0.46380650364689796</v>
      </c>
      <c r="Q34" s="33">
        <f>+'2018 Hourly Load - RC2016'!Q35/'2018 Hourly Load - RC2016'!$C$7</f>
        <v>0.455325040693982</v>
      </c>
      <c r="R34" s="33">
        <f>+'2018 Hourly Load - RC2016'!R35/'2018 Hourly Load - RC2016'!$C$7</f>
        <v>0.45160656678851629</v>
      </c>
      <c r="S34" s="33">
        <f>+'2018 Hourly Load - RC2016'!S35/'2018 Hourly Load - RC2016'!$C$7</f>
        <v>0.46263664668787507</v>
      </c>
      <c r="T34" s="33">
        <f>+'2018 Hourly Load - RC2016'!T35/'2018 Hourly Load - RC2016'!$C$7</f>
        <v>0.5001974111936458</v>
      </c>
      <c r="U34" s="33">
        <f>+'2018 Hourly Load - RC2016'!U35/'2018 Hourly Load - RC2016'!$C$7</f>
        <v>0.49631181486546266</v>
      </c>
      <c r="V34" s="33">
        <f>+'2018 Hourly Load - RC2016'!V35/'2018 Hourly Load - RC2016'!$C$7</f>
        <v>0.47943245017098945</v>
      </c>
      <c r="W34" s="33">
        <f>+'2018 Hourly Load - RC2016'!W35/'2018 Hourly Load - RC2016'!$C$7</f>
        <v>0.45875105035969188</v>
      </c>
      <c r="X34" s="33">
        <f>+'2018 Hourly Load - RC2016'!X35/'2018 Hourly Load - RC2016'!$C$7</f>
        <v>0.43050736092042491</v>
      </c>
      <c r="Y34" s="33">
        <f>+'2018 Hourly Load - RC2016'!Y35/'2018 Hourly Load - RC2016'!$C$7</f>
        <v>0.39825273333593653</v>
      </c>
      <c r="AA34" s="34">
        <f t="shared" si="0"/>
        <v>0.55401083130869888</v>
      </c>
    </row>
    <row r="35" spans="1:27" x14ac:dyDescent="0.2">
      <c r="A35" s="29">
        <f>IF('2018 Hourly Load - RC2016'!A36="","",'2018 Hourly Load - RC2016'!A36)</f>
        <v>43126</v>
      </c>
      <c r="B35" s="33">
        <f>+'2018 Hourly Load - RC2016'!B36/'2018 Hourly Load - RC2016'!$C$7</f>
        <v>0.37046863055914281</v>
      </c>
      <c r="C35" s="33">
        <f>+'2018 Hourly Load - RC2016'!C36/'2018 Hourly Load - RC2016'!$C$7</f>
        <v>0.35212694466589095</v>
      </c>
      <c r="D35" s="33">
        <f>+'2018 Hourly Load - RC2016'!D36/'2018 Hourly Load - RC2016'!$C$7</f>
        <v>0.34427219079816584</v>
      </c>
      <c r="E35" s="33">
        <f>+'2018 Hourly Load - RC2016'!E36/'2018 Hourly Load - RC2016'!$C$7</f>
        <v>0.34092974234381468</v>
      </c>
      <c r="F35" s="33">
        <f>+'2018 Hourly Load - RC2016'!F36/'2018 Hourly Load - RC2016'!$C$7</f>
        <v>0.3434783592902575</v>
      </c>
      <c r="G35" s="33">
        <f>+'2018 Hourly Load - RC2016'!G36/'2018 Hourly Load - RC2016'!$C$7</f>
        <v>0.3553440513032039</v>
      </c>
      <c r="H35" s="33">
        <f>+'2018 Hourly Load - RC2016'!H36/'2018 Hourly Load - RC2016'!$C$7</f>
        <v>0.37786379776439466</v>
      </c>
      <c r="I35" s="33">
        <f>+'2018 Hourly Load - RC2016'!I36/'2018 Hourly Load - RC2016'!$C$7</f>
        <v>0.40882322657282194</v>
      </c>
      <c r="J35" s="33">
        <f>+'2018 Hourly Load - RC2016'!J36/'2018 Hourly Load - RC2016'!$C$7</f>
        <v>0.45219149526802777</v>
      </c>
      <c r="K35" s="33">
        <f>+'2018 Hourly Load - RC2016'!K36/'2018 Hourly Load - RC2016'!$C$7</f>
        <v>0.47446055809514215</v>
      </c>
      <c r="L35" s="33">
        <f>+'2018 Hourly Load - RC2016'!L36/'2018 Hourly Load - RC2016'!$C$7</f>
        <v>0.48444612285251615</v>
      </c>
      <c r="M35" s="33">
        <f>+'2018 Hourly Load - RC2016'!M36/'2018 Hourly Load - RC2016'!$C$7</f>
        <v>0.48340160771053142</v>
      </c>
      <c r="N35" s="33">
        <f>+'2018 Hourly Load - RC2016'!N36/'2018 Hourly Load - RC2016'!$C$7</f>
        <v>0.48281667923101995</v>
      </c>
      <c r="O35" s="33">
        <f>+'2018 Hourly Load - RC2016'!O36/'2018 Hourly Load - RC2016'!$C$7</f>
        <v>0.48227353135718787</v>
      </c>
      <c r="P35" s="33">
        <f>+'2018 Hourly Load - RC2016'!P36/'2018 Hourly Load - RC2016'!$C$7</f>
        <v>0.47905642471987492</v>
      </c>
      <c r="Q35" s="33">
        <f>+'2018 Hourly Load - RC2016'!Q36/'2018 Hourly Load - RC2016'!$C$7</f>
        <v>0.47563041505416503</v>
      </c>
      <c r="R35" s="33">
        <f>+'2018 Hourly Load - RC2016'!R36/'2018 Hourly Load - RC2016'!$C$7</f>
        <v>0.47496192536329479</v>
      </c>
      <c r="S35" s="33">
        <f>+'2018 Hourly Load - RC2016'!S36/'2018 Hourly Load - RC2016'!$C$7</f>
        <v>0.48695295919327952</v>
      </c>
      <c r="T35" s="33">
        <f>+'2018 Hourly Load - RC2016'!T36/'2018 Hourly Load - RC2016'!$C$7</f>
        <v>0.52488974915016473</v>
      </c>
      <c r="U35" s="33">
        <f>+'2018 Hourly Load - RC2016'!U36/'2018 Hourly Load - RC2016'!$C$7</f>
        <v>0.52363633097978313</v>
      </c>
      <c r="V35" s="33">
        <f>+'2018 Hourly Load - RC2016'!V36/'2018 Hourly Load - RC2016'!$C$7</f>
        <v>0.50032275301068396</v>
      </c>
      <c r="W35" s="33">
        <f>+'2018 Hourly Load - RC2016'!W36/'2018 Hourly Load - RC2016'!$C$7</f>
        <v>0.46723251331260784</v>
      </c>
      <c r="X35" s="33">
        <f>+'2018 Hourly Load - RC2016'!X36/'2018 Hourly Load - RC2016'!$C$7</f>
        <v>0.42871079487621111</v>
      </c>
      <c r="Y35" s="33">
        <f>+'2018 Hourly Load - RC2016'!Y36/'2018 Hourly Load - RC2016'!$C$7</f>
        <v>0.38371308255950914</v>
      </c>
      <c r="AA35" s="34">
        <f t="shared" si="0"/>
        <v>0.52488974915016473</v>
      </c>
    </row>
    <row r="36" spans="1:27" x14ac:dyDescent="0.2">
      <c r="A36" s="29">
        <f>IF('2018 Hourly Load - RC2016'!A37="","",'2018 Hourly Load - RC2016'!A37)</f>
        <v>43127</v>
      </c>
      <c r="B36" s="33">
        <f>+'2018 Hourly Load - RC2016'!B37/'2018 Hourly Load - RC2016'!$C$7</f>
        <v>0.34661190471621167</v>
      </c>
      <c r="C36" s="33">
        <f>+'2018 Hourly Load - RC2016'!C37/'2018 Hourly Load - RC2016'!$C$7</f>
        <v>0.32459352552317361</v>
      </c>
      <c r="D36" s="33">
        <f>+'2018 Hourly Load - RC2016'!D37/'2018 Hourly Load - RC2016'!$C$7</f>
        <v>0.3149422056112347</v>
      </c>
      <c r="E36" s="33">
        <f>+'2018 Hourly Load - RC2016'!E37/'2018 Hourly Load - RC2016'!$C$7</f>
        <v>0.31235180805911261</v>
      </c>
      <c r="F36" s="33">
        <f>+'2018 Hourly Load - RC2016'!F37/'2018 Hourly Load - RC2016'!$C$7</f>
        <v>0.32108395464610495</v>
      </c>
      <c r="G36" s="33">
        <f>+'2018 Hourly Load - RC2016'!G37/'2018 Hourly Load - RC2016'!$C$7</f>
        <v>0.35195982224317346</v>
      </c>
      <c r="H36" s="33">
        <f>+'2018 Hourly Load - RC2016'!H37/'2018 Hourly Load - RC2016'!$C$7</f>
        <v>0.41617661317239441</v>
      </c>
      <c r="I36" s="33">
        <f>+'2018 Hourly Load - RC2016'!I37/'2018 Hourly Load - RC2016'!$C$7</f>
        <v>0.45189903102827206</v>
      </c>
      <c r="J36" s="33">
        <f>+'2018 Hourly Load - RC2016'!J37/'2018 Hourly Load - RC2016'!$C$7</f>
        <v>0.4667311460444552</v>
      </c>
      <c r="K36" s="33">
        <f>+'2018 Hourly Load - RC2016'!K37/'2018 Hourly Load - RC2016'!$C$7</f>
        <v>0.48407009740140167</v>
      </c>
      <c r="L36" s="33">
        <f>+'2018 Hourly Load - RC2016'!L37/'2018 Hourly Load - RC2016'!$C$7</f>
        <v>0.5037487626763939</v>
      </c>
      <c r="M36" s="33">
        <f>+'2018 Hourly Load - RC2016'!M37/'2018 Hourly Load - RC2016'!$C$7</f>
        <v>0.51665896983132509</v>
      </c>
      <c r="N36" s="33">
        <f>+'2018 Hourly Load - RC2016'!N37/'2018 Hourly Load - RC2016'!$C$7</f>
        <v>0.52718768246253112</v>
      </c>
      <c r="O36" s="33">
        <f>+'2018 Hourly Load - RC2016'!O37/'2018 Hourly Load - RC2016'!$C$7</f>
        <v>0.53583626783816463</v>
      </c>
      <c r="P36" s="33">
        <f>+'2018 Hourly Load - RC2016'!P37/'2018 Hourly Load - RC2016'!$C$7</f>
        <v>0.5398054253777067</v>
      </c>
      <c r="Q36" s="33">
        <f>+'2018 Hourly Load - RC2016'!Q37/'2018 Hourly Load - RC2016'!$C$7</f>
        <v>0.54481909805923334</v>
      </c>
      <c r="R36" s="33">
        <f>+'2018 Hourly Load - RC2016'!R37/'2018 Hourly Load - RC2016'!$C$7</f>
        <v>0.54707525076592034</v>
      </c>
      <c r="S36" s="33">
        <f>+'2018 Hourly Load - RC2016'!S37/'2018 Hourly Load - RC2016'!$C$7</f>
        <v>0.55121153072817985</v>
      </c>
      <c r="T36" s="33">
        <f>+'2018 Hourly Load - RC2016'!T37/'2018 Hourly Load - RC2016'!$C$7</f>
        <v>0.5842182092148972</v>
      </c>
      <c r="U36" s="33">
        <f>+'2018 Hourly Load - RC2016'!U37/'2018 Hourly Load - RC2016'!$C$7</f>
        <v>0.58041617409807278</v>
      </c>
      <c r="V36" s="33">
        <f>+'2018 Hourly Load - RC2016'!V37/'2018 Hourly Load - RC2016'!$C$7</f>
        <v>0.54999989316347764</v>
      </c>
      <c r="W36" s="33">
        <f>+'2018 Hourly Load - RC2016'!W37/'2018 Hourly Load - RC2016'!$C$7</f>
        <v>0.50462615539566114</v>
      </c>
      <c r="X36" s="33">
        <f>+'2018 Hourly Load - RC2016'!X37/'2018 Hourly Load - RC2016'!$C$7</f>
        <v>0.45419696434063844</v>
      </c>
      <c r="Y36" s="33">
        <f>+'2018 Hourly Load - RC2016'!Y37/'2018 Hourly Load - RC2016'!$C$7</f>
        <v>0.39913012605520365</v>
      </c>
      <c r="AA36" s="34">
        <f t="shared" si="0"/>
        <v>0.5842182092148972</v>
      </c>
    </row>
    <row r="37" spans="1:27" x14ac:dyDescent="0.2">
      <c r="A37" s="29">
        <f>IF('2018 Hourly Load - RC2016'!A38="","",'2018 Hourly Load - RC2016'!A38)</f>
        <v>43128</v>
      </c>
      <c r="B37" s="33">
        <f>+'2018 Hourly Load - RC2016'!B38/'2018 Hourly Load - RC2016'!$C$7</f>
        <v>0.35287899556811997</v>
      </c>
      <c r="C37" s="33">
        <f>+'2018 Hourly Load - RC2016'!C38/'2018 Hourly Load - RC2016'!$C$7</f>
        <v>0.32747638731505146</v>
      </c>
      <c r="D37" s="33">
        <f>+'2018 Hourly Load - RC2016'!D38/'2018 Hourly Load - RC2016'!$C$7</f>
        <v>0.31506754742827292</v>
      </c>
      <c r="E37" s="33">
        <f>+'2018 Hourly Load - RC2016'!E38/'2018 Hourly Load - RC2016'!$C$7</f>
        <v>0.31013743595810495</v>
      </c>
      <c r="F37" s="33">
        <f>+'2018 Hourly Load - RC2016'!F38/'2018 Hourly Load - RC2016'!$C$7</f>
        <v>0.31623740438729581</v>
      </c>
      <c r="G37" s="33">
        <f>+'2018 Hourly Load - RC2016'!G38/'2018 Hourly Load - RC2016'!$C$7</f>
        <v>0.34590163441966199</v>
      </c>
      <c r="H37" s="33">
        <f>+'2018 Hourly Load - RC2016'!H38/'2018 Hourly Load - RC2016'!$C$7</f>
        <v>0.40652529326045556</v>
      </c>
      <c r="I37" s="33">
        <f>+'2018 Hourly Load - RC2016'!I38/'2018 Hourly Load - RC2016'!$C$7</f>
        <v>0.44462920564005837</v>
      </c>
      <c r="J37" s="33">
        <f>+'2018 Hourly Load - RC2016'!J38/'2018 Hourly Load - RC2016'!$C$7</f>
        <v>0.46155035094021096</v>
      </c>
      <c r="K37" s="33">
        <f>+'2018 Hourly Load - RC2016'!K38/'2018 Hourly Load - RC2016'!$C$7</f>
        <v>0.48432078103547793</v>
      </c>
      <c r="L37" s="33">
        <f>+'2018 Hourly Load - RC2016'!L38/'2018 Hourly Load - RC2016'!$C$7</f>
        <v>0.50775970082161526</v>
      </c>
      <c r="M37" s="33">
        <f>+'2018 Hourly Load - RC2016'!M38/'2018 Hourly Load - RC2016'!$C$7</f>
        <v>0.52426304006497393</v>
      </c>
      <c r="N37" s="33">
        <f>+'2018 Hourly Load - RC2016'!N38/'2018 Hourly Load - RC2016'!$C$7</f>
        <v>0.53955474174363027</v>
      </c>
      <c r="O37" s="33">
        <f>+'2018 Hourly Load - RC2016'!O38/'2018 Hourly Load - RC2016'!$C$7</f>
        <v>0.55225604587016464</v>
      </c>
      <c r="P37" s="33">
        <f>+'2018 Hourly Load - RC2016'!P38/'2018 Hourly Load - RC2016'!$C$7</f>
        <v>0.56157312093666834</v>
      </c>
      <c r="Q37" s="33">
        <f>+'2018 Hourly Load - RC2016'!Q38/'2018 Hourly Load - RC2016'!$C$7</f>
        <v>0.56863404329648504</v>
      </c>
      <c r="R37" s="33">
        <f>+'2018 Hourly Load - RC2016'!R38/'2018 Hourly Load - RC2016'!$C$7</f>
        <v>0.57105731842588969</v>
      </c>
      <c r="S37" s="33">
        <f>+'2018 Hourly Load - RC2016'!S38/'2018 Hourly Load - RC2016'!$C$7</f>
        <v>0.57218539477923314</v>
      </c>
      <c r="T37" s="33">
        <f>+'2018 Hourly Load - RC2016'!T38/'2018 Hourly Load - RC2016'!$C$7</f>
        <v>0.60051264542985894</v>
      </c>
      <c r="U37" s="33">
        <f>+'2018 Hourly Load - RC2016'!U38/'2018 Hourly Load - RC2016'!$C$7</f>
        <v>0.5954989727483323</v>
      </c>
      <c r="V37" s="33">
        <f>+'2018 Hourly Load - RC2016'!V38/'2018 Hourly Load - RC2016'!$C$7</f>
        <v>0.56784021178857669</v>
      </c>
      <c r="W37" s="33">
        <f>+'2018 Hourly Load - RC2016'!W38/'2018 Hourly Load - RC2016'!$C$7</f>
        <v>0.52179798432989</v>
      </c>
      <c r="X37" s="33">
        <f>+'2018 Hourly Load - RC2016'!X38/'2018 Hourly Load - RC2016'!$C$7</f>
        <v>0.4737920684042719</v>
      </c>
      <c r="Y37" s="33">
        <f>+'2018 Hourly Load - RC2016'!Y38/'2018 Hourly Load - RC2016'!$C$7</f>
        <v>0.42048001555737152</v>
      </c>
      <c r="AA37" s="34">
        <f t="shared" si="0"/>
        <v>0.60051264542985894</v>
      </c>
    </row>
    <row r="38" spans="1:27" x14ac:dyDescent="0.2">
      <c r="A38" s="29">
        <f>IF('2018 Hourly Load - RC2016'!A39="","",'2018 Hourly Load - RC2016'!A39)</f>
        <v>43129</v>
      </c>
      <c r="B38" s="33">
        <f>+'2018 Hourly Load - RC2016'!B39/'2018 Hourly Load - RC2016'!$C$7</f>
        <v>0.37381107901349392</v>
      </c>
      <c r="C38" s="33">
        <f>+'2018 Hourly Load - RC2016'!C39/'2018 Hourly Load - RC2016'!$C$7</f>
        <v>0.34748929743547879</v>
      </c>
      <c r="D38" s="33">
        <f>+'2018 Hourly Load - RC2016'!D39/'2018 Hourly Load - RC2016'!$C$7</f>
        <v>0.33466265149190638</v>
      </c>
      <c r="E38" s="33">
        <f>+'2018 Hourly Load - RC2016'!E39/'2018 Hourly Load - RC2016'!$C$7</f>
        <v>0.33006678486717356</v>
      </c>
      <c r="F38" s="33">
        <f>+'2018 Hourly Load - RC2016'!F39/'2018 Hourly Load - RC2016'!$C$7</f>
        <v>0.33633387571908191</v>
      </c>
      <c r="G38" s="33">
        <f>+'2018 Hourly Load - RC2016'!G39/'2018 Hourly Load - RC2016'!$C$7</f>
        <v>0.36762754937294434</v>
      </c>
      <c r="H38" s="33">
        <f>+'2018 Hourly Load - RC2016'!H39/'2018 Hourly Load - RC2016'!$C$7</f>
        <v>0.42862723366485234</v>
      </c>
      <c r="I38" s="33">
        <f>+'2018 Hourly Load - RC2016'!I39/'2018 Hourly Load - RC2016'!$C$7</f>
        <v>0.46936332420225668</v>
      </c>
      <c r="J38" s="33">
        <f>+'2018 Hourly Load - RC2016'!J39/'2018 Hourly Load - RC2016'!$C$7</f>
        <v>0.48691117858760008</v>
      </c>
      <c r="K38" s="33">
        <f>+'2018 Hourly Load - RC2016'!K39/'2018 Hourly Load - RC2016'!$C$7</f>
        <v>0.5108096850362106</v>
      </c>
      <c r="L38" s="33">
        <f>+'2018 Hourly Load - RC2016'!L39/'2018 Hourly Load - RC2016'!$C$7</f>
        <v>0.52848288123859222</v>
      </c>
      <c r="M38" s="33">
        <f>+'2018 Hourly Load - RC2016'!M39/'2018 Hourly Load - RC2016'!$C$7</f>
        <v>0.54310609322637837</v>
      </c>
      <c r="N38" s="33">
        <f>+'2018 Hourly Load - RC2016'!N39/'2018 Hourly Load - RC2016'!$C$7</f>
        <v>0.47592287929392074</v>
      </c>
      <c r="O38" s="33">
        <f>+'2018 Hourly Load - RC2016'!O39/'2018 Hourly Load - RC2016'!$C$7</f>
        <v>0.54064103749129444</v>
      </c>
      <c r="P38" s="33">
        <f>+'2018 Hourly Load - RC2016'!P39/'2018 Hourly Load - RC2016'!$C$7</f>
        <v>0.53491709451321812</v>
      </c>
      <c r="Q38" s="33">
        <f>+'2018 Hourly Load - RC2016'!Q39/'2018 Hourly Load - RC2016'!$C$7</f>
        <v>0.5372150278255845</v>
      </c>
      <c r="R38" s="33">
        <f>+'2018 Hourly Load - RC2016'!R39/'2018 Hourly Load - RC2016'!$C$7</f>
        <v>0.54565471017282108</v>
      </c>
      <c r="S38" s="33">
        <f>+'2018 Hourly Load - RC2016'!S39/'2018 Hourly Load - RC2016'!$C$7</f>
        <v>0.56775665057721791</v>
      </c>
      <c r="T38" s="33">
        <f>+'2018 Hourly Load - RC2016'!T39/'2018 Hourly Load - RC2016'!$C$7</f>
        <v>0.59554075335401158</v>
      </c>
      <c r="U38" s="33">
        <f>+'2018 Hourly Load - RC2016'!U39/'2018 Hourly Load - RC2016'!$C$7</f>
        <v>0.58868873402259181</v>
      </c>
      <c r="V38" s="33">
        <f>+'2018 Hourly Load - RC2016'!V39/'2018 Hourly Load - RC2016'!$C$7</f>
        <v>0.56967855843846982</v>
      </c>
      <c r="W38" s="33">
        <f>+'2018 Hourly Load - RC2016'!W39/'2018 Hourly Load - RC2016'!$C$7</f>
        <v>0.53399792118827161</v>
      </c>
      <c r="X38" s="33">
        <f>+'2018 Hourly Load - RC2016'!X39/'2018 Hourly Load - RC2016'!$C$7</f>
        <v>0.49025362704195119</v>
      </c>
      <c r="Y38" s="33">
        <f>+'2018 Hourly Load - RC2016'!Y39/'2018 Hourly Load - RC2016'!$C$7</f>
        <v>0.44024224204372253</v>
      </c>
      <c r="AA38" s="34">
        <f t="shared" si="0"/>
        <v>0.59554075335401158</v>
      </c>
    </row>
    <row r="39" spans="1:27" x14ac:dyDescent="0.2">
      <c r="A39" s="29">
        <f>IF('2018 Hourly Load - RC2016'!A40="","",'2018 Hourly Load - RC2016'!A40)</f>
        <v>43130</v>
      </c>
      <c r="B39" s="33">
        <f>+'2018 Hourly Load - RC2016'!B40/'2018 Hourly Load - RC2016'!$C$7</f>
        <v>0.40343352844018071</v>
      </c>
      <c r="C39" s="33">
        <f>+'2018 Hourly Load - RC2016'!C40/'2018 Hourly Load - RC2016'!$C$7</f>
        <v>0.38133158803578393</v>
      </c>
      <c r="D39" s="33">
        <f>+'2018 Hourly Load - RC2016'!D40/'2018 Hourly Load - RC2016'!$C$7</f>
        <v>0.37025972753074587</v>
      </c>
      <c r="E39" s="33">
        <f>+'2018 Hourly Load - RC2016'!E40/'2018 Hourly Load - RC2016'!$C$7</f>
        <v>0.36783645240134127</v>
      </c>
      <c r="F39" s="33">
        <f>+'2018 Hourly Load - RC2016'!F40/'2018 Hourly Load - RC2016'!$C$7</f>
        <v>0.37640147656561607</v>
      </c>
      <c r="G39" s="33">
        <f>+'2018 Hourly Load - RC2016'!G40/'2018 Hourly Load - RC2016'!$C$7</f>
        <v>0.40961705808073035</v>
      </c>
      <c r="H39" s="33">
        <f>+'2018 Hourly Load - RC2016'!H40/'2018 Hourly Load - RC2016'!$C$7</f>
        <v>0.47771944533813454</v>
      </c>
      <c r="I39" s="33">
        <f>+'2018 Hourly Load - RC2016'!I40/'2018 Hourly Load - RC2016'!$C$7</f>
        <v>0.51895690314369147</v>
      </c>
      <c r="J39" s="33">
        <f>+'2018 Hourly Load - RC2016'!J40/'2018 Hourly Load - RC2016'!$C$7</f>
        <v>0.53947118053227161</v>
      </c>
      <c r="K39" s="33">
        <f>+'2018 Hourly Load - RC2016'!K40/'2018 Hourly Load - RC2016'!$C$7</f>
        <v>0.55889916217318747</v>
      </c>
      <c r="L39" s="33">
        <f>+'2018 Hourly Load - RC2016'!L40/'2018 Hourly Load - RC2016'!$C$7</f>
        <v>0.56955321662143166</v>
      </c>
      <c r="M39" s="33">
        <f>+'2018 Hourly Load - RC2016'!M40/'2018 Hourly Load - RC2016'!$C$7</f>
        <v>0.56817445663401178</v>
      </c>
      <c r="N39" s="33">
        <f>+'2018 Hourly Load - RC2016'!N40/'2018 Hourly Load - RC2016'!$C$7</f>
        <v>0.56207448820482098</v>
      </c>
      <c r="O39" s="33">
        <f>+'2018 Hourly Load - RC2016'!O40/'2018 Hourly Load - RC2016'!$C$7</f>
        <v>0.55488822402796611</v>
      </c>
      <c r="P39" s="33">
        <f>+'2018 Hourly Load - RC2016'!P40/'2018 Hourly Load - RC2016'!$C$7</f>
        <v>0.54686634773752341</v>
      </c>
      <c r="Q39" s="33">
        <f>+'2018 Hourly Load - RC2016'!Q40/'2018 Hourly Load - RC2016'!$C$7</f>
        <v>0.54222870050711125</v>
      </c>
      <c r="R39" s="33">
        <f>+'2018 Hourly Load - RC2016'!R40/'2018 Hourly Load - RC2016'!$C$7</f>
        <v>0.54536224593306537</v>
      </c>
      <c r="S39" s="33">
        <f>+'2018 Hourly Load - RC2016'!S40/'2018 Hourly Load - RC2016'!$C$7</f>
        <v>0.56403817667175227</v>
      </c>
      <c r="T39" s="33">
        <f>+'2018 Hourly Load - RC2016'!T40/'2018 Hourly Load - RC2016'!$C$7</f>
        <v>0.59700307455279034</v>
      </c>
      <c r="U39" s="33">
        <f>+'2018 Hourly Load - RC2016'!U40/'2018 Hourly Load - RC2016'!$C$7</f>
        <v>0.59186406005422543</v>
      </c>
      <c r="V39" s="33">
        <f>+'2018 Hourly Load - RC2016'!V40/'2018 Hourly Load - RC2016'!$C$7</f>
        <v>0.56838335966240883</v>
      </c>
      <c r="W39" s="33">
        <f>+'2018 Hourly Load - RC2016'!W40/'2018 Hourly Load - RC2016'!$C$7</f>
        <v>0.53403970179395099</v>
      </c>
      <c r="X39" s="33">
        <f>+'2018 Hourly Load - RC2016'!X40/'2018 Hourly Load - RC2016'!$C$7</f>
        <v>0.48615912768537106</v>
      </c>
      <c r="Y39" s="33">
        <f>+'2018 Hourly Load - RC2016'!Y40/'2018 Hourly Load - RC2016'!$C$7</f>
        <v>0.43652376813825694</v>
      </c>
      <c r="AA39" s="34">
        <f t="shared" si="0"/>
        <v>0.59700307455279034</v>
      </c>
    </row>
    <row r="40" spans="1:27" x14ac:dyDescent="0.2">
      <c r="A40" s="29">
        <f>IF('2018 Hourly Load - RC2016'!A41="","",'2018 Hourly Load - RC2016'!A41)</f>
        <v>43131</v>
      </c>
      <c r="B40" s="33">
        <f>+'2018 Hourly Load - RC2016'!B41/'2018 Hourly Load - RC2016'!$C$7</f>
        <v>0.39942259029495941</v>
      </c>
      <c r="C40" s="33">
        <f>+'2018 Hourly Load - RC2016'!C41/'2018 Hourly Load - RC2016'!$C$7</f>
        <v>0.37790557837007405</v>
      </c>
      <c r="D40" s="33">
        <f>+'2018 Hourly Load - RC2016'!D41/'2018 Hourly Load - RC2016'!$C$7</f>
        <v>0.36908987057172299</v>
      </c>
      <c r="E40" s="33">
        <f>+'2018 Hourly Load - RC2016'!E41/'2018 Hourly Load - RC2016'!$C$7</f>
        <v>0.36532961606057796</v>
      </c>
      <c r="F40" s="33">
        <f>+'2018 Hourly Load - RC2016'!F41/'2018 Hourly Load - RC2016'!$C$7</f>
        <v>0.37113712025001305</v>
      </c>
      <c r="G40" s="33">
        <f>+'2018 Hourly Load - RC2016'!G41/'2018 Hourly Load - RC2016'!$C$7</f>
        <v>0.40255613572091353</v>
      </c>
      <c r="H40" s="33">
        <f>+'2018 Hourly Load - RC2016'!H41/'2018 Hourly Load - RC2016'!$C$7</f>
        <v>0.46639690119902005</v>
      </c>
      <c r="I40" s="33">
        <f>+'2018 Hourly Load - RC2016'!I41/'2018 Hourly Load - RC2016'!$C$7</f>
        <v>0.50458437478998164</v>
      </c>
      <c r="J40" s="33">
        <f>+'2018 Hourly Load - RC2016'!J41/'2018 Hourly Load - RC2016'!$C$7</f>
        <v>0.51983429586295871</v>
      </c>
      <c r="K40" s="33">
        <f>+'2018 Hourly Load - RC2016'!K41/'2018 Hourly Load - RC2016'!$C$7</f>
        <v>0.53934583871523334</v>
      </c>
      <c r="L40" s="33">
        <f>+'2018 Hourly Load - RC2016'!L41/'2018 Hourly Load - RC2016'!$C$7</f>
        <v>0.55355124464622563</v>
      </c>
      <c r="M40" s="33">
        <f>+'2018 Hourly Load - RC2016'!M41/'2018 Hourly Load - RC2016'!$C$7</f>
        <v>0.56140599851395079</v>
      </c>
      <c r="N40" s="33">
        <f>+'2018 Hourly Load - RC2016'!N41/'2018 Hourly Load - RC2016'!$C$7</f>
        <v>0.56303544213544698</v>
      </c>
      <c r="O40" s="33">
        <f>+'2018 Hourly Load - RC2016'!O41/'2018 Hourly Load - RC2016'!$C$7</f>
        <v>0.56094641185147753</v>
      </c>
      <c r="P40" s="33">
        <f>+'2018 Hourly Load - RC2016'!P41/'2018 Hourly Load - RC2016'!$C$7</f>
        <v>0.55706081552329434</v>
      </c>
      <c r="Q40" s="33">
        <f>+'2018 Hourly Load - RC2016'!Q41/'2018 Hourly Load - RC2016'!$C$7</f>
        <v>0.55931696822998134</v>
      </c>
      <c r="R40" s="33">
        <f>+'2018 Hourly Load - RC2016'!R41/'2018 Hourly Load - RC2016'!$C$7</f>
        <v>0.55609986159266833</v>
      </c>
      <c r="S40" s="33">
        <f>+'2018 Hourly Load - RC2016'!S41/'2018 Hourly Load - RC2016'!$C$7</f>
        <v>0.56123887609123324</v>
      </c>
      <c r="T40" s="33">
        <f>+'2018 Hourly Load - RC2016'!T41/'2018 Hourly Load - RC2016'!$C$7</f>
        <v>0.58534628556824075</v>
      </c>
      <c r="U40" s="33">
        <f>+'2018 Hourly Load - RC2016'!U41/'2018 Hourly Load - RC2016'!$C$7</f>
        <v>0.57602921050173694</v>
      </c>
      <c r="V40" s="33">
        <f>+'2018 Hourly Load - RC2016'!V41/'2018 Hourly Load - RC2016'!$C$7</f>
        <v>0.55054304103730967</v>
      </c>
      <c r="W40" s="33">
        <f>+'2018 Hourly Load - RC2016'!W41/'2018 Hourly Load - RC2016'!$C$7</f>
        <v>0.51812129103010374</v>
      </c>
      <c r="X40" s="33">
        <f>+'2018 Hourly Load - RC2016'!X41/'2018 Hourly Load - RC2016'!$C$7</f>
        <v>0.48039340410161541</v>
      </c>
      <c r="Y40" s="33">
        <f>+'2018 Hourly Load - RC2016'!Y41/'2018 Hourly Load - RC2016'!$C$7</f>
        <v>0.4366491099552951</v>
      </c>
      <c r="AA40" s="34">
        <f t="shared" si="0"/>
        <v>0.58534628556824075</v>
      </c>
    </row>
    <row r="41" spans="1:27" x14ac:dyDescent="0.2">
      <c r="A41" s="29">
        <f>IF('2018 Hourly Load - RC2016'!A42="","",'2018 Hourly Load - RC2016'!A42)</f>
        <v>43132</v>
      </c>
      <c r="B41" s="33">
        <f>+'2018 Hourly Load - RC2016'!B42/'2018 Hourly Load - RC2016'!$C$7</f>
        <v>0.3959130194178907</v>
      </c>
      <c r="C41" s="33">
        <f>+'2018 Hourly Load - RC2016'!C42/'2018 Hourly Load - RC2016'!$C$7</f>
        <v>0.36825425845813514</v>
      </c>
      <c r="D41" s="33">
        <f>+'2018 Hourly Load - RC2016'!D42/'2018 Hourly Load - RC2016'!$C$7</f>
        <v>0.35087352649550935</v>
      </c>
      <c r="E41" s="33">
        <f>+'2018 Hourly Load - RC2016'!E42/'2018 Hourly Load - RC2016'!$C$7</f>
        <v>0.34172357385172314</v>
      </c>
      <c r="F41" s="33">
        <f>+'2018 Hourly Load - RC2016'!F42/'2018 Hourly Load - RC2016'!$C$7</f>
        <v>0.34005234962454761</v>
      </c>
      <c r="G41" s="33">
        <f>+'2018 Hourly Load - RC2016'!G42/'2018 Hourly Load - RC2016'!$C$7</f>
        <v>0.34811600652066965</v>
      </c>
      <c r="H41" s="33">
        <f>+'2018 Hourly Load - RC2016'!H42/'2018 Hourly Load - RC2016'!$C$7</f>
        <v>0.36942411541715808</v>
      </c>
      <c r="I41" s="33">
        <f>+'2018 Hourly Load - RC2016'!I42/'2018 Hourly Load - RC2016'!$C$7</f>
        <v>0.4002582024085472</v>
      </c>
      <c r="J41" s="33">
        <f>+'2018 Hourly Load - RC2016'!J42/'2018 Hourly Load - RC2016'!$C$7</f>
        <v>0.45553394372237893</v>
      </c>
      <c r="K41" s="33">
        <f>+'2018 Hourly Load - RC2016'!K42/'2018 Hourly Load - RC2016'!$C$7</f>
        <v>0.50738367537050078</v>
      </c>
      <c r="L41" s="33">
        <f>+'2018 Hourly Load - RC2016'!L42/'2018 Hourly Load - RC2016'!$C$7</f>
        <v>0.54189445566167604</v>
      </c>
      <c r="M41" s="33">
        <f>+'2018 Hourly Load - RC2016'!M42/'2018 Hourly Load - RC2016'!$C$7</f>
        <v>0.56077928942875999</v>
      </c>
      <c r="N41" s="33">
        <f>+'2018 Hourly Load - RC2016'!N42/'2018 Hourly Load - RC2016'!$C$7</f>
        <v>0.57469223111999646</v>
      </c>
      <c r="O41" s="33">
        <f>+'2018 Hourly Load - RC2016'!O42/'2018 Hourly Load - RC2016'!$C$7</f>
        <v>0.58304835225587426</v>
      </c>
      <c r="P41" s="33">
        <f>+'2018 Hourly Load - RC2016'!P42/'2018 Hourly Load - RC2016'!$C$7</f>
        <v>0.58827092796579794</v>
      </c>
      <c r="Q41" s="33">
        <f>+'2018 Hourly Load - RC2016'!Q42/'2018 Hourly Load - RC2016'!$C$7</f>
        <v>0.59010927461569107</v>
      </c>
      <c r="R41" s="33">
        <f>+'2018 Hourly Load - RC2016'!R42/'2018 Hourly Load - RC2016'!$C$7</f>
        <v>0.58559696920231707</v>
      </c>
      <c r="S41" s="33">
        <f>+'2018 Hourly Load - RC2016'!S42/'2018 Hourly Load - RC2016'!$C$7</f>
        <v>0.57448332809159952</v>
      </c>
      <c r="T41" s="33">
        <f>+'2018 Hourly Load - RC2016'!T42/'2018 Hourly Load - RC2016'!$C$7</f>
        <v>0.5874353158522102</v>
      </c>
      <c r="U41" s="33">
        <f>+'2018 Hourly Load - RC2016'!U42/'2018 Hourly Load - RC2016'!$C$7</f>
        <v>0.5758620880790194</v>
      </c>
      <c r="V41" s="33">
        <f>+'2018 Hourly Load - RC2016'!V42/'2018 Hourly Load - RC2016'!$C$7</f>
        <v>0.54565471017282108</v>
      </c>
      <c r="W41" s="33">
        <f>+'2018 Hourly Load - RC2016'!W42/'2018 Hourly Load - RC2016'!$C$7</f>
        <v>0.51156173593843968</v>
      </c>
      <c r="X41" s="33">
        <f>+'2018 Hourly Load - RC2016'!X42/'2018 Hourly Load - RC2016'!$C$7</f>
        <v>0.47466946112353908</v>
      </c>
      <c r="Y41" s="33">
        <f>+'2018 Hourly Load - RC2016'!Y42/'2018 Hourly Load - RC2016'!$C$7</f>
        <v>0.43234570757031804</v>
      </c>
      <c r="AA41" s="34">
        <f t="shared" si="0"/>
        <v>0.59010927461569107</v>
      </c>
    </row>
    <row r="42" spans="1:27" x14ac:dyDescent="0.2">
      <c r="A42" s="29">
        <f>IF('2018 Hourly Load - RC2016'!A43="","",'2018 Hourly Load - RC2016'!A43)</f>
        <v>43133</v>
      </c>
      <c r="B42" s="33">
        <f>+'2018 Hourly Load - RC2016'!B43/'2018 Hourly Load - RC2016'!$C$7</f>
        <v>0.39064866310228769</v>
      </c>
      <c r="C42" s="33">
        <f>+'2018 Hourly Load - RC2016'!C43/'2018 Hourly Load - RC2016'!$C$7</f>
        <v>0.36248853487437949</v>
      </c>
      <c r="D42" s="33">
        <f>+'2018 Hourly Load - RC2016'!D43/'2018 Hourly Load - RC2016'!$C$7</f>
        <v>0.34448109382656278</v>
      </c>
      <c r="E42" s="33">
        <f>+'2018 Hourly Load - RC2016'!E43/'2018 Hourly Load - RC2016'!$C$7</f>
        <v>0.33437018725215062</v>
      </c>
      <c r="F42" s="33">
        <f>+'2018 Hourly Load - RC2016'!F43/'2018 Hourly Load - RC2016'!$C$7</f>
        <v>0.33081883576940257</v>
      </c>
      <c r="G42" s="33">
        <f>+'2018 Hourly Load - RC2016'!G43/'2018 Hourly Load - RC2016'!$C$7</f>
        <v>0.33411950361807435</v>
      </c>
      <c r="H42" s="33">
        <f>+'2018 Hourly Load - RC2016'!H43/'2018 Hourly Load - RC2016'!$C$7</f>
        <v>0.34807422591499027</v>
      </c>
      <c r="I42" s="33">
        <f>+'2018 Hourly Load - RC2016'!I43/'2018 Hourly Load - RC2016'!$C$7</f>
        <v>0.37234875781471527</v>
      </c>
      <c r="J42" s="33">
        <f>+'2018 Hourly Load - RC2016'!J43/'2018 Hourly Load - RC2016'!$C$7</f>
        <v>0.43372446755773786</v>
      </c>
      <c r="K42" s="33">
        <f>+'2018 Hourly Load - RC2016'!K43/'2018 Hourly Load - RC2016'!$C$7</f>
        <v>0.4900865046192337</v>
      </c>
      <c r="L42" s="33">
        <f>+'2018 Hourly Load - RC2016'!L43/'2018 Hourly Load - RC2016'!$C$7</f>
        <v>0.52484796854448534</v>
      </c>
      <c r="M42" s="33">
        <f>+'2018 Hourly Load - RC2016'!M43/'2018 Hourly Load - RC2016'!$C$7</f>
        <v>0.54678278652616463</v>
      </c>
      <c r="N42" s="33">
        <f>+'2018 Hourly Load - RC2016'!N43/'2018 Hourly Load - RC2016'!$C$7</f>
        <v>0.57402374142912627</v>
      </c>
      <c r="O42" s="33">
        <f>+'2018 Hourly Load - RC2016'!O43/'2018 Hourly Load - RC2016'!$C$7</f>
        <v>0.5932428200416453</v>
      </c>
      <c r="P42" s="33">
        <f>+'2018 Hourly Load - RC2016'!P43/'2018 Hourly Load - RC2016'!$C$7</f>
        <v>0.60677973628176729</v>
      </c>
      <c r="Q42" s="33">
        <f>+'2018 Hourly Load - RC2016'!Q43/'2018 Hourly Load - RC2016'!$C$7</f>
        <v>0.61300504652799626</v>
      </c>
      <c r="R42" s="33">
        <f>+'2018 Hourly Load - RC2016'!R43/'2018 Hourly Load - RC2016'!$C$7</f>
        <v>0.61225299562576729</v>
      </c>
      <c r="S42" s="33">
        <f>+'2018 Hourly Load - RC2016'!S43/'2018 Hourly Load - RC2016'!$C$7</f>
        <v>0.60022018119010323</v>
      </c>
      <c r="T42" s="33">
        <f>+'2018 Hourly Load - RC2016'!T43/'2018 Hourly Load - RC2016'!$C$7</f>
        <v>0.6000112781617063</v>
      </c>
      <c r="U42" s="33">
        <f>+'2018 Hourly Load - RC2016'!U43/'2018 Hourly Load - RC2016'!$C$7</f>
        <v>0.57193471114515682</v>
      </c>
      <c r="V42" s="33">
        <f>+'2018 Hourly Load - RC2016'!V43/'2018 Hourly Load - RC2016'!$C$7</f>
        <v>0.54552936835578292</v>
      </c>
      <c r="W42" s="33">
        <f>+'2018 Hourly Load - RC2016'!W43/'2018 Hourly Load - RC2016'!$C$7</f>
        <v>0.52940205456353873</v>
      </c>
      <c r="X42" s="33">
        <f>+'2018 Hourly Load - RC2016'!X43/'2018 Hourly Load - RC2016'!$C$7</f>
        <v>0.50755079779321821</v>
      </c>
      <c r="Y42" s="33">
        <f>+'2018 Hourly Load - RC2016'!Y43/'2018 Hourly Load - RC2016'!$C$7</f>
        <v>0.45423874494631783</v>
      </c>
      <c r="AA42" s="34">
        <f t="shared" si="0"/>
        <v>0.61300504652799626</v>
      </c>
    </row>
    <row r="43" spans="1:27" x14ac:dyDescent="0.2">
      <c r="A43" s="29">
        <f>IF('2018 Hourly Load - RC2016'!A44="","",'2018 Hourly Load - RC2016'!A44)</f>
        <v>43134</v>
      </c>
      <c r="B43" s="33">
        <f>+'2018 Hourly Load - RC2016'!B44/'2018 Hourly Load - RC2016'!$C$7</f>
        <v>0.40598214538662353</v>
      </c>
      <c r="C43" s="33">
        <f>+'2018 Hourly Load - RC2016'!C44/'2018 Hourly Load - RC2016'!$C$7</f>
        <v>0.36587276393441004</v>
      </c>
      <c r="D43" s="33">
        <f>+'2018 Hourly Load - RC2016'!D44/'2018 Hourly Load - RC2016'!$C$7</f>
        <v>0.35024681741031849</v>
      </c>
      <c r="E43" s="33">
        <f>+'2018 Hourly Load - RC2016'!E44/'2018 Hourly Load - RC2016'!$C$7</f>
        <v>0.34360370110729566</v>
      </c>
      <c r="F43" s="33">
        <f>+'2018 Hourly Load - RC2016'!F44/'2018 Hourly Load - RC2016'!$C$7</f>
        <v>0.34786532288659333</v>
      </c>
      <c r="G43" s="33">
        <f>+'2018 Hourly Load - RC2016'!G44/'2018 Hourly Load - RC2016'!$C$7</f>
        <v>0.37560764505770766</v>
      </c>
      <c r="H43" s="33">
        <f>+'2018 Hourly Load - RC2016'!H44/'2018 Hourly Load - RC2016'!$C$7</f>
        <v>0.43151009545673019</v>
      </c>
      <c r="I43" s="33">
        <f>+'2018 Hourly Load - RC2016'!I44/'2018 Hourly Load - RC2016'!$C$7</f>
        <v>0.46564485029679109</v>
      </c>
      <c r="J43" s="33">
        <f>+'2018 Hourly Load - RC2016'!J44/'2018 Hourly Load - RC2016'!$C$7</f>
        <v>0.49668784031657709</v>
      </c>
      <c r="K43" s="33">
        <f>+'2018 Hourly Load - RC2016'!K44/'2018 Hourly Load - RC2016'!$C$7</f>
        <v>0.53612873207792044</v>
      </c>
      <c r="L43" s="33">
        <f>+'2018 Hourly Load - RC2016'!L44/'2018 Hourly Load - RC2016'!$C$7</f>
        <v>0.5755278432335843</v>
      </c>
      <c r="M43" s="33">
        <f>+'2018 Hourly Load - RC2016'!M44/'2018 Hourly Load - RC2016'!$C$7</f>
        <v>0.60281057874222532</v>
      </c>
      <c r="N43" s="33">
        <f>+'2018 Hourly Load - RC2016'!N44/'2018 Hourly Load - RC2016'!$C$7</f>
        <v>0.62399334582167565</v>
      </c>
      <c r="O43" s="33">
        <f>+'2018 Hourly Load - RC2016'!O44/'2018 Hourly Load - RC2016'!$C$7</f>
        <v>0.64041312385367544</v>
      </c>
      <c r="P43" s="33">
        <f>+'2018 Hourly Load - RC2016'!P44/'2018 Hourly Load - RC2016'!$C$7</f>
        <v>0.65236237707798073</v>
      </c>
      <c r="Q43" s="33">
        <f>+'2018 Hourly Load - RC2016'!Q44/'2018 Hourly Load - RC2016'!$C$7</f>
        <v>0.65720892733678993</v>
      </c>
      <c r="R43" s="33">
        <f>+'2018 Hourly Load - RC2016'!R44/'2018 Hourly Load - RC2016'!$C$7</f>
        <v>0.64897814801795028</v>
      </c>
      <c r="S43" s="33">
        <f>+'2018 Hourly Load - RC2016'!S44/'2018 Hourly Load - RC2016'!$C$7</f>
        <v>0.63782272630155334</v>
      </c>
      <c r="T43" s="33">
        <f>+'2018 Hourly Load - RC2016'!T44/'2018 Hourly Load - RC2016'!$C$7</f>
        <v>0.65516167765849986</v>
      </c>
      <c r="U43" s="33">
        <f>+'2018 Hourly Load - RC2016'!U44/'2018 Hourly Load - RC2016'!$C$7</f>
        <v>0.6466384340999044</v>
      </c>
      <c r="V43" s="33">
        <f>+'2018 Hourly Load - RC2016'!V44/'2018 Hourly Load - RC2016'!$C$7</f>
        <v>0.61016396534179784</v>
      </c>
      <c r="W43" s="33">
        <f>+'2018 Hourly Load - RC2016'!W44/'2018 Hourly Load - RC2016'!$C$7</f>
        <v>0.56809089542265312</v>
      </c>
      <c r="X43" s="33">
        <f>+'2018 Hourly Load - RC2016'!X44/'2018 Hourly Load - RC2016'!$C$7</f>
        <v>0.51569801590069919</v>
      </c>
      <c r="Y43" s="33">
        <f>+'2018 Hourly Load - RC2016'!Y44/'2018 Hourly Load - RC2016'!$C$7</f>
        <v>0.4590017339937682</v>
      </c>
      <c r="AA43" s="34">
        <f t="shared" si="0"/>
        <v>0.65720892733678993</v>
      </c>
    </row>
    <row r="44" spans="1:27" x14ac:dyDescent="0.2">
      <c r="A44" s="29">
        <f>IF('2018 Hourly Load - RC2016'!A45="","",'2018 Hourly Load - RC2016'!A45)</f>
        <v>43135</v>
      </c>
      <c r="B44" s="33">
        <f>+'2018 Hourly Load - RC2016'!B45/'2018 Hourly Load - RC2016'!$C$7</f>
        <v>0.41061979261703568</v>
      </c>
      <c r="C44" s="33">
        <f>+'2018 Hourly Load - RC2016'!C45/'2018 Hourly Load - RC2016'!$C$7</f>
        <v>0.38208363893801295</v>
      </c>
      <c r="D44" s="33">
        <f>+'2018 Hourly Load - RC2016'!D45/'2018 Hourly Load - RC2016'!$C$7</f>
        <v>0.36491181000378403</v>
      </c>
      <c r="E44" s="33">
        <f>+'2018 Hourly Load - RC2016'!E45/'2018 Hourly Load - RC2016'!$C$7</f>
        <v>0.35655568886790623</v>
      </c>
      <c r="F44" s="33">
        <f>+'2018 Hourly Load - RC2016'!F45/'2018 Hourly Load - RC2016'!$C$7</f>
        <v>0.35839403551779936</v>
      </c>
      <c r="G44" s="33">
        <f>+'2018 Hourly Load - RC2016'!G45/'2018 Hourly Load - RC2016'!$C$7</f>
        <v>0.3828774704459213</v>
      </c>
      <c r="H44" s="33">
        <f>+'2018 Hourly Load - RC2016'!H45/'2018 Hourly Load - RC2016'!$C$7</f>
        <v>0.43882170145062327</v>
      </c>
      <c r="I44" s="33">
        <f>+'2018 Hourly Load - RC2016'!I45/'2018 Hourly Load - RC2016'!$C$7</f>
        <v>0.47187016054302006</v>
      </c>
      <c r="J44" s="33">
        <f>+'2018 Hourly Load - RC2016'!J45/'2018 Hourly Load - RC2016'!$C$7</f>
        <v>0.50082412027883672</v>
      </c>
      <c r="K44" s="33">
        <f>+'2018 Hourly Load - RC2016'!K45/'2018 Hourly Load - RC2016'!$C$7</f>
        <v>0.54252116474686696</v>
      </c>
      <c r="L44" s="33">
        <f>+'2018 Hourly Load - RC2016'!L45/'2018 Hourly Load - RC2016'!$C$7</f>
        <v>0.57991480682992014</v>
      </c>
      <c r="M44" s="33">
        <f>+'2018 Hourly Load - RC2016'!M45/'2018 Hourly Load - RC2016'!$C$7</f>
        <v>0.60736466476127871</v>
      </c>
      <c r="N44" s="33">
        <f>+'2018 Hourly Load - RC2016'!N45/'2018 Hourly Load - RC2016'!$C$7</f>
        <v>0.62879811547480535</v>
      </c>
      <c r="O44" s="33">
        <f>+'2018 Hourly Load - RC2016'!O45/'2018 Hourly Load - RC2016'!$C$7</f>
        <v>0.64225147050356857</v>
      </c>
      <c r="P44" s="33">
        <f>+'2018 Hourly Load - RC2016'!P45/'2018 Hourly Load - RC2016'!$C$7</f>
        <v>0.65127608133031667</v>
      </c>
      <c r="Q44" s="33">
        <f>+'2018 Hourly Load - RC2016'!Q45/'2018 Hourly Load - RC2016'!$C$7</f>
        <v>0.65645687643456085</v>
      </c>
      <c r="R44" s="33">
        <f>+'2018 Hourly Load - RC2016'!R45/'2018 Hourly Load - RC2016'!$C$7</f>
        <v>0.65165210678143115</v>
      </c>
      <c r="S44" s="33">
        <f>+'2018 Hourly Load - RC2016'!S45/'2018 Hourly Load - RC2016'!$C$7</f>
        <v>0.63815697114698844</v>
      </c>
      <c r="T44" s="33">
        <f>+'2018 Hourly Load - RC2016'!T45/'2018 Hourly Load - RC2016'!$C$7</f>
        <v>0.65578838674369067</v>
      </c>
      <c r="U44" s="33">
        <f>+'2018 Hourly Load - RC2016'!U45/'2018 Hourly Load - RC2016'!$C$7</f>
        <v>0.652487718895019</v>
      </c>
      <c r="V44" s="33">
        <f>+'2018 Hourly Load - RC2016'!V45/'2018 Hourly Load - RC2016'!$C$7</f>
        <v>0.6206091167616451</v>
      </c>
      <c r="W44" s="33">
        <f>+'2018 Hourly Load - RC2016'!W45/'2018 Hourly Load - RC2016'!$C$7</f>
        <v>0.57619633292445449</v>
      </c>
      <c r="X44" s="33">
        <f>+'2018 Hourly Load - RC2016'!X45/'2018 Hourly Load - RC2016'!$C$7</f>
        <v>0.52685343761709602</v>
      </c>
      <c r="Y44" s="33">
        <f>+'2018 Hourly Load - RC2016'!Y45/'2018 Hourly Load - RC2016'!$C$7</f>
        <v>0.47053318116127962</v>
      </c>
      <c r="AA44" s="34">
        <f t="shared" si="0"/>
        <v>0.65645687643456085</v>
      </c>
    </row>
    <row r="45" spans="1:27" x14ac:dyDescent="0.2">
      <c r="A45" s="29">
        <f>IF('2018 Hourly Load - RC2016'!A46="","",'2018 Hourly Load - RC2016'!A46)</f>
        <v>43136</v>
      </c>
      <c r="B45" s="33">
        <f>+'2018 Hourly Load - RC2016'!B46/'2018 Hourly Load - RC2016'!$C$7</f>
        <v>0.42290329068677601</v>
      </c>
      <c r="C45" s="33">
        <f>+'2018 Hourly Load - RC2016'!C46/'2018 Hourly Load - RC2016'!$C$7</f>
        <v>0.39148427521587548</v>
      </c>
      <c r="D45" s="33">
        <f>+'2018 Hourly Load - RC2016'!D46/'2018 Hourly Load - RC2016'!$C$7</f>
        <v>0.37456312991572294</v>
      </c>
      <c r="E45" s="33">
        <f>+'2018 Hourly Load - RC2016'!E46/'2018 Hourly Load - RC2016'!$C$7</f>
        <v>0.36562208030033366</v>
      </c>
      <c r="F45" s="33">
        <f>+'2018 Hourly Load - RC2016'!F46/'2018 Hourly Load - RC2016'!$C$7</f>
        <v>0.36716796271047103</v>
      </c>
      <c r="G45" s="33">
        <f>+'2018 Hourly Load - RC2016'!G46/'2018 Hourly Load - RC2016'!$C$7</f>
        <v>0.39436713700775333</v>
      </c>
      <c r="H45" s="33">
        <f>+'2018 Hourly Load - RC2016'!H46/'2018 Hourly Load - RC2016'!$C$7</f>
        <v>0.45306888798729494</v>
      </c>
      <c r="I45" s="33">
        <f>+'2018 Hourly Load - RC2016'!I46/'2018 Hourly Load - RC2016'!$C$7</f>
        <v>0.48632625010808866</v>
      </c>
      <c r="J45" s="33">
        <f>+'2018 Hourly Load - RC2016'!J46/'2018 Hourly Load - RC2016'!$C$7</f>
        <v>0.51557267408366103</v>
      </c>
      <c r="K45" s="33">
        <f>+'2018 Hourly Load - RC2016'!K46/'2018 Hourly Load - RC2016'!$C$7</f>
        <v>0.55927518762430195</v>
      </c>
      <c r="L45" s="33">
        <f>+'2018 Hourly Load - RC2016'!L46/'2018 Hourly Load - RC2016'!$C$7</f>
        <v>0.59737910000390471</v>
      </c>
      <c r="M45" s="33">
        <f>+'2018 Hourly Load - RC2016'!M46/'2018 Hourly Load - RC2016'!$C$7</f>
        <v>0.62578991186588928</v>
      </c>
      <c r="N45" s="33">
        <f>+'2018 Hourly Load - RC2016'!N46/'2018 Hourly Load - RC2016'!$C$7</f>
        <v>0.64358844988530906</v>
      </c>
      <c r="O45" s="33">
        <f>+'2018 Hourly Load - RC2016'!O46/'2018 Hourly Load - RC2016'!$C$7</f>
        <v>0.65603907037776699</v>
      </c>
      <c r="P45" s="33">
        <f>+'2018 Hourly Load - RC2016'!P46/'2018 Hourly Load - RC2016'!$C$7</f>
        <v>0.66368492121709521</v>
      </c>
      <c r="Q45" s="33">
        <f>+'2018 Hourly Load - RC2016'!Q46/'2018 Hourly Load - RC2016'!$C$7</f>
        <v>0.6601753503400265</v>
      </c>
      <c r="R45" s="33">
        <f>+'2018 Hourly Load - RC2016'!R46/'2018 Hourly Load - RC2016'!$C$7</f>
        <v>0.64622062804311053</v>
      </c>
      <c r="S45" s="33">
        <f>+'2018 Hourly Load - RC2016'!S46/'2018 Hourly Load - RC2016'!$C$7</f>
        <v>0.63452205845288168</v>
      </c>
      <c r="T45" s="33">
        <f>+'2018 Hourly Load - RC2016'!T46/'2018 Hourly Load - RC2016'!$C$7</f>
        <v>0.6505240304280876</v>
      </c>
      <c r="U45" s="33">
        <f>+'2018 Hourly Load - RC2016'!U46/'2018 Hourly Load - RC2016'!$C$7</f>
        <v>0.64179188384109531</v>
      </c>
      <c r="V45" s="33">
        <f>+'2018 Hourly Load - RC2016'!V46/'2018 Hourly Load - RC2016'!$C$7</f>
        <v>0.60982972049636275</v>
      </c>
      <c r="W45" s="33">
        <f>+'2018 Hourly Load - RC2016'!W46/'2018 Hourly Load - RC2016'!$C$7</f>
        <v>0.56646145180115692</v>
      </c>
      <c r="X45" s="33">
        <f>+'2018 Hourly Load - RC2016'!X46/'2018 Hourly Load - RC2016'!$C$7</f>
        <v>0.51390144985648545</v>
      </c>
      <c r="Y45" s="33">
        <f>+'2018 Hourly Load - RC2016'!Y46/'2018 Hourly Load - RC2016'!$C$7</f>
        <v>0.45749763218931022</v>
      </c>
      <c r="AA45" s="34">
        <f t="shared" si="0"/>
        <v>0.66368492121709521</v>
      </c>
    </row>
    <row r="46" spans="1:27" x14ac:dyDescent="0.2">
      <c r="A46" s="29">
        <f>IF('2018 Hourly Load - RC2016'!A47="","",'2018 Hourly Load - RC2016'!A47)</f>
        <v>43137</v>
      </c>
      <c r="B46" s="33">
        <f>+'2018 Hourly Load - RC2016'!B47/'2018 Hourly Load - RC2016'!$C$7</f>
        <v>0.40957527747505096</v>
      </c>
      <c r="C46" s="33">
        <f>+'2018 Hourly Load - RC2016'!C47/'2018 Hourly Load - RC2016'!$C$7</f>
        <v>0.37706996625648626</v>
      </c>
      <c r="D46" s="33">
        <f>+'2018 Hourly Load - RC2016'!D47/'2018 Hourly Load - RC2016'!$C$7</f>
        <v>0.36006525974497494</v>
      </c>
      <c r="E46" s="33">
        <f>+'2018 Hourly Load - RC2016'!E47/'2018 Hourly Load - RC2016'!$C$7</f>
        <v>0.3513331131579826</v>
      </c>
      <c r="F46" s="33">
        <f>+'2018 Hourly Load - RC2016'!F47/'2018 Hourly Load - RC2016'!$C$7</f>
        <v>0.35383994949874592</v>
      </c>
      <c r="G46" s="33">
        <f>+'2018 Hourly Load - RC2016'!G47/'2018 Hourly Load - RC2016'!$C$7</f>
        <v>0.37890831290637933</v>
      </c>
      <c r="H46" s="33">
        <f>+'2018 Hourly Load - RC2016'!H47/'2018 Hourly Load - RC2016'!$C$7</f>
        <v>0.43702513540640958</v>
      </c>
      <c r="I46" s="33">
        <f>+'2018 Hourly Load - RC2016'!I47/'2018 Hourly Load - RC2016'!$C$7</f>
        <v>0.47049140055560018</v>
      </c>
      <c r="J46" s="33">
        <f>+'2018 Hourly Load - RC2016'!J47/'2018 Hourly Load - RC2016'!$C$7</f>
        <v>0.5008659008845161</v>
      </c>
      <c r="K46" s="33">
        <f>+'2018 Hourly Load - RC2016'!K47/'2018 Hourly Load - RC2016'!$C$7</f>
        <v>0.53579448723248535</v>
      </c>
      <c r="L46" s="33">
        <f>+'2018 Hourly Load - RC2016'!L47/'2018 Hourly Load - RC2016'!$C$7</f>
        <v>0.5661689875614011</v>
      </c>
      <c r="M46" s="33">
        <f>+'2018 Hourly Load - RC2016'!M47/'2018 Hourly Load - RC2016'!$C$7</f>
        <v>0.58831270857147733</v>
      </c>
      <c r="N46" s="33">
        <f>+'2018 Hourly Load - RC2016'!N47/'2018 Hourly Load - RC2016'!$C$7</f>
        <v>0.60627836901361465</v>
      </c>
      <c r="O46" s="33">
        <f>+'2018 Hourly Load - RC2016'!O47/'2018 Hourly Load - RC2016'!$C$7</f>
        <v>0.62299061128537025</v>
      </c>
      <c r="P46" s="33">
        <f>+'2018 Hourly Load - RC2016'!P47/'2018 Hourly Load - RC2016'!$C$7</f>
        <v>0.62996797243382818</v>
      </c>
      <c r="Q46" s="33">
        <f>+'2018 Hourly Load - RC2016'!Q47/'2018 Hourly Load - RC2016'!$C$7</f>
        <v>0.63418781360744658</v>
      </c>
      <c r="R46" s="33">
        <f>+'2018 Hourly Load - RC2016'!R47/'2018 Hourly Load - RC2016'!$C$7</f>
        <v>0.63017687546222512</v>
      </c>
      <c r="S46" s="33">
        <f>+'2018 Hourly Load - RC2016'!S47/'2018 Hourly Load - RC2016'!$C$7</f>
        <v>0.62507964156933971</v>
      </c>
      <c r="T46" s="33">
        <f>+'2018 Hourly Load - RC2016'!T47/'2018 Hourly Load - RC2016'!$C$7</f>
        <v>0.64291996019443887</v>
      </c>
      <c r="U46" s="33">
        <f>+'2018 Hourly Load - RC2016'!U47/'2018 Hourly Load - RC2016'!$C$7</f>
        <v>0.63844943538674415</v>
      </c>
      <c r="V46" s="33">
        <f>+'2018 Hourly Load - RC2016'!V47/'2018 Hourly Load - RC2016'!$C$7</f>
        <v>0.607072200521523</v>
      </c>
      <c r="W46" s="33">
        <f>+'2018 Hourly Load - RC2016'!W47/'2018 Hourly Load - RC2016'!$C$7</f>
        <v>0.56445598272854614</v>
      </c>
      <c r="X46" s="33">
        <f>+'2018 Hourly Load - RC2016'!X47/'2018 Hourly Load - RC2016'!$C$7</f>
        <v>0.51298227653153883</v>
      </c>
      <c r="Y46" s="33">
        <f>+'2018 Hourly Load - RC2016'!Y47/'2018 Hourly Load - RC2016'!$C$7</f>
        <v>0.45478189282014991</v>
      </c>
      <c r="AA46" s="34">
        <f t="shared" si="0"/>
        <v>0.64291996019443887</v>
      </c>
    </row>
    <row r="47" spans="1:27" x14ac:dyDescent="0.2">
      <c r="A47" s="29">
        <f>IF('2018 Hourly Load - RC2016'!A48="","",'2018 Hourly Load - RC2016'!A48)</f>
        <v>43138</v>
      </c>
      <c r="B47" s="33">
        <f>+'2018 Hourly Load - RC2016'!B48/'2018 Hourly Load - RC2016'!$C$7</f>
        <v>0.40564790054118838</v>
      </c>
      <c r="C47" s="33">
        <f>+'2018 Hourly Load - RC2016'!C48/'2018 Hourly Load - RC2016'!$C$7</f>
        <v>0.37560764505770766</v>
      </c>
      <c r="D47" s="33">
        <f>+'2018 Hourly Load - RC2016'!D48/'2018 Hourly Load - RC2016'!$C$7</f>
        <v>0.35500980645776886</v>
      </c>
      <c r="E47" s="33">
        <f>+'2018 Hourly Load - RC2016'!E48/'2018 Hourly Load - RC2016'!$C$7</f>
        <v>0.34552560896854756</v>
      </c>
      <c r="F47" s="33">
        <f>+'2018 Hourly Load - RC2016'!F48/'2018 Hourly Load - RC2016'!$C$7</f>
        <v>0.34698793016732615</v>
      </c>
      <c r="G47" s="33">
        <f>+'2018 Hourly Load - RC2016'!G48/'2018 Hourly Load - RC2016'!$C$7</f>
        <v>0.37268300266015042</v>
      </c>
      <c r="H47" s="33">
        <f>+'2018 Hourly Load - RC2016'!H48/'2018 Hourly Load - RC2016'!$C$7</f>
        <v>0.43017311607498976</v>
      </c>
      <c r="I47" s="33">
        <f>+'2018 Hourly Load - RC2016'!I48/'2018 Hourly Load - RC2016'!$C$7</f>
        <v>0.4654359472683941</v>
      </c>
      <c r="J47" s="33">
        <f>+'2018 Hourly Load - RC2016'!J48/'2018 Hourly Load - RC2016'!$C$7</f>
        <v>0.4878303519125467</v>
      </c>
      <c r="K47" s="33">
        <f>+'2018 Hourly Load - RC2016'!K48/'2018 Hourly Load - RC2016'!$C$7</f>
        <v>0.51670075043700447</v>
      </c>
      <c r="L47" s="33">
        <f>+'2018 Hourly Load - RC2016'!L48/'2018 Hourly Load - RC2016'!$C$7</f>
        <v>0.54402526655132488</v>
      </c>
      <c r="M47" s="33">
        <f>+'2018 Hourly Load - RC2016'!M48/'2018 Hourly Load - RC2016'!$C$7</f>
        <v>0.56938609419871411</v>
      </c>
      <c r="N47" s="33">
        <f>+'2018 Hourly Load - RC2016'!N48/'2018 Hourly Load - RC2016'!$C$7</f>
        <v>0.58438533163761475</v>
      </c>
      <c r="O47" s="33">
        <f>+'2018 Hourly Load - RC2016'!O48/'2018 Hourly Load - RC2016'!$C$7</f>
        <v>0.58685038737269868</v>
      </c>
      <c r="P47" s="33">
        <f>+'2018 Hourly Load - RC2016'!P48/'2018 Hourly Load - RC2016'!$C$7</f>
        <v>0.60615302719657649</v>
      </c>
      <c r="Q47" s="33">
        <f>+'2018 Hourly Load - RC2016'!Q48/'2018 Hourly Load - RC2016'!$C$7</f>
        <v>0.61158450593489699</v>
      </c>
      <c r="R47" s="33">
        <f>+'2018 Hourly Load - RC2016'!R48/'2018 Hourly Load - RC2016'!$C$7</f>
        <v>0.61003862352475968</v>
      </c>
      <c r="S47" s="33">
        <f>+'2018 Hourly Load - RC2016'!S48/'2018 Hourly Load - RC2016'!$C$7</f>
        <v>0.60606946598521771</v>
      </c>
      <c r="T47" s="33">
        <f>+'2018 Hourly Load - RC2016'!T48/'2018 Hourly Load - RC2016'!$C$7</f>
        <v>0.60803315445214901</v>
      </c>
      <c r="U47" s="33">
        <f>+'2018 Hourly Load - RC2016'!U48/'2018 Hourly Load - RC2016'!$C$7</f>
        <v>0.59203118247694297</v>
      </c>
      <c r="V47" s="33">
        <f>+'2018 Hourly Load - RC2016'!V48/'2018 Hourly Load - RC2016'!$C$7</f>
        <v>0.56863404329648504</v>
      </c>
      <c r="W47" s="33">
        <f>+'2018 Hourly Load - RC2016'!W48/'2018 Hourly Load - RC2016'!$C$7</f>
        <v>0.52944383516921822</v>
      </c>
      <c r="X47" s="33">
        <f>+'2018 Hourly Load - RC2016'!X48/'2018 Hourly Load - RC2016'!$C$7</f>
        <v>0.49292758580543211</v>
      </c>
      <c r="Y47" s="33">
        <f>+'2018 Hourly Load - RC2016'!Y48/'2018 Hourly Load - RC2016'!$C$7</f>
        <v>0.447595628643295</v>
      </c>
      <c r="AA47" s="34">
        <f t="shared" si="0"/>
        <v>0.61158450593489699</v>
      </c>
    </row>
    <row r="48" spans="1:27" x14ac:dyDescent="0.2">
      <c r="A48" s="29">
        <f>IF('2018 Hourly Load - RC2016'!A49="","",'2018 Hourly Load - RC2016'!A49)</f>
        <v>43139</v>
      </c>
      <c r="B48" s="33">
        <f>+'2018 Hourly Load - RC2016'!B49/'2018 Hourly Load - RC2016'!$C$7</f>
        <v>0.4060657065979823</v>
      </c>
      <c r="C48" s="33">
        <f>+'2018 Hourly Load - RC2016'!C49/'2018 Hourly Load - RC2016'!$C$7</f>
        <v>0.3746884717327611</v>
      </c>
      <c r="D48" s="33">
        <f>+'2018 Hourly Load - RC2016'!D49/'2018 Hourly Load - RC2016'!$C$7</f>
        <v>0.35597076038839481</v>
      </c>
      <c r="E48" s="33">
        <f>+'2018 Hourly Load - RC2016'!E49/'2018 Hourly Load - RC2016'!$C$7</f>
        <v>0.34652834350485284</v>
      </c>
      <c r="F48" s="33">
        <f>+'2018 Hourly Load - RC2016'!F49/'2018 Hourly Load - RC2016'!$C$7</f>
        <v>0.34581807320830327</v>
      </c>
      <c r="G48" s="33">
        <f>+'2018 Hourly Load - RC2016'!G49/'2018 Hourly Load - RC2016'!$C$7</f>
        <v>0.35358926586466966</v>
      </c>
      <c r="H48" s="33">
        <f>+'2018 Hourly Load - RC2016'!H49/'2018 Hourly Load - RC2016'!$C$7</f>
        <v>0.37510627778955502</v>
      </c>
      <c r="I48" s="33">
        <f>+'2018 Hourly Load - RC2016'!I49/'2018 Hourly Load - RC2016'!$C$7</f>
        <v>0.40518831387871512</v>
      </c>
      <c r="J48" s="33">
        <f>+'2018 Hourly Load - RC2016'!J49/'2018 Hourly Load - RC2016'!$C$7</f>
        <v>0.46100720306637888</v>
      </c>
      <c r="K48" s="33">
        <f>+'2018 Hourly Load - RC2016'!K49/'2018 Hourly Load - RC2016'!$C$7</f>
        <v>0.51812129103010374</v>
      </c>
      <c r="L48" s="33">
        <f>+'2018 Hourly Load - RC2016'!L49/'2018 Hourly Load - RC2016'!$C$7</f>
        <v>0.5607375088230806</v>
      </c>
      <c r="M48" s="33">
        <f>+'2018 Hourly Load - RC2016'!M49/'2018 Hourly Load - RC2016'!$C$7</f>
        <v>0.5868086067670194</v>
      </c>
      <c r="N48" s="33">
        <f>+'2018 Hourly Load - RC2016'!N49/'2018 Hourly Load - RC2016'!$C$7</f>
        <v>0.6041893387296452</v>
      </c>
      <c r="O48" s="33">
        <f>+'2018 Hourly Load - RC2016'!O49/'2018 Hourly Load - RC2016'!$C$7</f>
        <v>0.61262902107688177</v>
      </c>
      <c r="P48" s="33">
        <f>+'2018 Hourly Load - RC2016'!P49/'2018 Hourly Load - RC2016'!$C$7</f>
        <v>0.61797693860384362</v>
      </c>
      <c r="Q48" s="33">
        <f>+'2018 Hourly Load - RC2016'!Q49/'2018 Hourly Load - RC2016'!$C$7</f>
        <v>0.61463449014949245</v>
      </c>
      <c r="R48" s="33">
        <f>+'2018 Hourly Load - RC2016'!R49/'2018 Hourly Load - RC2016'!$C$7</f>
        <v>0.60715576173288177</v>
      </c>
      <c r="S48" s="33">
        <f>+'2018 Hourly Load - RC2016'!S49/'2018 Hourly Load - RC2016'!$C$7</f>
        <v>0.5961256818335231</v>
      </c>
      <c r="T48" s="33">
        <f>+'2018 Hourly Load - RC2016'!T49/'2018 Hourly Load - RC2016'!$C$7</f>
        <v>0.60306126237630164</v>
      </c>
      <c r="U48" s="33">
        <f>+'2018 Hourly Load - RC2016'!U49/'2018 Hourly Load - RC2016'!$C$7</f>
        <v>0.58889763705098874</v>
      </c>
      <c r="V48" s="33">
        <f>+'2018 Hourly Load - RC2016'!V49/'2018 Hourly Load - RC2016'!$C$7</f>
        <v>0.5594423100470195</v>
      </c>
      <c r="W48" s="33">
        <f>+'2018 Hourly Load - RC2016'!W49/'2018 Hourly Load - RC2016'!$C$7</f>
        <v>0.52605960610918767</v>
      </c>
      <c r="X48" s="33">
        <f>+'2018 Hourly Load - RC2016'!X49/'2018 Hourly Load - RC2016'!$C$7</f>
        <v>0.48941801492836345</v>
      </c>
      <c r="Y48" s="33">
        <f>+'2018 Hourly Load - RC2016'!Y49/'2018 Hourly Load - RC2016'!$C$7</f>
        <v>0.44968465892726445</v>
      </c>
      <c r="AA48" s="34">
        <f t="shared" si="0"/>
        <v>0.61797693860384362</v>
      </c>
    </row>
    <row r="49" spans="1:27" x14ac:dyDescent="0.2">
      <c r="A49" s="29">
        <f>IF('2018 Hourly Load - RC2016'!A50="","",'2018 Hourly Load - RC2016'!A50)</f>
        <v>43140</v>
      </c>
      <c r="B49" s="33">
        <f>+'2018 Hourly Load - RC2016'!B50/'2018 Hourly Load - RC2016'!$C$7</f>
        <v>0.40782049203651666</v>
      </c>
      <c r="C49" s="33">
        <f>+'2018 Hourly Load - RC2016'!C50/'2018 Hourly Load - RC2016'!$C$7</f>
        <v>0.37702818565080687</v>
      </c>
      <c r="D49" s="33">
        <f>+'2018 Hourly Load - RC2016'!D50/'2018 Hourly Load - RC2016'!$C$7</f>
        <v>0.35835225491211992</v>
      </c>
      <c r="E49" s="33">
        <f>+'2018 Hourly Load - RC2016'!E50/'2018 Hourly Load - RC2016'!$C$7</f>
        <v>0.34861737378882229</v>
      </c>
      <c r="F49" s="33">
        <f>+'2018 Hourly Load - RC2016'!F50/'2018 Hourly Load - RC2016'!$C$7</f>
        <v>0.34644478229349407</v>
      </c>
      <c r="G49" s="33">
        <f>+'2018 Hourly Load - RC2016'!G50/'2018 Hourly Load - RC2016'!$C$7</f>
        <v>0.35304611799083757</v>
      </c>
      <c r="H49" s="33">
        <f>+'2018 Hourly Load - RC2016'!H50/'2018 Hourly Load - RC2016'!$C$7</f>
        <v>0.36858850330357024</v>
      </c>
      <c r="I49" s="33">
        <f>+'2018 Hourly Load - RC2016'!I50/'2018 Hourly Load - RC2016'!$C$7</f>
        <v>0.39248700975218082</v>
      </c>
      <c r="J49" s="33">
        <f>+'2018 Hourly Load - RC2016'!J50/'2018 Hourly Load - RC2016'!$C$7</f>
        <v>0.43618952329282179</v>
      </c>
      <c r="K49" s="33">
        <f>+'2018 Hourly Load - RC2016'!K50/'2018 Hourly Load - RC2016'!$C$7</f>
        <v>0.47609000171663834</v>
      </c>
      <c r="L49" s="33">
        <f>+'2018 Hourly Load - RC2016'!L50/'2018 Hourly Load - RC2016'!$C$7</f>
        <v>0.5024535639003328</v>
      </c>
      <c r="M49" s="33">
        <f>+'2018 Hourly Load - RC2016'!M50/'2018 Hourly Load - RC2016'!$C$7</f>
        <v>0.51607404135181367</v>
      </c>
      <c r="N49" s="33">
        <f>+'2018 Hourly Load - RC2016'!N50/'2018 Hourly Load - RC2016'!$C$7</f>
        <v>0.52865000366130976</v>
      </c>
      <c r="O49" s="33">
        <f>+'2018 Hourly Load - RC2016'!O50/'2018 Hourly Load - RC2016'!$C$7</f>
        <v>0.5362540738949586</v>
      </c>
      <c r="P49" s="33">
        <f>+'2018 Hourly Load - RC2016'!P50/'2018 Hourly Load - RC2016'!$C$7</f>
        <v>0.53959652234930966</v>
      </c>
      <c r="Q49" s="33">
        <f>+'2018 Hourly Load - RC2016'!Q50/'2018 Hourly Load - RC2016'!$C$7</f>
        <v>0.53679722176879063</v>
      </c>
      <c r="R49" s="33">
        <f>+'2018 Hourly Load - RC2016'!R50/'2018 Hourly Load - RC2016'!$C$7</f>
        <v>0.53011232486008841</v>
      </c>
      <c r="S49" s="33">
        <f>+'2018 Hourly Load - RC2016'!S50/'2018 Hourly Load - RC2016'!$C$7</f>
        <v>0.52806507518179835</v>
      </c>
      <c r="T49" s="33">
        <f>+'2018 Hourly Load - RC2016'!T50/'2018 Hourly Load - RC2016'!$C$7</f>
        <v>0.55233960708152341</v>
      </c>
      <c r="U49" s="33">
        <f>+'2018 Hourly Load - RC2016'!U50/'2018 Hourly Load - RC2016'!$C$7</f>
        <v>0.55601630038130967</v>
      </c>
      <c r="V49" s="33">
        <f>+'2018 Hourly Load - RC2016'!V50/'2018 Hourly Load - RC2016'!$C$7</f>
        <v>0.52873356487266854</v>
      </c>
      <c r="W49" s="33">
        <f>+'2018 Hourly Load - RC2016'!W50/'2018 Hourly Load - RC2016'!$C$7</f>
        <v>0.49217553490320309</v>
      </c>
      <c r="X49" s="33">
        <f>+'2018 Hourly Load - RC2016'!X50/'2018 Hourly Load - RC2016'!$C$7</f>
        <v>0.4529017655645774</v>
      </c>
      <c r="Y49" s="33">
        <f>+'2018 Hourly Load - RC2016'!Y50/'2018 Hourly Load - RC2016'!$C$7</f>
        <v>0.40339174783450138</v>
      </c>
      <c r="AA49" s="34">
        <f t="shared" si="0"/>
        <v>0.55601630038130967</v>
      </c>
    </row>
    <row r="50" spans="1:27" x14ac:dyDescent="0.2">
      <c r="A50" s="29">
        <f>IF('2018 Hourly Load - RC2016'!A51="","",'2018 Hourly Load - RC2016'!A51)</f>
        <v>43141</v>
      </c>
      <c r="B50" s="33">
        <f>+'2018 Hourly Load - RC2016'!B51/'2018 Hourly Load - RC2016'!$C$7</f>
        <v>0.36236319305734133</v>
      </c>
      <c r="C50" s="33">
        <f>+'2018 Hourly Load - RC2016'!C51/'2018 Hourly Load - RC2016'!$C$7</f>
        <v>0.33917495690528038</v>
      </c>
      <c r="D50" s="33">
        <f>+'2018 Hourly Load - RC2016'!D51/'2018 Hourly Load - RC2016'!$C$7</f>
        <v>0.32956541759902092</v>
      </c>
      <c r="E50" s="33">
        <f>+'2018 Hourly Load - RC2016'!E51/'2018 Hourly Load - RC2016'!$C$7</f>
        <v>0.32801953518888349</v>
      </c>
      <c r="F50" s="33">
        <f>+'2018 Hourly Load - RC2016'!F51/'2018 Hourly Load - RC2016'!$C$7</f>
        <v>0.33583250845092927</v>
      </c>
      <c r="G50" s="33">
        <f>+'2018 Hourly Load - RC2016'!G51/'2018 Hourly Load - RC2016'!$C$7</f>
        <v>0.3683796002751733</v>
      </c>
      <c r="H50" s="33">
        <f>+'2018 Hourly Load - RC2016'!H51/'2018 Hourly Load - RC2016'!$C$7</f>
        <v>0.43238748817599737</v>
      </c>
      <c r="I50" s="33">
        <f>+'2018 Hourly Load - RC2016'!I51/'2018 Hourly Load - RC2016'!$C$7</f>
        <v>0.46953044662497428</v>
      </c>
      <c r="J50" s="33">
        <f>+'2018 Hourly Load - RC2016'!J51/'2018 Hourly Load - RC2016'!$C$7</f>
        <v>0.48544885738882149</v>
      </c>
      <c r="K50" s="33">
        <f>+'2018 Hourly Load - RC2016'!K51/'2018 Hourly Load - RC2016'!$C$7</f>
        <v>0.50525286448085194</v>
      </c>
      <c r="L50" s="33">
        <f>+'2018 Hourly Load - RC2016'!L51/'2018 Hourly Load - RC2016'!$C$7</f>
        <v>0.52714590185685173</v>
      </c>
      <c r="M50" s="33">
        <f>+'2018 Hourly Load - RC2016'!M51/'2018 Hourly Load - RC2016'!$C$7</f>
        <v>0.5413930883935234</v>
      </c>
      <c r="N50" s="33">
        <f>+'2018 Hourly Load - RC2016'!N51/'2018 Hourly Load - RC2016'!$C$7</f>
        <v>0.55459575978821041</v>
      </c>
      <c r="O50" s="33">
        <f>+'2018 Hourly Load - RC2016'!O51/'2018 Hourly Load - RC2016'!$C$7</f>
        <v>0.56487378878534</v>
      </c>
      <c r="P50" s="33">
        <f>+'2018 Hourly Load - RC2016'!P51/'2018 Hourly Load - RC2016'!$C$7</f>
        <v>0.56913541056463779</v>
      </c>
      <c r="Q50" s="33">
        <f>+'2018 Hourly Load - RC2016'!Q51/'2018 Hourly Load - RC2016'!$C$7</f>
        <v>0.57356415476665301</v>
      </c>
      <c r="R50" s="33">
        <f>+'2018 Hourly Load - RC2016'!R51/'2018 Hourly Load - RC2016'!$C$7</f>
        <v>0.57435798627456136</v>
      </c>
      <c r="S50" s="33">
        <f>+'2018 Hourly Load - RC2016'!S51/'2018 Hourly Load - RC2016'!$C$7</f>
        <v>0.57118266024292785</v>
      </c>
      <c r="T50" s="33">
        <f>+'2018 Hourly Load - RC2016'!T51/'2018 Hourly Load - RC2016'!$C$7</f>
        <v>0.59378596791547733</v>
      </c>
      <c r="U50" s="33">
        <f>+'2018 Hourly Load - RC2016'!U51/'2018 Hourly Load - RC2016'!$C$7</f>
        <v>0.59938456907651549</v>
      </c>
      <c r="V50" s="33">
        <f>+'2018 Hourly Load - RC2016'!V51/'2018 Hourly Load - RC2016'!$C$7</f>
        <v>0.5697203390441492</v>
      </c>
      <c r="W50" s="33">
        <f>+'2018 Hourly Load - RC2016'!W51/'2018 Hourly Load - RC2016'!$C$7</f>
        <v>0.52743836609660744</v>
      </c>
      <c r="X50" s="33">
        <f>+'2018 Hourly Load - RC2016'!X51/'2018 Hourly Load - RC2016'!$C$7</f>
        <v>0.47742698109837872</v>
      </c>
      <c r="Y50" s="33">
        <f>+'2018 Hourly Load - RC2016'!Y51/'2018 Hourly Load - RC2016'!$C$7</f>
        <v>0.42302863250381423</v>
      </c>
      <c r="AA50" s="34">
        <f t="shared" si="0"/>
        <v>0.59938456907651549</v>
      </c>
    </row>
    <row r="51" spans="1:27" x14ac:dyDescent="0.2">
      <c r="A51" s="29">
        <f>IF('2018 Hourly Load - RC2016'!A52="","",'2018 Hourly Load - RC2016'!A52)</f>
        <v>43142</v>
      </c>
      <c r="B51" s="33">
        <f>+'2018 Hourly Load - RC2016'!B52/'2018 Hourly Load - RC2016'!$C$7</f>
        <v>0.37940968017453208</v>
      </c>
      <c r="C51" s="33">
        <f>+'2018 Hourly Load - RC2016'!C52/'2018 Hourly Load - RC2016'!$C$7</f>
        <v>0.35216872527157039</v>
      </c>
      <c r="D51" s="33">
        <f>+'2018 Hourly Load - RC2016'!D52/'2018 Hourly Load - RC2016'!$C$7</f>
        <v>0.33896605387688344</v>
      </c>
      <c r="E51" s="33">
        <f>+'2018 Hourly Load - RC2016'!E52/'2018 Hourly Load - RC2016'!$C$7</f>
        <v>0.334620870886227</v>
      </c>
      <c r="F51" s="33">
        <f>+'2018 Hourly Load - RC2016'!F52/'2018 Hourly Load - RC2016'!$C$7</f>
        <v>0.34026125265294455</v>
      </c>
      <c r="G51" s="33">
        <f>+'2018 Hourly Load - RC2016'!G52/'2018 Hourly Load - RC2016'!$C$7</f>
        <v>0.37092821722161612</v>
      </c>
      <c r="H51" s="33">
        <f>+'2018 Hourly Load - RC2016'!H52/'2018 Hourly Load - RC2016'!$C$7</f>
        <v>0.43489432451676074</v>
      </c>
      <c r="I51" s="33">
        <f>+'2018 Hourly Load - RC2016'!I52/'2018 Hourly Load - RC2016'!$C$7</f>
        <v>0.47178659933166128</v>
      </c>
      <c r="J51" s="33">
        <f>+'2018 Hourly Load - RC2016'!J52/'2018 Hourly Load - RC2016'!$C$7</f>
        <v>0.49050431067602757</v>
      </c>
      <c r="K51" s="33">
        <f>+'2018 Hourly Load - RC2016'!K52/'2018 Hourly Load - RC2016'!$C$7</f>
        <v>0.51553089347798164</v>
      </c>
      <c r="L51" s="33">
        <f>+'2018 Hourly Load - RC2016'!L52/'2018 Hourly Load - RC2016'!$C$7</f>
        <v>0.53800885933349285</v>
      </c>
      <c r="M51" s="33">
        <f>+'2018 Hourly Load - RC2016'!M52/'2018 Hourly Load - RC2016'!$C$7</f>
        <v>0.55864847853911104</v>
      </c>
      <c r="N51" s="33">
        <f>+'2018 Hourly Load - RC2016'!N52/'2018 Hourly Load - RC2016'!$C$7</f>
        <v>0.57598742989605756</v>
      </c>
      <c r="O51" s="33">
        <f>+'2018 Hourly Load - RC2016'!O52/'2018 Hourly Load - RC2016'!$C$7</f>
        <v>0.59127913157471401</v>
      </c>
      <c r="P51" s="33">
        <f>+'2018 Hourly Load - RC2016'!P52/'2018 Hourly Load - RC2016'!$C$7</f>
        <v>0.60051264542985894</v>
      </c>
      <c r="Q51" s="33">
        <f>+'2018 Hourly Load - RC2016'!Q52/'2018 Hourly Load - RC2016'!$C$7</f>
        <v>0.61003862352475968</v>
      </c>
      <c r="R51" s="33">
        <f>+'2018 Hourly Load - RC2016'!R52/'2018 Hourly Load - RC2016'!$C$7</f>
        <v>0.61279614349959932</v>
      </c>
      <c r="S51" s="33">
        <f>+'2018 Hourly Load - RC2016'!S52/'2018 Hourly Load - RC2016'!$C$7</f>
        <v>0.60740644536695809</v>
      </c>
      <c r="T51" s="33">
        <f>+'2018 Hourly Load - RC2016'!T52/'2018 Hourly Load - RC2016'!$C$7</f>
        <v>0.62374266218759922</v>
      </c>
      <c r="U51" s="33">
        <f>+'2018 Hourly Load - RC2016'!U52/'2018 Hourly Load - RC2016'!$C$7</f>
        <v>0.62578991186588928</v>
      </c>
      <c r="V51" s="33">
        <f>+'2018 Hourly Load - RC2016'!V52/'2018 Hourly Load - RC2016'!$C$7</f>
        <v>0.59938456907651549</v>
      </c>
      <c r="W51" s="33">
        <f>+'2018 Hourly Load - RC2016'!W52/'2018 Hourly Load - RC2016'!$C$7</f>
        <v>0.54832866893630194</v>
      </c>
      <c r="X51" s="33">
        <f>+'2018 Hourly Load - RC2016'!X52/'2018 Hourly Load - RC2016'!$C$7</f>
        <v>0.49418100397581383</v>
      </c>
      <c r="Y51" s="33">
        <f>+'2018 Hourly Load - RC2016'!Y52/'2018 Hourly Load - RC2016'!$C$7</f>
        <v>0.43589705905306608</v>
      </c>
      <c r="AA51" s="34">
        <f t="shared" si="0"/>
        <v>0.62578991186588928</v>
      </c>
    </row>
    <row r="52" spans="1:27" x14ac:dyDescent="0.2">
      <c r="A52" s="29">
        <f>IF('2018 Hourly Load - RC2016'!A53="","",'2018 Hourly Load - RC2016'!A53)</f>
        <v>43143</v>
      </c>
      <c r="B52" s="33">
        <f>+'2018 Hourly Load - RC2016'!B53/'2018 Hourly Load - RC2016'!$C$7</f>
        <v>0.38538430678668467</v>
      </c>
      <c r="C52" s="33">
        <f>+'2018 Hourly Load - RC2016'!C53/'2018 Hourly Load - RC2016'!$C$7</f>
        <v>0.35734952037581463</v>
      </c>
      <c r="D52" s="33">
        <f>+'2018 Hourly Load - RC2016'!D53/'2018 Hourly Load - RC2016'!$C$7</f>
        <v>0.34017769144158572</v>
      </c>
      <c r="E52" s="33">
        <f>+'2018 Hourly Load - RC2016'!E53/'2018 Hourly Load - RC2016'!$C$7</f>
        <v>0.3329914272647308</v>
      </c>
      <c r="F52" s="33">
        <f>+'2018 Hourly Load - RC2016'!F53/'2018 Hourly Load - RC2016'!$C$7</f>
        <v>0.33679346238155522</v>
      </c>
      <c r="G52" s="33">
        <f>+'2018 Hourly Load - RC2016'!G53/'2018 Hourly Load - RC2016'!$C$7</f>
        <v>0.36390907546747875</v>
      </c>
      <c r="H52" s="33">
        <f>+'2018 Hourly Load - RC2016'!H53/'2018 Hourly Load - RC2016'!$C$7</f>
        <v>0.42415670885715773</v>
      </c>
      <c r="I52" s="33">
        <f>+'2018 Hourly Load - RC2016'!I53/'2018 Hourly Load - RC2016'!$C$7</f>
        <v>0.45720516794955446</v>
      </c>
      <c r="J52" s="33">
        <f>+'2018 Hourly Load - RC2016'!J53/'2018 Hourly Load - RC2016'!$C$7</f>
        <v>0.48273311801966118</v>
      </c>
      <c r="K52" s="33">
        <f>+'2018 Hourly Load - RC2016'!K53/'2018 Hourly Load - RC2016'!$C$7</f>
        <v>0.5153637710552641</v>
      </c>
      <c r="L52" s="33">
        <f>+'2018 Hourly Load - RC2016'!L53/'2018 Hourly Load - RC2016'!$C$7</f>
        <v>0.54377458291724867</v>
      </c>
      <c r="M52" s="33">
        <f>+'2018 Hourly Load - RC2016'!M53/'2018 Hourly Load - RC2016'!$C$7</f>
        <v>0.56667035482955386</v>
      </c>
      <c r="N52" s="33">
        <f>+'2018 Hourly Load - RC2016'!N53/'2018 Hourly Load - RC2016'!$C$7</f>
        <v>0.58367506134106517</v>
      </c>
      <c r="O52" s="33">
        <f>+'2018 Hourly Load - RC2016'!O53/'2018 Hourly Load - RC2016'!$C$7</f>
        <v>0.59754622242662236</v>
      </c>
      <c r="P52" s="33">
        <f>+'2018 Hourly Load - RC2016'!P53/'2018 Hourly Load - RC2016'!$C$7</f>
        <v>0.60109757390937046</v>
      </c>
      <c r="Q52" s="33">
        <f>+'2018 Hourly Load - RC2016'!Q53/'2018 Hourly Load - RC2016'!$C$7</f>
        <v>0.59558253395969107</v>
      </c>
      <c r="R52" s="33">
        <f>+'2018 Hourly Load - RC2016'!R53/'2018 Hourly Load - RC2016'!$C$7</f>
        <v>0.58814558614875978</v>
      </c>
      <c r="S52" s="33">
        <f>+'2018 Hourly Load - RC2016'!S53/'2018 Hourly Load - RC2016'!$C$7</f>
        <v>0.58952434613617966</v>
      </c>
      <c r="T52" s="33">
        <f>+'2018 Hourly Load - RC2016'!T53/'2018 Hourly Load - RC2016'!$C$7</f>
        <v>0.61676530103914129</v>
      </c>
      <c r="U52" s="33">
        <f>+'2018 Hourly Load - RC2016'!U53/'2018 Hourly Load - RC2016'!$C$7</f>
        <v>0.6099968429190803</v>
      </c>
      <c r="V52" s="33">
        <f>+'2018 Hourly Load - RC2016'!V53/'2018 Hourly Load - RC2016'!$C$7</f>
        <v>0.58129356681734001</v>
      </c>
      <c r="W52" s="33">
        <f>+'2018 Hourly Load - RC2016'!W53/'2018 Hourly Load - RC2016'!$C$7</f>
        <v>0.53863556841868376</v>
      </c>
      <c r="X52" s="33">
        <f>+'2018 Hourly Load - RC2016'!X53/'2018 Hourly Load - RC2016'!$C$7</f>
        <v>0.47893108290283676</v>
      </c>
      <c r="Y52" s="33">
        <f>+'2018 Hourly Load - RC2016'!Y53/'2018 Hourly Load - RC2016'!$C$7</f>
        <v>0.41830742406204324</v>
      </c>
      <c r="AA52" s="34">
        <f t="shared" si="0"/>
        <v>0.61676530103914129</v>
      </c>
    </row>
    <row r="53" spans="1:27" x14ac:dyDescent="0.2">
      <c r="A53" s="29">
        <f>IF('2018 Hourly Load - RC2016'!A54="","",'2018 Hourly Load - RC2016'!A54)</f>
        <v>43144</v>
      </c>
      <c r="B53" s="33">
        <f>+'2018 Hourly Load - RC2016'!B54/'2018 Hourly Load - RC2016'!$C$7</f>
        <v>0.37422888507028784</v>
      </c>
      <c r="C53" s="33">
        <f>+'2018 Hourly Load - RC2016'!C54/'2018 Hourly Load - RC2016'!$C$7</f>
        <v>0.3463612210821353</v>
      </c>
      <c r="D53" s="33">
        <f>+'2018 Hourly Load - RC2016'!D54/'2018 Hourly Load - RC2016'!$C$7</f>
        <v>0.33336745271584534</v>
      </c>
      <c r="E53" s="33">
        <f>+'2018 Hourly Load - RC2016'!E54/'2018 Hourly Load - RC2016'!$C$7</f>
        <v>0.3283119994286392</v>
      </c>
      <c r="F53" s="33">
        <f>+'2018 Hourly Load - RC2016'!F54/'2018 Hourly Load - RC2016'!$C$7</f>
        <v>0.33416128422375369</v>
      </c>
      <c r="G53" s="33">
        <f>+'2018 Hourly Load - RC2016'!G54/'2018 Hourly Load - RC2016'!$C$7</f>
        <v>0.36386729486179931</v>
      </c>
      <c r="H53" s="33">
        <f>+'2018 Hourly Load - RC2016'!H54/'2018 Hourly Load - RC2016'!$C$7</f>
        <v>0.42683066762063865</v>
      </c>
      <c r="I53" s="33">
        <f>+'2018 Hourly Load - RC2016'!I54/'2018 Hourly Load - RC2016'!$C$7</f>
        <v>0.46564485029679109</v>
      </c>
      <c r="J53" s="33">
        <f>+'2018 Hourly Load - RC2016'!J54/'2018 Hourly Load - RC2016'!$C$7</f>
        <v>0.4860337858683329</v>
      </c>
      <c r="K53" s="33">
        <f>+'2018 Hourly Load - RC2016'!K54/'2018 Hourly Load - RC2016'!$C$7</f>
        <v>0.49902755423462297</v>
      </c>
      <c r="L53" s="33">
        <f>+'2018 Hourly Load - RC2016'!L54/'2018 Hourly Load - RC2016'!$C$7</f>
        <v>0.51064256261349306</v>
      </c>
      <c r="M53" s="33">
        <f>+'2018 Hourly Load - RC2016'!M54/'2018 Hourly Load - RC2016'!$C$7</f>
        <v>0.5147370619700733</v>
      </c>
      <c r="N53" s="33">
        <f>+'2018 Hourly Load - RC2016'!N54/'2018 Hourly Load - RC2016'!$C$7</f>
        <v>0.51699321467676029</v>
      </c>
      <c r="O53" s="33">
        <f>+'2018 Hourly Load - RC2016'!O54/'2018 Hourly Load - RC2016'!$C$7</f>
        <v>0.51632472498588999</v>
      </c>
      <c r="P53" s="33">
        <f>+'2018 Hourly Load - RC2016'!P54/'2018 Hourly Load - RC2016'!$C$7</f>
        <v>0.51402679167352361</v>
      </c>
      <c r="Q53" s="33">
        <f>+'2018 Hourly Load - RC2016'!Q54/'2018 Hourly Load - RC2016'!$C$7</f>
        <v>0.51043365958509612</v>
      </c>
      <c r="R53" s="33">
        <f>+'2018 Hourly Load - RC2016'!R54/'2018 Hourly Load - RC2016'!$C$7</f>
        <v>0.50684052749666864</v>
      </c>
      <c r="S53" s="33">
        <f>+'2018 Hourly Load - RC2016'!S54/'2018 Hourly Load - RC2016'!$C$7</f>
        <v>0.50692408870802741</v>
      </c>
      <c r="T53" s="33">
        <f>+'2018 Hourly Load - RC2016'!T54/'2018 Hourly Load - RC2016'!$C$7</f>
        <v>0.53637941571199677</v>
      </c>
      <c r="U53" s="33">
        <f>+'2018 Hourly Load - RC2016'!U54/'2018 Hourly Load - RC2016'!$C$7</f>
        <v>0.54778552106246992</v>
      </c>
      <c r="V53" s="33">
        <f>+'2018 Hourly Load - RC2016'!V54/'2018 Hourly Load - RC2016'!$C$7</f>
        <v>0.53036300849416473</v>
      </c>
      <c r="W53" s="33">
        <f>+'2018 Hourly Load - RC2016'!W54/'2018 Hourly Load - RC2016'!$C$7</f>
        <v>0.50028097240500458</v>
      </c>
      <c r="X53" s="33">
        <f>+'2018 Hourly Load - RC2016'!X54/'2018 Hourly Load - RC2016'!$C$7</f>
        <v>0.45992090731871477</v>
      </c>
      <c r="Y53" s="33">
        <f>+'2018 Hourly Load - RC2016'!Y54/'2018 Hourly Load - RC2016'!$C$7</f>
        <v>0.4137533380429898</v>
      </c>
      <c r="AA53" s="34">
        <f t="shared" si="0"/>
        <v>0.54778552106246992</v>
      </c>
    </row>
    <row r="54" spans="1:27" x14ac:dyDescent="0.2">
      <c r="A54" s="29">
        <f>IF('2018 Hourly Load - RC2016'!A55="","",'2018 Hourly Load - RC2016'!A55)</f>
        <v>43145</v>
      </c>
      <c r="B54" s="33">
        <f>+'2018 Hourly Load - RC2016'!B55/'2018 Hourly Load - RC2016'!$C$7</f>
        <v>0.37736243049624202</v>
      </c>
      <c r="C54" s="33">
        <f>+'2018 Hourly Load - RC2016'!C55/'2018 Hourly Load - RC2016'!$C$7</f>
        <v>0.35935498944842531</v>
      </c>
      <c r="D54" s="33">
        <f>+'2018 Hourly Load - RC2016'!D55/'2018 Hourly Load - RC2016'!$C$7</f>
        <v>0.35329680162491384</v>
      </c>
      <c r="E54" s="33">
        <f>+'2018 Hourly Load - RC2016'!E55/'2018 Hourly Load - RC2016'!$C$7</f>
        <v>0.3553440513032039</v>
      </c>
      <c r="F54" s="33">
        <f>+'2018 Hourly Load - RC2016'!F55/'2018 Hourly Load - RC2016'!$C$7</f>
        <v>0.36846316148653208</v>
      </c>
      <c r="G54" s="33">
        <f>+'2018 Hourly Load - RC2016'!G55/'2018 Hourly Load - RC2016'!$C$7</f>
        <v>0.4105780120113563</v>
      </c>
      <c r="H54" s="33">
        <f>+'2018 Hourly Load - RC2016'!H55/'2018 Hourly Load - RC2016'!$C$7</f>
        <v>0.49117280036689781</v>
      </c>
      <c r="I54" s="33">
        <f>+'2018 Hourly Load - RC2016'!I55/'2018 Hourly Load - RC2016'!$C$7</f>
        <v>0.54239582292982869</v>
      </c>
      <c r="J54" s="33">
        <f>+'2018 Hourly Load - RC2016'!J55/'2018 Hourly Load - RC2016'!$C$7</f>
        <v>0.5413930883935234</v>
      </c>
      <c r="K54" s="33">
        <f>+'2018 Hourly Load - RC2016'!K55/'2018 Hourly Load - RC2016'!$C$7</f>
        <v>0.52869178426698915</v>
      </c>
      <c r="L54" s="33">
        <f>+'2018 Hourly Load - RC2016'!L55/'2018 Hourly Load - RC2016'!$C$7</f>
        <v>0.51841375526985944</v>
      </c>
      <c r="M54" s="33">
        <f>+'2018 Hourly Load - RC2016'!M55/'2018 Hourly Load - RC2016'!$C$7</f>
        <v>0.50111658451859231</v>
      </c>
      <c r="N54" s="33">
        <f>+'2018 Hourly Load - RC2016'!N55/'2018 Hourly Load - RC2016'!$C$7</f>
        <v>0.48732898464439395</v>
      </c>
      <c r="O54" s="33">
        <f>+'2018 Hourly Load - RC2016'!O55/'2018 Hourly Load - RC2016'!$C$7</f>
        <v>0.47788656776085203</v>
      </c>
      <c r="P54" s="33">
        <f>+'2018 Hourly Load - RC2016'!P55/'2018 Hourly Load - RC2016'!$C$7</f>
        <v>0.47191194114869944</v>
      </c>
      <c r="Q54" s="33">
        <f>+'2018 Hourly Load - RC2016'!Q55/'2018 Hourly Load - RC2016'!$C$7</f>
        <v>0.47170303812030251</v>
      </c>
      <c r="R54" s="33">
        <f>+'2018 Hourly Load - RC2016'!R55/'2018 Hourly Load - RC2016'!$C$7</f>
        <v>0.47153591569758491</v>
      </c>
      <c r="S54" s="33">
        <f>+'2018 Hourly Load - RC2016'!S55/'2018 Hourly Load - RC2016'!$C$7</f>
        <v>0.47596465989960018</v>
      </c>
      <c r="T54" s="33">
        <f>+'2018 Hourly Load - RC2016'!T55/'2018 Hourly Load - RC2016'!$C$7</f>
        <v>0.50571245114332519</v>
      </c>
      <c r="U54" s="33">
        <f>+'2018 Hourly Load - RC2016'!U55/'2018 Hourly Load - RC2016'!$C$7</f>
        <v>0.51151995533276018</v>
      </c>
      <c r="V54" s="33">
        <f>+'2018 Hourly Load - RC2016'!V55/'2018 Hourly Load - RC2016'!$C$7</f>
        <v>0.49326183065086721</v>
      </c>
      <c r="W54" s="33">
        <f>+'2018 Hourly Load - RC2016'!W55/'2018 Hourly Load - RC2016'!$C$7</f>
        <v>0.46848593148298956</v>
      </c>
      <c r="X54" s="33">
        <f>+'2018 Hourly Load - RC2016'!X55/'2018 Hourly Load - RC2016'!$C$7</f>
        <v>0.44057648688915763</v>
      </c>
      <c r="Y54" s="33">
        <f>+'2018 Hourly Load - RC2016'!Y55/'2018 Hourly Load - RC2016'!$C$7</f>
        <v>0.40723556355700519</v>
      </c>
      <c r="AA54" s="34">
        <f t="shared" si="0"/>
        <v>0.54239582292982869</v>
      </c>
    </row>
    <row r="55" spans="1:27" x14ac:dyDescent="0.2">
      <c r="A55" s="29">
        <f>IF('2018 Hourly Load - RC2016'!A56="","",'2018 Hourly Load - RC2016'!A56)</f>
        <v>43146</v>
      </c>
      <c r="B55" s="33">
        <f>+'2018 Hourly Load - RC2016'!B56/'2018 Hourly Load - RC2016'!$C$7</f>
        <v>0.37828160382118853</v>
      </c>
      <c r="C55" s="33">
        <f>+'2018 Hourly Load - RC2016'!C56/'2018 Hourly Load - RC2016'!$C$7</f>
        <v>0.35985635671657795</v>
      </c>
      <c r="D55" s="33">
        <f>+'2018 Hourly Load - RC2016'!D56/'2018 Hourly Load - RC2016'!$C$7</f>
        <v>0.35007969498760089</v>
      </c>
      <c r="E55" s="33">
        <f>+'2018 Hourly Load - RC2016'!E56/'2018 Hourly Load - RC2016'!$C$7</f>
        <v>0.34648656289917351</v>
      </c>
      <c r="F55" s="33">
        <f>+'2018 Hourly Load - RC2016'!F56/'2018 Hourly Load - RC2016'!$C$7</f>
        <v>0.34803244530931082</v>
      </c>
      <c r="G55" s="33">
        <f>+'2018 Hourly Load - RC2016'!G56/'2018 Hourly Load - RC2016'!$C$7</f>
        <v>0.36014882095633372</v>
      </c>
      <c r="H55" s="33">
        <f>+'2018 Hourly Load - RC2016'!H56/'2018 Hourly Load - RC2016'!$C$7</f>
        <v>0.3838384243765473</v>
      </c>
      <c r="I55" s="33">
        <f>+'2018 Hourly Load - RC2016'!I56/'2018 Hourly Load - RC2016'!$C$7</f>
        <v>0.41722112831437913</v>
      </c>
      <c r="J55" s="33">
        <f>+'2018 Hourly Load - RC2016'!J56/'2018 Hourly Load - RC2016'!$C$7</f>
        <v>0.45340313283273009</v>
      </c>
      <c r="K55" s="33">
        <f>+'2018 Hourly Load - RC2016'!K56/'2018 Hourly Load - RC2016'!$C$7</f>
        <v>0.47650780777343221</v>
      </c>
      <c r="L55" s="33">
        <f>+'2018 Hourly Load - RC2016'!L56/'2018 Hourly Load - RC2016'!$C$7</f>
        <v>0.48958513735108095</v>
      </c>
      <c r="M55" s="33">
        <f>+'2018 Hourly Load - RC2016'!M56/'2018 Hourly Load - RC2016'!$C$7</f>
        <v>0.49092211673282143</v>
      </c>
      <c r="N55" s="33">
        <f>+'2018 Hourly Load - RC2016'!N56/'2018 Hourly Load - RC2016'!$C$7</f>
        <v>0.4849057095149894</v>
      </c>
      <c r="O55" s="33">
        <f>+'2018 Hourly Load - RC2016'!O56/'2018 Hourly Load - RC2016'!$C$7</f>
        <v>0.47880574108579865</v>
      </c>
      <c r="P55" s="33">
        <f>+'2018 Hourly Load - RC2016'!P56/'2018 Hourly Load - RC2016'!$C$7</f>
        <v>0.47341604295315748</v>
      </c>
      <c r="Q55" s="33">
        <f>+'2018 Hourly Load - RC2016'!Q56/'2018 Hourly Load - RC2016'!$C$7</f>
        <v>0.47141057388054675</v>
      </c>
      <c r="R55" s="33">
        <f>+'2018 Hourly Load - RC2016'!R56/'2018 Hourly Load - RC2016'!$C$7</f>
        <v>0.47028249752720325</v>
      </c>
      <c r="S55" s="33">
        <f>+'2018 Hourly Load - RC2016'!S56/'2018 Hourly Load - RC2016'!$C$7</f>
        <v>0.47329070113611926</v>
      </c>
      <c r="T55" s="33">
        <f>+'2018 Hourly Load - RC2016'!T56/'2018 Hourly Load - RC2016'!$C$7</f>
        <v>0.49647893728818016</v>
      </c>
      <c r="U55" s="33">
        <f>+'2018 Hourly Load - RC2016'!U56/'2018 Hourly Load - RC2016'!$C$7</f>
        <v>0.50191041602650077</v>
      </c>
      <c r="V55" s="33">
        <f>+'2018 Hourly Load - RC2016'!V56/'2018 Hourly Load - RC2016'!$C$7</f>
        <v>0.48444612285251615</v>
      </c>
      <c r="W55" s="33">
        <f>+'2018 Hourly Load - RC2016'!W56/'2018 Hourly Load - RC2016'!$C$7</f>
        <v>0.46129966730613459</v>
      </c>
      <c r="X55" s="33">
        <f>+'2018 Hourly Load - RC2016'!X56/'2018 Hourly Load - RC2016'!$C$7</f>
        <v>0.43426761543156989</v>
      </c>
      <c r="Y55" s="33">
        <f>+'2018 Hourly Load - RC2016'!Y56/'2018 Hourly Load - RC2016'!$C$7</f>
        <v>0.39925546787224186</v>
      </c>
      <c r="AA55" s="34">
        <f t="shared" si="0"/>
        <v>0.50191041602650077</v>
      </c>
    </row>
    <row r="56" spans="1:27" x14ac:dyDescent="0.2">
      <c r="A56" s="29">
        <f>IF('2018 Hourly Load - RC2016'!A57="","",'2018 Hourly Load - RC2016'!A57)</f>
        <v>43147</v>
      </c>
      <c r="B56" s="33">
        <f>+'2018 Hourly Load - RC2016'!B57/'2018 Hourly Load - RC2016'!$C$7</f>
        <v>0.36971657965691379</v>
      </c>
      <c r="C56" s="33">
        <f>+'2018 Hourly Load - RC2016'!C57/'2018 Hourly Load - RC2016'!$C$7</f>
        <v>0.3529625567794788</v>
      </c>
      <c r="D56" s="33">
        <f>+'2018 Hourly Load - RC2016'!D57/'2018 Hourly Load - RC2016'!$C$7</f>
        <v>0.35074818467847113</v>
      </c>
      <c r="E56" s="33">
        <f>+'2018 Hourly Load - RC2016'!E57/'2018 Hourly Load - RC2016'!$C$7</f>
        <v>0.35275365375108186</v>
      </c>
      <c r="F56" s="33">
        <f>+'2018 Hourly Load - RC2016'!F57/'2018 Hourly Load - RC2016'!$C$7</f>
        <v>0.3568063725019826</v>
      </c>
      <c r="G56" s="33">
        <f>+'2018 Hourly Load - RC2016'!G57/'2018 Hourly Load - RC2016'!$C$7</f>
        <v>0.37447956870436416</v>
      </c>
      <c r="H56" s="33">
        <f>+'2018 Hourly Load - RC2016'!H57/'2018 Hourly Load - RC2016'!$C$7</f>
        <v>0.40560611993550899</v>
      </c>
      <c r="I56" s="33">
        <f>+'2018 Hourly Load - RC2016'!I57/'2018 Hourly Load - RC2016'!$C$7</f>
        <v>0.44776275106601254</v>
      </c>
      <c r="J56" s="33">
        <f>+'2018 Hourly Load - RC2016'!J57/'2018 Hourly Load - RC2016'!$C$7</f>
        <v>0.48177216408903523</v>
      </c>
      <c r="K56" s="33">
        <f>+'2018 Hourly Load - RC2016'!K57/'2018 Hourly Load - RC2016'!$C$7</f>
        <v>0.49167416763505045</v>
      </c>
      <c r="L56" s="33">
        <f>+'2018 Hourly Load - RC2016'!L57/'2018 Hourly Load - RC2016'!$C$7</f>
        <v>0.48695295919327952</v>
      </c>
      <c r="M56" s="33">
        <f>+'2018 Hourly Load - RC2016'!M57/'2018 Hourly Load - RC2016'!$C$7</f>
        <v>0.47596465989960018</v>
      </c>
      <c r="N56" s="33">
        <f>+'2018 Hourly Load - RC2016'!N57/'2018 Hourly Load - RC2016'!$C$7</f>
        <v>0.46973934965337122</v>
      </c>
      <c r="O56" s="33">
        <f>+'2018 Hourly Load - RC2016'!O57/'2018 Hourly Load - RC2016'!$C$7</f>
        <v>0.46518526363431778</v>
      </c>
      <c r="P56" s="33">
        <f>+'2018 Hourly Load - RC2016'!P57/'2018 Hourly Load - RC2016'!$C$7</f>
        <v>0.46309623335034839</v>
      </c>
      <c r="Q56" s="33">
        <f>+'2018 Hourly Load - RC2016'!Q57/'2018 Hourly Load - RC2016'!$C$7</f>
        <v>0.46384828425257735</v>
      </c>
      <c r="R56" s="33">
        <f>+'2018 Hourly Load - RC2016'!R57/'2018 Hourly Load - RC2016'!$C$7</f>
        <v>0.46639690119902005</v>
      </c>
      <c r="S56" s="33">
        <f>+'2018 Hourly Load - RC2016'!S57/'2018 Hourly Load - RC2016'!$C$7</f>
        <v>0.47115989024647043</v>
      </c>
      <c r="T56" s="33">
        <f>+'2018 Hourly Load - RC2016'!T57/'2018 Hourly Load - RC2016'!$C$7</f>
        <v>0.49756523303584427</v>
      </c>
      <c r="U56" s="33">
        <f>+'2018 Hourly Load - RC2016'!U57/'2018 Hourly Load - RC2016'!$C$7</f>
        <v>0.50675696628530997</v>
      </c>
      <c r="V56" s="33">
        <f>+'2018 Hourly Load - RC2016'!V57/'2018 Hourly Load - RC2016'!$C$7</f>
        <v>0.486368030713768</v>
      </c>
      <c r="W56" s="33">
        <f>+'2018 Hourly Load - RC2016'!W57/'2018 Hourly Load - RC2016'!$C$7</f>
        <v>0.45891817278240948</v>
      </c>
      <c r="X56" s="33">
        <f>+'2018 Hourly Load - RC2016'!X57/'2018 Hourly Load - RC2016'!$C$7</f>
        <v>0.42979709062387522</v>
      </c>
      <c r="Y56" s="33">
        <f>+'2018 Hourly Load - RC2016'!Y57/'2018 Hourly Load - RC2016'!$C$7</f>
        <v>0.39085756613068462</v>
      </c>
      <c r="AA56" s="34">
        <f t="shared" si="0"/>
        <v>0.50675696628530997</v>
      </c>
    </row>
    <row r="57" spans="1:27" x14ac:dyDescent="0.2">
      <c r="A57" s="29">
        <f>IF('2018 Hourly Load - RC2016'!A58="","",'2018 Hourly Load - RC2016'!A58)</f>
        <v>43148</v>
      </c>
      <c r="B57" s="33">
        <f>+'2018 Hourly Load - RC2016'!B58/'2018 Hourly Load - RC2016'!$C$7</f>
        <v>0.35989813732225734</v>
      </c>
      <c r="C57" s="33">
        <f>+'2018 Hourly Load - RC2016'!C58/'2018 Hourly Load - RC2016'!$C$7</f>
        <v>0.34314411444482235</v>
      </c>
      <c r="D57" s="33">
        <f>+'2018 Hourly Load - RC2016'!D58/'2018 Hourly Load - RC2016'!$C$7</f>
        <v>0.33762907449514296</v>
      </c>
      <c r="E57" s="33">
        <f>+'2018 Hourly Load - RC2016'!E58/'2018 Hourly Load - RC2016'!$C$7</f>
        <v>0.33938385993367737</v>
      </c>
      <c r="F57" s="33">
        <f>+'2018 Hourly Load - RC2016'!F58/'2018 Hourly Load - RC2016'!$C$7</f>
        <v>0.35028859801599782</v>
      </c>
      <c r="G57" s="33">
        <f>+'2018 Hourly Load - RC2016'!G58/'2018 Hourly Load - RC2016'!$C$7</f>
        <v>0.3801617310767611</v>
      </c>
      <c r="H57" s="33">
        <f>+'2018 Hourly Load - RC2016'!H58/'2018 Hourly Load - RC2016'!$C$7</f>
        <v>0.42946284577844013</v>
      </c>
      <c r="I57" s="33">
        <f>+'2018 Hourly Load - RC2016'!I58/'2018 Hourly Load - RC2016'!$C$7</f>
        <v>0.47425165506674521</v>
      </c>
      <c r="J57" s="33">
        <f>+'2018 Hourly Load - RC2016'!J58/'2018 Hourly Load - RC2016'!$C$7</f>
        <v>0.4990693348403023</v>
      </c>
      <c r="K57" s="33">
        <f>+'2018 Hourly Load - RC2016'!K58/'2018 Hourly Load - RC2016'!$C$7</f>
        <v>0.50855353232952361</v>
      </c>
      <c r="L57" s="33">
        <f>+'2018 Hourly Load - RC2016'!L58/'2018 Hourly Load - RC2016'!$C$7</f>
        <v>0.51281515410882128</v>
      </c>
      <c r="M57" s="33">
        <f>+'2018 Hourly Load - RC2016'!M58/'2018 Hourly Load - RC2016'!$C$7</f>
        <v>0.51381788864512667</v>
      </c>
      <c r="N57" s="33">
        <f>+'2018 Hourly Load - RC2016'!N58/'2018 Hourly Load - RC2016'!$C$7</f>
        <v>0.5153637710552641</v>
      </c>
      <c r="O57" s="33">
        <f>+'2018 Hourly Load - RC2016'!O58/'2018 Hourly Load - RC2016'!$C$7</f>
        <v>0.51820485224146251</v>
      </c>
      <c r="P57" s="33">
        <f>+'2018 Hourly Load - RC2016'!P58/'2018 Hourly Load - RC2016'!$C$7</f>
        <v>0.52117127524469919</v>
      </c>
      <c r="Q57" s="33">
        <f>+'2018 Hourly Load - RC2016'!Q58/'2018 Hourly Load - RC2016'!$C$7</f>
        <v>0.52547467762967626</v>
      </c>
      <c r="R57" s="33">
        <f>+'2018 Hourly Load - RC2016'!R58/'2018 Hourly Load - RC2016'!$C$7</f>
        <v>0.52773083033636325</v>
      </c>
      <c r="S57" s="33">
        <f>+'2018 Hourly Load - RC2016'!S58/'2018 Hourly Load - RC2016'!$C$7</f>
        <v>0.52898424850674486</v>
      </c>
      <c r="T57" s="33">
        <f>+'2018 Hourly Load - RC2016'!T58/'2018 Hourly Load - RC2016'!$C$7</f>
        <v>0.54983277074075998</v>
      </c>
      <c r="U57" s="33">
        <f>+'2018 Hourly Load - RC2016'!U58/'2018 Hourly Load - RC2016'!$C$7</f>
        <v>0.55672657067785924</v>
      </c>
      <c r="V57" s="33">
        <f>+'2018 Hourly Load - RC2016'!V58/'2018 Hourly Load - RC2016'!$C$7</f>
        <v>0.52902602911242425</v>
      </c>
      <c r="W57" s="33">
        <f>+'2018 Hourly Load - RC2016'!W58/'2018 Hourly Load - RC2016'!$C$7</f>
        <v>0.49012828522491303</v>
      </c>
      <c r="X57" s="33">
        <f>+'2018 Hourly Load - RC2016'!X58/'2018 Hourly Load - RC2016'!$C$7</f>
        <v>0.44195524687657745</v>
      </c>
      <c r="Y57" s="33">
        <f>+'2018 Hourly Load - RC2016'!Y58/'2018 Hourly Load - RC2016'!$C$7</f>
        <v>0.39432535640207395</v>
      </c>
      <c r="AA57" s="34">
        <f t="shared" si="0"/>
        <v>0.55672657067785924</v>
      </c>
    </row>
    <row r="58" spans="1:27" x14ac:dyDescent="0.2">
      <c r="A58" s="29">
        <f>IF('2018 Hourly Load - RC2016'!A59="","",'2018 Hourly Load - RC2016'!A59)</f>
        <v>43149</v>
      </c>
      <c r="B58" s="33">
        <f>+'2018 Hourly Load - RC2016'!B59/'2018 Hourly Load - RC2016'!$C$7</f>
        <v>0.3530878985965169</v>
      </c>
      <c r="C58" s="33">
        <f>+'2018 Hourly Load - RC2016'!C59/'2018 Hourly Load - RC2016'!$C$7</f>
        <v>0.32923117275358577</v>
      </c>
      <c r="D58" s="33">
        <f>+'2018 Hourly Load - RC2016'!D59/'2018 Hourly Load - RC2016'!$C$7</f>
        <v>0.32087505161770796</v>
      </c>
      <c r="E58" s="33">
        <f>+'2018 Hourly Load - RC2016'!E59/'2018 Hourly Load - RC2016'!$C$7</f>
        <v>0.31870246012237974</v>
      </c>
      <c r="F58" s="33">
        <f>+'2018 Hourly Load - RC2016'!F59/'2018 Hourly Load - RC2016'!$C$7</f>
        <v>0.32735104549801325</v>
      </c>
      <c r="G58" s="33">
        <f>+'2018 Hourly Load - RC2016'!G59/'2018 Hourly Load - RC2016'!$C$7</f>
        <v>0.35985635671657795</v>
      </c>
      <c r="H58" s="33">
        <f>+'2018 Hourly Load - RC2016'!H59/'2018 Hourly Load - RC2016'!$C$7</f>
        <v>0.42561903005593632</v>
      </c>
      <c r="I58" s="33">
        <f>+'2018 Hourly Load - RC2016'!I59/'2018 Hourly Load - RC2016'!$C$7</f>
        <v>0.4664386818046995</v>
      </c>
      <c r="J58" s="33">
        <f>+'2018 Hourly Load - RC2016'!J59/'2018 Hourly Load - RC2016'!$C$7</f>
        <v>0.48198106711743216</v>
      </c>
      <c r="K58" s="33">
        <f>+'2018 Hourly Load - RC2016'!K59/'2018 Hourly Load - RC2016'!$C$7</f>
        <v>0.4971474269790504</v>
      </c>
      <c r="L58" s="33">
        <f>+'2018 Hourly Load - RC2016'!L59/'2018 Hourly Load - RC2016'!$C$7</f>
        <v>0.51126927169868397</v>
      </c>
      <c r="M58" s="33">
        <f>+'2018 Hourly Load - RC2016'!M59/'2018 Hourly Load - RC2016'!$C$7</f>
        <v>0.52284249947187467</v>
      </c>
      <c r="N58" s="33">
        <f>+'2018 Hourly Load - RC2016'!N59/'2018 Hourly Load - RC2016'!$C$7</f>
        <v>0.53291162544060744</v>
      </c>
      <c r="O58" s="33">
        <f>+'2018 Hourly Load - RC2016'!O59/'2018 Hourly Load - RC2016'!$C$7</f>
        <v>0.54360746049453101</v>
      </c>
      <c r="P58" s="33">
        <f>+'2018 Hourly Load - RC2016'!P59/'2018 Hourly Load - RC2016'!$C$7</f>
        <v>0.55359302525190501</v>
      </c>
      <c r="Q58" s="33">
        <f>+'2018 Hourly Load - RC2016'!Q59/'2018 Hourly Load - RC2016'!$C$7</f>
        <v>0.56307722274112637</v>
      </c>
      <c r="R58" s="33">
        <f>+'2018 Hourly Load - RC2016'!R59/'2018 Hourly Load - RC2016'!$C$7</f>
        <v>0.56646145180115692</v>
      </c>
      <c r="S58" s="33">
        <f>+'2018 Hourly Load - RC2016'!S59/'2018 Hourly Load - RC2016'!$C$7</f>
        <v>0.56132243730259201</v>
      </c>
      <c r="T58" s="33">
        <f>+'2018 Hourly Load - RC2016'!T59/'2018 Hourly Load - RC2016'!$C$7</f>
        <v>0.57502647596543166</v>
      </c>
      <c r="U58" s="33">
        <f>+'2018 Hourly Load - RC2016'!U59/'2018 Hourly Load - RC2016'!$C$7</f>
        <v>0.58166959226845449</v>
      </c>
      <c r="V58" s="33">
        <f>+'2018 Hourly Load - RC2016'!V59/'2018 Hourly Load - RC2016'!$C$7</f>
        <v>0.5523813876872028</v>
      </c>
      <c r="W58" s="33">
        <f>+'2018 Hourly Load - RC2016'!W59/'2018 Hourly Load - RC2016'!$C$7</f>
        <v>0.50734189476482128</v>
      </c>
      <c r="X58" s="33">
        <f>+'2018 Hourly Load - RC2016'!X59/'2018 Hourly Load - RC2016'!$C$7</f>
        <v>0.45962844307895906</v>
      </c>
      <c r="Y58" s="33">
        <f>+'2018 Hourly Load - RC2016'!Y59/'2018 Hourly Load - RC2016'!$C$7</f>
        <v>0.40389311510265402</v>
      </c>
      <c r="AA58" s="34">
        <f t="shared" si="0"/>
        <v>0.58166959226845449</v>
      </c>
    </row>
    <row r="59" spans="1:27" x14ac:dyDescent="0.2">
      <c r="A59" s="29">
        <f>IF('2018 Hourly Load - RC2016'!A60="","",'2018 Hourly Load - RC2016'!A60)</f>
        <v>43150</v>
      </c>
      <c r="B59" s="33">
        <f>+'2018 Hourly Load - RC2016'!B60/'2018 Hourly Load - RC2016'!$C$7</f>
        <v>0.35998169853361611</v>
      </c>
      <c r="C59" s="33">
        <f>+'2018 Hourly Load - RC2016'!C60/'2018 Hourly Load - RC2016'!$C$7</f>
        <v>0.3336181363499216</v>
      </c>
      <c r="D59" s="33">
        <f>+'2018 Hourly Load - RC2016'!D60/'2018 Hourly Load - RC2016'!$C$7</f>
        <v>0.32171066373129575</v>
      </c>
      <c r="E59" s="33">
        <f>+'2018 Hourly Load - RC2016'!E60/'2018 Hourly Load - RC2016'!$C$7</f>
        <v>0.31686411347248661</v>
      </c>
      <c r="F59" s="33">
        <f>+'2018 Hourly Load - RC2016'!F60/'2018 Hourly Load - RC2016'!$C$7</f>
        <v>0.32267161766192171</v>
      </c>
      <c r="G59" s="33">
        <f>+'2018 Hourly Load - RC2016'!G60/'2018 Hourly Load - RC2016'!$C$7</f>
        <v>0.35229406708860855</v>
      </c>
      <c r="H59" s="33">
        <f>+'2018 Hourly Load - RC2016'!H60/'2018 Hourly Load - RC2016'!$C$7</f>
        <v>0.41450538894521882</v>
      </c>
      <c r="I59" s="33">
        <f>+'2018 Hourly Load - RC2016'!I60/'2018 Hourly Load - RC2016'!$C$7</f>
        <v>0.45006068437837898</v>
      </c>
      <c r="J59" s="33">
        <f>+'2018 Hourly Load - RC2016'!J60/'2018 Hourly Load - RC2016'!$C$7</f>
        <v>0.4710763290351116</v>
      </c>
      <c r="K59" s="33">
        <f>+'2018 Hourly Load - RC2016'!K60/'2018 Hourly Load - RC2016'!$C$7</f>
        <v>0.49501661608940156</v>
      </c>
      <c r="L59" s="33">
        <f>+'2018 Hourly Load - RC2016'!L60/'2018 Hourly Load - RC2016'!$C$7</f>
        <v>0.51916580617208841</v>
      </c>
      <c r="M59" s="33">
        <f>+'2018 Hourly Load - RC2016'!M60/'2018 Hourly Load - RC2016'!$C$7</f>
        <v>0.53976364477202732</v>
      </c>
      <c r="N59" s="33">
        <f>+'2018 Hourly Load - RC2016'!N60/'2018 Hourly Load - RC2016'!$C$7</f>
        <v>0.5558909585642714</v>
      </c>
      <c r="O59" s="33">
        <f>+'2018 Hourly Load - RC2016'!O60/'2018 Hourly Load - RC2016'!$C$7</f>
        <v>0.57139156327132479</v>
      </c>
      <c r="P59" s="33">
        <f>+'2018 Hourly Load - RC2016'!P60/'2018 Hourly Load - RC2016'!$C$7</f>
        <v>0.58618189768182849</v>
      </c>
      <c r="Q59" s="33">
        <f>+'2018 Hourly Load - RC2016'!Q60/'2018 Hourly Load - RC2016'!$C$7</f>
        <v>0.60026196179578262</v>
      </c>
      <c r="R59" s="33">
        <f>+'2018 Hourly Load - RC2016'!R60/'2018 Hourly Load - RC2016'!$C$7</f>
        <v>0.60368797146149256</v>
      </c>
      <c r="S59" s="33">
        <f>+'2018 Hourly Load - RC2016'!S60/'2018 Hourly Load - RC2016'!$C$7</f>
        <v>0.59529006971993537</v>
      </c>
      <c r="T59" s="33">
        <f>+'2018 Hourly Load - RC2016'!T60/'2018 Hourly Load - RC2016'!$C$7</f>
        <v>0.60301948177062226</v>
      </c>
      <c r="U59" s="33">
        <f>+'2018 Hourly Load - RC2016'!U60/'2018 Hourly Load - RC2016'!$C$7</f>
        <v>0.60648727204201158</v>
      </c>
      <c r="V59" s="33">
        <f>+'2018 Hourly Load - RC2016'!V60/'2018 Hourly Load - RC2016'!$C$7</f>
        <v>0.57782577654595069</v>
      </c>
      <c r="W59" s="33">
        <f>+'2018 Hourly Load - RC2016'!W60/'2018 Hourly Load - RC2016'!$C$7</f>
        <v>0.53391435997691272</v>
      </c>
      <c r="X59" s="33">
        <f>+'2018 Hourly Load - RC2016'!X60/'2018 Hourly Load - RC2016'!$C$7</f>
        <v>0.48302558225941689</v>
      </c>
      <c r="Y59" s="33">
        <f>+'2018 Hourly Load - RC2016'!Y60/'2018 Hourly Load - RC2016'!$C$7</f>
        <v>0.42691422883199742</v>
      </c>
      <c r="AA59" s="34">
        <f t="shared" si="0"/>
        <v>0.60648727204201158</v>
      </c>
    </row>
    <row r="60" spans="1:27" x14ac:dyDescent="0.2">
      <c r="A60" s="29">
        <f>IF('2018 Hourly Load - RC2016'!A61="","",'2018 Hourly Load - RC2016'!A61)</f>
        <v>43151</v>
      </c>
      <c r="B60" s="33">
        <f>+'2018 Hourly Load - RC2016'!B61/'2018 Hourly Load - RC2016'!$C$7</f>
        <v>0.37857406806094424</v>
      </c>
      <c r="C60" s="33">
        <f>+'2018 Hourly Load - RC2016'!C61/'2018 Hourly Load - RC2016'!$C$7</f>
        <v>0.35058106225575364</v>
      </c>
      <c r="D60" s="33">
        <f>+'2018 Hourly Load - RC2016'!D61/'2018 Hourly Load - RC2016'!$C$7</f>
        <v>0.33499689633734153</v>
      </c>
      <c r="E60" s="33">
        <f>+'2018 Hourly Load - RC2016'!E61/'2018 Hourly Load - RC2016'!$C$7</f>
        <v>0.32668255580714306</v>
      </c>
      <c r="F60" s="33">
        <f>+'2018 Hourly Load - RC2016'!F61/'2018 Hourly Load - RC2016'!$C$7</f>
        <v>0.32902226972518883</v>
      </c>
      <c r="G60" s="33">
        <f>+'2018 Hourly Load - RC2016'!G61/'2018 Hourly Load - RC2016'!$C$7</f>
        <v>0.35726595916445586</v>
      </c>
      <c r="H60" s="33">
        <f>+'2018 Hourly Load - RC2016'!H61/'2018 Hourly Load - RC2016'!$C$7</f>
        <v>0.41722112831437913</v>
      </c>
      <c r="I60" s="33">
        <f>+'2018 Hourly Load - RC2016'!I61/'2018 Hourly Load - RC2016'!$C$7</f>
        <v>0.45377915828384457</v>
      </c>
      <c r="J60" s="33">
        <f>+'2018 Hourly Load - RC2016'!J61/'2018 Hourly Load - RC2016'!$C$7</f>
        <v>0.48415365861276044</v>
      </c>
      <c r="K60" s="33">
        <f>+'2018 Hourly Load - RC2016'!K61/'2018 Hourly Load - RC2016'!$C$7</f>
        <v>0.51962539283456177</v>
      </c>
      <c r="L60" s="33">
        <f>+'2018 Hourly Load - RC2016'!L61/'2018 Hourly Load - RC2016'!$C$7</f>
        <v>0.55296631616671421</v>
      </c>
      <c r="M60" s="33">
        <f>+'2018 Hourly Load - RC2016'!M61/'2018 Hourly Load - RC2016'!$C$7</f>
        <v>0.57561140444494308</v>
      </c>
      <c r="N60" s="33">
        <f>+'2018 Hourly Load - RC2016'!N61/'2018 Hourly Load - RC2016'!$C$7</f>
        <v>0.59637636546759942</v>
      </c>
      <c r="O60" s="33">
        <f>+'2018 Hourly Load - RC2016'!O61/'2018 Hourly Load - RC2016'!$C$7</f>
        <v>0.612545459865523</v>
      </c>
      <c r="P60" s="33">
        <f>+'2018 Hourly Load - RC2016'!P61/'2018 Hourly Load - RC2016'!$C$7</f>
        <v>0.62390978461031688</v>
      </c>
      <c r="Q60" s="33">
        <f>+'2018 Hourly Load - RC2016'!Q61/'2018 Hourly Load - RC2016'!$C$7</f>
        <v>0.63372822694497322</v>
      </c>
      <c r="R60" s="33">
        <f>+'2018 Hourly Load - RC2016'!R61/'2018 Hourly Load - RC2016'!$C$7</f>
        <v>0.6350652063267137</v>
      </c>
      <c r="S60" s="33">
        <f>+'2018 Hourly Load - RC2016'!S61/'2018 Hourly Load - RC2016'!$C$7</f>
        <v>0.62574813126021001</v>
      </c>
      <c r="T60" s="33">
        <f>+'2018 Hourly Load - RC2016'!T61/'2018 Hourly Load - RC2016'!$C$7</f>
        <v>0.63648574691981297</v>
      </c>
      <c r="U60" s="33">
        <f>+'2018 Hourly Load - RC2016'!U61/'2018 Hourly Load - RC2016'!$C$7</f>
        <v>0.64195900626381286</v>
      </c>
      <c r="V60" s="33">
        <f>+'2018 Hourly Load - RC2016'!V61/'2018 Hourly Load - RC2016'!$C$7</f>
        <v>0.61521941862900387</v>
      </c>
      <c r="W60" s="33">
        <f>+'2018 Hourly Load - RC2016'!W61/'2018 Hourly Load - RC2016'!$C$7</f>
        <v>0.5758620880790194</v>
      </c>
      <c r="X60" s="33">
        <f>+'2018 Hourly Load - RC2016'!X61/'2018 Hourly Load - RC2016'!$C$7</f>
        <v>0.52488974915016473</v>
      </c>
      <c r="Y60" s="33">
        <f>+'2018 Hourly Load - RC2016'!Y61/'2018 Hourly Load - RC2016'!$C$7</f>
        <v>0.4720372829657376</v>
      </c>
      <c r="AA60" s="34">
        <f t="shared" si="0"/>
        <v>0.64195900626381286</v>
      </c>
    </row>
    <row r="61" spans="1:27" x14ac:dyDescent="0.2">
      <c r="A61" s="29">
        <f>IF('2018 Hourly Load - RC2016'!A62="","",'2018 Hourly Load - RC2016'!A62)</f>
        <v>43152</v>
      </c>
      <c r="B61" s="33">
        <f>+'2018 Hourly Load - RC2016'!B62/'2018 Hourly Load - RC2016'!$C$7</f>
        <v>0.42323753553221116</v>
      </c>
      <c r="C61" s="33">
        <f>+'2018 Hourly Load - RC2016'!C62/'2018 Hourly Load - RC2016'!$C$7</f>
        <v>0.38864319402967706</v>
      </c>
      <c r="D61" s="33">
        <f>+'2018 Hourly Load - RC2016'!D62/'2018 Hourly Load - RC2016'!$C$7</f>
        <v>0.37046863055914281</v>
      </c>
      <c r="E61" s="33">
        <f>+'2018 Hourly Load - RC2016'!E62/'2018 Hourly Load - RC2016'!$C$7</f>
        <v>0.36140223912671537</v>
      </c>
      <c r="F61" s="33">
        <f>+'2018 Hourly Load - RC2016'!F62/'2018 Hourly Load - RC2016'!$C$7</f>
        <v>0.3619453870005474</v>
      </c>
      <c r="G61" s="33">
        <f>+'2018 Hourly Load - RC2016'!G62/'2018 Hourly Load - RC2016'!$C$7</f>
        <v>0.38588567405483731</v>
      </c>
      <c r="H61" s="33">
        <f>+'2018 Hourly Load - RC2016'!H62/'2018 Hourly Load - RC2016'!$C$7</f>
        <v>0.44375181292079124</v>
      </c>
      <c r="I61" s="33">
        <f>+'2018 Hourly Load - RC2016'!I62/'2018 Hourly Load - RC2016'!$C$7</f>
        <v>0.48043518470729474</v>
      </c>
      <c r="J61" s="33">
        <f>+'2018 Hourly Load - RC2016'!J62/'2018 Hourly Load - RC2016'!$C$7</f>
        <v>0.52463906551608841</v>
      </c>
      <c r="K61" s="33">
        <f>+'2018 Hourly Load - RC2016'!K62/'2018 Hourly Load - RC2016'!$C$7</f>
        <v>0.57093197660885153</v>
      </c>
      <c r="L61" s="33">
        <f>+'2018 Hourly Load - RC2016'!L62/'2018 Hourly Load - RC2016'!$C$7</f>
        <v>0.61008040413043907</v>
      </c>
      <c r="M61" s="33">
        <f>+'2018 Hourly Load - RC2016'!M62/'2018 Hourly Load - RC2016'!$C$7</f>
        <v>0.63865833841514108</v>
      </c>
      <c r="N61" s="33">
        <f>+'2018 Hourly Load - RC2016'!N62/'2018 Hourly Load - RC2016'!$C$7</f>
        <v>0.6582534424787746</v>
      </c>
      <c r="O61" s="33">
        <f>+'2018 Hourly Load - RC2016'!O62/'2018 Hourly Load - RC2016'!$C$7</f>
        <v>0.67091296599962946</v>
      </c>
      <c r="P61" s="33">
        <f>+'2018 Hourly Load - RC2016'!P62/'2018 Hourly Load - RC2016'!$C$7</f>
        <v>0.672458848409767</v>
      </c>
      <c r="Q61" s="33">
        <f>+'2018 Hourly Load - RC2016'!Q62/'2018 Hourly Load - RC2016'!$C$7</f>
        <v>0.6689074969270189</v>
      </c>
      <c r="R61" s="33">
        <f>+'2018 Hourly Load - RC2016'!R62/'2018 Hourly Load - RC2016'!$C$7</f>
        <v>0.64805897469300366</v>
      </c>
      <c r="S61" s="33">
        <f>+'2018 Hourly Load - RC2016'!S62/'2018 Hourly Load - RC2016'!$C$7</f>
        <v>0.63084536515309542</v>
      </c>
      <c r="T61" s="33">
        <f>+'2018 Hourly Load - RC2016'!T62/'2018 Hourly Load - RC2016'!$C$7</f>
        <v>0.63836587417538537</v>
      </c>
      <c r="U61" s="33">
        <f>+'2018 Hourly Load - RC2016'!U62/'2018 Hourly Load - RC2016'!$C$7</f>
        <v>0.62879811547480535</v>
      </c>
      <c r="V61" s="33">
        <f>+'2018 Hourly Load - RC2016'!V62/'2018 Hourly Load - RC2016'!$C$7</f>
        <v>0.59825649272317194</v>
      </c>
      <c r="W61" s="33">
        <f>+'2018 Hourly Load - RC2016'!W62/'2018 Hourly Load - RC2016'!$C$7</f>
        <v>0.55860669793343176</v>
      </c>
      <c r="X61" s="33">
        <f>+'2018 Hourly Load - RC2016'!X62/'2018 Hourly Load - RC2016'!$C$7</f>
        <v>0.51970895404592043</v>
      </c>
      <c r="Y61" s="33">
        <f>+'2018 Hourly Load - RC2016'!Y62/'2018 Hourly Load - RC2016'!$C$7</f>
        <v>0.47149413509190558</v>
      </c>
      <c r="AA61" s="34">
        <f t="shared" si="0"/>
        <v>0.672458848409767</v>
      </c>
    </row>
    <row r="62" spans="1:27" x14ac:dyDescent="0.2">
      <c r="A62" s="29">
        <f>IF('2018 Hourly Load - RC2016'!A63="","",'2018 Hourly Load - RC2016'!A63)</f>
        <v>43153</v>
      </c>
      <c r="B62" s="33">
        <f>+'2018 Hourly Load - RC2016'!B63/'2018 Hourly Load - RC2016'!$C$7</f>
        <v>0.42528478521050123</v>
      </c>
      <c r="C62" s="33">
        <f>+'2018 Hourly Load - RC2016'!C63/'2018 Hourly Load - RC2016'!$C$7</f>
        <v>0.38897743887511216</v>
      </c>
      <c r="D62" s="33">
        <f>+'2018 Hourly Load - RC2016'!D63/'2018 Hourly Load - RC2016'!$C$7</f>
        <v>0.36929877360011992</v>
      </c>
      <c r="E62" s="33">
        <f>+'2018 Hourly Load - RC2016'!E63/'2018 Hourly Load - RC2016'!$C$7</f>
        <v>0.35668103068494439</v>
      </c>
      <c r="F62" s="33">
        <f>+'2018 Hourly Load - RC2016'!F63/'2018 Hourly Load - RC2016'!$C$7</f>
        <v>0.35338036283627267</v>
      </c>
      <c r="G62" s="33">
        <f>+'2018 Hourly Load - RC2016'!G63/'2018 Hourly Load - RC2016'!$C$7</f>
        <v>0.3576002040098909</v>
      </c>
      <c r="H62" s="33">
        <f>+'2018 Hourly Load - RC2016'!H63/'2018 Hourly Load - RC2016'!$C$7</f>
        <v>0.37648503777697484</v>
      </c>
      <c r="I62" s="33">
        <f>+'2018 Hourly Load - RC2016'!I63/'2018 Hourly Load - RC2016'!$C$7</f>
        <v>0.40878144596714261</v>
      </c>
      <c r="J62" s="33">
        <f>+'2018 Hourly Load - RC2016'!J63/'2018 Hourly Load - RC2016'!$C$7</f>
        <v>0.47646602716775283</v>
      </c>
      <c r="K62" s="33">
        <f>+'2018 Hourly Load - RC2016'!K63/'2018 Hourly Load - RC2016'!$C$7</f>
        <v>0.53771639509373725</v>
      </c>
      <c r="L62" s="33">
        <f>+'2018 Hourly Load - RC2016'!L63/'2018 Hourly Load - RC2016'!$C$7</f>
        <v>0.58154425045141633</v>
      </c>
      <c r="M62" s="33">
        <f>+'2018 Hourly Load - RC2016'!M63/'2018 Hourly Load - RC2016'!$C$7</f>
        <v>0.6135064137961489</v>
      </c>
      <c r="N62" s="33">
        <f>+'2018 Hourly Load - RC2016'!N63/'2018 Hourly Load - RC2016'!$C$7</f>
        <v>0.63840765478106487</v>
      </c>
      <c r="O62" s="33">
        <f>+'2018 Hourly Load - RC2016'!O63/'2018 Hourly Load - RC2016'!$C$7</f>
        <v>0.65194457102118686</v>
      </c>
      <c r="P62" s="33">
        <f>+'2018 Hourly Load - RC2016'!P63/'2018 Hourly Load - RC2016'!$C$7</f>
        <v>0.65720892733678993</v>
      </c>
      <c r="Q62" s="33">
        <f>+'2018 Hourly Load - RC2016'!Q63/'2018 Hourly Load - RC2016'!$C$7</f>
        <v>0.6595486412548357</v>
      </c>
      <c r="R62" s="33">
        <f>+'2018 Hourly Load - RC2016'!R63/'2018 Hourly Load - RC2016'!$C$7</f>
        <v>0.65102539769624035</v>
      </c>
      <c r="S62" s="33">
        <f>+'2018 Hourly Load - RC2016'!S63/'2018 Hourly Load - RC2016'!$C$7</f>
        <v>0.62900701850320229</v>
      </c>
      <c r="T62" s="33">
        <f>+'2018 Hourly Load - RC2016'!T63/'2018 Hourly Load - RC2016'!$C$7</f>
        <v>0.62528854459773664</v>
      </c>
      <c r="U62" s="33">
        <f>+'2018 Hourly Load - RC2016'!U63/'2018 Hourly Load - RC2016'!$C$7</f>
        <v>0.61651461740506497</v>
      </c>
      <c r="V62" s="33">
        <f>+'2018 Hourly Load - RC2016'!V63/'2018 Hourly Load - RC2016'!$C$7</f>
        <v>0.58242164317068346</v>
      </c>
      <c r="W62" s="33">
        <f>+'2018 Hourly Load - RC2016'!W63/'2018 Hourly Load - RC2016'!$C$7</f>
        <v>0.54590539380689751</v>
      </c>
      <c r="X62" s="33">
        <f>+'2018 Hourly Load - RC2016'!X63/'2018 Hourly Load - RC2016'!$C$7</f>
        <v>0.50617203780579845</v>
      </c>
      <c r="Y62" s="33">
        <f>+'2018 Hourly Load - RC2016'!Y63/'2018 Hourly Load - RC2016'!$C$7</f>
        <v>0.45979556550167655</v>
      </c>
      <c r="AA62" s="34">
        <f t="shared" si="0"/>
        <v>0.6595486412548357</v>
      </c>
    </row>
    <row r="63" spans="1:27" x14ac:dyDescent="0.2">
      <c r="A63" s="29">
        <f>IF('2018 Hourly Load - RC2016'!A64="","",'2018 Hourly Load - RC2016'!A64)</f>
        <v>43154</v>
      </c>
      <c r="B63" s="33">
        <f>+'2018 Hourly Load - RC2016'!B64/'2018 Hourly Load - RC2016'!$C$7</f>
        <v>0.41529922045312723</v>
      </c>
      <c r="C63" s="33">
        <f>+'2018 Hourly Load - RC2016'!C64/'2018 Hourly Load - RC2016'!$C$7</f>
        <v>0.38291925105160074</v>
      </c>
      <c r="D63" s="33">
        <f>+'2018 Hourly Load - RC2016'!D64/'2018 Hourly Load - RC2016'!$C$7</f>
        <v>0.36211250942326495</v>
      </c>
      <c r="E63" s="33">
        <f>+'2018 Hourly Load - RC2016'!E64/'2018 Hourly Load - RC2016'!$C$7</f>
        <v>0.34995435317056278</v>
      </c>
      <c r="F63" s="33">
        <f>+'2018 Hourly Load - RC2016'!F64/'2018 Hourly Load - RC2016'!$C$7</f>
        <v>0.34443931322088345</v>
      </c>
      <c r="G63" s="33">
        <f>+'2018 Hourly Load - RC2016'!G64/'2018 Hourly Load - RC2016'!$C$7</f>
        <v>0.34644478229349407</v>
      </c>
      <c r="H63" s="33">
        <f>+'2018 Hourly Load - RC2016'!H64/'2018 Hourly Load - RC2016'!$C$7</f>
        <v>0.35864471915187568</v>
      </c>
      <c r="I63" s="33">
        <f>+'2018 Hourly Load - RC2016'!I64/'2018 Hourly Load - RC2016'!$C$7</f>
        <v>0.38663772495706633</v>
      </c>
      <c r="J63" s="33">
        <f>+'2018 Hourly Load - RC2016'!J64/'2018 Hourly Load - RC2016'!$C$7</f>
        <v>0.45181546981691334</v>
      </c>
      <c r="K63" s="33">
        <f>+'2018 Hourly Load - RC2016'!K64/'2018 Hourly Load - RC2016'!$C$7</f>
        <v>0.51569801590069919</v>
      </c>
      <c r="L63" s="33">
        <f>+'2018 Hourly Load - RC2016'!L64/'2018 Hourly Load - RC2016'!$C$7</f>
        <v>0.56508269181373705</v>
      </c>
      <c r="M63" s="33">
        <f>+'2018 Hourly Load - RC2016'!M64/'2018 Hourly Load - RC2016'!$C$7</f>
        <v>0.60214208905135513</v>
      </c>
      <c r="N63" s="33">
        <f>+'2018 Hourly Load - RC2016'!N64/'2018 Hourly Load - RC2016'!$C$7</f>
        <v>0.64484186805569077</v>
      </c>
      <c r="O63" s="33">
        <f>+'2018 Hourly Load - RC2016'!O64/'2018 Hourly Load - RC2016'!$C$7</f>
        <v>0.65169388738711054</v>
      </c>
      <c r="P63" s="33">
        <f>+'2018 Hourly Load - RC2016'!P64/'2018 Hourly Load - RC2016'!$C$7</f>
        <v>0.65754317218222502</v>
      </c>
      <c r="Q63" s="33">
        <f>+'2018 Hourly Load - RC2016'!Q64/'2018 Hourly Load - RC2016'!$C$7</f>
        <v>0.66280752849782809</v>
      </c>
      <c r="R63" s="33">
        <f>+'2018 Hourly Load - RC2016'!R64/'2018 Hourly Load - RC2016'!$C$7</f>
        <v>0.65783563642198073</v>
      </c>
      <c r="S63" s="33">
        <f>+'2018 Hourly Load - RC2016'!S64/'2018 Hourly Load - RC2016'!$C$7</f>
        <v>0.64404803654778231</v>
      </c>
      <c r="T63" s="33">
        <f>+'2018 Hourly Load - RC2016'!T64/'2018 Hourly Load - RC2016'!$C$7</f>
        <v>0.64388091412506476</v>
      </c>
      <c r="U63" s="33">
        <f>+'2018 Hourly Load - RC2016'!U64/'2018 Hourly Load - RC2016'!$C$7</f>
        <v>0.64492542926704954</v>
      </c>
      <c r="V63" s="33">
        <f>+'2018 Hourly Load - RC2016'!V64/'2018 Hourly Load - RC2016'!$C$7</f>
        <v>0.61430024530405736</v>
      </c>
      <c r="W63" s="33">
        <f>+'2018 Hourly Load - RC2016'!W64/'2018 Hourly Load - RC2016'!$C$7</f>
        <v>0.56412173788311104</v>
      </c>
      <c r="X63" s="33">
        <f>+'2018 Hourly Load - RC2016'!X64/'2018 Hourly Load - RC2016'!$C$7</f>
        <v>0.51720211770515723</v>
      </c>
      <c r="Y63" s="33">
        <f>+'2018 Hourly Load - RC2016'!Y64/'2018 Hourly Load - RC2016'!$C$7</f>
        <v>0.45979556550167655</v>
      </c>
      <c r="AA63" s="34">
        <f t="shared" si="0"/>
        <v>0.66280752849782809</v>
      </c>
    </row>
    <row r="64" spans="1:27" x14ac:dyDescent="0.2">
      <c r="A64" s="29">
        <f>IF('2018 Hourly Load - RC2016'!A65="","",'2018 Hourly Load - RC2016'!A65)</f>
        <v>43155</v>
      </c>
      <c r="B64" s="33">
        <f>+'2018 Hourly Load - RC2016'!B65/'2018 Hourly Load - RC2016'!$C$7</f>
        <v>0.40782049203651666</v>
      </c>
      <c r="C64" s="33">
        <f>+'2018 Hourly Load - RC2016'!C65/'2018 Hourly Load - RC2016'!$C$7</f>
        <v>0.37982748623132595</v>
      </c>
      <c r="D64" s="33">
        <f>+'2018 Hourly Load - RC2016'!D65/'2018 Hourly Load - RC2016'!$C$7</f>
        <v>0.36144401973239476</v>
      </c>
      <c r="E64" s="33">
        <f>+'2018 Hourly Load - RC2016'!E65/'2018 Hourly Load - RC2016'!$C$7</f>
        <v>0.35087352649550935</v>
      </c>
      <c r="F64" s="33">
        <f>+'2018 Hourly Load - RC2016'!F65/'2018 Hourly Load - RC2016'!$C$7</f>
        <v>0.35216872527157039</v>
      </c>
      <c r="G64" s="33">
        <f>+'2018 Hourly Load - RC2016'!G65/'2018 Hourly Load - RC2016'!$C$7</f>
        <v>0.37732064989056258</v>
      </c>
      <c r="H64" s="33">
        <f>+'2018 Hourly Load - RC2016'!H65/'2018 Hourly Load - RC2016'!$C$7</f>
        <v>0.42787518276262337</v>
      </c>
      <c r="I64" s="33">
        <f>+'2018 Hourly Load - RC2016'!I65/'2018 Hourly Load - RC2016'!$C$7</f>
        <v>0.46526882484567655</v>
      </c>
      <c r="J64" s="33">
        <f>+'2018 Hourly Load - RC2016'!J65/'2018 Hourly Load - RC2016'!$C$7</f>
        <v>0.50153439057538629</v>
      </c>
      <c r="K64" s="33">
        <f>+'2018 Hourly Load - RC2016'!K65/'2018 Hourly Load - RC2016'!$C$7</f>
        <v>0.54532046532738598</v>
      </c>
      <c r="L64" s="33">
        <f>+'2018 Hourly Load - RC2016'!L65/'2018 Hourly Load - RC2016'!$C$7</f>
        <v>0.58547162738527891</v>
      </c>
      <c r="M64" s="33">
        <f>+'2018 Hourly Load - RC2016'!M65/'2018 Hourly Load - RC2016'!$C$7</f>
        <v>0.61375709743022533</v>
      </c>
      <c r="N64" s="33">
        <f>+'2018 Hourly Load - RC2016'!N65/'2018 Hourly Load - RC2016'!$C$7</f>
        <v>0.64137407778430144</v>
      </c>
      <c r="O64" s="33">
        <f>+'2018 Hourly Load - RC2016'!O65/'2018 Hourly Load - RC2016'!$C$7</f>
        <v>0.66021713094570589</v>
      </c>
      <c r="P64" s="33">
        <f>+'2018 Hourly Load - RC2016'!P65/'2018 Hourly Load - RC2016'!$C$7</f>
        <v>0.6717903587188967</v>
      </c>
      <c r="Q64" s="33">
        <f>+'2018 Hourly Load - RC2016'!Q65/'2018 Hourly Load - RC2016'!$C$7</f>
        <v>0.68068962772860653</v>
      </c>
      <c r="R64" s="33">
        <f>+'2018 Hourly Load - RC2016'!R65/'2018 Hourly Load - RC2016'!$C$7</f>
        <v>0.6727513126495227</v>
      </c>
      <c r="S64" s="33">
        <f>+'2018 Hourly Load - RC2016'!S65/'2018 Hourly Load - RC2016'!$C$7</f>
        <v>0.66021713094570589</v>
      </c>
      <c r="T64" s="33">
        <f>+'2018 Hourly Load - RC2016'!T65/'2018 Hourly Load - RC2016'!$C$7</f>
        <v>0.67224994538136995</v>
      </c>
      <c r="U64" s="33">
        <f>+'2018 Hourly Load - RC2016'!U65/'2018 Hourly Load - RC2016'!$C$7</f>
        <v>0.67467322051077461</v>
      </c>
      <c r="V64" s="33">
        <f>+'2018 Hourly Load - RC2016'!V65/'2018 Hourly Load - RC2016'!$C$7</f>
        <v>0.6350652063267137</v>
      </c>
      <c r="W64" s="33">
        <f>+'2018 Hourly Load - RC2016'!W65/'2018 Hourly Load - RC2016'!$C$7</f>
        <v>0.58467779587737045</v>
      </c>
      <c r="X64" s="33">
        <f>+'2018 Hourly Load - RC2016'!X65/'2018 Hourly Load - RC2016'!$C$7</f>
        <v>0.52614316732054645</v>
      </c>
      <c r="Y64" s="33">
        <f>+'2018 Hourly Load - RC2016'!Y65/'2018 Hourly Load - RC2016'!$C$7</f>
        <v>0.46531060545135594</v>
      </c>
      <c r="AA64" s="34">
        <f t="shared" si="0"/>
        <v>0.68068962772860653</v>
      </c>
    </row>
    <row r="65" spans="1:27" x14ac:dyDescent="0.2">
      <c r="A65" s="29">
        <f>IF('2018 Hourly Load - RC2016'!A66="","",'2018 Hourly Load - RC2016'!A66)</f>
        <v>43156</v>
      </c>
      <c r="B65" s="33">
        <f>+'2018 Hourly Load - RC2016'!B66/'2018 Hourly Load - RC2016'!$C$7</f>
        <v>0.41224923623853182</v>
      </c>
      <c r="C65" s="33">
        <f>+'2018 Hourly Load - RC2016'!C66/'2018 Hourly Load - RC2016'!$C$7</f>
        <v>0.37940968017453208</v>
      </c>
      <c r="D65" s="33">
        <f>+'2018 Hourly Load - RC2016'!D66/'2018 Hourly Load - RC2016'!$C$7</f>
        <v>0.35964745368818102</v>
      </c>
      <c r="E65" s="33">
        <f>+'2018 Hourly Load - RC2016'!E66/'2018 Hourly Load - RC2016'!$C$7</f>
        <v>0.34874271560586051</v>
      </c>
      <c r="F65" s="33">
        <f>+'2018 Hourly Load - RC2016'!F66/'2018 Hourly Load - RC2016'!$C$7</f>
        <v>0.34957832771944825</v>
      </c>
      <c r="G65" s="33">
        <f>+'2018 Hourly Load - RC2016'!G66/'2018 Hourly Load - RC2016'!$C$7</f>
        <v>0.37502271657819614</v>
      </c>
      <c r="H65" s="33">
        <f>+'2018 Hourly Load - RC2016'!H66/'2018 Hourly Load - RC2016'!$C$7</f>
        <v>0.43188612090784473</v>
      </c>
      <c r="I65" s="33">
        <f>+'2018 Hourly Load - RC2016'!I66/'2018 Hourly Load - RC2016'!$C$7</f>
        <v>0.46393184546393612</v>
      </c>
      <c r="J65" s="33">
        <f>+'2018 Hourly Load - RC2016'!J66/'2018 Hourly Load - RC2016'!$C$7</f>
        <v>0.49702208516201224</v>
      </c>
      <c r="K65" s="33">
        <f>+'2018 Hourly Load - RC2016'!K66/'2018 Hourly Load - RC2016'!$C$7</f>
        <v>0.5346664108791418</v>
      </c>
      <c r="L65" s="33">
        <f>+'2018 Hourly Load - RC2016'!L66/'2018 Hourly Load - RC2016'!$C$7</f>
        <v>0.56829979845105005</v>
      </c>
      <c r="M65" s="33">
        <f>+'2018 Hourly Load - RC2016'!M66/'2018 Hourly Load - RC2016'!$C$7</f>
        <v>0.59625102365056126</v>
      </c>
      <c r="N65" s="33">
        <f>+'2018 Hourly Load - RC2016'!N66/'2018 Hourly Load - RC2016'!$C$7</f>
        <v>0.62278170825697332</v>
      </c>
      <c r="O65" s="33">
        <f>+'2018 Hourly Load - RC2016'!O66/'2018 Hourly Load - RC2016'!$C$7</f>
        <v>0.64588638319767544</v>
      </c>
      <c r="P65" s="33">
        <f>+'2018 Hourly Load - RC2016'!P66/'2018 Hourly Load - RC2016'!$C$7</f>
        <v>0.66389382424549215</v>
      </c>
      <c r="Q65" s="33">
        <f>+'2018 Hourly Load - RC2016'!Q66/'2018 Hourly Load - RC2016'!$C$7</f>
        <v>0.6743807562710189</v>
      </c>
      <c r="R65" s="33">
        <f>+'2018 Hourly Load - RC2016'!R66/'2018 Hourly Load - RC2016'!$C$7</f>
        <v>0.67128899145074405</v>
      </c>
      <c r="S65" s="33">
        <f>+'2018 Hourly Load - RC2016'!S66/'2018 Hourly Load - RC2016'!$C$7</f>
        <v>0.65303086676885103</v>
      </c>
      <c r="T65" s="33">
        <f>+'2018 Hourly Load - RC2016'!T66/'2018 Hourly Load - RC2016'!$C$7</f>
        <v>0.65670756006863729</v>
      </c>
      <c r="U65" s="33">
        <f>+'2018 Hourly Load - RC2016'!U66/'2018 Hourly Load - RC2016'!$C$7</f>
        <v>0.65683290188567545</v>
      </c>
      <c r="V65" s="33">
        <f>+'2018 Hourly Load - RC2016'!V66/'2018 Hourly Load - RC2016'!$C$7</f>
        <v>0.62140294826955345</v>
      </c>
      <c r="W65" s="33">
        <f>+'2018 Hourly Load - RC2016'!W66/'2018 Hourly Load - RC2016'!$C$7</f>
        <v>0.57080663479181326</v>
      </c>
      <c r="X65" s="33">
        <f>+'2018 Hourly Load - RC2016'!X66/'2018 Hourly Load - RC2016'!$C$7</f>
        <v>0.51653362801428693</v>
      </c>
      <c r="Y65" s="33">
        <f>+'2018 Hourly Load - RC2016'!Y66/'2018 Hourly Load - RC2016'!$C$7</f>
        <v>0.45474011221447047</v>
      </c>
      <c r="AA65" s="34">
        <f t="shared" si="0"/>
        <v>0.6743807562710189</v>
      </c>
    </row>
    <row r="66" spans="1:27" x14ac:dyDescent="0.2">
      <c r="A66" s="29">
        <f>IF('2018 Hourly Load - RC2016'!A67="","",'2018 Hourly Load - RC2016'!A67)</f>
        <v>43157</v>
      </c>
      <c r="B66" s="33">
        <f>+'2018 Hourly Load - RC2016'!B67/'2018 Hourly Load - RC2016'!$C$7</f>
        <v>0.40226367148115783</v>
      </c>
      <c r="C66" s="33">
        <f>+'2018 Hourly Load - RC2016'!C67/'2018 Hourly Load - RC2016'!$C$7</f>
        <v>0.36913165117740232</v>
      </c>
      <c r="D66" s="33">
        <f>+'2018 Hourly Load - RC2016'!D67/'2018 Hourly Load - RC2016'!$C$7</f>
        <v>0.34870093500018107</v>
      </c>
      <c r="E66" s="33">
        <f>+'2018 Hourly Load - RC2016'!E67/'2018 Hourly Load - RC2016'!$C$7</f>
        <v>0.33917495690528038</v>
      </c>
      <c r="F66" s="33">
        <f>+'2018 Hourly Load - RC2016'!F67/'2018 Hourly Load - RC2016'!$C$7</f>
        <v>0.33988522720183001</v>
      </c>
      <c r="G66" s="33">
        <f>+'2018 Hourly Load - RC2016'!G67/'2018 Hourly Load - RC2016'!$C$7</f>
        <v>0.36215429002894434</v>
      </c>
      <c r="H66" s="33">
        <f>+'2018 Hourly Load - RC2016'!H67/'2018 Hourly Load - RC2016'!$C$7</f>
        <v>0.4170122252859822</v>
      </c>
      <c r="I66" s="33">
        <f>+'2018 Hourly Load - RC2016'!I67/'2018 Hourly Load - RC2016'!$C$7</f>
        <v>0.45185725042259267</v>
      </c>
      <c r="J66" s="33">
        <f>+'2018 Hourly Load - RC2016'!J67/'2018 Hourly Load - RC2016'!$C$7</f>
        <v>0.48068586834137111</v>
      </c>
      <c r="K66" s="33">
        <f>+'2018 Hourly Load - RC2016'!K67/'2018 Hourly Load - RC2016'!$C$7</f>
        <v>0.51273159289746251</v>
      </c>
      <c r="L66" s="33">
        <f>+'2018 Hourly Load - RC2016'!L67/'2018 Hourly Load - RC2016'!$C$7</f>
        <v>0.55501356584500428</v>
      </c>
      <c r="M66" s="33">
        <f>+'2018 Hourly Load - RC2016'!M67/'2018 Hourly Load - RC2016'!$C$7</f>
        <v>0.58309013286155376</v>
      </c>
      <c r="N66" s="33">
        <f>+'2018 Hourly Load - RC2016'!N67/'2018 Hourly Load - RC2016'!$C$7</f>
        <v>0.60811671566350778</v>
      </c>
      <c r="O66" s="33">
        <f>+'2018 Hourly Load - RC2016'!O67/'2018 Hourly Load - RC2016'!$C$7</f>
        <v>0.62516320278069848</v>
      </c>
      <c r="P66" s="33">
        <f>+'2018 Hourly Load - RC2016'!P67/'2018 Hourly Load - RC2016'!$C$7</f>
        <v>0.6360261602573396</v>
      </c>
      <c r="Q66" s="33">
        <f>+'2018 Hourly Load - RC2016'!Q67/'2018 Hourly Load - RC2016'!$C$7</f>
        <v>0.63824053235834721</v>
      </c>
      <c r="R66" s="33">
        <f>+'2018 Hourly Load - RC2016'!R67/'2018 Hourly Load - RC2016'!$C$7</f>
        <v>0.62858921244640842</v>
      </c>
      <c r="S66" s="33">
        <f>+'2018 Hourly Load - RC2016'!S67/'2018 Hourly Load - RC2016'!$C$7</f>
        <v>0.62190431553770609</v>
      </c>
      <c r="T66" s="33">
        <f>+'2018 Hourly Load - RC2016'!T67/'2018 Hourly Load - RC2016'!$C$7</f>
        <v>0.63932682810601138</v>
      </c>
      <c r="U66" s="33">
        <f>+'2018 Hourly Load - RC2016'!U67/'2018 Hourly Load - RC2016'!$C$7</f>
        <v>0.63878368023217935</v>
      </c>
      <c r="V66" s="33">
        <f>+'2018 Hourly Load - RC2016'!V67/'2018 Hourly Load - RC2016'!$C$7</f>
        <v>0.60891054717141613</v>
      </c>
      <c r="W66" s="33">
        <f>+'2018 Hourly Load - RC2016'!W67/'2018 Hourly Load - RC2016'!$C$7</f>
        <v>0.56687925785795079</v>
      </c>
      <c r="X66" s="33">
        <f>+'2018 Hourly Load - RC2016'!X67/'2018 Hourly Load - RC2016'!$C$7</f>
        <v>0.51482062318143196</v>
      </c>
      <c r="Y66" s="33">
        <f>+'2018 Hourly Load - RC2016'!Y67/'2018 Hourly Load - RC2016'!$C$7</f>
        <v>0.45950310126192084</v>
      </c>
      <c r="AA66" s="34">
        <f t="shared" si="0"/>
        <v>0.63932682810601138</v>
      </c>
    </row>
    <row r="67" spans="1:27" x14ac:dyDescent="0.2">
      <c r="A67" s="29">
        <f>IF('2018 Hourly Load - RC2016'!A68="","",'2018 Hourly Load - RC2016'!A68)</f>
        <v>43158</v>
      </c>
      <c r="B67" s="33">
        <f>+'2018 Hourly Load - RC2016'!B68/'2018 Hourly Load - RC2016'!$C$7</f>
        <v>0.4113718435192647</v>
      </c>
      <c r="C67" s="33">
        <f>+'2018 Hourly Load - RC2016'!C68/'2018 Hourly Load - RC2016'!$C$7</f>
        <v>0.38346239892543277</v>
      </c>
      <c r="D67" s="33">
        <f>+'2018 Hourly Load - RC2016'!D68/'2018 Hourly Load - RC2016'!$C$7</f>
        <v>0.36850494209221152</v>
      </c>
      <c r="E67" s="33">
        <f>+'2018 Hourly Load - RC2016'!E68/'2018 Hourly Load - RC2016'!$C$7</f>
        <v>0.36148580033807409</v>
      </c>
      <c r="F67" s="33">
        <f>+'2018 Hourly Load - RC2016'!F68/'2018 Hourly Load - RC2016'!$C$7</f>
        <v>0.36370017243908176</v>
      </c>
      <c r="G67" s="33">
        <f>+'2018 Hourly Load - RC2016'!G68/'2018 Hourly Load - RC2016'!$C$7</f>
        <v>0.38810004615584498</v>
      </c>
      <c r="H67" s="33">
        <f>+'2018 Hourly Load - RC2016'!H68/'2018 Hourly Load - RC2016'!$C$7</f>
        <v>0.44508879230253162</v>
      </c>
      <c r="I67" s="33">
        <f>+'2018 Hourly Load - RC2016'!I68/'2018 Hourly Load - RC2016'!$C$7</f>
        <v>0.47625712413935589</v>
      </c>
      <c r="J67" s="33">
        <f>+'2018 Hourly Load - RC2016'!J68/'2018 Hourly Load - RC2016'!$C$7</f>
        <v>0.49476593245532524</v>
      </c>
      <c r="K67" s="33">
        <f>+'2018 Hourly Load - RC2016'!K68/'2018 Hourly Load - RC2016'!$C$7</f>
        <v>0.51770348497330987</v>
      </c>
      <c r="L67" s="33">
        <f>+'2018 Hourly Load - RC2016'!L68/'2018 Hourly Load - RC2016'!$C$7</f>
        <v>0.5426882871695845</v>
      </c>
      <c r="M67" s="33">
        <f>+'2018 Hourly Load - RC2016'!M68/'2018 Hourly Load - RC2016'!$C$7</f>
        <v>0.53742393085398155</v>
      </c>
      <c r="N67" s="33">
        <f>+'2018 Hourly Load - RC2016'!N68/'2018 Hourly Load - RC2016'!$C$7</f>
        <v>0.56219983002185914</v>
      </c>
      <c r="O67" s="33">
        <f>+'2018 Hourly Load - RC2016'!O68/'2018 Hourly Load - RC2016'!$C$7</f>
        <v>0.56558405908188969</v>
      </c>
      <c r="P67" s="33">
        <f>+'2018 Hourly Load - RC2016'!P68/'2018 Hourly Load - RC2016'!$C$7</f>
        <v>0.56433064091150809</v>
      </c>
      <c r="Q67" s="33">
        <f>+'2018 Hourly Load - RC2016'!Q68/'2018 Hourly Load - RC2016'!$C$7</f>
        <v>0.56123887609123324</v>
      </c>
      <c r="R67" s="33">
        <f>+'2018 Hourly Load - RC2016'!R68/'2018 Hourly Load - RC2016'!$C$7</f>
        <v>0.55451219857685163</v>
      </c>
      <c r="S67" s="33">
        <f>+'2018 Hourly Load - RC2016'!S68/'2018 Hourly Load - RC2016'!$C$7</f>
        <v>0.56550049787053092</v>
      </c>
      <c r="T67" s="33">
        <f>+'2018 Hourly Load - RC2016'!T68/'2018 Hourly Load - RC2016'!$C$7</f>
        <v>0.58576409162503462</v>
      </c>
      <c r="U67" s="33">
        <f>+'2018 Hourly Load - RC2016'!U68/'2018 Hourly Load - RC2016'!$C$7</f>
        <v>0.58935722371346211</v>
      </c>
      <c r="V67" s="33">
        <f>+'2018 Hourly Load - RC2016'!V68/'2018 Hourly Load - RC2016'!$C$7</f>
        <v>0.5645813245455843</v>
      </c>
      <c r="W67" s="33">
        <f>+'2018 Hourly Load - RC2016'!W68/'2018 Hourly Load - RC2016'!$C$7</f>
        <v>0.5217562037242105</v>
      </c>
      <c r="X67" s="33">
        <f>+'2018 Hourly Load - RC2016'!X68/'2018 Hourly Load - RC2016'!$C$7</f>
        <v>0.47136879327486736</v>
      </c>
      <c r="Y67" s="33">
        <f>+'2018 Hourly Load - RC2016'!Y68/'2018 Hourly Load - RC2016'!$C$7</f>
        <v>0.42077247979712723</v>
      </c>
      <c r="AA67" s="34">
        <f t="shared" si="0"/>
        <v>0.58935722371346211</v>
      </c>
    </row>
    <row r="68" spans="1:27" x14ac:dyDescent="0.2">
      <c r="A68" s="29">
        <f>IF('2018 Hourly Load - RC2016'!A69="","",'2018 Hourly Load - RC2016'!A69)</f>
        <v>43159</v>
      </c>
      <c r="B68" s="33">
        <f>+'2018 Hourly Load - RC2016'!B69/'2018 Hourly Load - RC2016'!$C$7</f>
        <v>0.37773845594735644</v>
      </c>
      <c r="C68" s="33">
        <f>+'2018 Hourly Load - RC2016'!C69/'2018 Hourly Load - RC2016'!$C$7</f>
        <v>0.35304611799083757</v>
      </c>
      <c r="D68" s="33">
        <f>+'2018 Hourly Load - RC2016'!D69/'2018 Hourly Load - RC2016'!$C$7</f>
        <v>0.34159823203468492</v>
      </c>
      <c r="E68" s="33">
        <f>+'2018 Hourly Load - RC2016'!E69/'2018 Hourly Load - RC2016'!$C$7</f>
        <v>0.33800509994625749</v>
      </c>
      <c r="F68" s="33">
        <f>+'2018 Hourly Load - RC2016'!F69/'2018 Hourly Load - RC2016'!$C$7</f>
        <v>0.34331123686753989</v>
      </c>
      <c r="G68" s="33">
        <f>+'2018 Hourly Load - RC2016'!G69/'2018 Hourly Load - RC2016'!$C$7</f>
        <v>0.37330971174534122</v>
      </c>
      <c r="H68" s="33">
        <f>+'2018 Hourly Load - RC2016'!H69/'2018 Hourly Load - RC2016'!$C$7</f>
        <v>0.43681623237801259</v>
      </c>
      <c r="I68" s="33">
        <f>+'2018 Hourly Load - RC2016'!I69/'2018 Hourly Load - RC2016'!$C$7</f>
        <v>0.47304001750204289</v>
      </c>
      <c r="J68" s="33">
        <f>+'2018 Hourly Load - RC2016'!J69/'2018 Hourly Load - RC2016'!$C$7</f>
        <v>0.48436256164115737</v>
      </c>
      <c r="K68" s="33">
        <f>+'2018 Hourly Load - RC2016'!K69/'2018 Hourly Load - RC2016'!$C$7</f>
        <v>0.49129814218393592</v>
      </c>
      <c r="L68" s="33">
        <f>+'2018 Hourly Load - RC2016'!L69/'2018 Hourly Load - RC2016'!$C$7</f>
        <v>0.49677140152793592</v>
      </c>
      <c r="M68" s="33">
        <f>+'2018 Hourly Load - RC2016'!M69/'2018 Hourly Load - RC2016'!$C$7</f>
        <v>0.4984426257551115</v>
      </c>
      <c r="N68" s="33">
        <f>+'2018 Hourly Load - RC2016'!N69/'2018 Hourly Load - RC2016'!$C$7</f>
        <v>0.4987768706005466</v>
      </c>
      <c r="O68" s="33">
        <f>+'2018 Hourly Load - RC2016'!O69/'2018 Hourly Load - RC2016'!$C$7</f>
        <v>0.5014926099697069</v>
      </c>
      <c r="P68" s="33">
        <f>+'2018 Hourly Load - RC2016'!P69/'2018 Hourly Load - RC2016'!$C$7</f>
        <v>0.50445903297294348</v>
      </c>
      <c r="Q68" s="33">
        <f>+'2018 Hourly Load - RC2016'!Q69/'2018 Hourly Load - RC2016'!$C$7</f>
        <v>0.50859531293520299</v>
      </c>
      <c r="R68" s="33">
        <f>+'2018 Hourly Load - RC2016'!R69/'2018 Hourly Load - RC2016'!$C$7</f>
        <v>0.5111857104873252</v>
      </c>
      <c r="S68" s="33">
        <f>+'2018 Hourly Load - RC2016'!S69/'2018 Hourly Load - RC2016'!$C$7</f>
        <v>0.50780148142729464</v>
      </c>
      <c r="T68" s="33">
        <f>+'2018 Hourly Load - RC2016'!T69/'2018 Hourly Load - RC2016'!$C$7</f>
        <v>0.51962539283456177</v>
      </c>
      <c r="U68" s="33">
        <f>+'2018 Hourly Load - RC2016'!U69/'2018 Hourly Load - RC2016'!$C$7</f>
        <v>0.52664453458869909</v>
      </c>
      <c r="V68" s="33">
        <f>+'2018 Hourly Load - RC2016'!V69/'2018 Hourly Load - RC2016'!$C$7</f>
        <v>0.50404122691614961</v>
      </c>
      <c r="W68" s="33">
        <f>+'2018 Hourly Load - RC2016'!W69/'2018 Hourly Load - RC2016'!$C$7</f>
        <v>0.47429343567242466</v>
      </c>
      <c r="X68" s="33">
        <f>+'2018 Hourly Load - RC2016'!X69/'2018 Hourly Load - RC2016'!$C$7</f>
        <v>0.4389052626619821</v>
      </c>
      <c r="Y68" s="33">
        <f>+'2018 Hourly Load - RC2016'!Y69/'2018 Hourly Load - RC2016'!$C$7</f>
        <v>0.39858697818137162</v>
      </c>
      <c r="AA68" s="34">
        <f t="shared" si="0"/>
        <v>0.52664453458869909</v>
      </c>
    </row>
    <row r="69" spans="1:27" x14ac:dyDescent="0.2">
      <c r="A69" s="29">
        <f>IF('2018 Hourly Load - RC2016'!A70="","",'2018 Hourly Load - RC2016'!A70)</f>
        <v>43160</v>
      </c>
      <c r="B69" s="33">
        <f>+'2018 Hourly Load - RC2016'!B70/'2018 Hourly Load - RC2016'!$C$7</f>
        <v>0.36248853487437949</v>
      </c>
      <c r="C69" s="33">
        <f>+'2018 Hourly Load - RC2016'!C70/'2018 Hourly Load - RC2016'!$C$7</f>
        <v>0.33971810477911246</v>
      </c>
      <c r="D69" s="33">
        <f>+'2018 Hourly Load - RC2016'!D70/'2018 Hourly Load - RC2016'!$C$7</f>
        <v>0.32726748428665453</v>
      </c>
      <c r="E69" s="33">
        <f>+'2018 Hourly Load - RC2016'!E70/'2018 Hourly Load - RC2016'!$C$7</f>
        <v>0.32183600554833391</v>
      </c>
      <c r="F69" s="33">
        <f>+'2018 Hourly Load - RC2016'!F70/'2018 Hourly Load - RC2016'!$C$7</f>
        <v>0.32396681643798275</v>
      </c>
      <c r="G69" s="33">
        <f>+'2018 Hourly Load - RC2016'!G70/'2018 Hourly Load - RC2016'!$C$7</f>
        <v>0.3370441460156316</v>
      </c>
      <c r="H69" s="33">
        <f>+'2018 Hourly Load - RC2016'!H70/'2018 Hourly Load - RC2016'!$C$7</f>
        <v>0.36223785124030311</v>
      </c>
      <c r="I69" s="33">
        <f>+'2018 Hourly Load - RC2016'!I70/'2018 Hourly Load - RC2016'!$C$7</f>
        <v>0.39620548365764646</v>
      </c>
      <c r="J69" s="33">
        <f>+'2018 Hourly Load - RC2016'!J70/'2018 Hourly Load - RC2016'!$C$7</f>
        <v>0.43882170145062327</v>
      </c>
      <c r="K69" s="33">
        <f>+'2018 Hourly Load - RC2016'!K70/'2018 Hourly Load - RC2016'!$C$7</f>
        <v>0.46681470725581398</v>
      </c>
      <c r="L69" s="33">
        <f>+'2018 Hourly Load - RC2016'!L70/'2018 Hourly Load - RC2016'!$C$7</f>
        <v>0.48444612285251615</v>
      </c>
      <c r="M69" s="33">
        <f>+'2018 Hourly Load - RC2016'!M70/'2018 Hourly Load - RC2016'!$C$7</f>
        <v>0.49355429489062297</v>
      </c>
      <c r="N69" s="33">
        <f>+'2018 Hourly Load - RC2016'!N70/'2018 Hourly Load - RC2016'!$C$7</f>
        <v>0.50224466087193587</v>
      </c>
      <c r="O69" s="33">
        <f>+'2018 Hourly Load - RC2016'!O70/'2018 Hourly Load - RC2016'!$C$7</f>
        <v>0.5108096850362106</v>
      </c>
      <c r="P69" s="33">
        <f>+'2018 Hourly Load - RC2016'!P70/'2018 Hourly Load - RC2016'!$C$7</f>
        <v>0.51716033709947773</v>
      </c>
      <c r="Q69" s="33">
        <f>+'2018 Hourly Load - RC2016'!Q70/'2018 Hourly Load - RC2016'!$C$7</f>
        <v>0.5253075552069586</v>
      </c>
      <c r="R69" s="33">
        <f>+'2018 Hourly Load - RC2016'!R70/'2018 Hourly Load - RC2016'!$C$7</f>
        <v>0.52631028974326399</v>
      </c>
      <c r="S69" s="33">
        <f>+'2018 Hourly Load - RC2016'!S70/'2018 Hourly Load - RC2016'!$C$7</f>
        <v>0.51945827041184423</v>
      </c>
      <c r="T69" s="33">
        <f>+'2018 Hourly Load - RC2016'!T70/'2018 Hourly Load - RC2016'!$C$7</f>
        <v>0.52004319889135564</v>
      </c>
      <c r="U69" s="33">
        <f>+'2018 Hourly Load - RC2016'!U70/'2018 Hourly Load - RC2016'!$C$7</f>
        <v>0.52961095759193566</v>
      </c>
      <c r="V69" s="33">
        <f>+'2018 Hourly Load - RC2016'!V70/'2018 Hourly Load - RC2016'!$C$7</f>
        <v>0.50366520146503513</v>
      </c>
      <c r="W69" s="33">
        <f>+'2018 Hourly Load - RC2016'!W70/'2018 Hourly Load - RC2016'!$C$7</f>
        <v>0.47454411930650092</v>
      </c>
      <c r="X69" s="33">
        <f>+'2018 Hourly Load - RC2016'!X70/'2018 Hourly Load - RC2016'!$C$7</f>
        <v>0.44107785415731027</v>
      </c>
      <c r="Y69" s="33">
        <f>+'2018 Hourly Load - RC2016'!Y70/'2018 Hourly Load - RC2016'!$C$7</f>
        <v>0.40050888604262358</v>
      </c>
      <c r="AA69" s="34">
        <f t="shared" si="0"/>
        <v>0.52961095759193566</v>
      </c>
    </row>
    <row r="70" spans="1:27" x14ac:dyDescent="0.2">
      <c r="A70" s="29">
        <f>IF('2018 Hourly Load - RC2016'!A71="","",'2018 Hourly Load - RC2016'!A71)</f>
        <v>43161</v>
      </c>
      <c r="B70" s="33">
        <f>+'2018 Hourly Load - RC2016'!B71/'2018 Hourly Load - RC2016'!$C$7</f>
        <v>0.36466112636970771</v>
      </c>
      <c r="C70" s="33">
        <f>+'2018 Hourly Load - RC2016'!C71/'2018 Hourly Load - RC2016'!$C$7</f>
        <v>0.34197425748579946</v>
      </c>
      <c r="D70" s="33">
        <f>+'2018 Hourly Load - RC2016'!D71/'2018 Hourly Load - RC2016'!$C$7</f>
        <v>0.32910583093654761</v>
      </c>
      <c r="E70" s="33">
        <f>+'2018 Hourly Load - RC2016'!E71/'2018 Hourly Load - RC2016'!$C$7</f>
        <v>0.31757438376903624</v>
      </c>
      <c r="F70" s="33">
        <f>+'2018 Hourly Load - RC2016'!F71/'2018 Hourly Load - RC2016'!$C$7</f>
        <v>0.31586137893618127</v>
      </c>
      <c r="G70" s="33">
        <f>+'2018 Hourly Load - RC2016'!G71/'2018 Hourly Load - RC2016'!$C$7</f>
        <v>0.32233737281648661</v>
      </c>
      <c r="H70" s="33">
        <f>+'2018 Hourly Load - RC2016'!H71/'2018 Hourly Load - RC2016'!$C$7</f>
        <v>0.33817222236897504</v>
      </c>
      <c r="I70" s="33">
        <f>+'2018 Hourly Load - RC2016'!I71/'2018 Hourly Load - RC2016'!$C$7</f>
        <v>0.36566386090601299</v>
      </c>
      <c r="J70" s="33">
        <f>+'2018 Hourly Load - RC2016'!J71/'2018 Hourly Load - RC2016'!$C$7</f>
        <v>0.41905947496427226</v>
      </c>
      <c r="K70" s="33">
        <f>+'2018 Hourly Load - RC2016'!K71/'2018 Hourly Load - RC2016'!$C$7</f>
        <v>0.46338869759010404</v>
      </c>
      <c r="L70" s="33">
        <f>+'2018 Hourly Load - RC2016'!L71/'2018 Hourly Load - RC2016'!$C$7</f>
        <v>0.49121458097257714</v>
      </c>
      <c r="M70" s="33">
        <f>+'2018 Hourly Load - RC2016'!M71/'2018 Hourly Load - RC2016'!$C$7</f>
        <v>0.51131105230436324</v>
      </c>
      <c r="N70" s="33">
        <f>+'2018 Hourly Load - RC2016'!N71/'2018 Hourly Load - RC2016'!$C$7</f>
        <v>0.52668631519437847</v>
      </c>
      <c r="O70" s="33">
        <f>+'2018 Hourly Load - RC2016'!O71/'2018 Hourly Load - RC2016'!$C$7</f>
        <v>0.54172733323895861</v>
      </c>
      <c r="P70" s="33">
        <f>+'2018 Hourly Load - RC2016'!P71/'2018 Hourly Load - RC2016'!$C$7</f>
        <v>0.55221426526448514</v>
      </c>
      <c r="Q70" s="33">
        <f>+'2018 Hourly Load - RC2016'!Q71/'2018 Hourly Load - RC2016'!$C$7</f>
        <v>0.56140599851395079</v>
      </c>
      <c r="R70" s="33">
        <f>+'2018 Hourly Load - RC2016'!R71/'2018 Hourly Load - RC2016'!$C$7</f>
        <v>0.56437242151718736</v>
      </c>
      <c r="S70" s="33">
        <f>+'2018 Hourly Load - RC2016'!S71/'2018 Hourly Load - RC2016'!$C$7</f>
        <v>0.55735327976305005</v>
      </c>
      <c r="T70" s="33">
        <f>+'2018 Hourly Load - RC2016'!T71/'2018 Hourly Load - RC2016'!$C$7</f>
        <v>0.56019436094924846</v>
      </c>
      <c r="U70" s="33">
        <f>+'2018 Hourly Load - RC2016'!U71/'2018 Hourly Load - RC2016'!$C$7</f>
        <v>0.57038882873501939</v>
      </c>
      <c r="V70" s="33">
        <f>+'2018 Hourly Load - RC2016'!V71/'2018 Hourly Load - RC2016'!$C$7</f>
        <v>0.54130952718216474</v>
      </c>
      <c r="W70" s="33">
        <f>+'2018 Hourly Load - RC2016'!W71/'2018 Hourly Load - RC2016'!$C$7</f>
        <v>0.50195219663218016</v>
      </c>
      <c r="X70" s="33">
        <f>+'2018 Hourly Load - RC2016'!X71/'2018 Hourly Load - RC2016'!$C$7</f>
        <v>0.45682914249843998</v>
      </c>
      <c r="Y70" s="33">
        <f>+'2018 Hourly Load - RC2016'!Y71/'2018 Hourly Load - RC2016'!$C$7</f>
        <v>0.4070266605286082</v>
      </c>
      <c r="AA70" s="34">
        <f t="shared" si="0"/>
        <v>0.57038882873501939</v>
      </c>
    </row>
    <row r="71" spans="1:27" x14ac:dyDescent="0.2">
      <c r="A71" s="29">
        <f>IF('2018 Hourly Load - RC2016'!A72="","",'2018 Hourly Load - RC2016'!A72)</f>
        <v>43162</v>
      </c>
      <c r="B71" s="33">
        <f>+'2018 Hourly Load - RC2016'!B72/'2018 Hourly Load - RC2016'!$C$7</f>
        <v>0.36992548268531072</v>
      </c>
      <c r="C71" s="33">
        <f>+'2018 Hourly Load - RC2016'!C72/'2018 Hourly Load - RC2016'!$C$7</f>
        <v>0.33921673751095976</v>
      </c>
      <c r="D71" s="33">
        <f>+'2018 Hourly Load - RC2016'!D72/'2018 Hourly Load - RC2016'!$C$7</f>
        <v>0.32246271463352477</v>
      </c>
      <c r="E71" s="33">
        <f>+'2018 Hourly Load - RC2016'!E72/'2018 Hourly Load - RC2016'!$C$7</f>
        <v>0.31619562378161642</v>
      </c>
      <c r="F71" s="33">
        <f>+'2018 Hourly Load - RC2016'!F72/'2018 Hourly Load - RC2016'!$C$7</f>
        <v>0.31978875587004385</v>
      </c>
      <c r="G71" s="33">
        <f>+'2018 Hourly Load - RC2016'!G72/'2018 Hourly Load - RC2016'!$C$7</f>
        <v>0.34707149137868487</v>
      </c>
      <c r="H71" s="33">
        <f>+'2018 Hourly Load - RC2016'!H72/'2018 Hourly Load - RC2016'!$C$7</f>
        <v>0.40238901329819604</v>
      </c>
      <c r="I71" s="33">
        <f>+'2018 Hourly Load - RC2016'!I72/'2018 Hourly Load - RC2016'!$C$7</f>
        <v>0.43719225782912707</v>
      </c>
      <c r="J71" s="33">
        <f>+'2018 Hourly Load - RC2016'!J72/'2018 Hourly Load - RC2016'!$C$7</f>
        <v>0.46840237027163073</v>
      </c>
      <c r="K71" s="33">
        <f>+'2018 Hourly Load - RC2016'!K72/'2018 Hourly Load - RC2016'!$C$7</f>
        <v>0.50303849237984422</v>
      </c>
      <c r="L71" s="33">
        <f>+'2018 Hourly Load - RC2016'!L72/'2018 Hourly Load - RC2016'!$C$7</f>
        <v>0.53512599754161505</v>
      </c>
      <c r="M71" s="33">
        <f>+'2018 Hourly Load - RC2016'!M72/'2018 Hourly Load - RC2016'!$C$7</f>
        <v>0.55856491732775237</v>
      </c>
      <c r="N71" s="33">
        <f>+'2018 Hourly Load - RC2016'!N72/'2018 Hourly Load - RC2016'!$C$7</f>
        <v>0.58150246984573695</v>
      </c>
      <c r="O71" s="33">
        <f>+'2018 Hourly Load - RC2016'!O72/'2018 Hourly Load - RC2016'!$C$7</f>
        <v>0.60368797146149256</v>
      </c>
      <c r="P71" s="33">
        <f>+'2018 Hourly Load - RC2016'!P72/'2018 Hourly Load - RC2016'!$C$7</f>
        <v>0.61776803557544668</v>
      </c>
      <c r="Q71" s="33">
        <f>+'2018 Hourly Load - RC2016'!Q72/'2018 Hourly Load - RC2016'!$C$7</f>
        <v>0.63038577849062205</v>
      </c>
      <c r="R71" s="33">
        <f>+'2018 Hourly Load - RC2016'!R72/'2018 Hourly Load - RC2016'!$C$7</f>
        <v>0.63414603300176708</v>
      </c>
      <c r="S71" s="33">
        <f>+'2018 Hourly Load - RC2016'!S72/'2018 Hourly Load - RC2016'!$C$7</f>
        <v>0.62474539672390461</v>
      </c>
      <c r="T71" s="33">
        <f>+'2018 Hourly Load - RC2016'!T72/'2018 Hourly Load - RC2016'!$C$7</f>
        <v>0.62462005490686645</v>
      </c>
      <c r="U71" s="33">
        <f>+'2018 Hourly Load - RC2016'!U72/'2018 Hourly Load - RC2016'!$C$7</f>
        <v>0.63051112030766032</v>
      </c>
      <c r="V71" s="33">
        <f>+'2018 Hourly Load - RC2016'!V72/'2018 Hourly Load - RC2016'!$C$7</f>
        <v>0.59407843215523304</v>
      </c>
      <c r="W71" s="33">
        <f>+'2018 Hourly Load - RC2016'!W72/'2018 Hourly Load - RC2016'!$C$7</f>
        <v>0.54419238897404254</v>
      </c>
      <c r="X71" s="33">
        <f>+'2018 Hourly Load - RC2016'!X72/'2018 Hourly Load - RC2016'!$C$7</f>
        <v>0.48933445371700468</v>
      </c>
      <c r="Y71" s="33">
        <f>+'2018 Hourly Load - RC2016'!Y72/'2018 Hourly Load - RC2016'!$C$7</f>
        <v>0.42820942760805847</v>
      </c>
      <c r="AA71" s="34">
        <f t="shared" si="0"/>
        <v>0.63414603300176708</v>
      </c>
    </row>
    <row r="72" spans="1:27" x14ac:dyDescent="0.2">
      <c r="A72" s="29">
        <f>IF('2018 Hourly Load - RC2016'!A73="","",'2018 Hourly Load - RC2016'!A73)</f>
        <v>43163</v>
      </c>
      <c r="B72" s="33">
        <f>+'2018 Hourly Load - RC2016'!B73/'2018 Hourly Load - RC2016'!$C$7</f>
        <v>0.37861584866662368</v>
      </c>
      <c r="C72" s="33">
        <f>+'2018 Hourly Load - RC2016'!C73/'2018 Hourly Load - RC2016'!$C$7</f>
        <v>0.34690436895596738</v>
      </c>
      <c r="D72" s="33">
        <f>+'2018 Hourly Load - RC2016'!D73/'2018 Hourly Load - RC2016'!$C$7</f>
        <v>0.32956541759902092</v>
      </c>
      <c r="E72" s="33">
        <f>+'2018 Hourly Load - RC2016'!E73/'2018 Hourly Load - RC2016'!$C$7</f>
        <v>0.32079149040634919</v>
      </c>
      <c r="F72" s="33">
        <f>+'2018 Hourly Load - RC2016'!F73/'2018 Hourly Load - RC2016'!$C$7</f>
        <v>0.32271339826760109</v>
      </c>
      <c r="G72" s="33">
        <f>+'2018 Hourly Load - RC2016'!G73/'2018 Hourly Load - RC2016'!$C$7</f>
        <v>0.34782354228091389</v>
      </c>
      <c r="H72" s="33">
        <f>+'2018 Hourly Load - RC2016'!H73/'2018 Hourly Load - RC2016'!$C$7</f>
        <v>0.40330818662314261</v>
      </c>
      <c r="I72" s="33">
        <f>+'2018 Hourly Load - RC2016'!I73/'2018 Hourly Load - RC2016'!$C$7</f>
        <v>0.43936484932445535</v>
      </c>
      <c r="J72" s="33">
        <f>+'2018 Hourly Load - RC2016'!J73/'2018 Hourly Load - RC2016'!$C$7</f>
        <v>0.46886195693410404</v>
      </c>
      <c r="K72" s="33">
        <f>+'2018 Hourly Load - RC2016'!K73/'2018 Hourly Load - RC2016'!$C$7</f>
        <v>0.50308027298552371</v>
      </c>
      <c r="L72" s="33">
        <f>+'2018 Hourly Load - RC2016'!L73/'2018 Hourly Load - RC2016'!$C$7</f>
        <v>0.53378901815987456</v>
      </c>
      <c r="M72" s="33">
        <f>+'2018 Hourly Load - RC2016'!M73/'2018 Hourly Load - RC2016'!$C$7</f>
        <v>0.5588156009618287</v>
      </c>
      <c r="N72" s="33">
        <f>+'2018 Hourly Load - RC2016'!N73/'2018 Hourly Load - RC2016'!$C$7</f>
        <v>0.58137712802869879</v>
      </c>
      <c r="O72" s="33">
        <f>+'2018 Hourly Load - RC2016'!O73/'2018 Hourly Load - RC2016'!$C$7</f>
        <v>0.60222565026271391</v>
      </c>
      <c r="P72" s="33">
        <f>+'2018 Hourly Load - RC2016'!P73/'2018 Hourly Load - RC2016'!$C$7</f>
        <v>0.61994062707077491</v>
      </c>
      <c r="Q72" s="33">
        <f>+'2018 Hourly Load - RC2016'!Q73/'2018 Hourly Load - RC2016'!$C$7</f>
        <v>0.63305973725410303</v>
      </c>
      <c r="R72" s="33">
        <f>+'2018 Hourly Load - RC2016'!R73/'2018 Hourly Load - RC2016'!$C$7</f>
        <v>0.63623506328573665</v>
      </c>
      <c r="S72" s="33">
        <f>+'2018 Hourly Load - RC2016'!S73/'2018 Hourly Load - RC2016'!$C$7</f>
        <v>0.62637484034540081</v>
      </c>
      <c r="T72" s="33">
        <f>+'2018 Hourly Load - RC2016'!T73/'2018 Hourly Load - RC2016'!$C$7</f>
        <v>0.62737757488170609</v>
      </c>
      <c r="U72" s="33">
        <f>+'2018 Hourly Load - RC2016'!U73/'2018 Hourly Load - RC2016'!$C$7</f>
        <v>0.63117960999853051</v>
      </c>
      <c r="V72" s="33">
        <f>+'2018 Hourly Load - RC2016'!V73/'2018 Hourly Load - RC2016'!$C$7</f>
        <v>0.59938456907651549</v>
      </c>
      <c r="W72" s="33">
        <f>+'2018 Hourly Load - RC2016'!W73/'2018 Hourly Load - RC2016'!$C$7</f>
        <v>0.5555567137188363</v>
      </c>
      <c r="X72" s="33">
        <f>+'2018 Hourly Load - RC2016'!X73/'2018 Hourly Load - RC2016'!$C$7</f>
        <v>0.50140904875834802</v>
      </c>
      <c r="Y72" s="33">
        <f>+'2018 Hourly Load - RC2016'!Y73/'2018 Hourly Load - RC2016'!$C$7</f>
        <v>0.44333400686399727</v>
      </c>
      <c r="AA72" s="34">
        <f t="shared" si="0"/>
        <v>0.63623506328573665</v>
      </c>
    </row>
    <row r="73" spans="1:27" x14ac:dyDescent="0.2">
      <c r="A73" s="29">
        <f>IF('2018 Hourly Load - RC2016'!A74="","",'2018 Hourly Load - RC2016'!A74)</f>
        <v>43164</v>
      </c>
      <c r="B73" s="33">
        <f>+'2018 Hourly Load - RC2016'!B74/'2018 Hourly Load - RC2016'!$C$7</f>
        <v>0.39294659641465413</v>
      </c>
      <c r="C73" s="33">
        <f>+'2018 Hourly Load - RC2016'!C74/'2018 Hourly Load - RC2016'!$C$7</f>
        <v>0.36395085607315808</v>
      </c>
      <c r="D73" s="33">
        <f>+'2018 Hourly Load - RC2016'!D74/'2018 Hourly Load - RC2016'!$C$7</f>
        <v>0.34711327198436431</v>
      </c>
      <c r="E73" s="33">
        <f>+'2018 Hourly Load - RC2016'!E74/'2018 Hourly Load - RC2016'!$C$7</f>
        <v>0.34013591083590633</v>
      </c>
      <c r="F73" s="33">
        <f>+'2018 Hourly Load - RC2016'!F74/'2018 Hourly Load - RC2016'!$C$7</f>
        <v>0.34297699202210474</v>
      </c>
      <c r="G73" s="33">
        <f>+'2018 Hourly Load - RC2016'!G74/'2018 Hourly Load - RC2016'!$C$7</f>
        <v>0.36825425845813514</v>
      </c>
      <c r="H73" s="33">
        <f>+'2018 Hourly Load - RC2016'!H74/'2018 Hourly Load - RC2016'!$C$7</f>
        <v>0.42733203488879129</v>
      </c>
      <c r="I73" s="33">
        <f>+'2018 Hourly Load - RC2016'!I74/'2018 Hourly Load - RC2016'!$C$7</f>
        <v>0.46309623335034839</v>
      </c>
      <c r="J73" s="33">
        <f>+'2018 Hourly Load - RC2016'!J74/'2018 Hourly Load - RC2016'!$C$7</f>
        <v>0.49079677491578327</v>
      </c>
      <c r="K73" s="33">
        <f>+'2018 Hourly Load - RC2016'!K74/'2018 Hourly Load - RC2016'!$C$7</f>
        <v>0.52944383516921822</v>
      </c>
      <c r="L73" s="33">
        <f>+'2018 Hourly Load - RC2016'!L74/'2018 Hourly Load - RC2016'!$C$7</f>
        <v>0.56270119729001189</v>
      </c>
      <c r="M73" s="33">
        <f>+'2018 Hourly Load - RC2016'!M74/'2018 Hourly Load - RC2016'!$C$7</f>
        <v>0.59115378975767574</v>
      </c>
      <c r="N73" s="33">
        <f>+'2018 Hourly Load - RC2016'!N74/'2018 Hourly Load - RC2016'!$C$7</f>
        <v>0.61480161257221</v>
      </c>
      <c r="O73" s="33">
        <f>+'2018 Hourly Load - RC2016'!O74/'2018 Hourly Load - RC2016'!$C$7</f>
        <v>0.63000975303950768</v>
      </c>
      <c r="P73" s="33">
        <f>+'2018 Hourly Load - RC2016'!P74/'2018 Hourly Load - RC2016'!$C$7</f>
        <v>0.6360679408630191</v>
      </c>
      <c r="Q73" s="33">
        <f>+'2018 Hourly Load - RC2016'!Q74/'2018 Hourly Load - RC2016'!$C$7</f>
        <v>0.63803162932995028</v>
      </c>
      <c r="R73" s="33">
        <f>+'2018 Hourly Load - RC2016'!R74/'2018 Hourly Load - RC2016'!$C$7</f>
        <v>0.630260436673584</v>
      </c>
      <c r="S73" s="33">
        <f>+'2018 Hourly Load - RC2016'!S74/'2018 Hourly Load - RC2016'!$C$7</f>
        <v>0.62010774949349245</v>
      </c>
      <c r="T73" s="33">
        <f>+'2018 Hourly Load - RC2016'!T74/'2018 Hourly Load - RC2016'!$C$7</f>
        <v>0.62712689124762977</v>
      </c>
      <c r="U73" s="33">
        <f>+'2018 Hourly Load - RC2016'!U74/'2018 Hourly Load - RC2016'!$C$7</f>
        <v>0.63063646212469848</v>
      </c>
      <c r="V73" s="33">
        <f>+'2018 Hourly Load - RC2016'!V74/'2018 Hourly Load - RC2016'!$C$7</f>
        <v>0.60310304298198103</v>
      </c>
      <c r="W73" s="33">
        <f>+'2018 Hourly Load - RC2016'!W74/'2018 Hourly Load - RC2016'!$C$7</f>
        <v>0.56057038640036294</v>
      </c>
      <c r="X73" s="33">
        <f>+'2018 Hourly Load - RC2016'!X74/'2018 Hourly Load - RC2016'!$C$7</f>
        <v>0.50880421596360004</v>
      </c>
      <c r="Y73" s="33">
        <f>+'2018 Hourly Load - RC2016'!Y74/'2018 Hourly Load - RC2016'!$C$7</f>
        <v>0.45085451588628728</v>
      </c>
      <c r="AA73" s="34">
        <f t="shared" si="0"/>
        <v>0.63803162932995028</v>
      </c>
    </row>
    <row r="74" spans="1:27" x14ac:dyDescent="0.2">
      <c r="A74" s="29">
        <f>IF('2018 Hourly Load - RC2016'!A75="","",'2018 Hourly Load - RC2016'!A75)</f>
        <v>43165</v>
      </c>
      <c r="B74" s="33">
        <f>+'2018 Hourly Load - RC2016'!B75/'2018 Hourly Load - RC2016'!$C$7</f>
        <v>0.40230545208683727</v>
      </c>
      <c r="C74" s="33">
        <f>+'2018 Hourly Load - RC2016'!C75/'2018 Hourly Load - RC2016'!$C$7</f>
        <v>0.37385285961917325</v>
      </c>
      <c r="D74" s="33">
        <f>+'2018 Hourly Load - RC2016'!D75/'2018 Hourly Load - RC2016'!$C$7</f>
        <v>0.35601254099407414</v>
      </c>
      <c r="E74" s="33">
        <f>+'2018 Hourly Load - RC2016'!E75/'2018 Hourly Load - RC2016'!$C$7</f>
        <v>0.34849203197178413</v>
      </c>
      <c r="F74" s="33">
        <f>+'2018 Hourly Load - RC2016'!F75/'2018 Hourly Load - RC2016'!$C$7</f>
        <v>0.34970366953648646</v>
      </c>
      <c r="G74" s="33">
        <f>+'2018 Hourly Load - RC2016'!G75/'2018 Hourly Load - RC2016'!$C$7</f>
        <v>0.37397820143621147</v>
      </c>
      <c r="H74" s="33">
        <f>+'2018 Hourly Load - RC2016'!H75/'2018 Hourly Load - RC2016'!$C$7</f>
        <v>0.42954640698979896</v>
      </c>
      <c r="I74" s="33">
        <f>+'2018 Hourly Load - RC2016'!I75/'2018 Hourly Load - RC2016'!$C$7</f>
        <v>0.46501814121160023</v>
      </c>
      <c r="J74" s="33">
        <f>+'2018 Hourly Load - RC2016'!J75/'2018 Hourly Load - RC2016'!$C$7</f>
        <v>0.50345629843663808</v>
      </c>
      <c r="K74" s="33">
        <f>+'2018 Hourly Load - RC2016'!K75/'2018 Hourly Load - RC2016'!$C$7</f>
        <v>0.54256294535254634</v>
      </c>
      <c r="L74" s="33">
        <f>+'2018 Hourly Load - RC2016'!L75/'2018 Hourly Load - RC2016'!$C$7</f>
        <v>0.5713497826656454</v>
      </c>
      <c r="M74" s="33">
        <f>+'2018 Hourly Load - RC2016'!M75/'2018 Hourly Load - RC2016'!$C$7</f>
        <v>0.59508116669153843</v>
      </c>
      <c r="N74" s="33">
        <f>+'2018 Hourly Load - RC2016'!N75/'2018 Hourly Load - RC2016'!$C$7</f>
        <v>0.61083245503266803</v>
      </c>
      <c r="O74" s="33">
        <f>+'2018 Hourly Load - RC2016'!O75/'2018 Hourly Load - RC2016'!$C$7</f>
        <v>0.60761534839535514</v>
      </c>
      <c r="P74" s="33">
        <f>+'2018 Hourly Load - RC2016'!P75/'2018 Hourly Load - RC2016'!$C$7</f>
        <v>0.600303742401462</v>
      </c>
      <c r="Q74" s="33">
        <f>+'2018 Hourly Load - RC2016'!Q75/'2018 Hourly Load - RC2016'!$C$7</f>
        <v>0.55635054522674476</v>
      </c>
      <c r="R74" s="33">
        <f>+'2018 Hourly Load - RC2016'!R75/'2018 Hourly Load - RC2016'!$C$7</f>
        <v>0.53487531390753873</v>
      </c>
      <c r="S74" s="33">
        <f>+'2018 Hourly Load - RC2016'!S75/'2018 Hourly Load - RC2016'!$C$7</f>
        <v>0.53842666539028683</v>
      </c>
      <c r="T74" s="33">
        <f>+'2018 Hourly Load - RC2016'!T75/'2018 Hourly Load - RC2016'!$C$7</f>
        <v>0.56274297789569117</v>
      </c>
      <c r="U74" s="33">
        <f>+'2018 Hourly Load - RC2016'!U75/'2018 Hourly Load - RC2016'!$C$7</f>
        <v>0.56767308936585914</v>
      </c>
      <c r="V74" s="33">
        <f>+'2018 Hourly Load - RC2016'!V75/'2018 Hourly Load - RC2016'!$C$7</f>
        <v>0.54481909805923334</v>
      </c>
      <c r="W74" s="33">
        <f>+'2018 Hourly Load - RC2016'!W75/'2018 Hourly Load - RC2016'!$C$7</f>
        <v>0.50821928748408851</v>
      </c>
      <c r="X74" s="33">
        <f>+'2018 Hourly Load - RC2016'!X75/'2018 Hourly Load - RC2016'!$C$7</f>
        <v>0.46547772787407354</v>
      </c>
      <c r="Y74" s="33">
        <f>+'2018 Hourly Load - RC2016'!Y75/'2018 Hourly Load - RC2016'!$C$7</f>
        <v>0.41676154165190582</v>
      </c>
      <c r="AA74" s="34">
        <f t="shared" si="0"/>
        <v>0.61083245503266803</v>
      </c>
    </row>
    <row r="75" spans="1:27" x14ac:dyDescent="0.2">
      <c r="A75" s="29">
        <f>IF('2018 Hourly Load - RC2016'!A76="","",'2018 Hourly Load - RC2016'!A76)</f>
        <v>43166</v>
      </c>
      <c r="B75" s="33">
        <f>+'2018 Hourly Load - RC2016'!B76/'2018 Hourly Load - RC2016'!$C$7</f>
        <v>0.37443778809868478</v>
      </c>
      <c r="C75" s="33">
        <f>+'2018 Hourly Load - RC2016'!C76/'2018 Hourly Load - RC2016'!$C$7</f>
        <v>0.34819956773202843</v>
      </c>
      <c r="D75" s="33">
        <f>+'2018 Hourly Load - RC2016'!D76/'2018 Hourly Load - RC2016'!$C$7</f>
        <v>0.33725304904402853</v>
      </c>
      <c r="E75" s="33">
        <f>+'2018 Hourly Load - RC2016'!E76/'2018 Hourly Load - RC2016'!$C$7</f>
        <v>0.33219759575682239</v>
      </c>
      <c r="F75" s="33">
        <f>+'2018 Hourly Load - RC2016'!F76/'2018 Hourly Load - RC2016'!$C$7</f>
        <v>0.33687702359291399</v>
      </c>
      <c r="G75" s="33">
        <f>+'2018 Hourly Load - RC2016'!G76/'2018 Hourly Load - RC2016'!$C$7</f>
        <v>0.36407619789019624</v>
      </c>
      <c r="H75" s="33">
        <f>+'2018 Hourly Load - RC2016'!H76/'2018 Hourly Load - RC2016'!$C$7</f>
        <v>0.42210945917886766</v>
      </c>
      <c r="I75" s="33">
        <f>+'2018 Hourly Load - RC2016'!I76/'2018 Hourly Load - RC2016'!$C$7</f>
        <v>0.457581193400669</v>
      </c>
      <c r="J75" s="33">
        <f>+'2018 Hourly Load - RC2016'!J76/'2018 Hourly Load - RC2016'!$C$7</f>
        <v>0.48950157613972223</v>
      </c>
      <c r="K75" s="33">
        <f>+'2018 Hourly Load - RC2016'!K76/'2018 Hourly Load - RC2016'!$C$7</f>
        <v>0.51573979650637858</v>
      </c>
      <c r="L75" s="33">
        <f>+'2018 Hourly Load - RC2016'!L76/'2018 Hourly Load - RC2016'!$C$7</f>
        <v>0.53717324721990511</v>
      </c>
      <c r="M75" s="33">
        <f>+'2018 Hourly Load - RC2016'!M76/'2018 Hourly Load - RC2016'!$C$7</f>
        <v>0.54682456713184402</v>
      </c>
      <c r="N75" s="33">
        <f>+'2018 Hourly Load - RC2016'!N76/'2018 Hourly Load - RC2016'!$C$7</f>
        <v>0.55183823981337077</v>
      </c>
      <c r="O75" s="33">
        <f>+'2018 Hourly Load - RC2016'!O76/'2018 Hourly Load - RC2016'!$C$7</f>
        <v>0.55229782647584391</v>
      </c>
      <c r="P75" s="33">
        <f>+'2018 Hourly Load - RC2016'!P76/'2018 Hourly Load - RC2016'!$C$7</f>
        <v>0.55188002041905004</v>
      </c>
      <c r="Q75" s="33">
        <f>+'2018 Hourly Load - RC2016'!Q76/'2018 Hourly Load - RC2016'!$C$7</f>
        <v>0.55225604587016464</v>
      </c>
      <c r="R75" s="33">
        <f>+'2018 Hourly Load - RC2016'!R76/'2018 Hourly Load - RC2016'!$C$7</f>
        <v>0.54862113317605776</v>
      </c>
      <c r="S75" s="33">
        <f>+'2018 Hourly Load - RC2016'!S76/'2018 Hourly Load - RC2016'!$C$7</f>
        <v>0.5388444714470807</v>
      </c>
      <c r="T75" s="33">
        <f>+'2018 Hourly Load - RC2016'!T76/'2018 Hourly Load - RC2016'!$C$7</f>
        <v>0.54381636352292795</v>
      </c>
      <c r="U75" s="33">
        <f>+'2018 Hourly Load - RC2016'!U76/'2018 Hourly Load - RC2016'!$C$7</f>
        <v>0.54736771500567605</v>
      </c>
      <c r="V75" s="33">
        <f>+'2018 Hourly Load - RC2016'!V76/'2018 Hourly Load - RC2016'!$C$7</f>
        <v>0.52676987640573725</v>
      </c>
      <c r="W75" s="33">
        <f>+'2018 Hourly Load - RC2016'!W76/'2018 Hourly Load - RC2016'!$C$7</f>
        <v>0.49113101976121837</v>
      </c>
      <c r="X75" s="33">
        <f>+'2018 Hourly Load - RC2016'!X76/'2018 Hourly Load - RC2016'!$C$7</f>
        <v>0.45319422980433316</v>
      </c>
      <c r="Y75" s="33">
        <f>+'2018 Hourly Load - RC2016'!Y76/'2018 Hourly Load - RC2016'!$C$7</f>
        <v>0.40435270176512733</v>
      </c>
      <c r="AA75" s="34">
        <f t="shared" ref="AA75:AA138" si="1">MAX(B75:Y75)</f>
        <v>0.55229782647584391</v>
      </c>
    </row>
    <row r="76" spans="1:27" x14ac:dyDescent="0.2">
      <c r="A76" s="29">
        <f>IF('2018 Hourly Load - RC2016'!A77="","",'2018 Hourly Load - RC2016'!A77)</f>
        <v>43167</v>
      </c>
      <c r="B76" s="33">
        <f>+'2018 Hourly Load - RC2016'!B77/'2018 Hourly Load - RC2016'!$C$7</f>
        <v>0.37126246206705116</v>
      </c>
      <c r="C76" s="33">
        <f>+'2018 Hourly Load - RC2016'!C77/'2018 Hourly Load - RC2016'!$C$7</f>
        <v>0.346653685321891</v>
      </c>
      <c r="D76" s="33">
        <f>+'2018 Hourly Load - RC2016'!D77/'2018 Hourly Load - RC2016'!$C$7</f>
        <v>0.33528936057709718</v>
      </c>
      <c r="E76" s="33">
        <f>+'2018 Hourly Load - RC2016'!E77/'2018 Hourly Load - RC2016'!$C$7</f>
        <v>0.33111130000915828</v>
      </c>
      <c r="F76" s="33">
        <f>+'2018 Hourly Load - RC2016'!F77/'2018 Hourly Load - RC2016'!$C$7</f>
        <v>0.33428662604079185</v>
      </c>
      <c r="G76" s="33">
        <f>+'2018 Hourly Load - RC2016'!G77/'2018 Hourly Load - RC2016'!$C$7</f>
        <v>0.34502424170039481</v>
      </c>
      <c r="H76" s="33">
        <f>+'2018 Hourly Load - RC2016'!H77/'2018 Hourly Load - RC2016'!$C$7</f>
        <v>0.37213985478631834</v>
      </c>
      <c r="I76" s="33">
        <f>+'2018 Hourly Load - RC2016'!I77/'2018 Hourly Load - RC2016'!$C$7</f>
        <v>0.40990952232048605</v>
      </c>
      <c r="J76" s="33">
        <f>+'2018 Hourly Load - RC2016'!J77/'2018 Hourly Load - RC2016'!$C$7</f>
        <v>0.44909973044775303</v>
      </c>
      <c r="K76" s="33">
        <f>+'2018 Hourly Load - RC2016'!K77/'2018 Hourly Load - RC2016'!$C$7</f>
        <v>0.47145235448622613</v>
      </c>
      <c r="L76" s="33">
        <f>+'2018 Hourly Load - RC2016'!L77/'2018 Hourly Load - RC2016'!$C$7</f>
        <v>0.4778447871551727</v>
      </c>
      <c r="M76" s="33">
        <f>+'2018 Hourly Load - RC2016'!M77/'2018 Hourly Load - RC2016'!$C$7</f>
        <v>0.47734341988702</v>
      </c>
      <c r="N76" s="33">
        <f>+'2018 Hourly Load - RC2016'!N77/'2018 Hourly Load - RC2016'!$C$7</f>
        <v>0.47629890474503528</v>
      </c>
      <c r="O76" s="33">
        <f>+'2018 Hourly Load - RC2016'!O77/'2018 Hourly Load - RC2016'!$C$7</f>
        <v>0.47588109868824141</v>
      </c>
      <c r="P76" s="33">
        <f>+'2018 Hourly Load - RC2016'!P77/'2018 Hourly Load - RC2016'!$C$7</f>
        <v>0.47909820532555436</v>
      </c>
      <c r="Q76" s="33">
        <f>+'2018 Hourly Load - RC2016'!Q77/'2018 Hourly Load - RC2016'!$C$7</f>
        <v>0.48386119437300473</v>
      </c>
      <c r="R76" s="33">
        <f>+'2018 Hourly Load - RC2016'!R77/'2018 Hourly Load - RC2016'!$C$7</f>
        <v>0.48640981131944744</v>
      </c>
      <c r="S76" s="33">
        <f>+'2018 Hourly Load - RC2016'!S77/'2018 Hourly Load - RC2016'!$C$7</f>
        <v>0.48407009740140167</v>
      </c>
      <c r="T76" s="33">
        <f>+'2018 Hourly Load - RC2016'!T77/'2018 Hourly Load - RC2016'!$C$7</f>
        <v>0.49121458097257714</v>
      </c>
      <c r="U76" s="33">
        <f>+'2018 Hourly Load - RC2016'!U77/'2018 Hourly Load - RC2016'!$C$7</f>
        <v>0.50383232388775268</v>
      </c>
      <c r="V76" s="33">
        <f>+'2018 Hourly Load - RC2016'!V77/'2018 Hourly Load - RC2016'!$C$7</f>
        <v>0.48210640893447038</v>
      </c>
      <c r="W76" s="33">
        <f>+'2018 Hourly Load - RC2016'!W77/'2018 Hourly Load - RC2016'!$C$7</f>
        <v>0.45586818856781403</v>
      </c>
      <c r="X76" s="33">
        <f>+'2018 Hourly Load - RC2016'!X77/'2018 Hourly Load - RC2016'!$C$7</f>
        <v>0.42357178037764626</v>
      </c>
      <c r="Y76" s="33">
        <f>+'2018 Hourly Load - RC2016'!Y77/'2018 Hourly Load - RC2016'!$C$7</f>
        <v>0.39094112734204339</v>
      </c>
      <c r="AA76" s="34">
        <f t="shared" si="1"/>
        <v>0.50383232388775268</v>
      </c>
    </row>
    <row r="77" spans="1:27" x14ac:dyDescent="0.2">
      <c r="A77" s="29">
        <f>IF('2018 Hourly Load - RC2016'!A78="","",'2018 Hourly Load - RC2016'!A78)</f>
        <v>43168</v>
      </c>
      <c r="B77" s="33">
        <f>+'2018 Hourly Load - RC2016'!B78/'2018 Hourly Load - RC2016'!$C$7</f>
        <v>0.35396529131578408</v>
      </c>
      <c r="C77" s="33">
        <f>+'2018 Hourly Load - RC2016'!C78/'2018 Hourly Load - RC2016'!$C$7</f>
        <v>0</v>
      </c>
      <c r="D77" s="33">
        <f>+'2018 Hourly Load - RC2016'!D78/'2018 Hourly Load - RC2016'!$C$7</f>
        <v>0.33307498847608957</v>
      </c>
      <c r="E77" s="33">
        <f>+'2018 Hourly Load - RC2016'!E78/'2018 Hourly Load - RC2016'!$C$7</f>
        <v>0.32175244433697514</v>
      </c>
      <c r="F77" s="33">
        <f>+'2018 Hourly Load - RC2016'!F78/'2018 Hourly Load - RC2016'!$C$7</f>
        <v>0.31774150619175379</v>
      </c>
      <c r="G77" s="33">
        <f>+'2018 Hourly Load - RC2016'!G78/'2018 Hourly Load - RC2016'!$C$7</f>
        <v>0.32296408190167741</v>
      </c>
      <c r="H77" s="33">
        <f>+'2018 Hourly Load - RC2016'!H78/'2018 Hourly Load - RC2016'!$C$7</f>
        <v>0.3376708551008224</v>
      </c>
      <c r="I77" s="33">
        <f>+'2018 Hourly Load - RC2016'!I78/'2018 Hourly Load - RC2016'!$C$7</f>
        <v>0.35893718339163139</v>
      </c>
      <c r="J77" s="33">
        <f>+'2018 Hourly Load - RC2016'!J78/'2018 Hourly Load - RC2016'!$C$7</f>
        <v>0.38989661220005867</v>
      </c>
      <c r="K77" s="33">
        <f>+'2018 Hourly Load - RC2016'!K78/'2018 Hourly Load - RC2016'!$C$7</f>
        <v>0.42791696336830276</v>
      </c>
      <c r="L77" s="33">
        <f>+'2018 Hourly Load - RC2016'!L78/'2018 Hourly Load - RC2016'!$C$7</f>
        <v>0.45879283096537127</v>
      </c>
      <c r="M77" s="33">
        <f>+'2018 Hourly Load - RC2016'!M78/'2018 Hourly Load - RC2016'!$C$7</f>
        <v>0.47232974720549331</v>
      </c>
      <c r="N77" s="33">
        <f>+'2018 Hourly Load - RC2016'!N78/'2018 Hourly Load - RC2016'!$C$7</f>
        <v>0.49062965249306573</v>
      </c>
      <c r="O77" s="33">
        <f>+'2018 Hourly Load - RC2016'!O78/'2018 Hourly Load - RC2016'!$C$7</f>
        <v>0.50074055906747794</v>
      </c>
      <c r="P77" s="33">
        <f>+'2018 Hourly Load - RC2016'!P78/'2018 Hourly Load - RC2016'!$C$7</f>
        <v>0.50813572627272974</v>
      </c>
      <c r="Q77" s="33">
        <f>+'2018 Hourly Load - RC2016'!Q78/'2018 Hourly Load - RC2016'!$C$7</f>
        <v>0.5188733419323327</v>
      </c>
      <c r="R77" s="33">
        <f>+'2018 Hourly Load - RC2016'!R78/'2018 Hourly Load - RC2016'!$C$7</f>
        <v>0.52994520243737087</v>
      </c>
      <c r="S77" s="33">
        <f>+'2018 Hourly Load - RC2016'!S78/'2018 Hourly Load - RC2016'!$C$7</f>
        <v>0.53525133935865321</v>
      </c>
      <c r="T77" s="33">
        <f>+'2018 Hourly Load - RC2016'!T78/'2018 Hourly Load - RC2016'!$C$7</f>
        <v>0.52731302427956939</v>
      </c>
      <c r="U77" s="33">
        <f>+'2018 Hourly Load - RC2016'!U78/'2018 Hourly Load - RC2016'!$C$7</f>
        <v>0.52961095759193566</v>
      </c>
      <c r="V77" s="33">
        <f>+'2018 Hourly Load - RC2016'!V78/'2018 Hourly Load - RC2016'!$C$7</f>
        <v>0.54214513929575248</v>
      </c>
      <c r="W77" s="33">
        <f>+'2018 Hourly Load - RC2016'!W78/'2018 Hourly Load - RC2016'!$C$7</f>
        <v>0.51097680745892826</v>
      </c>
      <c r="X77" s="33">
        <f>+'2018 Hourly Load - RC2016'!X78/'2018 Hourly Load - RC2016'!$C$7</f>
        <v>0.47028249752720325</v>
      </c>
      <c r="Y77" s="33">
        <f>+'2018 Hourly Load - RC2016'!Y78/'2018 Hourly Load - RC2016'!$C$7</f>
        <v>0.41212389442149372</v>
      </c>
      <c r="AA77" s="34">
        <f t="shared" si="1"/>
        <v>0.54214513929575248</v>
      </c>
    </row>
    <row r="78" spans="1:27" x14ac:dyDescent="0.2">
      <c r="A78" s="29">
        <f>IF('2018 Hourly Load - RC2016'!A79="","",'2018 Hourly Load - RC2016'!A79)</f>
        <v>43169</v>
      </c>
      <c r="B78" s="33">
        <f>+'2018 Hourly Load - RC2016'!B79/'2018 Hourly Load - RC2016'!$C$7</f>
        <v>0.36386729486179931</v>
      </c>
      <c r="C78" s="33">
        <f>+'2018 Hourly Load - RC2016'!C79/'2018 Hourly Load - RC2016'!$C$7</f>
        <v>0.33182157030570791</v>
      </c>
      <c r="D78" s="33">
        <f>+'2018 Hourly Load - RC2016'!D79/'2018 Hourly Load - RC2016'!$C$7</f>
        <v>0.31627918499297519</v>
      </c>
      <c r="E78" s="33">
        <f>+'2018 Hourly Load - RC2016'!E79/'2018 Hourly Load - RC2016'!$C$7</f>
        <v>0.31143263473416605</v>
      </c>
      <c r="F78" s="33">
        <f>+'2018 Hourly Load - RC2016'!F79/'2018 Hourly Load - RC2016'!$C$7</f>
        <v>0.31711479710656298</v>
      </c>
      <c r="G78" s="33">
        <f>+'2018 Hourly Load - RC2016'!G79/'2018 Hourly Load - RC2016'!$C$7</f>
        <v>0.34268452778234904</v>
      </c>
      <c r="H78" s="33">
        <f>+'2018 Hourly Load - RC2016'!H79/'2018 Hourly Load - RC2016'!$C$7</f>
        <v>0.39821095273025714</v>
      </c>
      <c r="I78" s="33">
        <f>+'2018 Hourly Load - RC2016'!I79/'2018 Hourly Load - RC2016'!$C$7</f>
        <v>0.43911416569037903</v>
      </c>
      <c r="J78" s="33">
        <f>+'2018 Hourly Load - RC2016'!J79/'2018 Hourly Load - RC2016'!$C$7</f>
        <v>0.45131410254876059</v>
      </c>
      <c r="K78" s="33">
        <f>+'2018 Hourly Load - RC2016'!K79/'2018 Hourly Load - RC2016'!$C$7</f>
        <v>0.47521260899737117</v>
      </c>
      <c r="L78" s="33">
        <f>+'2018 Hourly Load - RC2016'!L79/'2018 Hourly Load - RC2016'!$C$7</f>
        <v>0.50391588509911145</v>
      </c>
      <c r="M78" s="33">
        <f>+'2018 Hourly Load - RC2016'!M79/'2018 Hourly Load - RC2016'!$C$7</f>
        <v>0.5211294946390197</v>
      </c>
      <c r="N78" s="33">
        <f>+'2018 Hourly Load - RC2016'!N79/'2018 Hourly Load - RC2016'!$C$7</f>
        <v>0.54051569567425628</v>
      </c>
      <c r="O78" s="33">
        <f>+'2018 Hourly Load - RC2016'!O79/'2018 Hourly Load - RC2016'!$C$7</f>
        <v>0.55338412222350808</v>
      </c>
      <c r="P78" s="33">
        <f>+'2018 Hourly Load - RC2016'!P79/'2018 Hourly Load - RC2016'!$C$7</f>
        <v>0.57256142023034762</v>
      </c>
      <c r="Q78" s="33">
        <f>+'2018 Hourly Load - RC2016'!Q79/'2018 Hourly Load - RC2016'!$C$7</f>
        <v>0.59111200915199646</v>
      </c>
      <c r="R78" s="33">
        <f>+'2018 Hourly Load - RC2016'!R79/'2018 Hourly Load - RC2016'!$C$7</f>
        <v>0.60640371083065281</v>
      </c>
      <c r="S78" s="33">
        <f>+'2018 Hourly Load - RC2016'!S79/'2018 Hourly Load - RC2016'!$C$7</f>
        <v>0.60744822597263759</v>
      </c>
      <c r="T78" s="33">
        <f>+'2018 Hourly Load - RC2016'!T79/'2018 Hourly Load - RC2016'!$C$7</f>
        <v>0.59478870245178261</v>
      </c>
      <c r="U78" s="33">
        <f>+'2018 Hourly Load - RC2016'!U79/'2018 Hourly Load - RC2016'!$C$7</f>
        <v>0.59140447339175217</v>
      </c>
      <c r="V78" s="33">
        <f>+'2018 Hourly Load - RC2016'!V79/'2018 Hourly Load - RC2016'!$C$7</f>
        <v>0.59650170728463758</v>
      </c>
      <c r="W78" s="33">
        <f>+'2018 Hourly Load - RC2016'!W79/'2018 Hourly Load - RC2016'!$C$7</f>
        <v>0.55288275495535544</v>
      </c>
      <c r="X78" s="33">
        <f>+'2018 Hourly Load - RC2016'!X79/'2018 Hourly Load - RC2016'!$C$7</f>
        <v>0.50429191055022593</v>
      </c>
      <c r="Y78" s="33">
        <f>+'2018 Hourly Load - RC2016'!Y79/'2018 Hourly Load - RC2016'!$C$7</f>
        <v>0.44316688444127977</v>
      </c>
      <c r="AA78" s="34">
        <f t="shared" si="1"/>
        <v>0.60744822597263759</v>
      </c>
    </row>
    <row r="79" spans="1:27" x14ac:dyDescent="0.2">
      <c r="A79" s="29">
        <f>IF('2018 Hourly Load - RC2016'!A80="","",'2018 Hourly Load - RC2016'!A80)</f>
        <v>43170</v>
      </c>
      <c r="B79" s="33">
        <f>+'2018 Hourly Load - RC2016'!B80/'2018 Hourly Load - RC2016'!$C$7</f>
        <v>0.3864288219286694</v>
      </c>
      <c r="C79" s="33">
        <f>+'2018 Hourly Load - RC2016'!C80/'2018 Hourly Load - RC2016'!$C$7</f>
        <v>0.35120777134094444</v>
      </c>
      <c r="D79" s="33">
        <f>+'2018 Hourly Load - RC2016'!D80/'2018 Hourly Load - RC2016'!$C$7</f>
        <v>0.33169622848866975</v>
      </c>
      <c r="E79" s="33">
        <f>+'2018 Hourly Load - RC2016'!E80/'2018 Hourly Load - RC2016'!$C$7</f>
        <v>0.32200312797105146</v>
      </c>
      <c r="F79" s="33">
        <f>+'2018 Hourly Load - RC2016'!F80/'2018 Hourly Load - RC2016'!$C$7</f>
        <v>0.32196134736537213</v>
      </c>
      <c r="G79" s="33">
        <f>+'2018 Hourly Load - RC2016'!G80/'2018 Hourly Load - RC2016'!$C$7</f>
        <v>0.34657012411053223</v>
      </c>
      <c r="H79" s="33">
        <f>+'2018 Hourly Load - RC2016'!H80/'2018 Hourly Load - RC2016'!$C$7</f>
        <v>0.40155340118460825</v>
      </c>
      <c r="I79" s="33">
        <f>+'2018 Hourly Load - RC2016'!I80/'2018 Hourly Load - RC2016'!$C$7</f>
        <v>0.440827170523234</v>
      </c>
      <c r="J79" s="33">
        <f>+'2018 Hourly Load - RC2016'!J80/'2018 Hourly Load - RC2016'!$C$7</f>
        <v>0.45139766376011936</v>
      </c>
      <c r="K79" s="33">
        <f>+'2018 Hourly Load - RC2016'!K80/'2018 Hourly Load - RC2016'!$C$7</f>
        <v>0.47943245017098945</v>
      </c>
      <c r="L79" s="33">
        <f>+'2018 Hourly Load - RC2016'!L80/'2018 Hourly Load - RC2016'!$C$7</f>
        <v>0.50433369115590532</v>
      </c>
      <c r="M79" s="33">
        <f>+'2018 Hourly Load - RC2016'!M80/'2018 Hourly Load - RC2016'!$C$7</f>
        <v>0.52743836609660744</v>
      </c>
      <c r="N79" s="33">
        <f>+'2018 Hourly Load - RC2016'!N80/'2018 Hourly Load - RC2016'!$C$7</f>
        <v>0.54749305682271421</v>
      </c>
      <c r="O79" s="33">
        <f>+'2018 Hourly Load - RC2016'!O80/'2018 Hourly Load - RC2016'!$C$7</f>
        <v>0.5658765233216454</v>
      </c>
      <c r="P79" s="33">
        <f>+'2018 Hourly Load - RC2016'!P80/'2018 Hourly Load - RC2016'!$C$7</f>
        <v>0.58313191346723314</v>
      </c>
      <c r="Q79" s="33">
        <f>+'2018 Hourly Load - RC2016'!Q80/'2018 Hourly Load - RC2016'!$C$7</f>
        <v>0.60243455329111084</v>
      </c>
      <c r="R79" s="33">
        <f>+'2018 Hourly Load - RC2016'!R80/'2018 Hourly Load - RC2016'!$C$7</f>
        <v>0.61868720890039319</v>
      </c>
      <c r="S79" s="33">
        <f>+'2018 Hourly Load - RC2016'!S80/'2018 Hourly Load - RC2016'!$C$7</f>
        <v>0.62345019794784351</v>
      </c>
      <c r="T79" s="33">
        <f>+'2018 Hourly Load - RC2016'!T80/'2018 Hourly Load - RC2016'!$C$7</f>
        <v>0.61237833744280545</v>
      </c>
      <c r="U79" s="33">
        <f>+'2018 Hourly Load - RC2016'!U80/'2018 Hourly Load - RC2016'!$C$7</f>
        <v>0.60686329749312606</v>
      </c>
      <c r="V79" s="33">
        <f>+'2018 Hourly Load - RC2016'!V80/'2018 Hourly Load - RC2016'!$C$7</f>
        <v>0.61246189865416423</v>
      </c>
      <c r="W79" s="33">
        <f>+'2018 Hourly Load - RC2016'!W80/'2018 Hourly Load - RC2016'!$C$7</f>
        <v>0.57481757293703473</v>
      </c>
      <c r="X79" s="33">
        <f>+'2018 Hourly Load - RC2016'!X80/'2018 Hourly Load - RC2016'!$C$7</f>
        <v>0.5237198921911419</v>
      </c>
      <c r="Y79" s="33">
        <f>+'2018 Hourly Load - RC2016'!Y80/'2018 Hourly Load - RC2016'!$C$7</f>
        <v>0.45733050976659262</v>
      </c>
      <c r="AA79" s="34">
        <f t="shared" si="1"/>
        <v>0.62345019794784351</v>
      </c>
    </row>
    <row r="80" spans="1:27" x14ac:dyDescent="0.2">
      <c r="A80" s="29">
        <f>IF('2018 Hourly Load - RC2016'!A81="","",'2018 Hourly Load - RC2016'!A81)</f>
        <v>43171</v>
      </c>
      <c r="B80" s="33">
        <f>+'2018 Hourly Load - RC2016'!B81/'2018 Hourly Load - RC2016'!$C$7</f>
        <v>0.40531365569575328</v>
      </c>
      <c r="C80" s="33">
        <f>+'2018 Hourly Load - RC2016'!C81/'2018 Hourly Load - RC2016'!$C$7</f>
        <v>0.36963301844555502</v>
      </c>
      <c r="D80" s="33">
        <f>+'2018 Hourly Load - RC2016'!D81/'2018 Hourly Load - RC2016'!$C$7</f>
        <v>0.35112421012958567</v>
      </c>
      <c r="E80" s="33">
        <f>+'2018 Hourly Load - RC2016'!E81/'2018 Hourly Load - RC2016'!$C$7</f>
        <v>0.34293521141642541</v>
      </c>
      <c r="F80" s="33">
        <f>+'2018 Hourly Load - RC2016'!F81/'2018 Hourly Load - RC2016'!$C$7</f>
        <v>0.34477355806631854</v>
      </c>
      <c r="G80" s="33">
        <f>+'2018 Hourly Load - RC2016'!G81/'2018 Hourly Load - RC2016'!$C$7</f>
        <v>0.36959123783987563</v>
      </c>
      <c r="H80" s="33">
        <f>+'2018 Hourly Load - RC2016'!H81/'2018 Hourly Load - RC2016'!$C$7</f>
        <v>0.42691422883199742</v>
      </c>
      <c r="I80" s="33">
        <f>+'2018 Hourly Load - RC2016'!I81/'2018 Hourly Load - RC2016'!$C$7</f>
        <v>0.42457451491395165</v>
      </c>
      <c r="J80" s="33">
        <f>+'2018 Hourly Load - RC2016'!J81/'2018 Hourly Load - RC2016'!$C$7</f>
        <v>0.47475302233489786</v>
      </c>
      <c r="K80" s="33">
        <f>+'2018 Hourly Load - RC2016'!K81/'2018 Hourly Load - RC2016'!$C$7</f>
        <v>0.50838640990680606</v>
      </c>
      <c r="L80" s="33">
        <f>+'2018 Hourly Load - RC2016'!L81/'2018 Hourly Load - RC2016'!$C$7</f>
        <v>0.54933140347260734</v>
      </c>
      <c r="M80" s="33">
        <f>+'2018 Hourly Load - RC2016'!M81/'2018 Hourly Load - RC2016'!$C$7</f>
        <v>0.58204561771956898</v>
      </c>
      <c r="N80" s="33">
        <f>+'2018 Hourly Load - RC2016'!N81/'2018 Hourly Load - RC2016'!$C$7</f>
        <v>0.60736466476127871</v>
      </c>
      <c r="O80" s="33">
        <f>+'2018 Hourly Load - RC2016'!O81/'2018 Hourly Load - RC2016'!$C$7</f>
        <v>0.62453649369550768</v>
      </c>
      <c r="P80" s="33">
        <f>+'2018 Hourly Load - RC2016'!P81/'2018 Hourly Load - RC2016'!$C$7</f>
        <v>0.6337700075506526</v>
      </c>
      <c r="Q80" s="33">
        <f>+'2018 Hourly Load - RC2016'!Q81/'2018 Hourly Load - RC2016'!$C$7</f>
        <v>0.65156854557007238</v>
      </c>
      <c r="R80" s="33">
        <f>+'2018 Hourly Load - RC2016'!R81/'2018 Hourly Load - RC2016'!$C$7</f>
        <v>0.66226438062399595</v>
      </c>
      <c r="S80" s="33">
        <f>+'2018 Hourly Load - RC2016'!S81/'2018 Hourly Load - RC2016'!$C$7</f>
        <v>0.6572924885481487</v>
      </c>
      <c r="T80" s="33">
        <f>+'2018 Hourly Load - RC2016'!T81/'2018 Hourly Load - RC2016'!$C$7</f>
        <v>0.63953573113440831</v>
      </c>
      <c r="U80" s="33">
        <f>+'2018 Hourly Load - RC2016'!U81/'2018 Hourly Load - RC2016'!$C$7</f>
        <v>0.63214056392915641</v>
      </c>
      <c r="V80" s="33">
        <f>+'2018 Hourly Load - RC2016'!V81/'2018 Hourly Load - RC2016'!$C$7</f>
        <v>0.63531588996079003</v>
      </c>
      <c r="W80" s="33">
        <f>+'2018 Hourly Load - RC2016'!W81/'2018 Hourly Load - RC2016'!$C$7</f>
        <v>0.5964599266789582</v>
      </c>
      <c r="X80" s="33">
        <f>+'2018 Hourly Load - RC2016'!X81/'2018 Hourly Load - RC2016'!$C$7</f>
        <v>0.54736771500567605</v>
      </c>
      <c r="Y80" s="33">
        <f>+'2018 Hourly Load - RC2016'!Y81/'2018 Hourly Load - RC2016'!$C$7</f>
        <v>0.48712008161599701</v>
      </c>
      <c r="AA80" s="34">
        <f t="shared" si="1"/>
        <v>0.66226438062399595</v>
      </c>
    </row>
    <row r="81" spans="1:27" x14ac:dyDescent="0.2">
      <c r="A81" s="29">
        <f>IF('2018 Hourly Load - RC2016'!A82="","",'2018 Hourly Load - RC2016'!A82)</f>
        <v>43172</v>
      </c>
      <c r="B81" s="33">
        <f>+'2018 Hourly Load - RC2016'!B82/'2018 Hourly Load - RC2016'!$C$7</f>
        <v>0.43130119242833326</v>
      </c>
      <c r="C81" s="33">
        <f>+'2018 Hourly Load - RC2016'!C82/'2018 Hourly Load - RC2016'!$C$7</f>
        <v>0.39394933095095946</v>
      </c>
      <c r="D81" s="33">
        <f>+'2018 Hourly Load - RC2016'!D82/'2018 Hourly Load - RC2016'!$C$7</f>
        <v>0.37168026812384508</v>
      </c>
      <c r="E81" s="33">
        <f>+'2018 Hourly Load - RC2016'!E82/'2018 Hourly Load - RC2016'!$C$7</f>
        <v>0.35981457611089857</v>
      </c>
      <c r="F81" s="33">
        <f>+'2018 Hourly Load - RC2016'!F82/'2018 Hourly Load - RC2016'!$C$7</f>
        <v>0.35672281129062383</v>
      </c>
      <c r="G81" s="33">
        <f>+'2018 Hourly Load - RC2016'!G82/'2018 Hourly Load - RC2016'!$C$7</f>
        <v>0.37535696142363129</v>
      </c>
      <c r="H81" s="33">
        <f>+'2018 Hourly Load - RC2016'!H82/'2018 Hourly Load - RC2016'!$C$7</f>
        <v>0.42440739249123405</v>
      </c>
      <c r="I81" s="33">
        <f>+'2018 Hourly Load - RC2016'!I82/'2018 Hourly Load - RC2016'!$C$7</f>
        <v>0.45519969887694378</v>
      </c>
      <c r="J81" s="33">
        <f>+'2018 Hourly Load - RC2016'!J82/'2018 Hourly Load - RC2016'!$C$7</f>
        <v>0.4641825290980125</v>
      </c>
      <c r="K81" s="33">
        <f>+'2018 Hourly Load - RC2016'!K82/'2018 Hourly Load - RC2016'!$C$7</f>
        <v>0.49067143309874511</v>
      </c>
      <c r="L81" s="33">
        <f>+'2018 Hourly Load - RC2016'!L82/'2018 Hourly Load - RC2016'!$C$7</f>
        <v>0.51039187897941674</v>
      </c>
      <c r="M81" s="33">
        <f>+'2018 Hourly Load - RC2016'!M82/'2018 Hourly Load - RC2016'!$C$7</f>
        <v>0.52192332614692816</v>
      </c>
      <c r="N81" s="33">
        <f>+'2018 Hourly Load - RC2016'!N82/'2018 Hourly Load - RC2016'!$C$7</f>
        <v>0.52831575881587467</v>
      </c>
      <c r="O81" s="33">
        <f>+'2018 Hourly Load - RC2016'!O82/'2018 Hourly Load - RC2016'!$C$7</f>
        <v>0.53232669696109602</v>
      </c>
      <c r="P81" s="33">
        <f>+'2018 Hourly Load - RC2016'!P82/'2018 Hourly Load - RC2016'!$C$7</f>
        <v>0.53508421693593566</v>
      </c>
      <c r="Q81" s="33">
        <f>+'2018 Hourly Load - RC2016'!Q82/'2018 Hourly Load - RC2016'!$C$7</f>
        <v>0.53796707872781357</v>
      </c>
      <c r="R81" s="33">
        <f>+'2018 Hourly Load - RC2016'!R82/'2018 Hourly Load - RC2016'!$C$7</f>
        <v>0.54356567988885174</v>
      </c>
      <c r="S81" s="33">
        <f>+'2018 Hourly Load - RC2016'!S82/'2018 Hourly Load - RC2016'!$C$7</f>
        <v>0.54222870050711125</v>
      </c>
      <c r="T81" s="33">
        <f>+'2018 Hourly Load - RC2016'!T82/'2018 Hourly Load - RC2016'!$C$7</f>
        <v>0.52685343761709602</v>
      </c>
      <c r="U81" s="33">
        <f>+'2018 Hourly Load - RC2016'!U82/'2018 Hourly Load - RC2016'!$C$7</f>
        <v>0.5249733103615235</v>
      </c>
      <c r="V81" s="33">
        <f>+'2018 Hourly Load - RC2016'!V82/'2018 Hourly Load - RC2016'!$C$7</f>
        <v>0.53537668117569148</v>
      </c>
      <c r="W81" s="33">
        <f>+'2018 Hourly Load - RC2016'!W82/'2018 Hourly Load - RC2016'!$C$7</f>
        <v>0.50291315056280605</v>
      </c>
      <c r="X81" s="33">
        <f>+'2018 Hourly Load - RC2016'!X82/'2018 Hourly Load - RC2016'!$C$7</f>
        <v>0.45933597883920335</v>
      </c>
      <c r="Y81" s="33">
        <f>+'2018 Hourly Load - RC2016'!Y82/'2018 Hourly Load - RC2016'!$C$7</f>
        <v>0.40673419628885255</v>
      </c>
      <c r="AA81" s="34">
        <f t="shared" si="1"/>
        <v>0.54356567988885174</v>
      </c>
    </row>
    <row r="82" spans="1:27" x14ac:dyDescent="0.2">
      <c r="A82" s="29">
        <f>IF('2018 Hourly Load - RC2016'!A83="","",'2018 Hourly Load - RC2016'!A83)</f>
        <v>43173</v>
      </c>
      <c r="B82" s="33">
        <f>+'2018 Hourly Load - RC2016'!B83/'2018 Hourly Load - RC2016'!$C$7</f>
        <v>0.36253031548005887</v>
      </c>
      <c r="C82" s="33">
        <f>+'2018 Hourly Load - RC2016'!C83/'2018 Hourly Load - RC2016'!$C$7</f>
        <v>0.33754551328378424</v>
      </c>
      <c r="D82" s="33">
        <f>+'2018 Hourly Load - RC2016'!D83/'2018 Hourly Load - RC2016'!$C$7</f>
        <v>0.32363257159254766</v>
      </c>
      <c r="E82" s="33">
        <f>+'2018 Hourly Load - RC2016'!E83/'2018 Hourly Load - RC2016'!$C$7</f>
        <v>0.32016478132115839</v>
      </c>
      <c r="F82" s="33">
        <f>+'2018 Hourly Load - RC2016'!F83/'2018 Hourly Load - RC2016'!$C$7</f>
        <v>0.32714214246961631</v>
      </c>
      <c r="G82" s="33">
        <f>+'2018 Hourly Load - RC2016'!G83/'2018 Hourly Load - RC2016'!$C$7</f>
        <v>0.35705705613605887</v>
      </c>
      <c r="H82" s="33">
        <f>+'2018 Hourly Load - RC2016'!H83/'2018 Hourly Load - RC2016'!$C$7</f>
        <v>0.42390602522308141</v>
      </c>
      <c r="I82" s="33">
        <f>+'2018 Hourly Load - RC2016'!I83/'2018 Hourly Load - RC2016'!$C$7</f>
        <v>0.47178659933166128</v>
      </c>
      <c r="J82" s="33">
        <f>+'2018 Hourly Load - RC2016'!J83/'2018 Hourly Load - RC2016'!$C$7</f>
        <v>0.4824824343855848</v>
      </c>
      <c r="K82" s="33">
        <f>+'2018 Hourly Load - RC2016'!K83/'2018 Hourly Load - RC2016'!$C$7</f>
        <v>0.49196663187480616</v>
      </c>
      <c r="L82" s="33">
        <f>+'2018 Hourly Load - RC2016'!L83/'2018 Hourly Load - RC2016'!$C$7</f>
        <v>0.49919467665734046</v>
      </c>
      <c r="M82" s="33">
        <f>+'2018 Hourly Load - RC2016'!M83/'2018 Hourly Load - RC2016'!$C$7</f>
        <v>0.50094946209587488</v>
      </c>
      <c r="N82" s="33">
        <f>+'2018 Hourly Load - RC2016'!N83/'2018 Hourly Load - RC2016'!$C$7</f>
        <v>0.5001974111936458</v>
      </c>
      <c r="O82" s="33">
        <f>+'2018 Hourly Load - RC2016'!O83/'2018 Hourly Load - RC2016'!$C$7</f>
        <v>0.50207753844921832</v>
      </c>
      <c r="P82" s="33">
        <f>+'2018 Hourly Load - RC2016'!P83/'2018 Hourly Load - RC2016'!$C$7</f>
        <v>0.50450081357862286</v>
      </c>
      <c r="Q82" s="33">
        <f>+'2018 Hourly Load - RC2016'!Q83/'2018 Hourly Load - RC2016'!$C$7</f>
        <v>0.5089295577806382</v>
      </c>
      <c r="R82" s="33">
        <f>+'2018 Hourly Load - RC2016'!R83/'2018 Hourly Load - RC2016'!$C$7</f>
        <v>0.51528020984390532</v>
      </c>
      <c r="S82" s="33">
        <f>+'2018 Hourly Load - RC2016'!S83/'2018 Hourly Load - RC2016'!$C$7</f>
        <v>0.51490418439279073</v>
      </c>
      <c r="T82" s="33">
        <f>+'2018 Hourly Load - RC2016'!T83/'2018 Hourly Load - RC2016'!$C$7</f>
        <v>0.50508574205813428</v>
      </c>
      <c r="U82" s="33">
        <f>+'2018 Hourly Load - RC2016'!U83/'2018 Hourly Load - RC2016'!$C$7</f>
        <v>0.50425012994454654</v>
      </c>
      <c r="V82" s="33">
        <f>+'2018 Hourly Load - RC2016'!V83/'2018 Hourly Load - RC2016'!$C$7</f>
        <v>0.51335830198265331</v>
      </c>
      <c r="W82" s="33">
        <f>+'2018 Hourly Load - RC2016'!W83/'2018 Hourly Load - RC2016'!$C$7</f>
        <v>0.4878303519125467</v>
      </c>
      <c r="X82" s="33">
        <f>+'2018 Hourly Load - RC2016'!X83/'2018 Hourly Load - RC2016'!$C$7</f>
        <v>0.45231683708506598</v>
      </c>
      <c r="Y82" s="33">
        <f>+'2018 Hourly Load - RC2016'!Y83/'2018 Hourly Load - RC2016'!$C$7</f>
        <v>0.41141362412494403</v>
      </c>
      <c r="AA82" s="34">
        <f t="shared" si="1"/>
        <v>0.51528020984390532</v>
      </c>
    </row>
    <row r="83" spans="1:27" x14ac:dyDescent="0.2">
      <c r="A83" s="29">
        <f>IF('2018 Hourly Load - RC2016'!A84="","",'2018 Hourly Load - RC2016'!A84)</f>
        <v>43174</v>
      </c>
      <c r="B83" s="33">
        <f>+'2018 Hourly Load - RC2016'!B84/'2018 Hourly Load - RC2016'!$C$7</f>
        <v>0.36620700877984508</v>
      </c>
      <c r="C83" s="33">
        <f>+'2018 Hourly Load - RC2016'!C84/'2018 Hourly Load - RC2016'!$C$7</f>
        <v>0.33917495690528038</v>
      </c>
      <c r="D83" s="33">
        <f>+'2018 Hourly Load - RC2016'!D84/'2018 Hourly Load - RC2016'!$C$7</f>
        <v>0.32267161766192171</v>
      </c>
      <c r="E83" s="33">
        <f>+'2018 Hourly Load - RC2016'!E84/'2018 Hourly Load - RC2016'!$C$7</f>
        <v>0.31523466985099047</v>
      </c>
      <c r="F83" s="33">
        <f>+'2018 Hourly Load - RC2016'!F84/'2018 Hourly Load - RC2016'!$C$7</f>
        <v>0.31665521044408967</v>
      </c>
      <c r="G83" s="33">
        <f>+'2018 Hourly Load - RC2016'!G84/'2018 Hourly Load - RC2016'!$C$7</f>
        <v>0.32680789762418122</v>
      </c>
      <c r="H83" s="33">
        <f>+'2018 Hourly Load - RC2016'!H84/'2018 Hourly Load - RC2016'!$C$7</f>
        <v>0.34803244530931082</v>
      </c>
      <c r="I83" s="33">
        <f>+'2018 Hourly Load - RC2016'!I84/'2018 Hourly Load - RC2016'!$C$7</f>
        <v>0.38358774074247098</v>
      </c>
      <c r="J83" s="33">
        <f>+'2018 Hourly Load - RC2016'!J84/'2018 Hourly Load - RC2016'!$C$7</f>
        <v>0.42352999977196693</v>
      </c>
      <c r="K83" s="33">
        <f>+'2018 Hourly Load - RC2016'!K84/'2018 Hourly Load - RC2016'!$C$7</f>
        <v>0.46004624913575293</v>
      </c>
      <c r="L83" s="33">
        <f>+'2018 Hourly Load - RC2016'!L84/'2018 Hourly Load - RC2016'!$C$7</f>
        <v>0.4878303519125467</v>
      </c>
      <c r="M83" s="33">
        <f>+'2018 Hourly Load - RC2016'!M84/'2018 Hourly Load - RC2016'!$C$7</f>
        <v>0.50370698207071452</v>
      </c>
      <c r="N83" s="33">
        <f>+'2018 Hourly Load - RC2016'!N84/'2018 Hourly Load - RC2016'!$C$7</f>
        <v>0.51511308742118767</v>
      </c>
      <c r="O83" s="33">
        <f>+'2018 Hourly Load - RC2016'!O84/'2018 Hourly Load - RC2016'!$C$7</f>
        <v>0.52463906551608841</v>
      </c>
      <c r="P83" s="33">
        <f>+'2018 Hourly Load - RC2016'!P84/'2018 Hourly Load - RC2016'!$C$7</f>
        <v>0.53579448723248535</v>
      </c>
      <c r="Q83" s="33">
        <f>+'2018 Hourly Load - RC2016'!Q84/'2018 Hourly Load - RC2016'!$C$7</f>
        <v>0.54724237318863789</v>
      </c>
      <c r="R83" s="33">
        <f>+'2018 Hourly Load - RC2016'!R84/'2018 Hourly Load - RC2016'!$C$7</f>
        <v>0.55960943246973704</v>
      </c>
      <c r="S83" s="33">
        <f>+'2018 Hourly Load - RC2016'!S84/'2018 Hourly Load - RC2016'!$C$7</f>
        <v>0.56174024335938588</v>
      </c>
      <c r="T83" s="33">
        <f>+'2018 Hourly Load - RC2016'!T84/'2018 Hourly Load - RC2016'!$C$7</f>
        <v>0.54799442409086685</v>
      </c>
      <c r="U83" s="33">
        <f>+'2018 Hourly Load - RC2016'!U84/'2018 Hourly Load - RC2016'!$C$7</f>
        <v>0.5346664108791418</v>
      </c>
      <c r="V83" s="33">
        <f>+'2018 Hourly Load - RC2016'!V84/'2018 Hourly Load - RC2016'!$C$7</f>
        <v>0.53771639509373725</v>
      </c>
      <c r="W83" s="33">
        <f>+'2018 Hourly Load - RC2016'!W84/'2018 Hourly Load - RC2016'!$C$7</f>
        <v>0.50851175172384422</v>
      </c>
      <c r="X83" s="33">
        <f>+'2018 Hourly Load - RC2016'!X84/'2018 Hourly Load - RC2016'!$C$7</f>
        <v>0.47508726718033301</v>
      </c>
      <c r="Y83" s="33">
        <f>+'2018 Hourly Load - RC2016'!Y84/'2018 Hourly Load - RC2016'!$C$7</f>
        <v>0.42795874397398209</v>
      </c>
      <c r="AA83" s="34">
        <f t="shared" si="1"/>
        <v>0.56174024335938588</v>
      </c>
    </row>
    <row r="84" spans="1:27" x14ac:dyDescent="0.2">
      <c r="A84" s="29">
        <f>IF('2018 Hourly Load - RC2016'!A85="","",'2018 Hourly Load - RC2016'!A85)</f>
        <v>43175</v>
      </c>
      <c r="B84" s="33">
        <f>+'2018 Hourly Load - RC2016'!B85/'2018 Hourly Load - RC2016'!$C$7</f>
        <v>0.38613635768891369</v>
      </c>
      <c r="C84" s="33">
        <f>+'2018 Hourly Load - RC2016'!C85/'2018 Hourly Load - RC2016'!$C$7</f>
        <v>0.35705705613605887</v>
      </c>
      <c r="D84" s="33">
        <f>+'2018 Hourly Load - RC2016'!D85/'2018 Hourly Load - RC2016'!$C$7</f>
        <v>0.33842290600305142</v>
      </c>
      <c r="E84" s="33">
        <f>+'2018 Hourly Load - RC2016'!E85/'2018 Hourly Load - RC2016'!$C$7</f>
        <v>0.32797775458320411</v>
      </c>
      <c r="F84" s="33">
        <f>+'2018 Hourly Load - RC2016'!F85/'2018 Hourly Load - RC2016'!$C$7</f>
        <v>0.32375791340958582</v>
      </c>
      <c r="G84" s="33">
        <f>+'2018 Hourly Load - RC2016'!G85/'2018 Hourly Load - RC2016'!$C$7</f>
        <v>0.32647365277874613</v>
      </c>
      <c r="H84" s="33">
        <f>+'2018 Hourly Load - RC2016'!H85/'2018 Hourly Load - RC2016'!$C$7</f>
        <v>0.34026125265294455</v>
      </c>
      <c r="I84" s="33">
        <f>+'2018 Hourly Load - RC2016'!I85/'2018 Hourly Load - RC2016'!$C$7</f>
        <v>0.36177826457782991</v>
      </c>
      <c r="J84" s="33">
        <f>+'2018 Hourly Load - RC2016'!J85/'2018 Hourly Load - RC2016'!$C$7</f>
        <v>0.40493763024463875</v>
      </c>
      <c r="K84" s="33">
        <f>+'2018 Hourly Load - RC2016'!K85/'2018 Hourly Load - RC2016'!$C$7</f>
        <v>0.46071473882662317</v>
      </c>
      <c r="L84" s="33">
        <f>+'2018 Hourly Load - RC2016'!L85/'2018 Hourly Load - RC2016'!$C$7</f>
        <v>0.49990494695389004</v>
      </c>
      <c r="M84" s="33">
        <f>+'2018 Hourly Load - RC2016'!M85/'2018 Hourly Load - RC2016'!$C$7</f>
        <v>0.5285246618442716</v>
      </c>
      <c r="N84" s="33">
        <f>+'2018 Hourly Load - RC2016'!N85/'2018 Hourly Load - RC2016'!$C$7</f>
        <v>0.55116975012250047</v>
      </c>
      <c r="O84" s="33">
        <f>+'2018 Hourly Load - RC2016'!O85/'2018 Hourly Load - RC2016'!$C$7</f>
        <v>0.56846692087376749</v>
      </c>
      <c r="P84" s="33">
        <f>+'2018 Hourly Load - RC2016'!P85/'2018 Hourly Load - RC2016'!$C$7</f>
        <v>0.58522094375120248</v>
      </c>
      <c r="Q84" s="33">
        <f>+'2018 Hourly Load - RC2016'!Q85/'2018 Hourly Load - RC2016'!$C$7</f>
        <v>0.59666882970735513</v>
      </c>
      <c r="R84" s="33">
        <f>+'2018 Hourly Load - RC2016'!R85/'2018 Hourly Load - RC2016'!$C$7</f>
        <v>0.60197496662863759</v>
      </c>
      <c r="S84" s="33">
        <f>+'2018 Hourly Load - RC2016'!S85/'2018 Hourly Load - RC2016'!$C$7</f>
        <v>0.60013661997874446</v>
      </c>
      <c r="T84" s="33">
        <f>+'2018 Hourly Load - RC2016'!T85/'2018 Hourly Load - RC2016'!$C$7</f>
        <v>0.58530450496256137</v>
      </c>
      <c r="U84" s="33">
        <f>+'2018 Hourly Load - RC2016'!U85/'2018 Hourly Load - RC2016'!$C$7</f>
        <v>0.57966412319584382</v>
      </c>
      <c r="V84" s="33">
        <f>+'2018 Hourly Load - RC2016'!V85/'2018 Hourly Load - RC2016'!$C$7</f>
        <v>0.5896914685588972</v>
      </c>
      <c r="W84" s="33">
        <f>+'2018 Hourly Load - RC2016'!W85/'2018 Hourly Load - RC2016'!$C$7</f>
        <v>0.55831423369367594</v>
      </c>
      <c r="X84" s="33">
        <f>+'2018 Hourly Load - RC2016'!X85/'2018 Hourly Load - RC2016'!$C$7</f>
        <v>0.51870621950961515</v>
      </c>
      <c r="Y84" s="33">
        <f>+'2018 Hourly Load - RC2016'!Y85/'2018 Hourly Load - RC2016'!$C$7</f>
        <v>0.46284554971627201</v>
      </c>
      <c r="AA84" s="34">
        <f t="shared" si="1"/>
        <v>0.60197496662863759</v>
      </c>
    </row>
    <row r="85" spans="1:27" x14ac:dyDescent="0.2">
      <c r="A85" s="29">
        <f>IF('2018 Hourly Load - RC2016'!A86="","",'2018 Hourly Load - RC2016'!A86)</f>
        <v>43176</v>
      </c>
      <c r="B85" s="33">
        <f>+'2018 Hourly Load - RC2016'!B86/'2018 Hourly Load - RC2016'!$C$7</f>
        <v>0.4137533380429898</v>
      </c>
      <c r="C85" s="33">
        <f>+'2018 Hourly Load - RC2016'!C86/'2018 Hourly Load - RC2016'!$C$7</f>
        <v>0.38128980743010454</v>
      </c>
      <c r="D85" s="33">
        <f>+'2018 Hourly Load - RC2016'!D86/'2018 Hourly Load - RC2016'!$C$7</f>
        <v>0.36307346335389096</v>
      </c>
      <c r="E85" s="33">
        <f>+'2018 Hourly Load - RC2016'!E86/'2018 Hourly Load - RC2016'!$C$7</f>
        <v>0.35647212765654746</v>
      </c>
      <c r="F85" s="33">
        <f>+'2018 Hourly Load - RC2016'!F86/'2018 Hourly Load - RC2016'!$C$7</f>
        <v>0.36006525974497494</v>
      </c>
      <c r="G85" s="33">
        <f>+'2018 Hourly Load - RC2016'!G86/'2018 Hourly Load - RC2016'!$C$7</f>
        <v>0.38596923526619614</v>
      </c>
      <c r="H85" s="33">
        <f>+'2018 Hourly Load - RC2016'!H86/'2018 Hourly Load - RC2016'!$C$7</f>
        <v>0.43928128811309658</v>
      </c>
      <c r="I85" s="33">
        <f>+'2018 Hourly Load - RC2016'!I86/'2018 Hourly Load - RC2016'!$C$7</f>
        <v>0.47909820532555436</v>
      </c>
      <c r="J85" s="33">
        <f>+'2018 Hourly Load - RC2016'!J86/'2018 Hourly Load - RC2016'!$C$7</f>
        <v>0.50048987543340151</v>
      </c>
      <c r="K85" s="33">
        <f>+'2018 Hourly Load - RC2016'!K86/'2018 Hourly Load - RC2016'!$C$7</f>
        <v>0.54260472595822573</v>
      </c>
      <c r="L85" s="33">
        <f>+'2018 Hourly Load - RC2016'!L86/'2018 Hourly Load - RC2016'!$C$7</f>
        <v>0.58822914736011855</v>
      </c>
      <c r="M85" s="33">
        <f>+'2018 Hourly Load - RC2016'!M86/'2018 Hourly Load - RC2016'!$C$7</f>
        <v>0.61935569859126338</v>
      </c>
      <c r="N85" s="33">
        <f>+'2018 Hourly Load - RC2016'!N86/'2018 Hourly Load - RC2016'!$C$7</f>
        <v>0.64175010323541593</v>
      </c>
      <c r="O85" s="33">
        <f>+'2018 Hourly Load - RC2016'!O86/'2018 Hourly Load - RC2016'!$C$7</f>
        <v>0.6531144279802098</v>
      </c>
      <c r="P85" s="33">
        <f>+'2018 Hourly Load - RC2016'!P86/'2018 Hourly Load - RC2016'!$C$7</f>
        <v>0.65904727398668306</v>
      </c>
      <c r="Q85" s="33">
        <f>+'2018 Hourly Load - RC2016'!Q86/'2018 Hourly Load - RC2016'!$C$7</f>
        <v>0.66322533455462196</v>
      </c>
      <c r="R85" s="33">
        <f>+'2018 Hourly Load - RC2016'!R86/'2018 Hourly Load - RC2016'!$C$7</f>
        <v>0.66447875272500356</v>
      </c>
      <c r="S85" s="33">
        <f>+'2018 Hourly Load - RC2016'!S86/'2018 Hourly Load - RC2016'!$C$7</f>
        <v>0.65524523886985864</v>
      </c>
      <c r="T85" s="33">
        <f>+'2018 Hourly Load - RC2016'!T86/'2018 Hourly Load - RC2016'!$C$7</f>
        <v>0.64471652623865261</v>
      </c>
      <c r="U85" s="33">
        <f>+'2018 Hourly Load - RC2016'!U86/'2018 Hourly Load - RC2016'!$C$7</f>
        <v>0.65098361709056096</v>
      </c>
      <c r="V85" s="33">
        <f>+'2018 Hourly Load - RC2016'!V86/'2018 Hourly Load - RC2016'!$C$7</f>
        <v>0.6505240304280876</v>
      </c>
      <c r="W85" s="33">
        <f>+'2018 Hourly Load - RC2016'!W86/'2018 Hourly Load - RC2016'!$C$7</f>
        <v>0.61547010226308019</v>
      </c>
      <c r="X85" s="33">
        <f>+'2018 Hourly Load - RC2016'!X86/'2018 Hourly Load - RC2016'!$C$7</f>
        <v>0.57389839961208811</v>
      </c>
      <c r="Y85" s="33">
        <f>+'2018 Hourly Load - RC2016'!Y86/'2018 Hourly Load - RC2016'!$C$7</f>
        <v>0.51670075043700447</v>
      </c>
      <c r="AA85" s="34">
        <f t="shared" si="1"/>
        <v>0.66447875272500356</v>
      </c>
    </row>
    <row r="86" spans="1:27" x14ac:dyDescent="0.2">
      <c r="A86" s="29">
        <f>IF('2018 Hourly Load - RC2016'!A87="","",'2018 Hourly Load - RC2016'!A87)</f>
        <v>43177</v>
      </c>
      <c r="B86" s="33">
        <f>+'2018 Hourly Load - RC2016'!B87/'2018 Hourly Load - RC2016'!$C$7</f>
        <v>0.46589553393086741</v>
      </c>
      <c r="C86" s="33">
        <f>+'2018 Hourly Load - RC2016'!C87/'2018 Hourly Load - RC2016'!$C$7</f>
        <v>0.4325963912043943</v>
      </c>
      <c r="D86" s="33">
        <f>+'2018 Hourly Load - RC2016'!D87/'2018 Hourly Load - RC2016'!$C$7</f>
        <v>0.41563346529856238</v>
      </c>
      <c r="E86" s="33">
        <f>+'2018 Hourly Load - RC2016'!E87/'2018 Hourly Load - RC2016'!$C$7</f>
        <v>0.40744446658540212</v>
      </c>
      <c r="F86" s="33">
        <f>+'2018 Hourly Load - RC2016'!F87/'2018 Hourly Load - RC2016'!$C$7</f>
        <v>0.40614926780934102</v>
      </c>
      <c r="G86" s="33">
        <f>+'2018 Hourly Load - RC2016'!G87/'2018 Hourly Load - RC2016'!$C$7</f>
        <v>0.42453273430827221</v>
      </c>
      <c r="H86" s="33">
        <f>+'2018 Hourly Load - RC2016'!H87/'2018 Hourly Load - RC2016'!$C$7</f>
        <v>0.4712434514578292</v>
      </c>
      <c r="I86" s="33">
        <f>+'2018 Hourly Load - RC2016'!I87/'2018 Hourly Load - RC2016'!$C$7</f>
        <v>0.4987768706005466</v>
      </c>
      <c r="J86" s="33">
        <f>+'2018 Hourly Load - RC2016'!J87/'2018 Hourly Load - RC2016'!$C$7</f>
        <v>0.494097442764455</v>
      </c>
      <c r="K86" s="33">
        <f>+'2018 Hourly Load - RC2016'!K87/'2018 Hourly Load - RC2016'!$C$7</f>
        <v>0.50922202202039391</v>
      </c>
      <c r="L86" s="33">
        <f>+'2018 Hourly Load - RC2016'!L87/'2018 Hourly Load - RC2016'!$C$7</f>
        <v>0.52397057582521822</v>
      </c>
      <c r="M86" s="33">
        <f>+'2018 Hourly Load - RC2016'!M87/'2018 Hourly Load - RC2016'!$C$7</f>
        <v>0.53199245211566093</v>
      </c>
      <c r="N86" s="33">
        <f>+'2018 Hourly Load - RC2016'!N87/'2018 Hourly Load - RC2016'!$C$7</f>
        <v>0.5388444714470807</v>
      </c>
      <c r="O86" s="33">
        <f>+'2018 Hourly Load - RC2016'!O87/'2018 Hourly Load - RC2016'!$C$7</f>
        <v>0.54832866893630194</v>
      </c>
      <c r="P86" s="33">
        <f>+'2018 Hourly Load - RC2016'!P87/'2018 Hourly Load - RC2016'!$C$7</f>
        <v>0.5606957282174011</v>
      </c>
      <c r="Q86" s="33">
        <f>+'2018 Hourly Load - RC2016'!Q87/'2018 Hourly Load - RC2016'!$C$7</f>
        <v>0.57381483840072933</v>
      </c>
      <c r="R86" s="33">
        <f>+'2018 Hourly Load - RC2016'!R87/'2018 Hourly Load - RC2016'!$C$7</f>
        <v>0.58760243827492775</v>
      </c>
      <c r="S86" s="33">
        <f>+'2018 Hourly Load - RC2016'!S87/'2018 Hourly Load - RC2016'!$C$7</f>
        <v>0.59186406005422543</v>
      </c>
      <c r="T86" s="33">
        <f>+'2018 Hourly Load - RC2016'!T87/'2018 Hourly Load - RC2016'!$C$7</f>
        <v>0.58008192925263768</v>
      </c>
      <c r="U86" s="33">
        <f>+'2018 Hourly Load - RC2016'!U87/'2018 Hourly Load - RC2016'!$C$7</f>
        <v>0.5742326444575232</v>
      </c>
      <c r="V86" s="33">
        <f>+'2018 Hourly Load - RC2016'!V87/'2018 Hourly Load - RC2016'!$C$7</f>
        <v>0.58129356681734001</v>
      </c>
      <c r="W86" s="33">
        <f>+'2018 Hourly Load - RC2016'!W87/'2018 Hourly Load - RC2016'!$C$7</f>
        <v>0.5452786847217066</v>
      </c>
      <c r="X86" s="33">
        <f>+'2018 Hourly Load - RC2016'!X87/'2018 Hourly Load - RC2016'!$C$7</f>
        <v>0.49585222820298935</v>
      </c>
      <c r="Y86" s="33">
        <f>+'2018 Hourly Load - RC2016'!Y87/'2018 Hourly Load - RC2016'!$C$7</f>
        <v>0.43464364088268437</v>
      </c>
      <c r="AA86" s="34">
        <f t="shared" si="1"/>
        <v>0.59186406005422543</v>
      </c>
    </row>
    <row r="87" spans="1:27" x14ac:dyDescent="0.2">
      <c r="A87" s="29">
        <f>IF('2018 Hourly Load - RC2016'!A88="","",'2018 Hourly Load - RC2016'!A88)</f>
        <v>43178</v>
      </c>
      <c r="B87" s="33">
        <f>+'2018 Hourly Load - RC2016'!B88/'2018 Hourly Load - RC2016'!$C$7</f>
        <v>0.3807884401619519</v>
      </c>
      <c r="C87" s="33">
        <f>+'2018 Hourly Load - RC2016'!C88/'2018 Hourly Load - RC2016'!$C$7</f>
        <v>0.34857559318314291</v>
      </c>
      <c r="D87" s="33">
        <f>+'2018 Hourly Load - RC2016'!D88/'2018 Hourly Load - RC2016'!$C$7</f>
        <v>0.33132020303755527</v>
      </c>
      <c r="E87" s="33">
        <f>+'2018 Hourly Load - RC2016'!E88/'2018 Hourly Load - RC2016'!$C$7</f>
        <v>0.32363257159254766</v>
      </c>
      <c r="F87" s="33">
        <f>+'2018 Hourly Load - RC2016'!F88/'2018 Hourly Load - RC2016'!$C$7</f>
        <v>0.32567982127083772</v>
      </c>
      <c r="G87" s="33">
        <f>+'2018 Hourly Load - RC2016'!G88/'2018 Hourly Load - RC2016'!$C$7</f>
        <v>0.35074818467847113</v>
      </c>
      <c r="H87" s="33">
        <f>+'2018 Hourly Load - RC2016'!H88/'2018 Hourly Load - RC2016'!$C$7</f>
        <v>0.40585680356958531</v>
      </c>
      <c r="I87" s="33">
        <f>+'2018 Hourly Load - RC2016'!I88/'2018 Hourly Load - RC2016'!$C$7</f>
        <v>0.44304154262424156</v>
      </c>
      <c r="J87" s="33">
        <f>+'2018 Hourly Load - RC2016'!J88/'2018 Hourly Load - RC2016'!$C$7</f>
        <v>0.45833324430289796</v>
      </c>
      <c r="K87" s="33">
        <f>+'2018 Hourly Load - RC2016'!K88/'2018 Hourly Load - RC2016'!$C$7</f>
        <v>0.48816459675798179</v>
      </c>
      <c r="L87" s="33">
        <f>+'2018 Hourly Load - RC2016'!L88/'2018 Hourly Load - RC2016'!$C$7</f>
        <v>0.51753636255059232</v>
      </c>
      <c r="M87" s="33">
        <f>+'2018 Hourly Load - RC2016'!M88/'2018 Hourly Load - RC2016'!$C$7</f>
        <v>0.5391369356868364</v>
      </c>
      <c r="N87" s="33">
        <f>+'2018 Hourly Load - RC2016'!N88/'2018 Hourly Load - RC2016'!$C$7</f>
        <v>0.55338412222350808</v>
      </c>
      <c r="O87" s="33">
        <f>+'2018 Hourly Load - RC2016'!O88/'2018 Hourly Load - RC2016'!$C$7</f>
        <v>0.5707230735804546</v>
      </c>
      <c r="P87" s="33">
        <f>+'2018 Hourly Load - RC2016'!P88/'2018 Hourly Load - RC2016'!$C$7</f>
        <v>0.5877695606976453</v>
      </c>
      <c r="Q87" s="33">
        <f>+'2018 Hourly Load - RC2016'!Q88/'2018 Hourly Load - RC2016'!$C$7</f>
        <v>0.60414755812396581</v>
      </c>
      <c r="R87" s="33">
        <f>+'2018 Hourly Load - RC2016'!R88/'2018 Hourly Load - RC2016'!$C$7</f>
        <v>0.61438380651541613</v>
      </c>
      <c r="S87" s="33">
        <f>+'2018 Hourly Load - RC2016'!S88/'2018 Hourly Load - RC2016'!$C$7</f>
        <v>0.61501051560060693</v>
      </c>
      <c r="T87" s="33">
        <f>+'2018 Hourly Load - RC2016'!T88/'2018 Hourly Load - RC2016'!$C$7</f>
        <v>0.59846539575156887</v>
      </c>
      <c r="U87" s="33">
        <f>+'2018 Hourly Load - RC2016'!U88/'2018 Hourly Load - RC2016'!$C$7</f>
        <v>0.58722641282381327</v>
      </c>
      <c r="V87" s="33">
        <f>+'2018 Hourly Load - RC2016'!V88/'2018 Hourly Load - RC2016'!$C$7</f>
        <v>0.59503938608585893</v>
      </c>
      <c r="W87" s="33">
        <f>+'2018 Hourly Load - RC2016'!W88/'2018 Hourly Load - RC2016'!$C$7</f>
        <v>0.56002723852653102</v>
      </c>
      <c r="X87" s="33">
        <f>+'2018 Hourly Load - RC2016'!X88/'2018 Hourly Load - RC2016'!$C$7</f>
        <v>0.51294049592585944</v>
      </c>
      <c r="Y87" s="33">
        <f>+'2018 Hourly Load - RC2016'!Y88/'2018 Hourly Load - RC2016'!$C$7</f>
        <v>0.45315244919865372</v>
      </c>
      <c r="AA87" s="34">
        <f t="shared" si="1"/>
        <v>0.61501051560060693</v>
      </c>
    </row>
    <row r="88" spans="1:27" x14ac:dyDescent="0.2">
      <c r="A88" s="29">
        <f>IF('2018 Hourly Load - RC2016'!A89="","",'2018 Hourly Load - RC2016'!A89)</f>
        <v>43179</v>
      </c>
      <c r="B88" s="33">
        <f>+'2018 Hourly Load - RC2016'!B89/'2018 Hourly Load - RC2016'!$C$7</f>
        <v>0.40205476845276089</v>
      </c>
      <c r="C88" s="33">
        <f>+'2018 Hourly Load - RC2016'!C89/'2018 Hourly Load - RC2016'!$C$7</f>
        <v>0.36821247785245581</v>
      </c>
      <c r="D88" s="33">
        <f>+'2018 Hourly Load - RC2016'!D89/'2018 Hourly Load - RC2016'!$C$7</f>
        <v>0.35028859801599782</v>
      </c>
      <c r="E88" s="33">
        <f>+'2018 Hourly Load - RC2016'!E89/'2018 Hourly Load - RC2016'!$C$7</f>
        <v>0.34013591083590633</v>
      </c>
      <c r="F88" s="33">
        <f>+'2018 Hourly Load - RC2016'!F89/'2018 Hourly Load - RC2016'!$C$7</f>
        <v>0.34076261992109719</v>
      </c>
      <c r="G88" s="33">
        <f>+'2018 Hourly Load - RC2016'!G89/'2018 Hourly Load - RC2016'!$C$7</f>
        <v>0.36361661122772304</v>
      </c>
      <c r="H88" s="33">
        <f>+'2018 Hourly Load - RC2016'!H89/'2018 Hourly Load - RC2016'!$C$7</f>
        <v>0.41680332225758526</v>
      </c>
      <c r="I88" s="33">
        <f>+'2018 Hourly Load - RC2016'!I89/'2018 Hourly Load - RC2016'!$C$7</f>
        <v>0.45457298979175298</v>
      </c>
      <c r="J88" s="33">
        <f>+'2018 Hourly Load - RC2016'!J89/'2018 Hourly Load - RC2016'!$C$7</f>
        <v>0.4709092066123941</v>
      </c>
      <c r="K88" s="33">
        <f>+'2018 Hourly Load - RC2016'!K89/'2018 Hourly Load - RC2016'!$C$7</f>
        <v>0.499570702108455</v>
      </c>
      <c r="L88" s="33">
        <f>+'2018 Hourly Load - RC2016'!L89/'2018 Hourly Load - RC2016'!$C$7</f>
        <v>0.5294856157748975</v>
      </c>
      <c r="M88" s="33">
        <f>+'2018 Hourly Load - RC2016'!M89/'2018 Hourly Load - RC2016'!$C$7</f>
        <v>0.55179645920769127</v>
      </c>
      <c r="N88" s="33">
        <f>+'2018 Hourly Load - RC2016'!N89/'2018 Hourly Load - RC2016'!$C$7</f>
        <v>0.56921897177599656</v>
      </c>
      <c r="O88" s="33">
        <f>+'2018 Hourly Load - RC2016'!O89/'2018 Hourly Load - RC2016'!$C$7</f>
        <v>0.58735175464085132</v>
      </c>
      <c r="P88" s="33">
        <f>+'2018 Hourly Load - RC2016'!P89/'2018 Hourly Load - RC2016'!$C$7</f>
        <v>0.60377153267285133</v>
      </c>
      <c r="Q88" s="33">
        <f>+'2018 Hourly Load - RC2016'!Q89/'2018 Hourly Load - RC2016'!$C$7</f>
        <v>0.61680708164482068</v>
      </c>
      <c r="R88" s="33">
        <f>+'2018 Hourly Load - RC2016'!R89/'2018 Hourly Load - RC2016'!$C$7</f>
        <v>0.62533032520341603</v>
      </c>
      <c r="S88" s="33">
        <f>+'2018 Hourly Load - RC2016'!S89/'2018 Hourly Load - RC2016'!$C$7</f>
        <v>0.62232212159450007</v>
      </c>
      <c r="T88" s="33">
        <f>+'2018 Hourly Load - RC2016'!T89/'2018 Hourly Load - RC2016'!$C$7</f>
        <v>0.60757356778967564</v>
      </c>
      <c r="U88" s="33">
        <f>+'2018 Hourly Load - RC2016'!U89/'2018 Hourly Load - RC2016'!$C$7</f>
        <v>0.59545719214265291</v>
      </c>
      <c r="V88" s="33">
        <f>+'2018 Hourly Load - RC2016'!V89/'2018 Hourly Load - RC2016'!$C$7</f>
        <v>0.60184962481159943</v>
      </c>
      <c r="W88" s="33">
        <f>+'2018 Hourly Load - RC2016'!W89/'2018 Hourly Load - RC2016'!$C$7</f>
        <v>0.5613642179082714</v>
      </c>
      <c r="X88" s="33">
        <f>+'2018 Hourly Load - RC2016'!X89/'2018 Hourly Load - RC2016'!$C$7</f>
        <v>0.51135283291004274</v>
      </c>
      <c r="Y88" s="33">
        <f>+'2018 Hourly Load - RC2016'!Y89/'2018 Hourly Load - RC2016'!$C$7</f>
        <v>0.45336135222705065</v>
      </c>
      <c r="AA88" s="34">
        <f t="shared" si="1"/>
        <v>0.62533032520341603</v>
      </c>
    </row>
    <row r="89" spans="1:27" x14ac:dyDescent="0.2">
      <c r="A89" s="29">
        <f>IF('2018 Hourly Load - RC2016'!A90="","",'2018 Hourly Load - RC2016'!A90)</f>
        <v>43180</v>
      </c>
      <c r="B89" s="33">
        <f>+'2018 Hourly Load - RC2016'!B90/'2018 Hourly Load - RC2016'!$C$7</f>
        <v>0.3975424630393869</v>
      </c>
      <c r="C89" s="33">
        <f>+'2018 Hourly Load - RC2016'!C90/'2018 Hourly Load - RC2016'!$C$7</f>
        <v>0.36148580033807409</v>
      </c>
      <c r="D89" s="33">
        <f>+'2018 Hourly Load - RC2016'!D90/'2018 Hourly Load - RC2016'!$C$7</f>
        <v>0.33921673751095976</v>
      </c>
      <c r="E89" s="33">
        <f>+'2018 Hourly Load - RC2016'!E90/'2018 Hourly Load - RC2016'!$C$7</f>
        <v>0.32693323944121938</v>
      </c>
      <c r="F89" s="33">
        <f>+'2018 Hourly Load - RC2016'!F90/'2018 Hourly Load - RC2016'!$C$7</f>
        <v>0.32664077520146367</v>
      </c>
      <c r="G89" s="33">
        <f>+'2018 Hourly Load - RC2016'!G90/'2018 Hourly Load - RC2016'!$C$7</f>
        <v>0.34548382836286812</v>
      </c>
      <c r="H89" s="33">
        <f>+'2018 Hourly Load - RC2016'!H90/'2018 Hourly Load - RC2016'!$C$7</f>
        <v>0.38998017341141744</v>
      </c>
      <c r="I89" s="33">
        <f>+'2018 Hourly Load - RC2016'!I90/'2018 Hourly Load - RC2016'!$C$7</f>
        <v>0.42896147851028749</v>
      </c>
      <c r="J89" s="33">
        <f>+'2018 Hourly Load - RC2016'!J90/'2018 Hourly Load - RC2016'!$C$7</f>
        <v>0.45336135222705065</v>
      </c>
      <c r="K89" s="33">
        <f>+'2018 Hourly Load - RC2016'!K90/'2018 Hourly Load - RC2016'!$C$7</f>
        <v>0.48979404037947794</v>
      </c>
      <c r="L89" s="33">
        <f>+'2018 Hourly Load - RC2016'!L90/'2018 Hourly Load - RC2016'!$C$7</f>
        <v>0.52647741216598154</v>
      </c>
      <c r="M89" s="33">
        <f>+'2018 Hourly Load - RC2016'!M90/'2018 Hourly Load - RC2016'!$C$7</f>
        <v>0.55522246887340121</v>
      </c>
      <c r="N89" s="33">
        <f>+'2018 Hourly Load - RC2016'!N90/'2018 Hourly Load - RC2016'!$C$7</f>
        <v>0.57803467957434762</v>
      </c>
      <c r="O89" s="33">
        <f>+'2018 Hourly Load - RC2016'!O90/'2018 Hourly Load - RC2016'!$C$7</f>
        <v>0.60072154845825587</v>
      </c>
      <c r="P89" s="33">
        <f>+'2018 Hourly Load - RC2016'!P90/'2018 Hourly Load - RC2016'!$C$7</f>
        <v>0.62223856038314129</v>
      </c>
      <c r="Q89" s="33">
        <f>+'2018 Hourly Load - RC2016'!Q90/'2018 Hourly Load - RC2016'!$C$7</f>
        <v>0.63970285355712586</v>
      </c>
      <c r="R89" s="33">
        <f>+'2018 Hourly Load - RC2016'!R90/'2018 Hourly Load - RC2016'!$C$7</f>
        <v>0.64651309228286624</v>
      </c>
      <c r="S89" s="33">
        <f>+'2018 Hourly Load - RC2016'!S90/'2018 Hourly Load - RC2016'!$C$7</f>
        <v>0.63982819537416413</v>
      </c>
      <c r="T89" s="33">
        <f>+'2018 Hourly Load - RC2016'!T90/'2018 Hourly Load - RC2016'!$C$7</f>
        <v>0.61597146953123283</v>
      </c>
      <c r="U89" s="33">
        <f>+'2018 Hourly Load - RC2016'!U90/'2018 Hourly Load - RC2016'!$C$7</f>
        <v>0.59829827332885133</v>
      </c>
      <c r="V89" s="33">
        <f>+'2018 Hourly Load - RC2016'!V90/'2018 Hourly Load - RC2016'!$C$7</f>
        <v>0.59976059452762998</v>
      </c>
      <c r="W89" s="33">
        <f>+'2018 Hourly Load - RC2016'!W90/'2018 Hourly Load - RC2016'!$C$7</f>
        <v>0.56474844696830195</v>
      </c>
      <c r="X89" s="33">
        <f>+'2018 Hourly Load - RC2016'!X90/'2018 Hourly Load - RC2016'!$C$7</f>
        <v>0.5266027539830197</v>
      </c>
      <c r="Y89" s="33">
        <f>+'2018 Hourly Load - RC2016'!Y90/'2018 Hourly Load - RC2016'!$C$7</f>
        <v>0.47905642471987492</v>
      </c>
      <c r="AA89" s="34">
        <f t="shared" si="1"/>
        <v>0.64651309228286624</v>
      </c>
    </row>
    <row r="90" spans="1:27" x14ac:dyDescent="0.2">
      <c r="A90" s="29">
        <f>IF('2018 Hourly Load - RC2016'!A91="","",'2018 Hourly Load - RC2016'!A91)</f>
        <v>43181</v>
      </c>
      <c r="B90" s="33">
        <f>+'2018 Hourly Load - RC2016'!B91/'2018 Hourly Load - RC2016'!$C$7</f>
        <v>0.4306744833431424</v>
      </c>
      <c r="C90" s="33">
        <f>+'2018 Hourly Load - RC2016'!C91/'2018 Hourly Load - RC2016'!$C$7</f>
        <v>0.3981691721245777</v>
      </c>
      <c r="D90" s="33">
        <f>+'2018 Hourly Load - RC2016'!D91/'2018 Hourly Load - RC2016'!$C$7</f>
        <v>0.37585832869178398</v>
      </c>
      <c r="E90" s="33">
        <f>+'2018 Hourly Load - RC2016'!E91/'2018 Hourly Load - RC2016'!$C$7</f>
        <v>0.36248853487437949</v>
      </c>
      <c r="F90" s="33">
        <f>+'2018 Hourly Load - RC2016'!F91/'2018 Hourly Load - RC2016'!$C$7</f>
        <v>0.35709883674173826</v>
      </c>
      <c r="G90" s="33">
        <f>+'2018 Hourly Load - RC2016'!G91/'2018 Hourly Load - RC2016'!$C$7</f>
        <v>0.36282277971981458</v>
      </c>
      <c r="H90" s="33">
        <f>+'2018 Hourly Load - RC2016'!H91/'2018 Hourly Load - RC2016'!$C$7</f>
        <v>0.38041241471083737</v>
      </c>
      <c r="I90" s="33">
        <f>+'2018 Hourly Load - RC2016'!I91/'2018 Hourly Load - RC2016'!$C$7</f>
        <v>0.40326640601746322</v>
      </c>
      <c r="J90" s="33">
        <f>+'2018 Hourly Load - RC2016'!J91/'2018 Hourly Load - RC2016'!$C$7</f>
        <v>0.44178812445385995</v>
      </c>
      <c r="K90" s="33">
        <f>+'2018 Hourly Load - RC2016'!K91/'2018 Hourly Load - RC2016'!$C$7</f>
        <v>0.50120014572995109</v>
      </c>
      <c r="L90" s="33">
        <f>+'2018 Hourly Load - RC2016'!L91/'2018 Hourly Load - RC2016'!$C$7</f>
        <v>0.54536224593306537</v>
      </c>
      <c r="M90" s="33">
        <f>+'2018 Hourly Load - RC2016'!M91/'2018 Hourly Load - RC2016'!$C$7</f>
        <v>0.56863404329648504</v>
      </c>
      <c r="N90" s="33">
        <f>+'2018 Hourly Load - RC2016'!N91/'2018 Hourly Load - RC2016'!$C$7</f>
        <v>0.58893941765666824</v>
      </c>
      <c r="O90" s="33">
        <f>+'2018 Hourly Load - RC2016'!O91/'2018 Hourly Load - RC2016'!$C$7</f>
        <v>0.60431468054668336</v>
      </c>
      <c r="P90" s="33">
        <f>+'2018 Hourly Load - RC2016'!P91/'2018 Hourly Load - RC2016'!$C$7</f>
        <v>0.61484339317788939</v>
      </c>
      <c r="Q90" s="33">
        <f>+'2018 Hourly Load - RC2016'!Q91/'2018 Hourly Load - RC2016'!$C$7</f>
        <v>0.62624949852836265</v>
      </c>
      <c r="R90" s="33">
        <f>+'2018 Hourly Load - RC2016'!R91/'2018 Hourly Load - RC2016'!$C$7</f>
        <v>0.6408727105161488</v>
      </c>
      <c r="S90" s="33">
        <f>+'2018 Hourly Load - RC2016'!S91/'2018 Hourly Load - RC2016'!$C$7</f>
        <v>0.64058024627639309</v>
      </c>
      <c r="T90" s="33">
        <f>+'2018 Hourly Load - RC2016'!T91/'2018 Hourly Load - RC2016'!$C$7</f>
        <v>0.62194609614338559</v>
      </c>
      <c r="U90" s="33">
        <f>+'2018 Hourly Load - RC2016'!U91/'2018 Hourly Load - RC2016'!$C$7</f>
        <v>0.59934278847083611</v>
      </c>
      <c r="V90" s="33">
        <f>+'2018 Hourly Load - RC2016'!V91/'2018 Hourly Load - RC2016'!$C$7</f>
        <v>0.59671061031303452</v>
      </c>
      <c r="W90" s="33">
        <f>+'2018 Hourly Load - RC2016'!W91/'2018 Hourly Load - RC2016'!$C$7</f>
        <v>0.56086285064011876</v>
      </c>
      <c r="X90" s="33">
        <f>+'2018 Hourly Load - RC2016'!X91/'2018 Hourly Load - RC2016'!$C$7</f>
        <v>0.51770348497330987</v>
      </c>
      <c r="Y90" s="33">
        <f>+'2018 Hourly Load - RC2016'!Y91/'2018 Hourly Load - RC2016'!$C$7</f>
        <v>0.46560306969111165</v>
      </c>
      <c r="AA90" s="34">
        <f t="shared" si="1"/>
        <v>0.6408727105161488</v>
      </c>
    </row>
    <row r="91" spans="1:27" x14ac:dyDescent="0.2">
      <c r="A91" s="29">
        <f>IF('2018 Hourly Load - RC2016'!A92="","",'2018 Hourly Load - RC2016'!A92)</f>
        <v>43182</v>
      </c>
      <c r="B91" s="33">
        <f>+'2018 Hourly Load - RC2016'!B92/'2018 Hourly Load - RC2016'!$C$7</f>
        <v>0.41663619983486772</v>
      </c>
      <c r="C91" s="33">
        <f>+'2018 Hourly Load - RC2016'!C92/'2018 Hourly Load - RC2016'!$C$7</f>
        <v>0.37949324138589086</v>
      </c>
      <c r="D91" s="33">
        <f>+'2018 Hourly Load - RC2016'!D92/'2018 Hourly Load - RC2016'!$C$7</f>
        <v>0.35709883674173826</v>
      </c>
      <c r="E91" s="33">
        <f>+'2018 Hourly Load - RC2016'!E92/'2018 Hourly Load - RC2016'!$C$7</f>
        <v>0.34397972655841014</v>
      </c>
      <c r="F91" s="33">
        <f>+'2018 Hourly Load - RC2016'!F92/'2018 Hourly Load - RC2016'!$C$7</f>
        <v>0.33771263570650173</v>
      </c>
      <c r="G91" s="33">
        <f>+'2018 Hourly Load - RC2016'!G92/'2018 Hourly Load - RC2016'!$C$7</f>
        <v>0.34038659446998265</v>
      </c>
      <c r="H91" s="33">
        <f>+'2018 Hourly Load - RC2016'!H92/'2018 Hourly Load - RC2016'!$C$7</f>
        <v>0.35250297011700549</v>
      </c>
      <c r="I91" s="33">
        <f>+'2018 Hourly Load - RC2016'!I92/'2018 Hourly Load - RC2016'!$C$7</f>
        <v>0.37113712025001305</v>
      </c>
      <c r="J91" s="33">
        <f>+'2018 Hourly Load - RC2016'!J92/'2018 Hourly Load - RC2016'!$C$7</f>
        <v>0.41216567502717305</v>
      </c>
      <c r="K91" s="33">
        <f>+'2018 Hourly Load - RC2016'!K92/'2018 Hourly Load - RC2016'!$C$7</f>
        <v>0.47274755326228723</v>
      </c>
      <c r="L91" s="33">
        <f>+'2018 Hourly Load - RC2016'!L92/'2018 Hourly Load - RC2016'!$C$7</f>
        <v>0.52509865217856166</v>
      </c>
      <c r="M91" s="33">
        <f>+'2018 Hourly Load - RC2016'!M92/'2018 Hourly Load - RC2016'!$C$7</f>
        <v>0.56441420212286686</v>
      </c>
      <c r="N91" s="33">
        <f>+'2018 Hourly Load - RC2016'!N92/'2018 Hourly Load - RC2016'!$C$7</f>
        <v>0.60168250238888188</v>
      </c>
      <c r="O91" s="33">
        <f>+'2018 Hourly Load - RC2016'!O92/'2018 Hourly Load - RC2016'!$C$7</f>
        <v>0.63389534936769087</v>
      </c>
      <c r="P91" s="33">
        <f>+'2018 Hourly Load - RC2016'!P92/'2018 Hourly Load - RC2016'!$C$7</f>
        <v>0.65570482553233189</v>
      </c>
      <c r="Q91" s="33">
        <f>+'2018 Hourly Load - RC2016'!Q92/'2018 Hourly Load - RC2016'!$C$7</f>
        <v>0.67387938900286615</v>
      </c>
      <c r="R91" s="33">
        <f>+'2018 Hourly Load - RC2016'!R92/'2018 Hourly Load - RC2016'!$C$7</f>
        <v>0.68173414287059131</v>
      </c>
      <c r="S91" s="33">
        <f>+'2018 Hourly Load - RC2016'!S92/'2018 Hourly Load - RC2016'!$C$7</f>
        <v>0.68085675015132407</v>
      </c>
      <c r="T91" s="33">
        <f>+'2018 Hourly Load - RC2016'!T92/'2018 Hourly Load - RC2016'!$C$7</f>
        <v>0.66523080362723253</v>
      </c>
      <c r="U91" s="33">
        <f>+'2018 Hourly Load - RC2016'!U92/'2018 Hourly Load - RC2016'!$C$7</f>
        <v>0.64617884743743126</v>
      </c>
      <c r="V91" s="33">
        <f>+'2018 Hourly Load - RC2016'!V92/'2018 Hourly Load - RC2016'!$C$7</f>
        <v>0.64927061225770599</v>
      </c>
      <c r="W91" s="33">
        <f>+'2018 Hourly Load - RC2016'!W92/'2018 Hourly Load - RC2016'!$C$7</f>
        <v>0.60761534839535514</v>
      </c>
      <c r="X91" s="33">
        <f>+'2018 Hourly Load - RC2016'!X92/'2018 Hourly Load - RC2016'!$C$7</f>
        <v>0.5591080652015844</v>
      </c>
      <c r="Y91" s="33">
        <f>+'2018 Hourly Load - RC2016'!Y92/'2018 Hourly Load - RC2016'!$C$7</f>
        <v>0.49827550333239395</v>
      </c>
      <c r="AA91" s="34">
        <f t="shared" si="1"/>
        <v>0.68173414287059131</v>
      </c>
    </row>
    <row r="92" spans="1:27" x14ac:dyDescent="0.2">
      <c r="A92" s="29">
        <f>IF('2018 Hourly Load - RC2016'!A93="","",'2018 Hourly Load - RC2016'!A93)</f>
        <v>43183</v>
      </c>
      <c r="B92" s="33">
        <f>+'2018 Hourly Load - RC2016'!B93/'2018 Hourly Load - RC2016'!$C$7</f>
        <v>0.44416961897758511</v>
      </c>
      <c r="C92" s="33">
        <f>+'2018 Hourly Load - RC2016'!C93/'2018 Hourly Load - RC2016'!$C$7</f>
        <v>0.40535543630143261</v>
      </c>
      <c r="D92" s="33">
        <f>+'2018 Hourly Load - RC2016'!D93/'2018 Hourly Load - RC2016'!$C$7</f>
        <v>0.37936789956885264</v>
      </c>
      <c r="E92" s="33">
        <f>+'2018 Hourly Load - RC2016'!E93/'2018 Hourly Load - RC2016'!$C$7</f>
        <v>0.36850494209221152</v>
      </c>
      <c r="F92" s="33">
        <f>+'2018 Hourly Load - RC2016'!F93/'2018 Hourly Load - RC2016'!$C$7</f>
        <v>0.36708440149911226</v>
      </c>
      <c r="G92" s="33">
        <f>+'2018 Hourly Load - RC2016'!G93/'2018 Hourly Load - RC2016'!$C$7</f>
        <v>0.38542608739236411</v>
      </c>
      <c r="H92" s="33">
        <f>+'2018 Hourly Load - RC2016'!H93/'2018 Hourly Load - RC2016'!$C$7</f>
        <v>0.42486697915370736</v>
      </c>
      <c r="I92" s="33">
        <f>+'2018 Hourly Load - RC2016'!I93/'2018 Hourly Load - RC2016'!$C$7</f>
        <v>0.45908529520512698</v>
      </c>
      <c r="J92" s="33">
        <f>+'2018 Hourly Load - RC2016'!J93/'2018 Hourly Load - RC2016'!$C$7</f>
        <v>0.48310914347077571</v>
      </c>
      <c r="K92" s="33">
        <f>+'2018 Hourly Load - RC2016'!K93/'2018 Hourly Load - RC2016'!$C$7</f>
        <v>0.5169514340710808</v>
      </c>
      <c r="L92" s="33">
        <f>+'2018 Hourly Load - RC2016'!L93/'2018 Hourly Load - RC2016'!$C$7</f>
        <v>0.54348211867749285</v>
      </c>
      <c r="M92" s="33">
        <f>+'2018 Hourly Load - RC2016'!M93/'2018 Hourly Load - RC2016'!$C$7</f>
        <v>0.56178202396506527</v>
      </c>
      <c r="N92" s="33">
        <f>+'2018 Hourly Load - RC2016'!N93/'2018 Hourly Load - RC2016'!$C$7</f>
        <v>0.56880116571920269</v>
      </c>
      <c r="O92" s="33">
        <f>+'2018 Hourly Load - RC2016'!O93/'2018 Hourly Load - RC2016'!$C$7</f>
        <v>0.56800733421129423</v>
      </c>
      <c r="P92" s="33">
        <f>+'2018 Hourly Load - RC2016'!P93/'2018 Hourly Load - RC2016'!$C$7</f>
        <v>0.56057038640036294</v>
      </c>
      <c r="Q92" s="33">
        <f>+'2018 Hourly Load - RC2016'!Q93/'2018 Hourly Load - RC2016'!$C$7</f>
        <v>0.55568205553587446</v>
      </c>
      <c r="R92" s="33">
        <f>+'2018 Hourly Load - RC2016'!R93/'2018 Hourly Load - RC2016'!$C$7</f>
        <v>0.55618342280402711</v>
      </c>
      <c r="S92" s="33">
        <f>+'2018 Hourly Load - RC2016'!S93/'2018 Hourly Load - RC2016'!$C$7</f>
        <v>0.55919162641294318</v>
      </c>
      <c r="T92" s="33">
        <f>+'2018 Hourly Load - RC2016'!T93/'2018 Hourly Load - RC2016'!$C$7</f>
        <v>0.55869025914479054</v>
      </c>
      <c r="U92" s="33">
        <f>+'2018 Hourly Load - RC2016'!U93/'2018 Hourly Load - RC2016'!$C$7</f>
        <v>0.5616984627537065</v>
      </c>
      <c r="V92" s="33">
        <f>+'2018 Hourly Load - RC2016'!V93/'2018 Hourly Load - RC2016'!$C$7</f>
        <v>0.55726971855169127</v>
      </c>
      <c r="W92" s="33">
        <f>+'2018 Hourly Load - RC2016'!W93/'2018 Hourly Load - RC2016'!$C$7</f>
        <v>0.52238291280940141</v>
      </c>
      <c r="X92" s="33">
        <f>+'2018 Hourly Load - RC2016'!X93/'2018 Hourly Load - RC2016'!$C$7</f>
        <v>0.48206462832879093</v>
      </c>
      <c r="Y92" s="33">
        <f>+'2018 Hourly Load - RC2016'!Y93/'2018 Hourly Load - RC2016'!$C$7</f>
        <v>0.42946284577844013</v>
      </c>
      <c r="AA92" s="34">
        <f t="shared" si="1"/>
        <v>0.56880116571920269</v>
      </c>
    </row>
    <row r="93" spans="1:27" x14ac:dyDescent="0.2">
      <c r="A93" s="29">
        <f>IF('2018 Hourly Load - RC2016'!A94="","",'2018 Hourly Load - RC2016'!A94)</f>
        <v>43184</v>
      </c>
      <c r="B93" s="33">
        <f>+'2018 Hourly Load - RC2016'!B94/'2018 Hourly Load - RC2016'!$C$7</f>
        <v>0.38492472012421136</v>
      </c>
      <c r="C93" s="33">
        <f>+'2018 Hourly Load - RC2016'!C94/'2018 Hourly Load - RC2016'!$C$7</f>
        <v>0.35195982224317346</v>
      </c>
      <c r="D93" s="33">
        <f>+'2018 Hourly Load - RC2016'!D94/'2018 Hourly Load - RC2016'!$C$7</f>
        <v>0.33111130000915828</v>
      </c>
      <c r="E93" s="33">
        <f>+'2018 Hourly Load - RC2016'!E94/'2018 Hourly Load - RC2016'!$C$7</f>
        <v>0.32346544916983011</v>
      </c>
      <c r="F93" s="33">
        <f>+'2018 Hourly Load - RC2016'!F94/'2018 Hourly Load - RC2016'!$C$7</f>
        <v>0.32567982127083772</v>
      </c>
      <c r="G93" s="33">
        <f>+'2018 Hourly Load - RC2016'!G94/'2018 Hourly Load - RC2016'!$C$7</f>
        <v>0.34577629260262382</v>
      </c>
      <c r="H93" s="33">
        <f>+'2018 Hourly Load - RC2016'!H94/'2018 Hourly Load - RC2016'!$C$7</f>
        <v>0.39227810672378388</v>
      </c>
      <c r="I93" s="33">
        <f>+'2018 Hourly Load - RC2016'!I94/'2018 Hourly Load - RC2016'!$C$7</f>
        <v>0.42908682032732565</v>
      </c>
      <c r="J93" s="33">
        <f>+'2018 Hourly Load - RC2016'!J94/'2018 Hourly Load - RC2016'!$C$7</f>
        <v>0.45118876073172243</v>
      </c>
      <c r="K93" s="33">
        <f>+'2018 Hourly Load - RC2016'!K94/'2018 Hourly Load - RC2016'!$C$7</f>
        <v>0.48369407195028713</v>
      </c>
      <c r="L93" s="33">
        <f>+'2018 Hourly Load - RC2016'!L94/'2018 Hourly Load - RC2016'!$C$7</f>
        <v>0.50642272143987477</v>
      </c>
      <c r="M93" s="33">
        <f>+'2018 Hourly Load - RC2016'!M94/'2018 Hourly Load - RC2016'!$C$7</f>
        <v>0.52906780971810363</v>
      </c>
      <c r="N93" s="33">
        <f>+'2018 Hourly Load - RC2016'!N94/'2018 Hourly Load - RC2016'!$C$7</f>
        <v>0.54674100592048525</v>
      </c>
      <c r="O93" s="33">
        <f>+'2018 Hourly Load - RC2016'!O94/'2018 Hourly Load - RC2016'!$C$7</f>
        <v>0.55898272338454624</v>
      </c>
      <c r="P93" s="33">
        <f>+'2018 Hourly Load - RC2016'!P94/'2018 Hourly Load - RC2016'!$C$7</f>
        <v>0.57030526752366062</v>
      </c>
      <c r="Q93" s="33">
        <f>+'2018 Hourly Load - RC2016'!Q94/'2018 Hourly Load - RC2016'!$C$7</f>
        <v>0.57928809774472922</v>
      </c>
      <c r="R93" s="33">
        <f>+'2018 Hourly Load - RC2016'!R94/'2018 Hourly Load - RC2016'!$C$7</f>
        <v>0.58701750979541634</v>
      </c>
      <c r="S93" s="33">
        <f>+'2018 Hourly Load - RC2016'!S94/'2018 Hourly Load - RC2016'!$C$7</f>
        <v>0.58764421888060714</v>
      </c>
      <c r="T93" s="33">
        <f>+'2018 Hourly Load - RC2016'!T94/'2018 Hourly Load - RC2016'!$C$7</f>
        <v>0.5758620880790194</v>
      </c>
      <c r="U93" s="33">
        <f>+'2018 Hourly Load - RC2016'!U94/'2018 Hourly Load - RC2016'!$C$7</f>
        <v>0.5616984627537065</v>
      </c>
      <c r="V93" s="33">
        <f>+'2018 Hourly Load - RC2016'!V94/'2018 Hourly Load - RC2016'!$C$7</f>
        <v>0.56692103846363007</v>
      </c>
      <c r="W93" s="33">
        <f>+'2018 Hourly Load - RC2016'!W94/'2018 Hourly Load - RC2016'!$C$7</f>
        <v>0.52869178426698915</v>
      </c>
      <c r="X93" s="33">
        <f>+'2018 Hourly Load - RC2016'!X94/'2018 Hourly Load - RC2016'!$C$7</f>
        <v>0.47696739443590552</v>
      </c>
      <c r="Y93" s="33">
        <f>+'2018 Hourly Load - RC2016'!Y94/'2018 Hourly Load - RC2016'!$C$7</f>
        <v>0.4170122252859822</v>
      </c>
      <c r="AA93" s="34">
        <f t="shared" si="1"/>
        <v>0.58764421888060714</v>
      </c>
    </row>
    <row r="94" spans="1:27" x14ac:dyDescent="0.2">
      <c r="A94" s="29">
        <f>IF('2018 Hourly Load - RC2016'!A95="","",'2018 Hourly Load - RC2016'!A95)</f>
        <v>43185</v>
      </c>
      <c r="B94" s="33">
        <f>+'2018 Hourly Load - RC2016'!B95/'2018 Hourly Load - RC2016'!$C$7</f>
        <v>0.36390907546747875</v>
      </c>
      <c r="C94" s="33">
        <f>+'2018 Hourly Load - RC2016'!C95/'2018 Hourly Load - RC2016'!$C$7</f>
        <v>0.33307498847608957</v>
      </c>
      <c r="D94" s="33">
        <f>+'2018 Hourly Load - RC2016'!D95/'2018 Hourly Load - RC2016'!$C$7</f>
        <v>0.31569425651346372</v>
      </c>
      <c r="E94" s="33">
        <f>+'2018 Hourly Load - RC2016'!E95/'2018 Hourly Load - RC2016'!$C$7</f>
        <v>0.30967784929563169</v>
      </c>
      <c r="F94" s="33">
        <f>+'2018 Hourly Load - RC2016'!F95/'2018 Hourly Load - RC2016'!$C$7</f>
        <v>0.31439905773740268</v>
      </c>
      <c r="G94" s="33">
        <f>+'2018 Hourly Load - RC2016'!G95/'2018 Hourly Load - RC2016'!$C$7</f>
        <v>0.33917495690528038</v>
      </c>
      <c r="H94" s="33">
        <f>+'2018 Hourly Load - RC2016'!H95/'2018 Hourly Load - RC2016'!$C$7</f>
        <v>0.39336440247144799</v>
      </c>
      <c r="I94" s="33">
        <f>+'2018 Hourly Load - RC2016'!I95/'2018 Hourly Load - RC2016'!$C$7</f>
        <v>0.43923950750741714</v>
      </c>
      <c r="J94" s="33">
        <f>+'2018 Hourly Load - RC2016'!J95/'2018 Hourly Load - RC2016'!$C$7</f>
        <v>0.46560306969111165</v>
      </c>
      <c r="K94" s="33">
        <f>+'2018 Hourly Load - RC2016'!K95/'2018 Hourly Load - RC2016'!$C$7</f>
        <v>0.47901464411419559</v>
      </c>
      <c r="L94" s="33">
        <f>+'2018 Hourly Load - RC2016'!L95/'2018 Hourly Load - RC2016'!$C$7</f>
        <v>0.48962691795676039</v>
      </c>
      <c r="M94" s="33">
        <f>+'2018 Hourly Load - RC2016'!M95/'2018 Hourly Load - RC2016'!$C$7</f>
        <v>0.48971047916811916</v>
      </c>
      <c r="N94" s="33">
        <f>+'2018 Hourly Load - RC2016'!N95/'2018 Hourly Load - RC2016'!$C$7</f>
        <v>0.48465502588091308</v>
      </c>
      <c r="O94" s="33">
        <f>+'2018 Hourly Load - RC2016'!O95/'2018 Hourly Load - RC2016'!$C$7</f>
        <v>0.4784714962403635</v>
      </c>
      <c r="P94" s="33">
        <f>+'2018 Hourly Load - RC2016'!P95/'2018 Hourly Load - RC2016'!$C$7</f>
        <v>0.47446055809514215</v>
      </c>
      <c r="Q94" s="33">
        <f>+'2018 Hourly Load - RC2016'!Q95/'2018 Hourly Load - RC2016'!$C$7</f>
        <v>0.47220440538845515</v>
      </c>
      <c r="R94" s="33">
        <f>+'2018 Hourly Load - RC2016'!R95/'2018 Hourly Load - RC2016'!$C$7</f>
        <v>0.47625712413935589</v>
      </c>
      <c r="S94" s="33">
        <f>+'2018 Hourly Load - RC2016'!S95/'2018 Hourly Load - RC2016'!$C$7</f>
        <v>0.47905642471987492</v>
      </c>
      <c r="T94" s="33">
        <f>+'2018 Hourly Load - RC2016'!T95/'2018 Hourly Load - RC2016'!$C$7</f>
        <v>0.47763588412677571</v>
      </c>
      <c r="U94" s="33">
        <f>+'2018 Hourly Load - RC2016'!U95/'2018 Hourly Load - RC2016'!$C$7</f>
        <v>0.49113101976121837</v>
      </c>
      <c r="V94" s="33">
        <f>+'2018 Hourly Load - RC2016'!V95/'2018 Hourly Load - RC2016'!$C$7</f>
        <v>0.51101858806460754</v>
      </c>
      <c r="W94" s="33">
        <f>+'2018 Hourly Load - RC2016'!W95/'2018 Hourly Load - RC2016'!$C$7</f>
        <v>0.48578310223425664</v>
      </c>
      <c r="X94" s="33">
        <f>+'2018 Hourly Load - RC2016'!X95/'2018 Hourly Load - RC2016'!$C$7</f>
        <v>0.4459661850217988</v>
      </c>
      <c r="Y94" s="33">
        <f>+'2018 Hourly Load - RC2016'!Y95/'2018 Hourly Load - RC2016'!$C$7</f>
        <v>0.40226367148115783</v>
      </c>
      <c r="AA94" s="34">
        <f t="shared" si="1"/>
        <v>0.51101858806460754</v>
      </c>
    </row>
    <row r="95" spans="1:27" x14ac:dyDescent="0.2">
      <c r="A95" s="29">
        <f>IF('2018 Hourly Load - RC2016'!A96="","",'2018 Hourly Load - RC2016'!A96)</f>
        <v>43186</v>
      </c>
      <c r="B95" s="33">
        <f>+'2018 Hourly Load - RC2016'!B96/'2018 Hourly Load - RC2016'!$C$7</f>
        <v>0.36257209608573826</v>
      </c>
      <c r="C95" s="33">
        <f>+'2018 Hourly Load - RC2016'!C96/'2018 Hourly Load - RC2016'!$C$7</f>
        <v>0.33904961508824222</v>
      </c>
      <c r="D95" s="33">
        <f>+'2018 Hourly Load - RC2016'!D96/'2018 Hourly Load - RC2016'!$C$7</f>
        <v>0.32689145883553999</v>
      </c>
      <c r="E95" s="33">
        <f>+'2018 Hourly Load - RC2016'!E96/'2018 Hourly Load - RC2016'!$C$7</f>
        <v>0.32405037764934158</v>
      </c>
      <c r="F95" s="33">
        <f>+'2018 Hourly Load - RC2016'!F96/'2018 Hourly Load - RC2016'!$C$7</f>
        <v>0.3296071982047003</v>
      </c>
      <c r="G95" s="33">
        <f>+'2018 Hourly Load - RC2016'!G96/'2018 Hourly Load - RC2016'!$C$7</f>
        <v>0.35396529131578408</v>
      </c>
      <c r="H95" s="33">
        <f>+'2018 Hourly Load - RC2016'!H96/'2018 Hourly Load - RC2016'!$C$7</f>
        <v>0.40535543630143261</v>
      </c>
      <c r="I95" s="33">
        <f>+'2018 Hourly Load - RC2016'!I96/'2018 Hourly Load - RC2016'!$C$7</f>
        <v>0.44157922142546296</v>
      </c>
      <c r="J95" s="33">
        <f>+'2018 Hourly Load - RC2016'!J96/'2018 Hourly Load - RC2016'!$C$7</f>
        <v>0.45950310126192084</v>
      </c>
      <c r="K95" s="33">
        <f>+'2018 Hourly Load - RC2016'!K96/'2018 Hourly Load - RC2016'!$C$7</f>
        <v>0.48465502588091308</v>
      </c>
      <c r="L95" s="33">
        <f>+'2018 Hourly Load - RC2016'!L96/'2018 Hourly Load - RC2016'!$C$7</f>
        <v>0.49698030455633291</v>
      </c>
      <c r="M95" s="33">
        <f>+'2018 Hourly Load - RC2016'!M96/'2018 Hourly Load - RC2016'!$C$7</f>
        <v>0.50303849237984422</v>
      </c>
      <c r="N95" s="33">
        <f>+'2018 Hourly Load - RC2016'!N96/'2018 Hourly Load - RC2016'!$C$7</f>
        <v>0.50583779296036335</v>
      </c>
      <c r="O95" s="33">
        <f>+'2018 Hourly Load - RC2016'!O96/'2018 Hourly Load - RC2016'!$C$7</f>
        <v>0.50813572627272974</v>
      </c>
      <c r="P95" s="33">
        <f>+'2018 Hourly Load - RC2016'!P96/'2018 Hourly Load - RC2016'!$C$7</f>
        <v>0.50784326203297403</v>
      </c>
      <c r="Q95" s="33">
        <f>+'2018 Hourly Load - RC2016'!Q96/'2018 Hourly Load - RC2016'!$C$7</f>
        <v>0.507300114159142</v>
      </c>
      <c r="R95" s="33">
        <f>+'2018 Hourly Load - RC2016'!R96/'2018 Hourly Load - RC2016'!$C$7</f>
        <v>0.50821928748408851</v>
      </c>
      <c r="S95" s="33">
        <f>+'2018 Hourly Load - RC2016'!S96/'2018 Hourly Load - RC2016'!$C$7</f>
        <v>0.50759257839889771</v>
      </c>
      <c r="T95" s="33">
        <f>+'2018 Hourly Load - RC2016'!T96/'2018 Hourly Load - RC2016'!$C$7</f>
        <v>0.5044172523672642</v>
      </c>
      <c r="U95" s="33">
        <f>+'2018 Hourly Load - RC2016'!U96/'2018 Hourly Load - RC2016'!$C$7</f>
        <v>0.51578157711205797</v>
      </c>
      <c r="V95" s="33">
        <f>+'2018 Hourly Load - RC2016'!V96/'2018 Hourly Load - RC2016'!$C$7</f>
        <v>0.52626850913758461</v>
      </c>
      <c r="W95" s="33">
        <f>+'2018 Hourly Load - RC2016'!W96/'2018 Hourly Load - RC2016'!$C$7</f>
        <v>0.50015563058796642</v>
      </c>
      <c r="X95" s="33">
        <f>+'2018 Hourly Load - RC2016'!X96/'2018 Hourly Load - RC2016'!$C$7</f>
        <v>0.4620517182083636</v>
      </c>
      <c r="Y95" s="33">
        <f>+'2018 Hourly Load - RC2016'!Y96/'2018 Hourly Load - RC2016'!$C$7</f>
        <v>0.41567524590424176</v>
      </c>
      <c r="AA95" s="34">
        <f t="shared" si="1"/>
        <v>0.52626850913758461</v>
      </c>
    </row>
    <row r="96" spans="1:27" x14ac:dyDescent="0.2">
      <c r="A96" s="29">
        <f>IF('2018 Hourly Load - RC2016'!A97="","",'2018 Hourly Load - RC2016'!A97)</f>
        <v>43187</v>
      </c>
      <c r="B96" s="33">
        <f>+'2018 Hourly Load - RC2016'!B97/'2018 Hourly Load - RC2016'!$C$7</f>
        <v>0.37351861477373816</v>
      </c>
      <c r="C96" s="33">
        <f>+'2018 Hourly Load - RC2016'!C97/'2018 Hourly Load - RC2016'!$C$7</f>
        <v>0.34494068048903609</v>
      </c>
      <c r="D96" s="33">
        <f>+'2018 Hourly Load - RC2016'!D97/'2018 Hourly Load - RC2016'!$C$7</f>
        <v>0.32998322365581478</v>
      </c>
      <c r="E96" s="33">
        <f>+'2018 Hourly Load - RC2016'!E97/'2018 Hourly Load - RC2016'!$C$7</f>
        <v>0.32200312797105146</v>
      </c>
      <c r="F96" s="33">
        <f>+'2018 Hourly Load - RC2016'!F97/'2018 Hourly Load - RC2016'!$C$7</f>
        <v>0.32517845400268508</v>
      </c>
      <c r="G96" s="33">
        <f>+'2018 Hourly Load - RC2016'!G97/'2018 Hourly Load - RC2016'!$C$7</f>
        <v>0.34623587926509714</v>
      </c>
      <c r="H96" s="33">
        <f>+'2018 Hourly Load - RC2016'!H97/'2018 Hourly Load - RC2016'!$C$7</f>
        <v>0.391108249764761</v>
      </c>
      <c r="I96" s="33">
        <f>+'2018 Hourly Load - RC2016'!I97/'2018 Hourly Load - RC2016'!$C$7</f>
        <v>0.42816764700237903</v>
      </c>
      <c r="J96" s="33">
        <f>+'2018 Hourly Load - RC2016'!J97/'2018 Hourly Load - RC2016'!$C$7</f>
        <v>0.45461477039743237</v>
      </c>
      <c r="K96" s="33">
        <f>+'2018 Hourly Load - RC2016'!K97/'2018 Hourly Load - RC2016'!$C$7</f>
        <v>0.49042074946466879</v>
      </c>
      <c r="L96" s="33">
        <f>+'2018 Hourly Load - RC2016'!L97/'2018 Hourly Load - RC2016'!$C$7</f>
        <v>0.52610138671486706</v>
      </c>
      <c r="M96" s="33">
        <f>+'2018 Hourly Load - RC2016'!M97/'2018 Hourly Load - RC2016'!$C$7</f>
        <v>0.54711703137159973</v>
      </c>
      <c r="N96" s="33">
        <f>+'2018 Hourly Load - RC2016'!N97/'2018 Hourly Load - RC2016'!$C$7</f>
        <v>0.56157312093666834</v>
      </c>
      <c r="O96" s="33">
        <f>+'2018 Hourly Load - RC2016'!O97/'2018 Hourly Load - RC2016'!$C$7</f>
        <v>0.57001280328390491</v>
      </c>
      <c r="P96" s="33">
        <f>+'2018 Hourly Load - RC2016'!P97/'2018 Hourly Load - RC2016'!$C$7</f>
        <v>0.57686482261532479</v>
      </c>
      <c r="Q96" s="33">
        <f>+'2018 Hourly Load - RC2016'!Q97/'2018 Hourly Load - RC2016'!$C$7</f>
        <v>0.58112644439462235</v>
      </c>
      <c r="R96" s="33">
        <f>+'2018 Hourly Load - RC2016'!R97/'2018 Hourly Load - RC2016'!$C$7</f>
        <v>0.58037439349239339</v>
      </c>
      <c r="S96" s="33">
        <f>+'2018 Hourly Load - RC2016'!S97/'2018 Hourly Load - RC2016'!$C$7</f>
        <v>0.5713497826656454</v>
      </c>
      <c r="T96" s="33">
        <f>+'2018 Hourly Load - RC2016'!T97/'2018 Hourly Load - RC2016'!$C$7</f>
        <v>0.55806355005959973</v>
      </c>
      <c r="U96" s="33">
        <f>+'2018 Hourly Load - RC2016'!U97/'2018 Hourly Load - RC2016'!$C$7</f>
        <v>0.55818889187663789</v>
      </c>
      <c r="V96" s="33">
        <f>+'2018 Hourly Load - RC2016'!V97/'2018 Hourly Load - RC2016'!$C$7</f>
        <v>0.56370393182631717</v>
      </c>
      <c r="W96" s="33">
        <f>+'2018 Hourly Load - RC2016'!W97/'2018 Hourly Load - RC2016'!$C$7</f>
        <v>0.5388444714470807</v>
      </c>
      <c r="X96" s="33">
        <f>+'2018 Hourly Load - RC2016'!X97/'2018 Hourly Load - RC2016'!$C$7</f>
        <v>0.50684052749666864</v>
      </c>
      <c r="Y96" s="33">
        <f>+'2018 Hourly Load - RC2016'!Y97/'2018 Hourly Load - RC2016'!$C$7</f>
        <v>0.46405718728097428</v>
      </c>
      <c r="AA96" s="34">
        <f t="shared" si="1"/>
        <v>0.58112644439462235</v>
      </c>
    </row>
    <row r="97" spans="1:27" x14ac:dyDescent="0.2">
      <c r="A97" s="29">
        <f>IF('2018 Hourly Load - RC2016'!A98="","",'2018 Hourly Load - RC2016'!A98)</f>
        <v>43188</v>
      </c>
      <c r="B97" s="33">
        <f>+'2018 Hourly Load - RC2016'!B98/'2018 Hourly Load - RC2016'!$C$7</f>
        <v>0.4226108264470203</v>
      </c>
      <c r="C97" s="33">
        <f>+'2018 Hourly Load - RC2016'!C98/'2018 Hourly Load - RC2016'!$C$7</f>
        <v>0.3938239891339213</v>
      </c>
      <c r="D97" s="33">
        <f>+'2018 Hourly Load - RC2016'!D98/'2018 Hourly Load - RC2016'!$C$7</f>
        <v>0.37506449718387558</v>
      </c>
      <c r="E97" s="33">
        <f>+'2018 Hourly Load - RC2016'!E98/'2018 Hourly Load - RC2016'!$C$7</f>
        <v>0.36532961606057796</v>
      </c>
      <c r="F97" s="33">
        <f>+'2018 Hourly Load - RC2016'!F98/'2018 Hourly Load - RC2016'!$C$7</f>
        <v>0.36328236638228789</v>
      </c>
      <c r="G97" s="33">
        <f>+'2018 Hourly Load - RC2016'!G98/'2018 Hourly Load - RC2016'!$C$7</f>
        <v>0.37013438571370766</v>
      </c>
      <c r="H97" s="33">
        <f>+'2018 Hourly Load - RC2016'!H98/'2018 Hourly Load - RC2016'!$C$7</f>
        <v>0.38822538797288314</v>
      </c>
      <c r="I97" s="33">
        <f>+'2018 Hourly Load - RC2016'!I98/'2018 Hourly Load - RC2016'!$C$7</f>
        <v>0.41450538894521882</v>
      </c>
      <c r="J97" s="33">
        <f>+'2018 Hourly Load - RC2016'!J98/'2018 Hourly Load - RC2016'!$C$7</f>
        <v>0.45361203586112703</v>
      </c>
      <c r="K97" s="33">
        <f>+'2018 Hourly Load - RC2016'!K98/'2018 Hourly Load - RC2016'!$C$7</f>
        <v>0.50675696628530997</v>
      </c>
      <c r="L97" s="33">
        <f>+'2018 Hourly Load - RC2016'!L98/'2018 Hourly Load - RC2016'!$C$7</f>
        <v>0.55213070405312648</v>
      </c>
      <c r="M97" s="33">
        <f>+'2018 Hourly Load - RC2016'!M98/'2018 Hourly Load - RC2016'!$C$7</f>
        <v>0.58321547467859192</v>
      </c>
      <c r="N97" s="33">
        <f>+'2018 Hourly Load - RC2016'!N98/'2018 Hourly Load - RC2016'!$C$7</f>
        <v>0.59679417152439329</v>
      </c>
      <c r="O97" s="33">
        <f>+'2018 Hourly Load - RC2016'!O98/'2018 Hourly Load - RC2016'!$C$7</f>
        <v>0.60402221630692765</v>
      </c>
      <c r="P97" s="33">
        <f>+'2018 Hourly Load - RC2016'!P98/'2018 Hourly Load - RC2016'!$C$7</f>
        <v>0.60251811450246961</v>
      </c>
      <c r="Q97" s="33">
        <f>+'2018 Hourly Load - RC2016'!Q98/'2018 Hourly Load - RC2016'!$C$7</f>
        <v>0.59520650850857648</v>
      </c>
      <c r="R97" s="33">
        <f>+'2018 Hourly Load - RC2016'!R98/'2018 Hourly Load - RC2016'!$C$7</f>
        <v>0.58559696920231707</v>
      </c>
      <c r="S97" s="33">
        <f>+'2018 Hourly Load - RC2016'!S98/'2018 Hourly Load - RC2016'!$C$7</f>
        <v>0.5755278432335843</v>
      </c>
      <c r="T97" s="33">
        <f>+'2018 Hourly Load - RC2016'!T98/'2018 Hourly Load - RC2016'!$C$7</f>
        <v>0.55973477428677521</v>
      </c>
      <c r="U97" s="33">
        <f>+'2018 Hourly Load - RC2016'!U98/'2018 Hourly Load - RC2016'!$C$7</f>
        <v>0.55522246887340121</v>
      </c>
      <c r="V97" s="33">
        <f>+'2018 Hourly Load - RC2016'!V98/'2018 Hourly Load - RC2016'!$C$7</f>
        <v>0.54398348594564561</v>
      </c>
      <c r="W97" s="33">
        <f>+'2018 Hourly Load - RC2016'!W98/'2018 Hourly Load - RC2016'!$C$7</f>
        <v>0.50947270565447023</v>
      </c>
      <c r="X97" s="33">
        <f>+'2018 Hourly Load - RC2016'!X98/'2018 Hourly Load - RC2016'!$C$7</f>
        <v>0.47700917504158485</v>
      </c>
      <c r="Y97" s="33">
        <f>+'2018 Hourly Load - RC2016'!Y98/'2018 Hourly Load - RC2016'!$C$7</f>
        <v>0.4350196663337989</v>
      </c>
      <c r="AA97" s="34">
        <f t="shared" si="1"/>
        <v>0.60402221630692765</v>
      </c>
    </row>
    <row r="98" spans="1:27" x14ac:dyDescent="0.2">
      <c r="A98" s="29">
        <f>IF('2018 Hourly Load - RC2016'!A99="","",'2018 Hourly Load - RC2016'!A99)</f>
        <v>43189</v>
      </c>
      <c r="B98" s="33">
        <f>+'2018 Hourly Load - RC2016'!B99/'2018 Hourly Load - RC2016'!$C$7</f>
        <v>0.39265413217489842</v>
      </c>
      <c r="C98" s="33">
        <f>+'2018 Hourly Load - RC2016'!C99/'2018 Hourly Load - RC2016'!$C$7</f>
        <v>0.36257209608573826</v>
      </c>
      <c r="D98" s="33">
        <f>+'2018 Hourly Load - RC2016'!D99/'2018 Hourly Load - RC2016'!$C$7</f>
        <v>0.34143110961196743</v>
      </c>
      <c r="E98" s="33">
        <f>+'2018 Hourly Load - RC2016'!E99/'2018 Hourly Load - RC2016'!$C$7</f>
        <v>0.33094417758644074</v>
      </c>
      <c r="F98" s="33">
        <f>+'2018 Hourly Load - RC2016'!F99/'2018 Hourly Load - RC2016'!$C$7</f>
        <v>0.32710036186393693</v>
      </c>
      <c r="G98" s="33">
        <f>+'2018 Hourly Load - RC2016'!G99/'2018 Hourly Load - RC2016'!$C$7</f>
        <v>0.33111130000915828</v>
      </c>
      <c r="H98" s="33">
        <f>+'2018 Hourly Load - RC2016'!H99/'2018 Hourly Load - RC2016'!$C$7</f>
        <v>0.34711327198436431</v>
      </c>
      <c r="I98" s="33">
        <f>+'2018 Hourly Load - RC2016'!I99/'2018 Hourly Load - RC2016'!$C$7</f>
        <v>0.36700084028775348</v>
      </c>
      <c r="J98" s="33">
        <f>+'2018 Hourly Load - RC2016'!J99/'2018 Hourly Load - RC2016'!$C$7</f>
        <v>0.40339174783450138</v>
      </c>
      <c r="K98" s="33">
        <f>+'2018 Hourly Load - RC2016'!K99/'2018 Hourly Load - RC2016'!$C$7</f>
        <v>0.45052027104085224</v>
      </c>
      <c r="L98" s="33">
        <f>+'2018 Hourly Load - RC2016'!L99/'2018 Hourly Load - RC2016'!$C$7</f>
        <v>0.48302558225941689</v>
      </c>
      <c r="M98" s="33">
        <f>+'2018 Hourly Load - RC2016'!M99/'2018 Hourly Load - RC2016'!$C$7</f>
        <v>0.49932001847437868</v>
      </c>
      <c r="N98" s="33">
        <f>+'2018 Hourly Load - RC2016'!N99/'2018 Hourly Load - RC2016'!$C$7</f>
        <v>0.50671518567963048</v>
      </c>
      <c r="O98" s="33">
        <f>+'2018 Hourly Load - RC2016'!O99/'2018 Hourly Load - RC2016'!$C$7</f>
        <v>0.51227200623498925</v>
      </c>
      <c r="P98" s="33">
        <f>+'2018 Hourly Load - RC2016'!P99/'2018 Hourly Load - RC2016'!$C$7</f>
        <v>0.51753636255059232</v>
      </c>
      <c r="Q98" s="33">
        <f>+'2018 Hourly Load - RC2016'!Q99/'2018 Hourly Load - RC2016'!$C$7</f>
        <v>0.52196510675260754</v>
      </c>
      <c r="R98" s="33">
        <f>+'2018 Hourly Load - RC2016'!R99/'2018 Hourly Load - RC2016'!$C$7</f>
        <v>0.52643563156030215</v>
      </c>
      <c r="S98" s="33">
        <f>+'2018 Hourly Load - RC2016'!S99/'2018 Hourly Load - RC2016'!$C$7</f>
        <v>0.52543289702399676</v>
      </c>
      <c r="T98" s="33">
        <f>+'2018 Hourly Load - RC2016'!T99/'2018 Hourly Load - RC2016'!$C$7</f>
        <v>0.51477884257575257</v>
      </c>
      <c r="U98" s="33">
        <f>+'2018 Hourly Load - RC2016'!U99/'2018 Hourly Load - RC2016'!$C$7</f>
        <v>0.50725833355346261</v>
      </c>
      <c r="V98" s="33">
        <f>+'2018 Hourly Load - RC2016'!V99/'2018 Hourly Load - RC2016'!$C$7</f>
        <v>0.52129661706173736</v>
      </c>
      <c r="W98" s="33">
        <f>+'2018 Hourly Load - RC2016'!W99/'2018 Hourly Load - RC2016'!$C$7</f>
        <v>0.48900020887156959</v>
      </c>
      <c r="X98" s="33">
        <f>+'2018 Hourly Load - RC2016'!X99/'2018 Hourly Load - RC2016'!$C$7</f>
        <v>0.44567372078204315</v>
      </c>
      <c r="Y98" s="33">
        <f>+'2018 Hourly Load - RC2016'!Y99/'2018 Hourly Load - RC2016'!$C$7</f>
        <v>0.39223632611810444</v>
      </c>
      <c r="AA98" s="34">
        <f t="shared" si="1"/>
        <v>0.52643563156030215</v>
      </c>
    </row>
    <row r="99" spans="1:27" x14ac:dyDescent="0.2">
      <c r="A99" s="29">
        <f>IF('2018 Hourly Load - RC2016'!A100="","",'2018 Hourly Load - RC2016'!A100)</f>
        <v>43190</v>
      </c>
      <c r="B99" s="33">
        <f>+'2018 Hourly Load - RC2016'!B100/'2018 Hourly Load - RC2016'!$C$7</f>
        <v>0.34702971077300554</v>
      </c>
      <c r="C99" s="33">
        <f>+'2018 Hourly Load - RC2016'!C100/'2018 Hourly Load - RC2016'!$C$7</f>
        <v>0.32279695947895987</v>
      </c>
      <c r="D99" s="33">
        <f>+'2018 Hourly Load - RC2016'!D100/'2018 Hourly Load - RC2016'!$C$7</f>
        <v>0.30717101295486837</v>
      </c>
      <c r="E99" s="33">
        <f>+'2018 Hourly Load - RC2016'!E100/'2018 Hourly Load - RC2016'!$C$7</f>
        <v>0.30211555966766229</v>
      </c>
      <c r="F99" s="33">
        <f>+'2018 Hourly Load - RC2016'!F100/'2018 Hourly Load - RC2016'!$C$7</f>
        <v>0.30796484446277678</v>
      </c>
      <c r="G99" s="33">
        <f>+'2018 Hourly Load - RC2016'!G100/'2018 Hourly Load - RC2016'!$C$7</f>
        <v>0.34088796173813535</v>
      </c>
      <c r="H99" s="33">
        <f>+'2018 Hourly Load - RC2016'!H100/'2018 Hourly Load - RC2016'!$C$7</f>
        <v>0.39984039635175334</v>
      </c>
      <c r="I99" s="33">
        <f>+'2018 Hourly Load - RC2016'!I100/'2018 Hourly Load - RC2016'!$C$7</f>
        <v>0.43715047722344774</v>
      </c>
      <c r="J99" s="33">
        <f>+'2018 Hourly Load - RC2016'!J100/'2018 Hourly Load - RC2016'!$C$7</f>
        <v>0.44972643953294383</v>
      </c>
      <c r="K99" s="33">
        <f>+'2018 Hourly Load - RC2016'!K100/'2018 Hourly Load - RC2016'!$C$7</f>
        <v>0.46714895210124907</v>
      </c>
      <c r="L99" s="33">
        <f>+'2018 Hourly Load - RC2016'!L100/'2018 Hourly Load - RC2016'!$C$7</f>
        <v>0.48511461254338639</v>
      </c>
      <c r="M99" s="33">
        <f>+'2018 Hourly Load - RC2016'!M100/'2018 Hourly Load - RC2016'!$C$7</f>
        <v>0.49944536029141684</v>
      </c>
      <c r="N99" s="33">
        <f>+'2018 Hourly Load - RC2016'!N100/'2018 Hourly Load - RC2016'!$C$7</f>
        <v>0.50968160868286716</v>
      </c>
      <c r="O99" s="33">
        <f>+'2018 Hourly Load - RC2016'!O100/'2018 Hourly Load - RC2016'!$C$7</f>
        <v>0.52183976493556938</v>
      </c>
      <c r="P99" s="33">
        <f>+'2018 Hourly Load - RC2016'!P100/'2018 Hourly Load - RC2016'!$C$7</f>
        <v>0.53253559998949296</v>
      </c>
      <c r="Q99" s="33">
        <f>+'2018 Hourly Load - RC2016'!Q100/'2018 Hourly Load - RC2016'!$C$7</f>
        <v>0.54143486899920279</v>
      </c>
      <c r="R99" s="33">
        <f>+'2018 Hourly Load - RC2016'!R100/'2018 Hourly Load - RC2016'!$C$7</f>
        <v>0.5456129295671418</v>
      </c>
      <c r="S99" s="33">
        <f>+'2018 Hourly Load - RC2016'!S100/'2018 Hourly Load - RC2016'!$C$7</f>
        <v>0.5411006241537677</v>
      </c>
      <c r="T99" s="33">
        <f>+'2018 Hourly Load - RC2016'!T100/'2018 Hourly Load - RC2016'!$C$7</f>
        <v>0.53587804844384412</v>
      </c>
      <c r="U99" s="33">
        <f>+'2018 Hourly Load - RC2016'!U100/'2018 Hourly Load - RC2016'!$C$7</f>
        <v>0.54231226171847002</v>
      </c>
      <c r="V99" s="33">
        <f>+'2018 Hourly Load - RC2016'!V100/'2018 Hourly Load - RC2016'!$C$7</f>
        <v>0.55405261191437827</v>
      </c>
      <c r="W99" s="33">
        <f>+'2018 Hourly Load - RC2016'!W100/'2018 Hourly Load - RC2016'!$C$7</f>
        <v>0.51803772981874496</v>
      </c>
      <c r="X99" s="33">
        <f>+'2018 Hourly Load - RC2016'!X100/'2018 Hourly Load - RC2016'!$C$7</f>
        <v>0.47078386479535589</v>
      </c>
      <c r="Y99" s="33">
        <f>+'2018 Hourly Load - RC2016'!Y100/'2018 Hourly Load - RC2016'!$C$7</f>
        <v>0.41287594532372274</v>
      </c>
      <c r="AA99" s="34">
        <f t="shared" si="1"/>
        <v>0.55405261191437827</v>
      </c>
    </row>
    <row r="100" spans="1:27" x14ac:dyDescent="0.2">
      <c r="A100" s="29">
        <f>IF('2018 Hourly Load - RC2016'!A101="","",'2018 Hourly Load - RC2016'!A101)</f>
        <v>43191</v>
      </c>
      <c r="B100" s="33">
        <f>+'2018 Hourly Load - RC2016'!B101/'2018 Hourly Load - RC2016'!$C$7</f>
        <v>0.36361661122772304</v>
      </c>
      <c r="C100" s="33">
        <f>+'2018 Hourly Load - RC2016'!C101/'2018 Hourly Load - RC2016'!$C$7</f>
        <v>0.33437018725215062</v>
      </c>
      <c r="D100" s="33">
        <f>+'2018 Hourly Load - RC2016'!D101/'2018 Hourly Load - RC2016'!$C$7</f>
        <v>0.31945451102460876</v>
      </c>
      <c r="E100" s="33">
        <f>+'2018 Hourly Load - RC2016'!E101/'2018 Hourly Load - RC2016'!$C$7</f>
        <v>0.31335454259541795</v>
      </c>
      <c r="F100" s="33">
        <f>+'2018 Hourly Load - RC2016'!F101/'2018 Hourly Load - RC2016'!$C$7</f>
        <v>0.31753260316335685</v>
      </c>
      <c r="G100" s="33">
        <f>+'2018 Hourly Load - RC2016'!G101/'2018 Hourly Load - RC2016'!$C$7</f>
        <v>0.34485711927767732</v>
      </c>
      <c r="H100" s="33">
        <f>+'2018 Hourly Load - RC2016'!H101/'2018 Hourly Load - RC2016'!$C$7</f>
        <v>0.40899034899553954</v>
      </c>
      <c r="I100" s="33">
        <f>+'2018 Hourly Load - RC2016'!I101/'2018 Hourly Load - RC2016'!$C$7</f>
        <v>0.44792987348873015</v>
      </c>
      <c r="J100" s="33">
        <f>+'2018 Hourly Load - RC2016'!J101/'2018 Hourly Load - RC2016'!$C$7</f>
        <v>0.46184281517996661</v>
      </c>
      <c r="K100" s="33">
        <f>+'2018 Hourly Load - RC2016'!K101/'2018 Hourly Load - RC2016'!$C$7</f>
        <v>0.48072764894705056</v>
      </c>
      <c r="L100" s="33">
        <f>+'2018 Hourly Load - RC2016'!L101/'2018 Hourly Load - RC2016'!$C$7</f>
        <v>0.49902755423462297</v>
      </c>
      <c r="M100" s="33">
        <f>+'2018 Hourly Load - RC2016'!M101/'2018 Hourly Load - RC2016'!$C$7</f>
        <v>0.51477884257575257</v>
      </c>
      <c r="N100" s="33">
        <f>+'2018 Hourly Load - RC2016'!N101/'2018 Hourly Load - RC2016'!$C$7</f>
        <v>0.52739658549092816</v>
      </c>
      <c r="O100" s="33">
        <f>+'2018 Hourly Load - RC2016'!O101/'2018 Hourly Load - RC2016'!$C$7</f>
        <v>0.54369102170588979</v>
      </c>
      <c r="P100" s="33">
        <f>+'2018 Hourly Load - RC2016'!P101/'2018 Hourly Load - RC2016'!$C$7</f>
        <v>0.5632861257695233</v>
      </c>
      <c r="Q100" s="33">
        <f>+'2018 Hourly Load - RC2016'!Q101/'2018 Hourly Load - RC2016'!$C$7</f>
        <v>0.58526272435688198</v>
      </c>
      <c r="R100" s="33">
        <f>+'2018 Hourly Load - RC2016'!R101/'2018 Hourly Load - RC2016'!$C$7</f>
        <v>0.60523385387162987</v>
      </c>
      <c r="S100" s="33">
        <f>+'2018 Hourly Load - RC2016'!S101/'2018 Hourly Load - RC2016'!$C$7</f>
        <v>0.61237833744280545</v>
      </c>
      <c r="T100" s="33">
        <f>+'2018 Hourly Load - RC2016'!T101/'2018 Hourly Load - RC2016'!$C$7</f>
        <v>0.60151537996616433</v>
      </c>
      <c r="U100" s="33">
        <f>+'2018 Hourly Load - RC2016'!U101/'2018 Hourly Load - RC2016'!$C$7</f>
        <v>0.58217095953660714</v>
      </c>
      <c r="V100" s="33">
        <f>+'2018 Hourly Load - RC2016'!V101/'2018 Hourly Load - RC2016'!$C$7</f>
        <v>0.58672504555566052</v>
      </c>
      <c r="W100" s="33">
        <f>+'2018 Hourly Load - RC2016'!W101/'2018 Hourly Load - RC2016'!$C$7</f>
        <v>0.54820332711926378</v>
      </c>
      <c r="X100" s="33">
        <f>+'2018 Hourly Load - RC2016'!X101/'2018 Hourly Load - RC2016'!$C$7</f>
        <v>0.49113101976121837</v>
      </c>
      <c r="Y100" s="33">
        <f>+'2018 Hourly Load - RC2016'!Y101/'2018 Hourly Load - RC2016'!$C$7</f>
        <v>0.42866901427053178</v>
      </c>
      <c r="AA100" s="34">
        <f t="shared" si="1"/>
        <v>0.61237833744280545</v>
      </c>
    </row>
    <row r="101" spans="1:27" x14ac:dyDescent="0.2">
      <c r="A101" s="29">
        <f>IF('2018 Hourly Load - RC2016'!A102="","",'2018 Hourly Load - RC2016'!A102)</f>
        <v>43192</v>
      </c>
      <c r="B101" s="33">
        <f>+'2018 Hourly Load - RC2016'!B102/'2018 Hourly Load - RC2016'!$C$7</f>
        <v>0.37585832869178398</v>
      </c>
      <c r="C101" s="33">
        <f>+'2018 Hourly Load - RC2016'!C102/'2018 Hourly Load - RC2016'!$C$7</f>
        <v>0.34322767565618112</v>
      </c>
      <c r="D101" s="33">
        <f>+'2018 Hourly Load - RC2016'!D102/'2018 Hourly Load - RC2016'!$C$7</f>
        <v>0.32547091824244079</v>
      </c>
      <c r="E101" s="33">
        <f>+'2018 Hourly Load - RC2016'!E102/'2018 Hourly Load - RC2016'!$C$7</f>
        <v>0.31632096559865458</v>
      </c>
      <c r="F101" s="33">
        <f>+'2018 Hourly Load - RC2016'!F102/'2018 Hourly Load - RC2016'!$C$7</f>
        <v>0.31870246012237974</v>
      </c>
      <c r="G101" s="33">
        <f>+'2018 Hourly Load - RC2016'!G102/'2018 Hourly Load - RC2016'!$C$7</f>
        <v>0.34611053744805897</v>
      </c>
      <c r="H101" s="33">
        <f>+'2018 Hourly Load - RC2016'!H102/'2018 Hourly Load - RC2016'!$C$7</f>
        <v>0.40493763024463875</v>
      </c>
      <c r="I101" s="33">
        <f>+'2018 Hourly Load - RC2016'!I102/'2018 Hourly Load - RC2016'!$C$7</f>
        <v>0.43777718630863854</v>
      </c>
      <c r="J101" s="33">
        <f>+'2018 Hourly Load - RC2016'!J102/'2018 Hourly Load - RC2016'!$C$7</f>
        <v>0.45294354617025678</v>
      </c>
      <c r="K101" s="33">
        <f>+'2018 Hourly Load - RC2016'!K102/'2018 Hourly Load - RC2016'!$C$7</f>
        <v>0.4812290162152032</v>
      </c>
      <c r="L101" s="33">
        <f>+'2018 Hourly Load - RC2016'!L102/'2018 Hourly Load - RC2016'!$C$7</f>
        <v>0.50496040024109612</v>
      </c>
      <c r="M101" s="33">
        <f>+'2018 Hourly Load - RC2016'!M102/'2018 Hourly Load - RC2016'!$C$7</f>
        <v>0.52639385095462277</v>
      </c>
      <c r="N101" s="33">
        <f>+'2018 Hourly Load - RC2016'!N102/'2018 Hourly Load - RC2016'!$C$7</f>
        <v>0.54097528233672953</v>
      </c>
      <c r="O101" s="33">
        <f>+'2018 Hourly Load - RC2016'!O102/'2018 Hourly Load - RC2016'!$C$7</f>
        <v>0.55889916217318747</v>
      </c>
      <c r="P101" s="33">
        <f>+'2018 Hourly Load - RC2016'!P102/'2018 Hourly Load - RC2016'!$C$7</f>
        <v>0.58605655586479033</v>
      </c>
      <c r="Q101" s="33">
        <f>+'2018 Hourly Load - RC2016'!Q102/'2018 Hourly Load - RC2016'!$C$7</f>
        <v>0.61033108776451539</v>
      </c>
      <c r="R101" s="33">
        <f>+'2018 Hourly Load - RC2016'!R102/'2018 Hourly Load - RC2016'!$C$7</f>
        <v>0.62854743184072892</v>
      </c>
      <c r="S101" s="33">
        <f>+'2018 Hourly Load - RC2016'!S102/'2018 Hourly Load - RC2016'!$C$7</f>
        <v>0.63615150207437787</v>
      </c>
      <c r="T101" s="33">
        <f>+'2018 Hourly Load - RC2016'!T102/'2018 Hourly Load - RC2016'!$C$7</f>
        <v>0.62182075432634731</v>
      </c>
      <c r="U101" s="33">
        <f>+'2018 Hourly Load - RC2016'!U102/'2018 Hourly Load - RC2016'!$C$7</f>
        <v>0.60226743086839329</v>
      </c>
      <c r="V101" s="33">
        <f>+'2018 Hourly Load - RC2016'!V102/'2018 Hourly Load - RC2016'!$C$7</f>
        <v>0.60627836901361465</v>
      </c>
      <c r="W101" s="33">
        <f>+'2018 Hourly Load - RC2016'!W102/'2018 Hourly Load - RC2016'!$C$7</f>
        <v>0.56758952815450037</v>
      </c>
      <c r="X101" s="33">
        <f>+'2018 Hourly Load - RC2016'!X102/'2018 Hourly Load - RC2016'!$C$7</f>
        <v>0.50984873110558471</v>
      </c>
      <c r="Y101" s="33">
        <f>+'2018 Hourly Load - RC2016'!Y102/'2018 Hourly Load - RC2016'!$C$7</f>
        <v>0.44684357774106603</v>
      </c>
      <c r="AA101" s="34">
        <f t="shared" si="1"/>
        <v>0.63615150207437787</v>
      </c>
    </row>
    <row r="102" spans="1:27" x14ac:dyDescent="0.2">
      <c r="A102" s="29">
        <f>IF('2018 Hourly Load - RC2016'!A103="","",'2018 Hourly Load - RC2016'!A103)</f>
        <v>43193</v>
      </c>
      <c r="B102" s="33">
        <f>+'2018 Hourly Load - RC2016'!B103/'2018 Hourly Load - RC2016'!$C$7</f>
        <v>0.39169317824427241</v>
      </c>
      <c r="C102" s="33">
        <f>+'2018 Hourly Load - RC2016'!C103/'2018 Hourly Load - RC2016'!$C$7</f>
        <v>0.35676459189630316</v>
      </c>
      <c r="D102" s="33">
        <f>+'2018 Hourly Load - RC2016'!D103/'2018 Hourly Load - RC2016'!$C$7</f>
        <v>0.33696058480427277</v>
      </c>
      <c r="E102" s="33">
        <f>+'2018 Hourly Load - RC2016'!E103/'2018 Hourly Load - RC2016'!$C$7</f>
        <v>0.32877158609111251</v>
      </c>
      <c r="F102" s="33">
        <f>+'2018 Hourly Load - RC2016'!F103/'2018 Hourly Load - RC2016'!$C$7</f>
        <v>0.33056815213532625</v>
      </c>
      <c r="G102" s="33">
        <f>+'2018 Hourly Load - RC2016'!G103/'2018 Hourly Load - RC2016'!$C$7</f>
        <v>0.35818513248940242</v>
      </c>
      <c r="H102" s="33">
        <f>+'2018 Hourly Load - RC2016'!H103/'2018 Hourly Load - RC2016'!$C$7</f>
        <v>0.41204033321013489</v>
      </c>
      <c r="I102" s="33">
        <f>+'2018 Hourly Load - RC2016'!I103/'2018 Hourly Load - RC2016'!$C$7</f>
        <v>0.44404427716054695</v>
      </c>
      <c r="J102" s="33">
        <f>+'2018 Hourly Load - RC2016'!J103/'2018 Hourly Load - RC2016'!$C$7</f>
        <v>0.4654359472683941</v>
      </c>
      <c r="K102" s="33">
        <f>+'2018 Hourly Load - RC2016'!K103/'2018 Hourly Load - RC2016'!$C$7</f>
        <v>0.49756523303584427</v>
      </c>
      <c r="L102" s="33">
        <f>+'2018 Hourly Load - RC2016'!L103/'2018 Hourly Load - RC2016'!$C$7</f>
        <v>0.52777261094204253</v>
      </c>
      <c r="M102" s="33">
        <f>+'2018 Hourly Load - RC2016'!M103/'2018 Hourly Load - RC2016'!$C$7</f>
        <v>0.55271563253263778</v>
      </c>
      <c r="N102" s="33">
        <f>+'2018 Hourly Load - RC2016'!N103/'2018 Hourly Load - RC2016'!$C$7</f>
        <v>0.57502647596543166</v>
      </c>
      <c r="O102" s="33">
        <f>+'2018 Hourly Load - RC2016'!O103/'2018 Hourly Load - RC2016'!$C$7</f>
        <v>0.59629280425624065</v>
      </c>
      <c r="P102" s="33">
        <f>+'2018 Hourly Load - RC2016'!P103/'2018 Hourly Load - RC2016'!$C$7</f>
        <v>0.62537210580909541</v>
      </c>
      <c r="Q102" s="33">
        <f>+'2018 Hourly Load - RC2016'!Q103/'2018 Hourly Load - RC2016'!$C$7</f>
        <v>0.64446584260457629</v>
      </c>
      <c r="R102" s="33">
        <f>+'2018 Hourly Load - RC2016'!R103/'2018 Hourly Load - RC2016'!$C$7</f>
        <v>0.65787741702766012</v>
      </c>
      <c r="S102" s="33">
        <f>+'2018 Hourly Load - RC2016'!S103/'2018 Hourly Load - RC2016'!$C$7</f>
        <v>0.65252949950069838</v>
      </c>
      <c r="T102" s="33">
        <f>+'2018 Hourly Load - RC2016'!T103/'2018 Hourly Load - RC2016'!$C$7</f>
        <v>0.63757204266747702</v>
      </c>
      <c r="U102" s="33">
        <f>+'2018 Hourly Load - RC2016'!U103/'2018 Hourly Load - RC2016'!$C$7</f>
        <v>0.61567900529147712</v>
      </c>
      <c r="V102" s="33">
        <f>+'2018 Hourly Load - RC2016'!V103/'2018 Hourly Load - RC2016'!$C$7</f>
        <v>0.62712689124762977</v>
      </c>
      <c r="W102" s="33">
        <f>+'2018 Hourly Load - RC2016'!W103/'2018 Hourly Load - RC2016'!$C$7</f>
        <v>0.58705929040109561</v>
      </c>
      <c r="X102" s="33">
        <f>+'2018 Hourly Load - RC2016'!X103/'2018 Hourly Load - RC2016'!$C$7</f>
        <v>0.52827397821019528</v>
      </c>
      <c r="Y102" s="33">
        <f>+'2018 Hourly Load - RC2016'!Y103/'2018 Hourly Load - RC2016'!$C$7</f>
        <v>0.46409896788665367</v>
      </c>
      <c r="AA102" s="34">
        <f t="shared" si="1"/>
        <v>0.65787741702766012</v>
      </c>
    </row>
    <row r="103" spans="1:27" x14ac:dyDescent="0.2">
      <c r="A103" s="29">
        <f>IF('2018 Hourly Load - RC2016'!A104="","",'2018 Hourly Load - RC2016'!A104)</f>
        <v>43194</v>
      </c>
      <c r="B103" s="33">
        <f>+'2018 Hourly Load - RC2016'!B104/'2018 Hourly Load - RC2016'!$C$7</f>
        <v>0.40765336961379905</v>
      </c>
      <c r="C103" s="33">
        <f>+'2018 Hourly Load - RC2016'!C104/'2018 Hourly Load - RC2016'!$C$7</f>
        <v>0.37251588023743287</v>
      </c>
      <c r="D103" s="33">
        <f>+'2018 Hourly Load - RC2016'!D104/'2018 Hourly Load - RC2016'!$C$7</f>
        <v>0.35074818467847113</v>
      </c>
      <c r="E103" s="33">
        <f>+'2018 Hourly Load - RC2016'!E104/'2018 Hourly Load - RC2016'!$C$7</f>
        <v>0.34005234962454761</v>
      </c>
      <c r="F103" s="33">
        <f>+'2018 Hourly Load - RC2016'!F104/'2018 Hourly Load - RC2016'!$C$7</f>
        <v>0.33884071205984528</v>
      </c>
      <c r="G103" s="33">
        <f>+'2018 Hourly Load - RC2016'!G104/'2018 Hourly Load - RC2016'!$C$7</f>
        <v>0.36273921850845586</v>
      </c>
      <c r="H103" s="33">
        <f>+'2018 Hourly Load - RC2016'!H104/'2018 Hourly Load - RC2016'!$C$7</f>
        <v>0.42056357676873024</v>
      </c>
      <c r="I103" s="33">
        <f>+'2018 Hourly Load - RC2016'!I104/'2018 Hourly Load - RC2016'!$C$7</f>
        <v>0.45102163830900488</v>
      </c>
      <c r="J103" s="33">
        <f>+'2018 Hourly Load - RC2016'!J104/'2018 Hourly Load - RC2016'!$C$7</f>
        <v>0.47446055809514215</v>
      </c>
      <c r="K103" s="33">
        <f>+'2018 Hourly Load - RC2016'!K104/'2018 Hourly Load - RC2016'!$C$7</f>
        <v>0.51143639412140141</v>
      </c>
      <c r="L103" s="33">
        <f>+'2018 Hourly Load - RC2016'!L104/'2018 Hourly Load - RC2016'!$C$7</f>
        <v>0.54678278652616463</v>
      </c>
      <c r="M103" s="33">
        <f>+'2018 Hourly Load - RC2016'!M104/'2018 Hourly Load - RC2016'!$C$7</f>
        <v>0.57569496565630185</v>
      </c>
      <c r="N103" s="33">
        <f>+'2018 Hourly Load - RC2016'!N104/'2018 Hourly Load - RC2016'!$C$7</f>
        <v>0.59783868666637807</v>
      </c>
      <c r="O103" s="33">
        <f>+'2018 Hourly Load - RC2016'!O104/'2018 Hourly Load - RC2016'!$C$7</f>
        <v>0.62048377494460694</v>
      </c>
      <c r="P103" s="33">
        <f>+'2018 Hourly Load - RC2016'!P104/'2018 Hourly Load - RC2016'!$C$7</f>
        <v>0.64220968989788918</v>
      </c>
      <c r="Q103" s="33">
        <f>+'2018 Hourly Load - RC2016'!Q104/'2018 Hourly Load - RC2016'!$C$7</f>
        <v>0.66109452366497312</v>
      </c>
      <c r="R103" s="33">
        <f>+'2018 Hourly Load - RC2016'!R104/'2018 Hourly Load - RC2016'!$C$7</f>
        <v>0.67630266413227069</v>
      </c>
      <c r="S103" s="33">
        <f>+'2018 Hourly Load - RC2016'!S104/'2018 Hourly Load - RC2016'!$C$7</f>
        <v>0.67488212353917143</v>
      </c>
      <c r="T103" s="33">
        <f>+'2018 Hourly Load - RC2016'!T104/'2018 Hourly Load - RC2016'!$C$7</f>
        <v>0.65628975401184342</v>
      </c>
      <c r="U103" s="33">
        <f>+'2018 Hourly Load - RC2016'!U104/'2018 Hourly Load - RC2016'!$C$7</f>
        <v>0.62390978461031688</v>
      </c>
      <c r="V103" s="33">
        <f>+'2018 Hourly Load - RC2016'!V104/'2018 Hourly Load - RC2016'!$C$7</f>
        <v>0.61701598467321761</v>
      </c>
      <c r="W103" s="33">
        <f>+'2018 Hourly Load - RC2016'!W104/'2018 Hourly Load - RC2016'!$C$7</f>
        <v>0.58217095953660714</v>
      </c>
      <c r="X103" s="33">
        <f>+'2018 Hourly Load - RC2016'!X104/'2018 Hourly Load - RC2016'!$C$7</f>
        <v>0.5362540738949586</v>
      </c>
      <c r="Y103" s="33">
        <f>+'2018 Hourly Load - RC2016'!Y104/'2018 Hourly Load - RC2016'!$C$7</f>
        <v>0.48231531196286731</v>
      </c>
      <c r="AA103" s="34">
        <f t="shared" si="1"/>
        <v>0.67630266413227069</v>
      </c>
    </row>
    <row r="104" spans="1:27" x14ac:dyDescent="0.2">
      <c r="A104" s="29">
        <f>IF('2018 Hourly Load - RC2016'!A105="","",'2018 Hourly Load - RC2016'!A105)</f>
        <v>43195</v>
      </c>
      <c r="B104" s="33">
        <f>+'2018 Hourly Load - RC2016'!B105/'2018 Hourly Load - RC2016'!$C$7</f>
        <v>0.4300477742579516</v>
      </c>
      <c r="C104" s="33">
        <f>+'2018 Hourly Load - RC2016'!C105/'2018 Hourly Load - RC2016'!$C$7</f>
        <v>0.39257057096353959</v>
      </c>
      <c r="D104" s="33">
        <f>+'2018 Hourly Load - RC2016'!D105/'2018 Hourly Load - RC2016'!$C$7</f>
        <v>0.36817069724677637</v>
      </c>
      <c r="E104" s="33">
        <f>+'2018 Hourly Load - RC2016'!E105/'2018 Hourly Load - RC2016'!$C$7</f>
        <v>0.35300433738515813</v>
      </c>
      <c r="F104" s="33">
        <f>+'2018 Hourly Load - RC2016'!F105/'2018 Hourly Load - RC2016'!$C$7</f>
        <v>0.34686258835028794</v>
      </c>
      <c r="G104" s="33">
        <f>+'2018 Hourly Load - RC2016'!G105/'2018 Hourly Load - RC2016'!$C$7</f>
        <v>0.34903517984561622</v>
      </c>
      <c r="H104" s="33">
        <f>+'2018 Hourly Load - RC2016'!H105/'2018 Hourly Load - RC2016'!$C$7</f>
        <v>0.36687549847071532</v>
      </c>
      <c r="I104" s="33">
        <f>+'2018 Hourly Load - RC2016'!I105/'2018 Hourly Load - RC2016'!$C$7</f>
        <v>0.38931168372054731</v>
      </c>
      <c r="J104" s="33">
        <f>+'2018 Hourly Load - RC2016'!J105/'2018 Hourly Load - RC2016'!$C$7</f>
        <v>0.44254017535608892</v>
      </c>
      <c r="K104" s="33">
        <f>+'2018 Hourly Load - RC2016'!K105/'2018 Hourly Load - RC2016'!$C$7</f>
        <v>0.50308027298552371</v>
      </c>
      <c r="L104" s="33">
        <f>+'2018 Hourly Load - RC2016'!L105/'2018 Hourly Load - RC2016'!$C$7</f>
        <v>0.54933140347260734</v>
      </c>
      <c r="M104" s="33">
        <f>+'2018 Hourly Load - RC2016'!M105/'2018 Hourly Load - RC2016'!$C$7</f>
        <v>0.58618189768182849</v>
      </c>
      <c r="N104" s="33">
        <f>+'2018 Hourly Load - RC2016'!N105/'2018 Hourly Load - RC2016'!$C$7</f>
        <v>0.6160968113482711</v>
      </c>
      <c r="O104" s="33">
        <f>+'2018 Hourly Load - RC2016'!O105/'2018 Hourly Load - RC2016'!$C$7</f>
        <v>0.64638775046582819</v>
      </c>
      <c r="P104" s="33">
        <f>+'2018 Hourly Load - RC2016'!P105/'2018 Hourly Load - RC2016'!$C$7</f>
        <v>0.66715271148848454</v>
      </c>
      <c r="Q104" s="33">
        <f>+'2018 Hourly Load - RC2016'!Q105/'2018 Hourly Load - RC2016'!$C$7</f>
        <v>0.68244441316714088</v>
      </c>
      <c r="R104" s="33">
        <f>+'2018 Hourly Load - RC2016'!R105/'2018 Hourly Load - RC2016'!$C$7</f>
        <v>0.6882101367508966</v>
      </c>
      <c r="S104" s="33">
        <f>+'2018 Hourly Load - RC2016'!S105/'2018 Hourly Load - RC2016'!$C$7</f>
        <v>0.68444988223975156</v>
      </c>
      <c r="T104" s="33">
        <f>+'2018 Hourly Load - RC2016'!T105/'2018 Hourly Load - RC2016'!$C$7</f>
        <v>0.65908905459236244</v>
      </c>
      <c r="U104" s="33">
        <f>+'2018 Hourly Load - RC2016'!U105/'2018 Hourly Load - RC2016'!$C$7</f>
        <v>0.62549744762613357</v>
      </c>
      <c r="V104" s="33">
        <f>+'2018 Hourly Load - RC2016'!V105/'2018 Hourly Load - RC2016'!$C$7</f>
        <v>0.62177897372066793</v>
      </c>
      <c r="W104" s="33">
        <f>+'2018 Hourly Load - RC2016'!W105/'2018 Hourly Load - RC2016'!$C$7</f>
        <v>0.58534628556824075</v>
      </c>
      <c r="X104" s="33">
        <f>+'2018 Hourly Load - RC2016'!X105/'2018 Hourly Load - RC2016'!$C$7</f>
        <v>0.54147664960488218</v>
      </c>
      <c r="Y104" s="33">
        <f>+'2018 Hourly Load - RC2016'!Y105/'2018 Hourly Load - RC2016'!$C$7</f>
        <v>0.49067143309874511</v>
      </c>
      <c r="AA104" s="34">
        <f t="shared" si="1"/>
        <v>0.6882101367508966</v>
      </c>
    </row>
    <row r="105" spans="1:27" x14ac:dyDescent="0.2">
      <c r="A105" s="29">
        <f>IF('2018 Hourly Load - RC2016'!A106="","",'2018 Hourly Load - RC2016'!A106)</f>
        <v>43196</v>
      </c>
      <c r="B105" s="33">
        <f>+'2018 Hourly Load - RC2016'!B106/'2018 Hourly Load - RC2016'!$C$7</f>
        <v>0.43790252812567676</v>
      </c>
      <c r="C105" s="33">
        <f>+'2018 Hourly Load - RC2016'!C106/'2018 Hourly Load - RC2016'!$C$7</f>
        <v>0.39900478423816554</v>
      </c>
      <c r="D105" s="33">
        <f>+'2018 Hourly Load - RC2016'!D106/'2018 Hourly Load - RC2016'!$C$7</f>
        <v>0.37092821722161612</v>
      </c>
      <c r="E105" s="33">
        <f>+'2018 Hourly Load - RC2016'!E106/'2018 Hourly Load - RC2016'!$C$7</f>
        <v>0.3540906331328223</v>
      </c>
      <c r="F105" s="33">
        <f>+'2018 Hourly Load - RC2016'!F106/'2018 Hourly Load - RC2016'!$C$7</f>
        <v>0.34707149137868487</v>
      </c>
      <c r="G105" s="33">
        <f>+'2018 Hourly Load - RC2016'!G106/'2018 Hourly Load - RC2016'!$C$7</f>
        <v>0.34811600652066965</v>
      </c>
      <c r="H105" s="33">
        <f>+'2018 Hourly Load - RC2016'!H106/'2018 Hourly Load - RC2016'!$C$7</f>
        <v>0.36014882095633372</v>
      </c>
      <c r="I105" s="33">
        <f>+'2018 Hourly Load - RC2016'!I106/'2018 Hourly Load - RC2016'!$C$7</f>
        <v>0.37702818565080687</v>
      </c>
      <c r="J105" s="33">
        <f>+'2018 Hourly Load - RC2016'!J106/'2018 Hourly Load - RC2016'!$C$7</f>
        <v>0.43284707483847068</v>
      </c>
      <c r="K105" s="33">
        <f>+'2018 Hourly Load - RC2016'!K106/'2018 Hourly Load - RC2016'!$C$7</f>
        <v>0.49769057485288248</v>
      </c>
      <c r="L105" s="33">
        <f>+'2018 Hourly Load - RC2016'!L106/'2018 Hourly Load - RC2016'!$C$7</f>
        <v>0.54908071983853102</v>
      </c>
      <c r="M105" s="33">
        <f>+'2018 Hourly Load - RC2016'!M106/'2018 Hourly Load - RC2016'!$C$7</f>
        <v>0.58588943344207278</v>
      </c>
      <c r="N105" s="33">
        <f>+'2018 Hourly Load - RC2016'!N106/'2018 Hourly Load - RC2016'!$C$7</f>
        <v>0.61918857616854595</v>
      </c>
      <c r="O105" s="33">
        <f>+'2018 Hourly Load - RC2016'!O106/'2018 Hourly Load - RC2016'!$C$7</f>
        <v>0.64822609711572132</v>
      </c>
      <c r="P105" s="33">
        <f>+'2018 Hourly Load - RC2016'!P106/'2018 Hourly Load - RC2016'!$C$7</f>
        <v>0.67484034293349204</v>
      </c>
      <c r="Q105" s="33">
        <f>+'2018 Hourly Load - RC2016'!Q106/'2018 Hourly Load - RC2016'!$C$7</f>
        <v>0.69180326883932397</v>
      </c>
      <c r="R105" s="33">
        <f>+'2018 Hourly Load - RC2016'!R106/'2018 Hourly Load - RC2016'!$C$7</f>
        <v>0.70003404815816361</v>
      </c>
      <c r="S105" s="33">
        <f>+'2018 Hourly Load - RC2016'!S106/'2018 Hourly Load - RC2016'!$C$7</f>
        <v>0.6994491196786522</v>
      </c>
      <c r="T105" s="33">
        <f>+'2018 Hourly Load - RC2016'!T106/'2018 Hourly Load - RC2016'!$C$7</f>
        <v>0.67947799016390431</v>
      </c>
      <c r="U105" s="33">
        <f>+'2018 Hourly Load - RC2016'!U106/'2018 Hourly Load - RC2016'!$C$7</f>
        <v>0.65240415768366022</v>
      </c>
      <c r="V105" s="33">
        <f>+'2018 Hourly Load - RC2016'!V106/'2018 Hourly Load - RC2016'!$C$7</f>
        <v>0.65336511161428612</v>
      </c>
      <c r="W105" s="33">
        <f>+'2018 Hourly Load - RC2016'!W106/'2018 Hourly Load - RC2016'!$C$7</f>
        <v>0.61099957745538558</v>
      </c>
      <c r="X105" s="33">
        <f>+'2018 Hourly Load - RC2016'!X106/'2018 Hourly Load - RC2016'!$C$7</f>
        <v>0.55806355005959973</v>
      </c>
      <c r="Y105" s="33">
        <f>+'2018 Hourly Load - RC2016'!Y106/'2018 Hourly Load - RC2016'!$C$7</f>
        <v>0.49179950945208861</v>
      </c>
      <c r="AA105" s="34">
        <f t="shared" si="1"/>
        <v>0.70003404815816361</v>
      </c>
    </row>
    <row r="106" spans="1:27" x14ac:dyDescent="0.2">
      <c r="A106" s="29">
        <f>IF('2018 Hourly Load - RC2016'!A107="","",'2018 Hourly Load - RC2016'!A107)</f>
        <v>43197</v>
      </c>
      <c r="B106" s="33">
        <f>+'2018 Hourly Load - RC2016'!B107/'2018 Hourly Load - RC2016'!$C$7</f>
        <v>0.44036758386076069</v>
      </c>
      <c r="C106" s="33">
        <f>+'2018 Hourly Load - RC2016'!C107/'2018 Hourly Load - RC2016'!$C$7</f>
        <v>0.4046033853992036</v>
      </c>
      <c r="D106" s="33">
        <f>+'2018 Hourly Load - RC2016'!D107/'2018 Hourly Load - RC2016'!$C$7</f>
        <v>0.38492472012421136</v>
      </c>
      <c r="E106" s="33">
        <f>+'2018 Hourly Load - RC2016'!E107/'2018 Hourly Load - RC2016'!$C$7</f>
        <v>0.37535696142363129</v>
      </c>
      <c r="F106" s="33">
        <f>+'2018 Hourly Load - RC2016'!F107/'2018 Hourly Load - RC2016'!$C$7</f>
        <v>0.37798913958143282</v>
      </c>
      <c r="G106" s="33">
        <f>+'2018 Hourly Load - RC2016'!G107/'2018 Hourly Load - RC2016'!$C$7</f>
        <v>0.40443626297648611</v>
      </c>
      <c r="H106" s="33">
        <f>+'2018 Hourly Load - RC2016'!H107/'2018 Hourly Load - RC2016'!$C$7</f>
        <v>0.45929419823352391</v>
      </c>
      <c r="I106" s="33">
        <f>+'2018 Hourly Load - RC2016'!I107/'2018 Hourly Load - RC2016'!$C$7</f>
        <v>0.49037896885898941</v>
      </c>
      <c r="J106" s="33">
        <f>+'2018 Hourly Load - RC2016'!J107/'2018 Hourly Load - RC2016'!$C$7</f>
        <v>0.51795416860738619</v>
      </c>
      <c r="K106" s="33">
        <f>+'2018 Hourly Load - RC2016'!K107/'2018 Hourly Load - RC2016'!$C$7</f>
        <v>0.5687593851135232</v>
      </c>
      <c r="L106" s="33">
        <f>+'2018 Hourly Load - RC2016'!L107/'2018 Hourly Load - RC2016'!$C$7</f>
        <v>0.61881255071743135</v>
      </c>
      <c r="M106" s="33">
        <f>+'2018 Hourly Load - RC2016'!M107/'2018 Hourly Load - RC2016'!$C$7</f>
        <v>0.6620972582012784</v>
      </c>
      <c r="N106" s="33">
        <f>+'2018 Hourly Load - RC2016'!N107/'2018 Hourly Load - RC2016'!$C$7</f>
        <v>0.69769433424011784</v>
      </c>
      <c r="O106" s="33">
        <f>+'2018 Hourly Load - RC2016'!O107/'2018 Hourly Load - RC2016'!$C$7</f>
        <v>0.72919691092237726</v>
      </c>
      <c r="P106" s="33">
        <f>+'2018 Hourly Load - RC2016'!P107/'2018 Hourly Load - RC2016'!$C$7</f>
        <v>0.75393102948457558</v>
      </c>
      <c r="Q106" s="33">
        <f>+'2018 Hourly Load - RC2016'!Q107/'2018 Hourly Load - RC2016'!$C$7</f>
        <v>0.77256517961758309</v>
      </c>
      <c r="R106" s="33">
        <f>+'2018 Hourly Load - RC2016'!R107/'2018 Hourly Load - RC2016'!$C$7</f>
        <v>0.78397128496805635</v>
      </c>
      <c r="S106" s="33">
        <f>+'2018 Hourly Load - RC2016'!S107/'2018 Hourly Load - RC2016'!$C$7</f>
        <v>0.77941719894900285</v>
      </c>
      <c r="T106" s="33">
        <f>+'2018 Hourly Load - RC2016'!T107/'2018 Hourly Load - RC2016'!$C$7</f>
        <v>0.75689745248781226</v>
      </c>
      <c r="U106" s="33">
        <f>+'2018 Hourly Load - RC2016'!U107/'2018 Hourly Load - RC2016'!$C$7</f>
        <v>0.7371352260014612</v>
      </c>
      <c r="V106" s="33">
        <f>+'2018 Hourly Load - RC2016'!V107/'2018 Hourly Load - RC2016'!$C$7</f>
        <v>0.73120237999498794</v>
      </c>
      <c r="W106" s="33">
        <f>+'2018 Hourly Load - RC2016'!W107/'2018 Hourly Load - RC2016'!$C$7</f>
        <v>0.68273687740689659</v>
      </c>
      <c r="X106" s="33">
        <f>+'2018 Hourly Load - RC2016'!X107/'2018 Hourly Load - RC2016'!$C$7</f>
        <v>0.62257280522857639</v>
      </c>
      <c r="Y106" s="33">
        <f>+'2018 Hourly Load - RC2016'!Y107/'2018 Hourly Load - RC2016'!$C$7</f>
        <v>0.55990189670949286</v>
      </c>
      <c r="AA106" s="34">
        <f t="shared" si="1"/>
        <v>0.78397128496805635</v>
      </c>
    </row>
    <row r="107" spans="1:27" x14ac:dyDescent="0.2">
      <c r="A107" s="29">
        <f>IF('2018 Hourly Load - RC2016'!A108="","",'2018 Hourly Load - RC2016'!A108)</f>
        <v>43198</v>
      </c>
      <c r="B107" s="33">
        <f>+'2018 Hourly Load - RC2016'!B108/'2018 Hourly Load - RC2016'!$C$7</f>
        <v>0.5066734050739512</v>
      </c>
      <c r="C107" s="33">
        <f>+'2018 Hourly Load - RC2016'!C108/'2018 Hourly Load - RC2016'!$C$7</f>
        <v>0.4665640236217376</v>
      </c>
      <c r="D107" s="33">
        <f>+'2018 Hourly Load - RC2016'!D108/'2018 Hourly Load - RC2016'!$C$7</f>
        <v>0.43702513540640958</v>
      </c>
      <c r="E107" s="33">
        <f>+'2018 Hourly Load - RC2016'!E108/'2018 Hourly Load - RC2016'!$C$7</f>
        <v>0.42152453069935619</v>
      </c>
      <c r="F107" s="33">
        <f>+'2018 Hourly Load - RC2016'!F108/'2018 Hourly Load - RC2016'!$C$7</f>
        <v>0.42177521433343257</v>
      </c>
      <c r="G107" s="33">
        <f>+'2018 Hourly Load - RC2016'!G108/'2018 Hourly Load - RC2016'!$C$7</f>
        <v>0.44404427716054695</v>
      </c>
      <c r="H107" s="33">
        <f>+'2018 Hourly Load - RC2016'!H108/'2018 Hourly Load - RC2016'!$C$7</f>
        <v>0.50048987543340151</v>
      </c>
      <c r="I107" s="33">
        <f>+'2018 Hourly Load - RC2016'!I108/'2018 Hourly Load - RC2016'!$C$7</f>
        <v>0.53036300849416473</v>
      </c>
      <c r="J107" s="33">
        <f>+'2018 Hourly Load - RC2016'!J108/'2018 Hourly Load - RC2016'!$C$7</f>
        <v>0.55480466281660734</v>
      </c>
      <c r="K107" s="33">
        <f>+'2018 Hourly Load - RC2016'!K108/'2018 Hourly Load - RC2016'!$C$7</f>
        <v>0.58919010129074445</v>
      </c>
      <c r="L107" s="33">
        <f>+'2018 Hourly Load - RC2016'!L108/'2018 Hourly Load - RC2016'!$C$7</f>
        <v>0.62900701850320229</v>
      </c>
      <c r="M107" s="33">
        <f>+'2018 Hourly Load - RC2016'!M108/'2018 Hourly Load - RC2016'!$C$7</f>
        <v>0.66193013577856086</v>
      </c>
      <c r="N107" s="33">
        <f>+'2018 Hourly Load - RC2016'!N108/'2018 Hourly Load - RC2016'!$C$7</f>
        <v>0.68119099499675928</v>
      </c>
      <c r="O107" s="33">
        <f>+'2018 Hourly Load - RC2016'!O108/'2018 Hourly Load - RC2016'!$C$7</f>
        <v>0.69121834035981256</v>
      </c>
      <c r="P107" s="33">
        <f>+'2018 Hourly Load - RC2016'!P108/'2018 Hourly Load - RC2016'!$C$7</f>
        <v>0.68921287128720188</v>
      </c>
      <c r="Q107" s="33">
        <f>+'2018 Hourly Load - RC2016'!Q108/'2018 Hourly Load - RC2016'!$C$7</f>
        <v>0.67860059744463719</v>
      </c>
      <c r="R107" s="33">
        <f>+'2018 Hourly Load - RC2016'!R108/'2018 Hourly Load - RC2016'!$C$7</f>
        <v>0.68432454042271329</v>
      </c>
      <c r="S107" s="33">
        <f>+'2018 Hourly Load - RC2016'!S108/'2018 Hourly Load - RC2016'!$C$7</f>
        <v>0.66138698790472883</v>
      </c>
      <c r="T107" s="33">
        <f>+'2018 Hourly Load - RC2016'!T108/'2018 Hourly Load - RC2016'!$C$7</f>
        <v>0.61730844891297332</v>
      </c>
      <c r="U107" s="33">
        <f>+'2018 Hourly Load - RC2016'!U108/'2018 Hourly Load - RC2016'!$C$7</f>
        <v>0.59591677880512617</v>
      </c>
      <c r="V107" s="33">
        <f>+'2018 Hourly Load - RC2016'!V108/'2018 Hourly Load - RC2016'!$C$7</f>
        <v>0.59879964059700397</v>
      </c>
      <c r="W107" s="33">
        <f>+'2018 Hourly Load - RC2016'!W108/'2018 Hourly Load - RC2016'!$C$7</f>
        <v>0.5584813561163936</v>
      </c>
      <c r="X107" s="33">
        <f>+'2018 Hourly Load - RC2016'!X108/'2018 Hourly Load - RC2016'!$C$7</f>
        <v>0.50203575784353893</v>
      </c>
      <c r="Y107" s="33">
        <f>+'2018 Hourly Load - RC2016'!Y108/'2018 Hourly Load - RC2016'!$C$7</f>
        <v>0.44157922142546296</v>
      </c>
      <c r="AA107" s="34">
        <f t="shared" si="1"/>
        <v>0.69121834035981256</v>
      </c>
    </row>
    <row r="108" spans="1:27" x14ac:dyDescent="0.2">
      <c r="A108" s="29">
        <f>IF('2018 Hourly Load - RC2016'!A109="","",'2018 Hourly Load - RC2016'!A109)</f>
        <v>43199</v>
      </c>
      <c r="B108" s="33">
        <f>+'2018 Hourly Load - RC2016'!B109/'2018 Hourly Load - RC2016'!$C$7</f>
        <v>0.39474316245886781</v>
      </c>
      <c r="C108" s="33">
        <f>+'2018 Hourly Load - RC2016'!C109/'2018 Hourly Load - RC2016'!$C$7</f>
        <v>0.36336592759364666</v>
      </c>
      <c r="D108" s="33">
        <f>+'2018 Hourly Load - RC2016'!D109/'2018 Hourly Load - RC2016'!$C$7</f>
        <v>0.34514958351743302</v>
      </c>
      <c r="E108" s="33">
        <f>+'2018 Hourly Load - RC2016'!E109/'2018 Hourly Load - RC2016'!$C$7</f>
        <v>0.33595785026796743</v>
      </c>
      <c r="F108" s="33">
        <f>+'2018 Hourly Load - RC2016'!F109/'2018 Hourly Load - RC2016'!$C$7</f>
        <v>0.33533114118277657</v>
      </c>
      <c r="G108" s="33">
        <f>+'2018 Hourly Load - RC2016'!G109/'2018 Hourly Load - RC2016'!$C$7</f>
        <v>0.35839403551779936</v>
      </c>
      <c r="H108" s="33">
        <f>+'2018 Hourly Load - RC2016'!H109/'2018 Hourly Load - RC2016'!$C$7</f>
        <v>0.41329375138051661</v>
      </c>
      <c r="I108" s="33">
        <f>+'2018 Hourly Load - RC2016'!I109/'2018 Hourly Load - RC2016'!$C$7</f>
        <v>0.43911416569037903</v>
      </c>
      <c r="J108" s="33">
        <f>+'2018 Hourly Load - RC2016'!J109/'2018 Hourly Load - RC2016'!$C$7</f>
        <v>0.45227505647938654</v>
      </c>
      <c r="K108" s="33">
        <f>+'2018 Hourly Load - RC2016'!K109/'2018 Hourly Load - RC2016'!$C$7</f>
        <v>0.47872217987443982</v>
      </c>
      <c r="L108" s="33">
        <f>+'2018 Hourly Load - RC2016'!L109/'2018 Hourly Load - RC2016'!$C$7</f>
        <v>0.49923645726301991</v>
      </c>
      <c r="M108" s="33">
        <f>+'2018 Hourly Load - RC2016'!M109/'2018 Hourly Load - RC2016'!$C$7</f>
        <v>0.51014119534534041</v>
      </c>
      <c r="N108" s="33">
        <f>+'2018 Hourly Load - RC2016'!N109/'2018 Hourly Load - RC2016'!$C$7</f>
        <v>0.5166171892256457</v>
      </c>
      <c r="O108" s="33">
        <f>+'2018 Hourly Load - RC2016'!O109/'2018 Hourly Load - RC2016'!$C$7</f>
        <v>0.52200688735828693</v>
      </c>
      <c r="P108" s="33">
        <f>+'2018 Hourly Load - RC2016'!P109/'2018 Hourly Load - RC2016'!$C$7</f>
        <v>0.53073903394527921</v>
      </c>
      <c r="Q108" s="33">
        <f>+'2018 Hourly Load - RC2016'!Q109/'2018 Hourly Load - RC2016'!$C$7</f>
        <v>0.5413930883935234</v>
      </c>
      <c r="R108" s="33">
        <f>+'2018 Hourly Load - RC2016'!R109/'2018 Hourly Load - RC2016'!$C$7</f>
        <v>0.55154577557361495</v>
      </c>
      <c r="S108" s="33">
        <f>+'2018 Hourly Load - RC2016'!S109/'2018 Hourly Load - RC2016'!$C$7</f>
        <v>0.55802176945392024</v>
      </c>
      <c r="T108" s="33">
        <f>+'2018 Hourly Load - RC2016'!T109/'2018 Hourly Load - RC2016'!$C$7</f>
        <v>0.55104440830546231</v>
      </c>
      <c r="U108" s="33">
        <f>+'2018 Hourly Load - RC2016'!U109/'2018 Hourly Load - RC2016'!$C$7</f>
        <v>0.54118418536512647</v>
      </c>
      <c r="V108" s="33">
        <f>+'2018 Hourly Load - RC2016'!V109/'2018 Hourly Load - RC2016'!$C$7</f>
        <v>0.5562252034097066</v>
      </c>
      <c r="W108" s="33">
        <f>+'2018 Hourly Load - RC2016'!W109/'2018 Hourly Load - RC2016'!$C$7</f>
        <v>0.52288428007755405</v>
      </c>
      <c r="X108" s="33">
        <f>+'2018 Hourly Load - RC2016'!X109/'2018 Hourly Load - RC2016'!$C$7</f>
        <v>0.46907085996250097</v>
      </c>
      <c r="Y108" s="33">
        <f>+'2018 Hourly Load - RC2016'!Y109/'2018 Hourly Load - RC2016'!$C$7</f>
        <v>0.41208211381581428</v>
      </c>
      <c r="AA108" s="34">
        <f t="shared" si="1"/>
        <v>0.55802176945392024</v>
      </c>
    </row>
    <row r="109" spans="1:27" x14ac:dyDescent="0.2">
      <c r="A109" s="29">
        <f>IF('2018 Hourly Load - RC2016'!A110="","",'2018 Hourly Load - RC2016'!A110)</f>
        <v>43200</v>
      </c>
      <c r="B109" s="33">
        <f>+'2018 Hourly Load - RC2016'!B110/'2018 Hourly Load - RC2016'!$C$7</f>
        <v>0.36449400394699011</v>
      </c>
      <c r="C109" s="33">
        <f>+'2018 Hourly Load - RC2016'!C110/'2018 Hourly Load - RC2016'!$C$7</f>
        <v>0.33641743693044068</v>
      </c>
      <c r="D109" s="33">
        <f>+'2018 Hourly Load - RC2016'!D110/'2018 Hourly Load - RC2016'!$C$7</f>
        <v>0.32008122010979961</v>
      </c>
      <c r="E109" s="33">
        <f>+'2018 Hourly Load - RC2016'!E110/'2018 Hourly Load - RC2016'!$C$7</f>
        <v>0.31402303228628814</v>
      </c>
      <c r="F109" s="33">
        <f>+'2018 Hourly Load - RC2016'!F110/'2018 Hourly Load - RC2016'!$C$7</f>
        <v>0.31694767468384544</v>
      </c>
      <c r="G109" s="33">
        <f>+'2018 Hourly Load - RC2016'!G110/'2018 Hourly Load - RC2016'!$C$7</f>
        <v>0.34306055323346357</v>
      </c>
      <c r="H109" s="33">
        <f>+'2018 Hourly Load - RC2016'!H110/'2018 Hourly Load - RC2016'!$C$7</f>
        <v>0.40155340118460825</v>
      </c>
      <c r="I109" s="33">
        <f>+'2018 Hourly Load - RC2016'!I110/'2018 Hourly Load - RC2016'!$C$7</f>
        <v>0.43238748817599737</v>
      </c>
      <c r="J109" s="33">
        <f>+'2018 Hourly Load - RC2016'!J110/'2018 Hourly Load - RC2016'!$C$7</f>
        <v>0.44696891955810419</v>
      </c>
      <c r="K109" s="33">
        <f>+'2018 Hourly Load - RC2016'!K110/'2018 Hourly Load - RC2016'!$C$7</f>
        <v>0.47103454842943226</v>
      </c>
      <c r="L109" s="33">
        <f>+'2018 Hourly Load - RC2016'!L110/'2018 Hourly Load - RC2016'!$C$7</f>
        <v>0.49317826943950843</v>
      </c>
      <c r="M109" s="33">
        <f>+'2018 Hourly Load - RC2016'!M110/'2018 Hourly Load - RC2016'!$C$7</f>
        <v>0.50918024141471441</v>
      </c>
      <c r="N109" s="33">
        <f>+'2018 Hourly Load - RC2016'!N110/'2018 Hourly Load - RC2016'!$C$7</f>
        <v>0.52000141828567625</v>
      </c>
      <c r="O109" s="33">
        <f>+'2018 Hourly Load - RC2016'!O110/'2018 Hourly Load - RC2016'!$C$7</f>
        <v>0.5324102581724548</v>
      </c>
      <c r="P109" s="33">
        <f>+'2018 Hourly Load - RC2016'!P110/'2018 Hourly Load - RC2016'!$C$7</f>
        <v>0.54582183259553874</v>
      </c>
      <c r="Q109" s="33">
        <f>+'2018 Hourly Load - RC2016'!Q110/'2018 Hourly Load - RC2016'!$C$7</f>
        <v>0.56036148337196601</v>
      </c>
      <c r="R109" s="33">
        <f>+'2018 Hourly Load - RC2016'!R110/'2018 Hourly Load - RC2016'!$C$7</f>
        <v>0.57038882873501939</v>
      </c>
      <c r="S109" s="33">
        <f>+'2018 Hourly Load - RC2016'!S110/'2018 Hourly Load - RC2016'!$C$7</f>
        <v>0.57013814510094318</v>
      </c>
      <c r="T109" s="33">
        <f>+'2018 Hourly Load - RC2016'!T110/'2018 Hourly Load - RC2016'!$C$7</f>
        <v>0.56027792216060723</v>
      </c>
      <c r="U109" s="33">
        <f>+'2018 Hourly Load - RC2016'!U110/'2018 Hourly Load - RC2016'!$C$7</f>
        <v>0.55334234161782869</v>
      </c>
      <c r="V109" s="33">
        <f>+'2018 Hourly Load - RC2016'!V110/'2018 Hourly Load - RC2016'!$C$7</f>
        <v>0.56788199239425607</v>
      </c>
      <c r="W109" s="33">
        <f>+'2018 Hourly Load - RC2016'!W110/'2018 Hourly Load - RC2016'!$C$7</f>
        <v>0.53224313574973725</v>
      </c>
      <c r="X109" s="33">
        <f>+'2018 Hourly Load - RC2016'!X110/'2018 Hourly Load - RC2016'!$C$7</f>
        <v>0.48223175075150854</v>
      </c>
      <c r="Y109" s="33">
        <f>+'2018 Hourly Load - RC2016'!Y110/'2018 Hourly Load - RC2016'!$C$7</f>
        <v>0.42403136704011957</v>
      </c>
      <c r="AA109" s="34">
        <f t="shared" si="1"/>
        <v>0.57038882873501939</v>
      </c>
    </row>
    <row r="110" spans="1:27" x14ac:dyDescent="0.2">
      <c r="A110" s="29">
        <f>IF('2018 Hourly Load - RC2016'!A111="","",'2018 Hourly Load - RC2016'!A111)</f>
        <v>43201</v>
      </c>
      <c r="B110" s="33">
        <f>+'2018 Hourly Load - RC2016'!B111/'2018 Hourly Load - RC2016'!$C$7</f>
        <v>0.37623435414289846</v>
      </c>
      <c r="C110" s="33">
        <f>+'2018 Hourly Load - RC2016'!C111/'2018 Hourly Load - RC2016'!$C$7</f>
        <v>0.34389616534705136</v>
      </c>
      <c r="D110" s="33">
        <f>+'2018 Hourly Load - RC2016'!D111/'2018 Hourly Load - RC2016'!$C$7</f>
        <v>0.32701680065257821</v>
      </c>
      <c r="E110" s="33">
        <f>+'2018 Hourly Load - RC2016'!E111/'2018 Hourly Load - RC2016'!$C$7</f>
        <v>0.31983053647572324</v>
      </c>
      <c r="F110" s="33">
        <f>+'2018 Hourly Load - RC2016'!F111/'2018 Hourly Load - RC2016'!$C$7</f>
        <v>0.32221203099944845</v>
      </c>
      <c r="G110" s="33">
        <f>+'2018 Hourly Load - RC2016'!G111/'2018 Hourly Load - RC2016'!$C$7</f>
        <v>0.34585985381398265</v>
      </c>
      <c r="H110" s="33">
        <f>+'2018 Hourly Load - RC2016'!H111/'2018 Hourly Load - RC2016'!$C$7</f>
        <v>0.40243079390387543</v>
      </c>
      <c r="I110" s="33">
        <f>+'2018 Hourly Load - RC2016'!I111/'2018 Hourly Load - RC2016'!$C$7</f>
        <v>0.43414227361453173</v>
      </c>
      <c r="J110" s="33">
        <f>+'2018 Hourly Load - RC2016'!J111/'2018 Hourly Load - RC2016'!$C$7</f>
        <v>0.45599353038485224</v>
      </c>
      <c r="K110" s="33">
        <f>+'2018 Hourly Load - RC2016'!K111/'2018 Hourly Load - RC2016'!$C$7</f>
        <v>0.49133992278961536</v>
      </c>
      <c r="L110" s="33">
        <f>+'2018 Hourly Load - RC2016'!L111/'2018 Hourly Load - RC2016'!$C$7</f>
        <v>0.5230514025002716</v>
      </c>
      <c r="M110" s="33">
        <f>+'2018 Hourly Load - RC2016'!M111/'2018 Hourly Load - RC2016'!$C$7</f>
        <v>0.54461019503083641</v>
      </c>
      <c r="N110" s="33">
        <f>+'2018 Hourly Load - RC2016'!N111/'2018 Hourly Load - RC2016'!$C$7</f>
        <v>0.55948409065269888</v>
      </c>
      <c r="O110" s="33">
        <f>+'2018 Hourly Load - RC2016'!O111/'2018 Hourly Load - RC2016'!$C$7</f>
        <v>0.57427442506320259</v>
      </c>
      <c r="P110" s="33">
        <f>+'2018 Hourly Load - RC2016'!P111/'2018 Hourly Load - RC2016'!$C$7</f>
        <v>0.58772778009196591</v>
      </c>
      <c r="Q110" s="33">
        <f>+'2018 Hourly Load - RC2016'!Q111/'2018 Hourly Load - RC2016'!$C$7</f>
        <v>0.59265789156213378</v>
      </c>
      <c r="R110" s="33">
        <f>+'2018 Hourly Load - RC2016'!R111/'2018 Hourly Load - RC2016'!$C$7</f>
        <v>0.5942037739722712</v>
      </c>
      <c r="S110" s="33">
        <f>+'2018 Hourly Load - RC2016'!S111/'2018 Hourly Load - RC2016'!$C$7</f>
        <v>0.58664148434430174</v>
      </c>
      <c r="T110" s="33">
        <f>+'2018 Hourly Load - RC2016'!T111/'2018 Hourly Load - RC2016'!$C$7</f>
        <v>0.57264498144170639</v>
      </c>
      <c r="U110" s="33">
        <f>+'2018 Hourly Load - RC2016'!U111/'2018 Hourly Load - RC2016'!$C$7</f>
        <v>0.56186558517642404</v>
      </c>
      <c r="V110" s="33">
        <f>+'2018 Hourly Load - RC2016'!V111/'2018 Hourly Load - RC2016'!$C$7</f>
        <v>0.56934431359303472</v>
      </c>
      <c r="W110" s="33">
        <f>+'2018 Hourly Load - RC2016'!W111/'2018 Hourly Load - RC2016'!$C$7</f>
        <v>0.54306431262069899</v>
      </c>
      <c r="X110" s="33">
        <f>+'2018 Hourly Load - RC2016'!X111/'2018 Hourly Load - RC2016'!$C$7</f>
        <v>0.50646450204555415</v>
      </c>
      <c r="Y110" s="33">
        <f>+'2018 Hourly Load - RC2016'!Y111/'2018 Hourly Load - RC2016'!$C$7</f>
        <v>0.45979556550167655</v>
      </c>
      <c r="AA110" s="34">
        <f t="shared" si="1"/>
        <v>0.5942037739722712</v>
      </c>
    </row>
    <row r="111" spans="1:27" x14ac:dyDescent="0.2">
      <c r="A111" s="29">
        <f>IF('2018 Hourly Load - RC2016'!A112="","",'2018 Hourly Load - RC2016'!A112)</f>
        <v>43202</v>
      </c>
      <c r="B111" s="33">
        <f>+'2018 Hourly Load - RC2016'!B112/'2018 Hourly Load - RC2016'!$C$7</f>
        <v>0.41379511864866925</v>
      </c>
      <c r="C111" s="33">
        <f>+'2018 Hourly Load - RC2016'!C112/'2018 Hourly Load - RC2016'!$C$7</f>
        <v>0.38124802682442521</v>
      </c>
      <c r="D111" s="33">
        <f>+'2018 Hourly Load - RC2016'!D112/'2018 Hourly Load - RC2016'!$C$7</f>
        <v>0.35810157127804365</v>
      </c>
      <c r="E111" s="33">
        <f>+'2018 Hourly Load - RC2016'!E112/'2018 Hourly Load - RC2016'!$C$7</f>
        <v>0.34481533867199787</v>
      </c>
      <c r="F111" s="33">
        <f>+'2018 Hourly Load - RC2016'!F112/'2018 Hourly Load - RC2016'!$C$7</f>
        <v>0.33921673751095976</v>
      </c>
      <c r="G111" s="33">
        <f>+'2018 Hourly Load - RC2016'!G112/'2018 Hourly Load - RC2016'!$C$7</f>
        <v>0.34352013989593683</v>
      </c>
      <c r="H111" s="33">
        <f>+'2018 Hourly Load - RC2016'!H112/'2018 Hourly Load - RC2016'!$C$7</f>
        <v>0.36303168274821151</v>
      </c>
      <c r="I111" s="33">
        <f>+'2018 Hourly Load - RC2016'!I112/'2018 Hourly Load - RC2016'!$C$7</f>
        <v>0.38726443404225719</v>
      </c>
      <c r="J111" s="33">
        <f>+'2018 Hourly Load - RC2016'!J112/'2018 Hourly Load - RC2016'!$C$7</f>
        <v>0.44074360931187517</v>
      </c>
      <c r="K111" s="33">
        <f>+'2018 Hourly Load - RC2016'!K112/'2018 Hourly Load - RC2016'!$C$7</f>
        <v>0.49902755423462297</v>
      </c>
      <c r="L111" s="33">
        <f>+'2018 Hourly Load - RC2016'!L112/'2018 Hourly Load - RC2016'!$C$7</f>
        <v>0.54331499625477531</v>
      </c>
      <c r="M111" s="33">
        <f>+'2018 Hourly Load - RC2016'!M112/'2018 Hourly Load - RC2016'!$C$7</f>
        <v>0.57728262867211866</v>
      </c>
      <c r="N111" s="33">
        <f>+'2018 Hourly Load - RC2016'!N112/'2018 Hourly Load - RC2016'!$C$7</f>
        <v>0.60009483937306507</v>
      </c>
      <c r="O111" s="33">
        <f>+'2018 Hourly Load - RC2016'!O112/'2018 Hourly Load - RC2016'!$C$7</f>
        <v>0.62035843312756878</v>
      </c>
      <c r="P111" s="33">
        <f>+'2018 Hourly Load - RC2016'!P112/'2018 Hourly Load - RC2016'!$C$7</f>
        <v>0.63247480877459161</v>
      </c>
      <c r="Q111" s="33">
        <f>+'2018 Hourly Load - RC2016'!Q112/'2018 Hourly Load - RC2016'!$C$7</f>
        <v>0.64350488867395028</v>
      </c>
      <c r="R111" s="33">
        <f>+'2018 Hourly Load - RC2016'!R112/'2018 Hourly Load - RC2016'!$C$7</f>
        <v>0.64759938803053041</v>
      </c>
      <c r="S111" s="33">
        <f>+'2018 Hourly Load - RC2016'!S112/'2018 Hourly Load - RC2016'!$C$7</f>
        <v>0.64304530201147703</v>
      </c>
      <c r="T111" s="33">
        <f>+'2018 Hourly Load - RC2016'!T112/'2018 Hourly Load - RC2016'!$C$7</f>
        <v>0.61877077011175197</v>
      </c>
      <c r="U111" s="33">
        <f>+'2018 Hourly Load - RC2016'!U112/'2018 Hourly Load - RC2016'!$C$7</f>
        <v>0.59061064188384371</v>
      </c>
      <c r="V111" s="33">
        <f>+'2018 Hourly Load - RC2016'!V112/'2018 Hourly Load - RC2016'!$C$7</f>
        <v>0.59040173885544678</v>
      </c>
      <c r="W111" s="33">
        <f>+'2018 Hourly Load - RC2016'!W112/'2018 Hourly Load - RC2016'!$C$7</f>
        <v>0.56240873305025607</v>
      </c>
      <c r="X111" s="33">
        <f>+'2018 Hourly Load - RC2016'!X112/'2018 Hourly Load - RC2016'!$C$7</f>
        <v>0.51858087769257699</v>
      </c>
      <c r="Y111" s="33">
        <f>+'2018 Hourly Load - RC2016'!Y112/'2018 Hourly Load - RC2016'!$C$7</f>
        <v>0.47337426234747804</v>
      </c>
      <c r="AA111" s="34">
        <f t="shared" si="1"/>
        <v>0.64759938803053041</v>
      </c>
    </row>
    <row r="112" spans="1:27" x14ac:dyDescent="0.2">
      <c r="A112" s="29">
        <f>IF('2018 Hourly Load - RC2016'!A113="","",'2018 Hourly Load - RC2016'!A113)</f>
        <v>43203</v>
      </c>
      <c r="B112" s="33">
        <f>+'2018 Hourly Load - RC2016'!B113/'2018 Hourly Load - RC2016'!$C$7</f>
        <v>0.42866901427053178</v>
      </c>
      <c r="C112" s="33">
        <f>+'2018 Hourly Load - RC2016'!C113/'2018 Hourly Load - RC2016'!$C$7</f>
        <v>0.39369864731688314</v>
      </c>
      <c r="D112" s="33">
        <f>+'2018 Hourly Load - RC2016'!D113/'2018 Hourly Load - RC2016'!$C$7</f>
        <v>0.37172204872952447</v>
      </c>
      <c r="E112" s="33">
        <f>+'2018 Hourly Load - RC2016'!E113/'2018 Hourly Load - RC2016'!$C$7</f>
        <v>0.35688993371334132</v>
      </c>
      <c r="F112" s="33">
        <f>+'2018 Hourly Load - RC2016'!F113/'2018 Hourly Load - RC2016'!$C$7</f>
        <v>0.35066462346711236</v>
      </c>
      <c r="G112" s="33">
        <f>+'2018 Hourly Load - RC2016'!G113/'2018 Hourly Load - RC2016'!$C$7</f>
        <v>0.3529625567794788</v>
      </c>
      <c r="H112" s="33">
        <f>+'2018 Hourly Load - RC2016'!H113/'2018 Hourly Load - RC2016'!$C$7</f>
        <v>0.36591454454008937</v>
      </c>
      <c r="I112" s="33">
        <f>+'2018 Hourly Load - RC2016'!I113/'2018 Hourly Load - RC2016'!$C$7</f>
        <v>0.38425623043334123</v>
      </c>
      <c r="J112" s="33">
        <f>+'2018 Hourly Load - RC2016'!J113/'2018 Hourly Load - RC2016'!$C$7</f>
        <v>0.43222036575327982</v>
      </c>
      <c r="K112" s="33">
        <f>+'2018 Hourly Load - RC2016'!K113/'2018 Hourly Load - RC2016'!$C$7</f>
        <v>0.49004472401355426</v>
      </c>
      <c r="L112" s="33">
        <f>+'2018 Hourly Load - RC2016'!L113/'2018 Hourly Load - RC2016'!$C$7</f>
        <v>0.53345477331443958</v>
      </c>
      <c r="M112" s="33">
        <f>+'2018 Hourly Load - RC2016'!M113/'2018 Hourly Load - RC2016'!$C$7</f>
        <v>0.56433064091150809</v>
      </c>
      <c r="N112" s="33">
        <f>+'2018 Hourly Load - RC2016'!N113/'2018 Hourly Load - RC2016'!$C$7</f>
        <v>0.59119557036335524</v>
      </c>
      <c r="O112" s="33">
        <f>+'2018 Hourly Load - RC2016'!O113/'2018 Hourly Load - RC2016'!$C$7</f>
        <v>0.60891054717141613</v>
      </c>
      <c r="P112" s="33">
        <f>+'2018 Hourly Load - RC2016'!P113/'2018 Hourly Load - RC2016'!$C$7</f>
        <v>0.61630571437666803</v>
      </c>
      <c r="Q112" s="33">
        <f>+'2018 Hourly Load - RC2016'!Q113/'2018 Hourly Load - RC2016'!$C$7</f>
        <v>0.62223856038314129</v>
      </c>
      <c r="R112" s="33">
        <f>+'2018 Hourly Load - RC2016'!R113/'2018 Hourly Load - RC2016'!$C$7</f>
        <v>0.62378444279327872</v>
      </c>
      <c r="S112" s="33">
        <f>+'2018 Hourly Load - RC2016'!S113/'2018 Hourly Load - RC2016'!$C$7</f>
        <v>0.62085980039572142</v>
      </c>
      <c r="T112" s="33">
        <f>+'2018 Hourly Load - RC2016'!T113/'2018 Hourly Load - RC2016'!$C$7</f>
        <v>0.60682151688744668</v>
      </c>
      <c r="U112" s="33">
        <f>+'2018 Hourly Load - RC2016'!U113/'2018 Hourly Load - RC2016'!$C$7</f>
        <v>0.60260167571382839</v>
      </c>
      <c r="V112" s="33">
        <f>+'2018 Hourly Load - RC2016'!V113/'2018 Hourly Load - RC2016'!$C$7</f>
        <v>0.61538654105172141</v>
      </c>
      <c r="W112" s="33">
        <f>+'2018 Hourly Load - RC2016'!W113/'2018 Hourly Load - RC2016'!$C$7</f>
        <v>0.58363328073538578</v>
      </c>
      <c r="X112" s="33">
        <f>+'2018 Hourly Load - RC2016'!X113/'2018 Hourly Load - RC2016'!$C$7</f>
        <v>0.53813420115053112</v>
      </c>
      <c r="Y112" s="33">
        <f>+'2018 Hourly Load - RC2016'!Y113/'2018 Hourly Load - RC2016'!$C$7</f>
        <v>0.48085299076408872</v>
      </c>
      <c r="AA112" s="34">
        <f t="shared" si="1"/>
        <v>0.62378444279327872</v>
      </c>
    </row>
    <row r="113" spans="1:27" x14ac:dyDescent="0.2">
      <c r="A113" s="29">
        <f>IF('2018 Hourly Load - RC2016'!A114="","",'2018 Hourly Load - RC2016'!A114)</f>
        <v>43204</v>
      </c>
      <c r="B113" s="33">
        <f>+'2018 Hourly Load - RC2016'!B114/'2018 Hourly Load - RC2016'!$C$7</f>
        <v>0.43050736092042491</v>
      </c>
      <c r="C113" s="33">
        <f>+'2018 Hourly Load - RC2016'!C114/'2018 Hourly Load - RC2016'!$C$7</f>
        <v>0.39762602425074567</v>
      </c>
      <c r="D113" s="33">
        <f>+'2018 Hourly Load - RC2016'!D114/'2018 Hourly Load - RC2016'!$C$7</f>
        <v>0.37932611896317325</v>
      </c>
      <c r="E113" s="33">
        <f>+'2018 Hourly Load - RC2016'!E114/'2018 Hourly Load - RC2016'!$C$7</f>
        <v>0.36883918693764661</v>
      </c>
      <c r="F113" s="33">
        <f>+'2018 Hourly Load - RC2016'!F114/'2018 Hourly Load - RC2016'!$C$7</f>
        <v>0.36980014086827256</v>
      </c>
      <c r="G113" s="33">
        <f>+'2018 Hourly Load - RC2016'!G114/'2018 Hourly Load - RC2016'!$C$7</f>
        <v>0.39294659641465413</v>
      </c>
      <c r="H113" s="33">
        <f>+'2018 Hourly Load - RC2016'!H114/'2018 Hourly Load - RC2016'!$C$7</f>
        <v>0.44797165409440948</v>
      </c>
      <c r="I113" s="33">
        <f>+'2018 Hourly Load - RC2016'!I114/'2018 Hourly Load - RC2016'!$C$7</f>
        <v>0.47913998593123375</v>
      </c>
      <c r="J113" s="33">
        <f>+'2018 Hourly Load - RC2016'!J114/'2018 Hourly Load - RC2016'!$C$7</f>
        <v>0.51264803168610373</v>
      </c>
      <c r="K113" s="33">
        <f>+'2018 Hourly Load - RC2016'!K114/'2018 Hourly Load - RC2016'!$C$7</f>
        <v>0.56336968698088208</v>
      </c>
      <c r="L113" s="33">
        <f>+'2018 Hourly Load - RC2016'!L114/'2018 Hourly Load - RC2016'!$C$7</f>
        <v>0.60991328170772152</v>
      </c>
      <c r="M113" s="33">
        <f>+'2018 Hourly Load - RC2016'!M114/'2018 Hourly Load - RC2016'!$C$7</f>
        <v>0.65002266315993495</v>
      </c>
      <c r="N113" s="33">
        <f>+'2018 Hourly Load - RC2016'!N114/'2018 Hourly Load - RC2016'!$C$7</f>
        <v>0.68215194892738529</v>
      </c>
      <c r="O113" s="33">
        <f>+'2018 Hourly Load - RC2016'!O114/'2018 Hourly Load - RC2016'!$C$7</f>
        <v>0.71352918379260633</v>
      </c>
      <c r="P113" s="33">
        <f>+'2018 Hourly Load - RC2016'!P114/'2018 Hourly Load - RC2016'!$C$7</f>
        <v>0.73834686356616352</v>
      </c>
      <c r="Q113" s="33">
        <f>+'2018 Hourly Load - RC2016'!Q114/'2018 Hourly Load - RC2016'!$C$7</f>
        <v>0.7593207276172167</v>
      </c>
      <c r="R113" s="33">
        <f>+'2018 Hourly Load - RC2016'!R114/'2018 Hourly Load - RC2016'!$C$7</f>
        <v>0.77026724630521659</v>
      </c>
      <c r="S113" s="33">
        <f>+'2018 Hourly Load - RC2016'!S114/'2018 Hourly Load - RC2016'!$C$7</f>
        <v>0.76667411421678922</v>
      </c>
      <c r="T113" s="33">
        <f>+'2018 Hourly Load - RC2016'!T114/'2018 Hourly Load - RC2016'!$C$7</f>
        <v>0.74361121988176637</v>
      </c>
      <c r="U113" s="33">
        <f>+'2018 Hourly Load - RC2016'!U114/'2018 Hourly Load - RC2016'!$C$7</f>
        <v>0.71449013772323222</v>
      </c>
      <c r="V113" s="33">
        <f>+'2018 Hourly Load - RC2016'!V114/'2018 Hourly Load - RC2016'!$C$7</f>
        <v>0.71043741897233159</v>
      </c>
      <c r="W113" s="33">
        <f>+'2018 Hourly Load - RC2016'!W114/'2018 Hourly Load - RC2016'!$C$7</f>
        <v>0.66627531876921731</v>
      </c>
      <c r="X113" s="33">
        <f>+'2018 Hourly Load - RC2016'!X114/'2018 Hourly Load - RC2016'!$C$7</f>
        <v>0.60494138963187416</v>
      </c>
      <c r="Y113" s="33">
        <f>+'2018 Hourly Load - RC2016'!Y114/'2018 Hourly Load - RC2016'!$C$7</f>
        <v>0.53533490057001198</v>
      </c>
      <c r="AA113" s="34">
        <f t="shared" si="1"/>
        <v>0.77026724630521659</v>
      </c>
    </row>
    <row r="114" spans="1:27" x14ac:dyDescent="0.2">
      <c r="A114" s="29">
        <f>IF('2018 Hourly Load - RC2016'!A115="","",'2018 Hourly Load - RC2016'!A115)</f>
        <v>43205</v>
      </c>
      <c r="B114" s="33">
        <f>+'2018 Hourly Load - RC2016'!B115/'2018 Hourly Load - RC2016'!$C$7</f>
        <v>0.47567219565984448</v>
      </c>
      <c r="C114" s="33">
        <f>+'2018 Hourly Load - RC2016'!C115/'2018 Hourly Load - RC2016'!$C$7</f>
        <v>0.43723403843480652</v>
      </c>
      <c r="D114" s="33">
        <f>+'2018 Hourly Load - RC2016'!D115/'2018 Hourly Load - RC2016'!$C$7</f>
        <v>0.41329375138051661</v>
      </c>
      <c r="E114" s="33">
        <f>+'2018 Hourly Load - RC2016'!E115/'2018 Hourly Load - RC2016'!$C$7</f>
        <v>0.39674863153147849</v>
      </c>
      <c r="F114" s="33">
        <f>+'2018 Hourly Load - RC2016'!F115/'2018 Hourly Load - RC2016'!$C$7</f>
        <v>0.39357330549984493</v>
      </c>
      <c r="G114" s="33">
        <f>+'2018 Hourly Load - RC2016'!G115/'2018 Hourly Load - RC2016'!$C$7</f>
        <v>0.41408758288842495</v>
      </c>
      <c r="H114" s="33">
        <f>+'2018 Hourly Load - RC2016'!H115/'2018 Hourly Load - RC2016'!$C$7</f>
        <v>0.46831880906027196</v>
      </c>
      <c r="I114" s="33">
        <f>+'2018 Hourly Load - RC2016'!I115/'2018 Hourly Load - RC2016'!$C$7</f>
        <v>0.49689674334497408</v>
      </c>
      <c r="J114" s="33">
        <f>+'2018 Hourly Load - RC2016'!J115/'2018 Hourly Load - RC2016'!$C$7</f>
        <v>0.53717324721990511</v>
      </c>
      <c r="K114" s="33">
        <f>+'2018 Hourly Load - RC2016'!K115/'2018 Hourly Load - RC2016'!$C$7</f>
        <v>0.59340994246436285</v>
      </c>
      <c r="L114" s="33">
        <f>+'2018 Hourly Load - RC2016'!L115/'2018 Hourly Load - RC2016'!$C$7</f>
        <v>0.64007887900824034</v>
      </c>
      <c r="M114" s="33">
        <f>+'2018 Hourly Load - RC2016'!M115/'2018 Hourly Load - RC2016'!$C$7</f>
        <v>0.6824026325614615</v>
      </c>
      <c r="N114" s="33">
        <f>+'2018 Hourly Load - RC2016'!N115/'2018 Hourly Load - RC2016'!$C$7</f>
        <v>0.7129860359187743</v>
      </c>
      <c r="O114" s="33">
        <f>+'2018 Hourly Load - RC2016'!O115/'2018 Hourly Load - RC2016'!$C$7</f>
        <v>0.73475373147773604</v>
      </c>
      <c r="P114" s="33">
        <f>+'2018 Hourly Load - RC2016'!P115/'2018 Hourly Load - RC2016'!$C$7</f>
        <v>0.74331875564201066</v>
      </c>
      <c r="Q114" s="33">
        <f>+'2018 Hourly Load - RC2016'!Q115/'2018 Hourly Load - RC2016'!$C$7</f>
        <v>0.74992009133935433</v>
      </c>
      <c r="R114" s="33">
        <f>+'2018 Hourly Load - RC2016'!R115/'2018 Hourly Load - RC2016'!$C$7</f>
        <v>0.74511532168622441</v>
      </c>
      <c r="S114" s="33">
        <f>+'2018 Hourly Load - RC2016'!S115/'2018 Hourly Load - RC2016'!$C$7</f>
        <v>0.71595245892201098</v>
      </c>
      <c r="T114" s="33">
        <f>+'2018 Hourly Load - RC2016'!T115/'2018 Hourly Load - RC2016'!$C$7</f>
        <v>0.70099500208878962</v>
      </c>
      <c r="U114" s="33">
        <f>+'2018 Hourly Load - RC2016'!U115/'2018 Hourly Load - RC2016'!$C$7</f>
        <v>0.68018826046045389</v>
      </c>
      <c r="V114" s="33">
        <f>+'2018 Hourly Load - RC2016'!V115/'2018 Hourly Load - RC2016'!$C$7</f>
        <v>0.68173414287059131</v>
      </c>
      <c r="W114" s="33">
        <f>+'2018 Hourly Load - RC2016'!W115/'2018 Hourly Load - RC2016'!$C$7</f>
        <v>0.64166654202405726</v>
      </c>
      <c r="X114" s="33">
        <f>+'2018 Hourly Load - RC2016'!X115/'2018 Hourly Load - RC2016'!$C$7</f>
        <v>0.58066685773214921</v>
      </c>
      <c r="Y114" s="33">
        <f>+'2018 Hourly Load - RC2016'!Y115/'2018 Hourly Load - RC2016'!$C$7</f>
        <v>0.51402679167352361</v>
      </c>
      <c r="AA114" s="34">
        <f t="shared" si="1"/>
        <v>0.74992009133935433</v>
      </c>
    </row>
    <row r="115" spans="1:27" x14ac:dyDescent="0.2">
      <c r="A115" s="29">
        <f>IF('2018 Hourly Load - RC2016'!A116="","",'2018 Hourly Load - RC2016'!A116)</f>
        <v>43206</v>
      </c>
      <c r="B115" s="33">
        <f>+'2018 Hourly Load - RC2016'!B116/'2018 Hourly Load - RC2016'!$C$7</f>
        <v>0.45866748914833311</v>
      </c>
      <c r="C115" s="33">
        <f>+'2018 Hourly Load - RC2016'!C116/'2018 Hourly Load - RC2016'!$C$7</f>
        <v>0.42081426040280662</v>
      </c>
      <c r="D115" s="33">
        <f>+'2018 Hourly Load - RC2016'!D116/'2018 Hourly Load - RC2016'!$C$7</f>
        <v>0.39699931516555481</v>
      </c>
      <c r="E115" s="33">
        <f>+'2018 Hourly Load - RC2016'!E116/'2018 Hourly Load - RC2016'!$C$7</f>
        <v>0.3846740364901351</v>
      </c>
      <c r="F115" s="33">
        <f>+'2018 Hourly Load - RC2016'!F116/'2018 Hourly Load - RC2016'!$C$7</f>
        <v>0.38208363893801295</v>
      </c>
      <c r="G115" s="33">
        <f>+'2018 Hourly Load - RC2016'!G116/'2018 Hourly Load - RC2016'!$C$7</f>
        <v>0.40163696239596702</v>
      </c>
      <c r="H115" s="33">
        <f>+'2018 Hourly Load - RC2016'!H116/'2018 Hourly Load - RC2016'!$C$7</f>
        <v>0.4517736892112339</v>
      </c>
      <c r="I115" s="33">
        <f>+'2018 Hourly Load - RC2016'!I116/'2018 Hourly Load - RC2016'!$C$7</f>
        <v>0.47642424656207344</v>
      </c>
      <c r="J115" s="33">
        <f>+'2018 Hourly Load - RC2016'!J116/'2018 Hourly Load - RC2016'!$C$7</f>
        <v>0.49405566215877567</v>
      </c>
      <c r="K115" s="33">
        <f>+'2018 Hourly Load - RC2016'!K116/'2018 Hourly Load - RC2016'!$C$7</f>
        <v>0.52117127524469919</v>
      </c>
      <c r="L115" s="33">
        <f>+'2018 Hourly Load - RC2016'!L116/'2018 Hourly Load - RC2016'!$C$7</f>
        <v>0.54381636352292795</v>
      </c>
      <c r="M115" s="33">
        <f>+'2018 Hourly Load - RC2016'!M116/'2018 Hourly Load - RC2016'!$C$7</f>
        <v>0.55931696822998134</v>
      </c>
      <c r="N115" s="33">
        <f>+'2018 Hourly Load - RC2016'!N116/'2018 Hourly Load - RC2016'!$C$7</f>
        <v>0.57540250141654614</v>
      </c>
      <c r="O115" s="33">
        <f>+'2018 Hourly Load - RC2016'!O116/'2018 Hourly Load - RC2016'!$C$7</f>
        <v>0.59391130973251549</v>
      </c>
      <c r="P115" s="33">
        <f>+'2018 Hourly Load - RC2016'!P116/'2018 Hourly Load - RC2016'!$C$7</f>
        <v>0.60728110354991993</v>
      </c>
      <c r="Q115" s="33">
        <f>+'2018 Hourly Load - RC2016'!Q116/'2018 Hourly Load - RC2016'!$C$7</f>
        <v>0.61726666830729393</v>
      </c>
      <c r="R115" s="33">
        <f>+'2018 Hourly Load - RC2016'!R116/'2018 Hourly Load - RC2016'!$C$7</f>
        <v>0.62332485613080535</v>
      </c>
      <c r="S115" s="33">
        <f>+'2018 Hourly Load - RC2016'!S116/'2018 Hourly Load - RC2016'!$C$7</f>
        <v>0.62111048402979774</v>
      </c>
      <c r="T115" s="33">
        <f>+'2018 Hourly Load - RC2016'!T116/'2018 Hourly Load - RC2016'!$C$7</f>
        <v>0.61070711321562987</v>
      </c>
      <c r="U115" s="33">
        <f>+'2018 Hourly Load - RC2016'!U116/'2018 Hourly Load - RC2016'!$C$7</f>
        <v>0.60824205748054594</v>
      </c>
      <c r="V115" s="33">
        <f>+'2018 Hourly Load - RC2016'!V116/'2018 Hourly Load - RC2016'!$C$7</f>
        <v>0.61968994343669859</v>
      </c>
      <c r="W115" s="33">
        <f>+'2018 Hourly Load - RC2016'!W116/'2018 Hourly Load - RC2016'!$C$7</f>
        <v>0.5935770648870804</v>
      </c>
      <c r="X115" s="33">
        <f>+'2018 Hourly Load - RC2016'!X116/'2018 Hourly Load - RC2016'!$C$7</f>
        <v>0.54381636352292795</v>
      </c>
      <c r="Y115" s="33">
        <f>+'2018 Hourly Load - RC2016'!Y116/'2018 Hourly Load - RC2016'!$C$7</f>
        <v>0.48335982710485198</v>
      </c>
      <c r="AA115" s="34">
        <f t="shared" si="1"/>
        <v>0.62332485613080535</v>
      </c>
    </row>
    <row r="116" spans="1:27" x14ac:dyDescent="0.2">
      <c r="A116" s="29">
        <f>IF('2018 Hourly Load - RC2016'!A117="","",'2018 Hourly Load - RC2016'!A117)</f>
        <v>43207</v>
      </c>
      <c r="B116" s="33">
        <f>+'2018 Hourly Load - RC2016'!B117/'2018 Hourly Load - RC2016'!$C$7</f>
        <v>0.43468542148836381</v>
      </c>
      <c r="C116" s="33">
        <f>+'2018 Hourly Load - RC2016'!C117/'2018 Hourly Load - RC2016'!$C$7</f>
        <v>0.40276503874931058</v>
      </c>
      <c r="D116" s="33">
        <f>+'2018 Hourly Load - RC2016'!D117/'2018 Hourly Load - RC2016'!$C$7</f>
        <v>0.38408910801062363</v>
      </c>
      <c r="E116" s="33">
        <f>+'2018 Hourly Load - RC2016'!E117/'2018 Hourly Load - RC2016'!$C$7</f>
        <v>0.37431244628164656</v>
      </c>
      <c r="F116" s="33">
        <f>+'2018 Hourly Load - RC2016'!F117/'2018 Hourly Load - RC2016'!$C$7</f>
        <v>0.37569120626906638</v>
      </c>
      <c r="G116" s="33">
        <f>+'2018 Hourly Load - RC2016'!G117/'2018 Hourly Load - RC2016'!$C$7</f>
        <v>0.39929724847792125</v>
      </c>
      <c r="H116" s="33">
        <f>+'2018 Hourly Load - RC2016'!H117/'2018 Hourly Load - RC2016'!$C$7</f>
        <v>0.45298532677593623</v>
      </c>
      <c r="I116" s="33">
        <f>+'2018 Hourly Load - RC2016'!I117/'2018 Hourly Load - RC2016'!$C$7</f>
        <v>0.48352694952756958</v>
      </c>
      <c r="J116" s="33">
        <f>+'2018 Hourly Load - RC2016'!J117/'2018 Hourly Load - RC2016'!$C$7</f>
        <v>0.51030831776805796</v>
      </c>
      <c r="K116" s="33">
        <f>+'2018 Hourly Load - RC2016'!K117/'2018 Hourly Load - RC2016'!$C$7</f>
        <v>0.55020879619187457</v>
      </c>
      <c r="L116" s="33">
        <f>+'2018 Hourly Load - RC2016'!L117/'2018 Hourly Load - RC2016'!$C$7</f>
        <v>0.58517916314552321</v>
      </c>
      <c r="M116" s="33">
        <f>+'2018 Hourly Load - RC2016'!M117/'2018 Hourly Load - RC2016'!$C$7</f>
        <v>0.60765712900103452</v>
      </c>
      <c r="N116" s="33">
        <f>+'2018 Hourly Load - RC2016'!N117/'2018 Hourly Load - RC2016'!$C$7</f>
        <v>0.61513585741764509</v>
      </c>
      <c r="O116" s="33">
        <f>+'2018 Hourly Load - RC2016'!O117/'2018 Hourly Load - RC2016'!$C$7</f>
        <v>0.6209015810014008</v>
      </c>
      <c r="P116" s="33">
        <f>+'2018 Hourly Load - RC2016'!P117/'2018 Hourly Load - RC2016'!$C$7</f>
        <v>0.62307417249672903</v>
      </c>
      <c r="Q116" s="33">
        <f>+'2018 Hourly Load - RC2016'!Q117/'2018 Hourly Load - RC2016'!$C$7</f>
        <v>0.61977350464805725</v>
      </c>
      <c r="R116" s="33">
        <f>+'2018 Hourly Load - RC2016'!R117/'2018 Hourly Load - RC2016'!$C$7</f>
        <v>0.61475983196653061</v>
      </c>
      <c r="S116" s="33">
        <f>+'2018 Hourly Load - RC2016'!S117/'2018 Hourly Load - RC2016'!$C$7</f>
        <v>0.60427289994100397</v>
      </c>
      <c r="T116" s="33">
        <f>+'2018 Hourly Load - RC2016'!T117/'2018 Hourly Load - RC2016'!$C$7</f>
        <v>0.59449623821202691</v>
      </c>
      <c r="U116" s="33">
        <f>+'2018 Hourly Load - RC2016'!U117/'2018 Hourly Load - RC2016'!$C$7</f>
        <v>0.58856339220555365</v>
      </c>
      <c r="V116" s="33">
        <f>+'2018 Hourly Load - RC2016'!V117/'2018 Hourly Load - RC2016'!$C$7</f>
        <v>0.59600034001648494</v>
      </c>
      <c r="W116" s="33">
        <f>+'2018 Hourly Load - RC2016'!W117/'2018 Hourly Load - RC2016'!$C$7</f>
        <v>0.57364771597801179</v>
      </c>
      <c r="X116" s="33">
        <f>+'2018 Hourly Load - RC2016'!X117/'2018 Hourly Load - RC2016'!$C$7</f>
        <v>0.53349655392011885</v>
      </c>
      <c r="Y116" s="33">
        <f>+'2018 Hourly Load - RC2016'!Y117/'2018 Hourly Load - RC2016'!$C$7</f>
        <v>0.48173038348335584</v>
      </c>
      <c r="AA116" s="34">
        <f t="shared" si="1"/>
        <v>0.62307417249672903</v>
      </c>
    </row>
    <row r="117" spans="1:27" x14ac:dyDescent="0.2">
      <c r="A117" s="29">
        <f>IF('2018 Hourly Load - RC2016'!A118="","",'2018 Hourly Load - RC2016'!A118)</f>
        <v>43208</v>
      </c>
      <c r="B117" s="33">
        <f>+'2018 Hourly Load - RC2016'!B118/'2018 Hourly Load - RC2016'!$C$7</f>
        <v>0.43493610512244008</v>
      </c>
      <c r="C117" s="33">
        <f>+'2018 Hourly Load - RC2016'!C118/'2018 Hourly Load - RC2016'!$C$7</f>
        <v>0.40205476845276089</v>
      </c>
      <c r="D117" s="33">
        <f>+'2018 Hourly Load - RC2016'!D118/'2018 Hourly Load - RC2016'!$C$7</f>
        <v>0.38070487895059313</v>
      </c>
      <c r="E117" s="33">
        <f>+'2018 Hourly Load - RC2016'!E118/'2018 Hourly Load - RC2016'!$C$7</f>
        <v>0.36896452875468477</v>
      </c>
      <c r="F117" s="33">
        <f>+'2018 Hourly Load - RC2016'!F118/'2018 Hourly Load - RC2016'!$C$7</f>
        <v>0.3671261821047917</v>
      </c>
      <c r="G117" s="33">
        <f>+'2018 Hourly Load - RC2016'!G118/'2018 Hourly Load - RC2016'!$C$7</f>
        <v>0.38571855163211977</v>
      </c>
      <c r="H117" s="33">
        <f>+'2018 Hourly Load - RC2016'!H118/'2018 Hourly Load - RC2016'!$C$7</f>
        <v>0.42378068340604319</v>
      </c>
      <c r="I117" s="33">
        <f>+'2018 Hourly Load - RC2016'!I118/'2018 Hourly Load - RC2016'!$C$7</f>
        <v>0.45570106614509642</v>
      </c>
      <c r="J117" s="33">
        <f>+'2018 Hourly Load - RC2016'!J118/'2018 Hourly Load - RC2016'!$C$7</f>
        <v>0.49785769727559998</v>
      </c>
      <c r="K117" s="33">
        <f>+'2018 Hourly Load - RC2016'!K118/'2018 Hourly Load - RC2016'!$C$7</f>
        <v>0.55029235740323335</v>
      </c>
      <c r="L117" s="33">
        <f>+'2018 Hourly Load - RC2016'!L118/'2018 Hourly Load - RC2016'!$C$7</f>
        <v>0.59282501398485143</v>
      </c>
      <c r="M117" s="33">
        <f>+'2018 Hourly Load - RC2016'!M118/'2018 Hourly Load - RC2016'!$C$7</f>
        <v>0.62102692281843896</v>
      </c>
      <c r="N117" s="33">
        <f>+'2018 Hourly Load - RC2016'!N118/'2018 Hourly Load - RC2016'!$C$7</f>
        <v>0.63840765478106487</v>
      </c>
      <c r="O117" s="33">
        <f>+'2018 Hourly Load - RC2016'!O118/'2018 Hourly Load - RC2016'!$C$7</f>
        <v>0.65725070794246931</v>
      </c>
      <c r="P117" s="33">
        <f>+'2018 Hourly Load - RC2016'!P118/'2018 Hourly Load - RC2016'!$C$7</f>
        <v>0.66640066058625547</v>
      </c>
      <c r="Q117" s="33">
        <f>+'2018 Hourly Load - RC2016'!Q118/'2018 Hourly Load - RC2016'!$C$7</f>
        <v>0.66477121696475938</v>
      </c>
      <c r="R117" s="33">
        <f>+'2018 Hourly Load - RC2016'!R118/'2018 Hourly Load - RC2016'!$C$7</f>
        <v>0.66113630427065251</v>
      </c>
      <c r="S117" s="33">
        <f>+'2018 Hourly Load - RC2016'!S118/'2018 Hourly Load - RC2016'!$C$7</f>
        <v>0.65683290188567545</v>
      </c>
      <c r="T117" s="33">
        <f>+'2018 Hourly Load - RC2016'!T118/'2018 Hourly Load - RC2016'!$C$7</f>
        <v>0.63865833841514108</v>
      </c>
      <c r="U117" s="33">
        <f>+'2018 Hourly Load - RC2016'!U118/'2018 Hourly Load - RC2016'!$C$7</f>
        <v>0.61714132649025588</v>
      </c>
      <c r="V117" s="33">
        <f>+'2018 Hourly Load - RC2016'!V118/'2018 Hourly Load - RC2016'!$C$7</f>
        <v>0.61831118344927871</v>
      </c>
      <c r="W117" s="33">
        <f>+'2018 Hourly Load - RC2016'!W118/'2018 Hourly Load - RC2016'!$C$7</f>
        <v>0.592574330350775</v>
      </c>
      <c r="X117" s="33">
        <f>+'2018 Hourly Load - RC2016'!X118/'2018 Hourly Load - RC2016'!$C$7</f>
        <v>0.55572383614155396</v>
      </c>
      <c r="Y117" s="33">
        <f>+'2018 Hourly Load - RC2016'!Y118/'2018 Hourly Load - RC2016'!$C$7</f>
        <v>0.51227200623498925</v>
      </c>
      <c r="AA117" s="34">
        <f t="shared" si="1"/>
        <v>0.66640066058625547</v>
      </c>
    </row>
    <row r="118" spans="1:27" x14ac:dyDescent="0.2">
      <c r="A118" s="29">
        <f>IF('2018 Hourly Load - RC2016'!A119="","",'2018 Hourly Load - RC2016'!A119)</f>
        <v>43209</v>
      </c>
      <c r="B118" s="33">
        <f>+'2018 Hourly Load - RC2016'!B119/'2018 Hourly Load - RC2016'!$C$7</f>
        <v>0.46489279939456207</v>
      </c>
      <c r="C118" s="33">
        <f>+'2018 Hourly Load - RC2016'!C119/'2018 Hourly Load - RC2016'!$C$7</f>
        <v>0.43339022271230271</v>
      </c>
      <c r="D118" s="33">
        <f>+'2018 Hourly Load - RC2016'!D119/'2018 Hourly Load - RC2016'!$C$7</f>
        <v>0.4113718435192647</v>
      </c>
      <c r="E118" s="33">
        <f>+'2018 Hourly Load - RC2016'!E119/'2018 Hourly Load - RC2016'!$C$7</f>
        <v>0.39699931516555481</v>
      </c>
      <c r="F118" s="33">
        <f>+'2018 Hourly Load - RC2016'!F119/'2018 Hourly Load - RC2016'!$C$7</f>
        <v>0.39211098430106633</v>
      </c>
      <c r="G118" s="33">
        <f>+'2018 Hourly Load - RC2016'!G119/'2018 Hourly Load - RC2016'!$C$7</f>
        <v>0.39666507032011972</v>
      </c>
      <c r="H118" s="33">
        <f>+'2018 Hourly Load - RC2016'!H119/'2018 Hourly Load - RC2016'!$C$7</f>
        <v>0.40539721690711206</v>
      </c>
      <c r="I118" s="33">
        <f>+'2018 Hourly Load - RC2016'!I119/'2018 Hourly Load - RC2016'!$C$7</f>
        <v>0.41859988830179895</v>
      </c>
      <c r="J118" s="33">
        <f>+'2018 Hourly Load - RC2016'!J119/'2018 Hourly Load - RC2016'!$C$7</f>
        <v>0.45649489765300488</v>
      </c>
      <c r="K118" s="33">
        <f>+'2018 Hourly Load - RC2016'!K119/'2018 Hourly Load - RC2016'!$C$7</f>
        <v>0.51912402556640913</v>
      </c>
      <c r="L118" s="33">
        <f>+'2018 Hourly Load - RC2016'!L119/'2018 Hourly Load - RC2016'!$C$7</f>
        <v>0.5700545838895843</v>
      </c>
      <c r="M118" s="33">
        <f>+'2018 Hourly Load - RC2016'!M119/'2018 Hourly Load - RC2016'!$C$7</f>
        <v>0.60494138963187416</v>
      </c>
      <c r="N118" s="33">
        <f>+'2018 Hourly Load - RC2016'!N119/'2018 Hourly Load - RC2016'!$C$7</f>
        <v>0.63301795664842364</v>
      </c>
      <c r="O118" s="33">
        <f>+'2018 Hourly Load - RC2016'!O119/'2018 Hourly Load - RC2016'!$C$7</f>
        <v>0.65353223403700367</v>
      </c>
      <c r="P118" s="33">
        <f>+'2018 Hourly Load - RC2016'!P119/'2018 Hourly Load - RC2016'!$C$7</f>
        <v>0.66472943635907988</v>
      </c>
      <c r="Q118" s="33">
        <f>+'2018 Hourly Load - RC2016'!Q119/'2018 Hourly Load - RC2016'!$C$7</f>
        <v>0.67229172598704934</v>
      </c>
      <c r="R118" s="33">
        <f>+'2018 Hourly Load - RC2016'!R119/'2018 Hourly Load - RC2016'!$C$7</f>
        <v>0.67108008842234712</v>
      </c>
      <c r="S118" s="33">
        <f>+'2018 Hourly Load - RC2016'!S119/'2018 Hourly Load - RC2016'!$C$7</f>
        <v>0.65583016734937005</v>
      </c>
      <c r="T118" s="33">
        <f>+'2018 Hourly Load - RC2016'!T119/'2018 Hourly Load - RC2016'!$C$7</f>
        <v>0.62612415671132449</v>
      </c>
      <c r="U118" s="33">
        <f>+'2018 Hourly Load - RC2016'!U119/'2018 Hourly Load - RC2016'!$C$7</f>
        <v>0.5896914685588972</v>
      </c>
      <c r="V118" s="33">
        <f>+'2018 Hourly Load - RC2016'!V119/'2018 Hourly Load - RC2016'!$C$7</f>
        <v>0.58321547467859192</v>
      </c>
      <c r="W118" s="33">
        <f>+'2018 Hourly Load - RC2016'!W119/'2018 Hourly Load - RC2016'!$C$7</f>
        <v>0.5501252349805158</v>
      </c>
      <c r="X118" s="33">
        <f>+'2018 Hourly Load - RC2016'!X119/'2018 Hourly Load - RC2016'!$C$7</f>
        <v>0.51097680745892826</v>
      </c>
      <c r="Y118" s="33">
        <f>+'2018 Hourly Load - RC2016'!Y119/'2018 Hourly Load - RC2016'!$C$7</f>
        <v>0.45620243341324918</v>
      </c>
      <c r="AA118" s="34">
        <f t="shared" si="1"/>
        <v>0.67229172598704934</v>
      </c>
    </row>
    <row r="119" spans="1:27" x14ac:dyDescent="0.2">
      <c r="A119" s="29">
        <f>IF('2018 Hourly Load - RC2016'!A120="","",'2018 Hourly Load - RC2016'!A120)</f>
        <v>43210</v>
      </c>
      <c r="B119" s="33">
        <f>+'2018 Hourly Load - RC2016'!B120/'2018 Hourly Load - RC2016'!$C$7</f>
        <v>0.40652529326045556</v>
      </c>
      <c r="C119" s="33">
        <f>+'2018 Hourly Load - RC2016'!C120/'2018 Hourly Load - RC2016'!$C$7</f>
        <v>0.3693823348114787</v>
      </c>
      <c r="D119" s="33">
        <f>+'2018 Hourly Load - RC2016'!D120/'2018 Hourly Load - RC2016'!$C$7</f>
        <v>0.34406328776976886</v>
      </c>
      <c r="E119" s="33">
        <f>+'2018 Hourly Load - RC2016'!E120/'2018 Hourly Load - RC2016'!$C$7</f>
        <v>0.33086061637508196</v>
      </c>
      <c r="F119" s="33">
        <f>+'2018 Hourly Load - RC2016'!F120/'2018 Hourly Load - RC2016'!$C$7</f>
        <v>0.32530379581972318</v>
      </c>
      <c r="G119" s="33">
        <f>+'2018 Hourly Load - RC2016'!G120/'2018 Hourly Load - RC2016'!$C$7</f>
        <v>0.32822843821728043</v>
      </c>
      <c r="H119" s="33">
        <f>+'2018 Hourly Load - RC2016'!H120/'2018 Hourly Load - RC2016'!$C$7</f>
        <v>0.34159823203468492</v>
      </c>
      <c r="I119" s="33">
        <f>+'2018 Hourly Load - RC2016'!I120/'2018 Hourly Load - RC2016'!$C$7</f>
        <v>0.35739130098149396</v>
      </c>
      <c r="J119" s="33">
        <f>+'2018 Hourly Load - RC2016'!J120/'2018 Hourly Load - RC2016'!$C$7</f>
        <v>0.40197120724140212</v>
      </c>
      <c r="K119" s="33">
        <f>+'2018 Hourly Load - RC2016'!K120/'2018 Hourly Load - RC2016'!$C$7</f>
        <v>0.44818055712280641</v>
      </c>
      <c r="L119" s="33">
        <f>+'2018 Hourly Load - RC2016'!L120/'2018 Hourly Load - RC2016'!$C$7</f>
        <v>0.47375028779859257</v>
      </c>
      <c r="M119" s="33">
        <f>+'2018 Hourly Load - RC2016'!M120/'2018 Hourly Load - RC2016'!$C$7</f>
        <v>0.49464059063828703</v>
      </c>
      <c r="N119" s="33">
        <f>+'2018 Hourly Load - RC2016'!N120/'2018 Hourly Load - RC2016'!$C$7</f>
        <v>0.50863709354088238</v>
      </c>
      <c r="O119" s="33">
        <f>+'2018 Hourly Load - RC2016'!O120/'2018 Hourly Load - RC2016'!$C$7</f>
        <v>0.51870621950961515</v>
      </c>
      <c r="P119" s="33">
        <f>+'2018 Hourly Load - RC2016'!P120/'2018 Hourly Load - RC2016'!$C$7</f>
        <v>0.52547467762967626</v>
      </c>
      <c r="Q119" s="33">
        <f>+'2018 Hourly Load - RC2016'!Q120/'2018 Hourly Load - RC2016'!$C$7</f>
        <v>0.5307808145509586</v>
      </c>
      <c r="R119" s="33">
        <f>+'2018 Hourly Load - RC2016'!R120/'2018 Hourly Load - RC2016'!$C$7</f>
        <v>0.53420682421666854</v>
      </c>
      <c r="S119" s="33">
        <f>+'2018 Hourly Load - RC2016'!S120/'2018 Hourly Load - RC2016'!$C$7</f>
        <v>0.53061369212824105</v>
      </c>
      <c r="T119" s="33">
        <f>+'2018 Hourly Load - RC2016'!T120/'2018 Hourly Load - RC2016'!$C$7</f>
        <v>0.52154730069581356</v>
      </c>
      <c r="U119" s="33">
        <f>+'2018 Hourly Load - RC2016'!U120/'2018 Hourly Load - RC2016'!$C$7</f>
        <v>0.51636650559156938</v>
      </c>
      <c r="V119" s="33">
        <f>+'2018 Hourly Load - RC2016'!V120/'2018 Hourly Load - RC2016'!$C$7</f>
        <v>0.53449928845642425</v>
      </c>
      <c r="W119" s="33">
        <f>+'2018 Hourly Load - RC2016'!W120/'2018 Hourly Load - RC2016'!$C$7</f>
        <v>0.51423569470192054</v>
      </c>
      <c r="X119" s="33">
        <f>+'2018 Hourly Load - RC2016'!X120/'2018 Hourly Load - RC2016'!$C$7</f>
        <v>0.47354138477019564</v>
      </c>
      <c r="Y119" s="33">
        <f>+'2018 Hourly Load - RC2016'!Y120/'2018 Hourly Load - RC2016'!$C$7</f>
        <v>0.41981152586650128</v>
      </c>
      <c r="AA119" s="34">
        <f t="shared" si="1"/>
        <v>0.53449928845642425</v>
      </c>
    </row>
    <row r="120" spans="1:27" x14ac:dyDescent="0.2">
      <c r="A120" s="29">
        <f>IF('2018 Hourly Load - RC2016'!A121="","",'2018 Hourly Load - RC2016'!A121)</f>
        <v>43211</v>
      </c>
      <c r="B120" s="33">
        <f>+'2018 Hourly Load - RC2016'!B121/'2018 Hourly Load - RC2016'!$C$7</f>
        <v>0.37251588023743287</v>
      </c>
      <c r="C120" s="33">
        <f>+'2018 Hourly Load - RC2016'!C121/'2018 Hourly Load - RC2016'!$C$7</f>
        <v>0.34151467082332615</v>
      </c>
      <c r="D120" s="33">
        <f>+'2018 Hourly Load - RC2016'!D121/'2018 Hourly Load - RC2016'!$C$7</f>
        <v>0.32496955097428809</v>
      </c>
      <c r="E120" s="33">
        <f>+'2018 Hourly Load - RC2016'!E121/'2018 Hourly Load - RC2016'!$C$7</f>
        <v>0.31690589407816605</v>
      </c>
      <c r="F120" s="33">
        <f>+'2018 Hourly Load - RC2016'!F121/'2018 Hourly Load - RC2016'!$C$7</f>
        <v>0.31941273041892937</v>
      </c>
      <c r="G120" s="33">
        <f>+'2018 Hourly Load - RC2016'!G121/'2018 Hourly Load - RC2016'!$C$7</f>
        <v>0.34423041019248646</v>
      </c>
      <c r="H120" s="33">
        <f>+'2018 Hourly Load - RC2016'!H121/'2018 Hourly Load - RC2016'!$C$7</f>
        <v>0.39653972850308156</v>
      </c>
      <c r="I120" s="33">
        <f>+'2018 Hourly Load - RC2016'!I121/'2018 Hourly Load - RC2016'!$C$7</f>
        <v>0.42457451491395165</v>
      </c>
      <c r="J120" s="33">
        <f>+'2018 Hourly Load - RC2016'!J121/'2018 Hourly Load - RC2016'!$C$7</f>
        <v>0.447595628643295</v>
      </c>
      <c r="K120" s="33">
        <f>+'2018 Hourly Load - RC2016'!K121/'2018 Hourly Load - RC2016'!$C$7</f>
        <v>0.47700917504158485</v>
      </c>
      <c r="L120" s="33">
        <f>+'2018 Hourly Load - RC2016'!L121/'2018 Hourly Load - RC2016'!$C$7</f>
        <v>0.50445903297294348</v>
      </c>
      <c r="M120" s="33">
        <f>+'2018 Hourly Load - RC2016'!M121/'2018 Hourly Load - RC2016'!$C$7</f>
        <v>0.5253075552069586</v>
      </c>
      <c r="N120" s="33">
        <f>+'2018 Hourly Load - RC2016'!N121/'2018 Hourly Load - RC2016'!$C$7</f>
        <v>0.54636498046937076</v>
      </c>
      <c r="O120" s="33">
        <f>+'2018 Hourly Load - RC2016'!O121/'2018 Hourly Load - RC2016'!$C$7</f>
        <v>0.56332790637520269</v>
      </c>
      <c r="P120" s="33">
        <f>+'2018 Hourly Load - RC2016'!P121/'2018 Hourly Load - RC2016'!$C$7</f>
        <v>0.58250520438204234</v>
      </c>
      <c r="Q120" s="33">
        <f>+'2018 Hourly Load - RC2016'!Q121/'2018 Hourly Load - RC2016'!$C$7</f>
        <v>0.59767156424366052</v>
      </c>
      <c r="R120" s="33">
        <f>+'2018 Hourly Load - RC2016'!R121/'2018 Hourly Load - RC2016'!$C$7</f>
        <v>0.60987150110204214</v>
      </c>
      <c r="S120" s="33">
        <f>+'2018 Hourly Load - RC2016'!S121/'2018 Hourly Load - RC2016'!$C$7</f>
        <v>0.60878520535437797</v>
      </c>
      <c r="T120" s="33">
        <f>+'2018 Hourly Load - RC2016'!T121/'2018 Hourly Load - RC2016'!$C$7</f>
        <v>0.59942634968219477</v>
      </c>
      <c r="U120" s="33">
        <f>+'2018 Hourly Load - RC2016'!U121/'2018 Hourly Load - RC2016'!$C$7</f>
        <v>0.58643258131590481</v>
      </c>
      <c r="V120" s="33">
        <f>+'2018 Hourly Load - RC2016'!V121/'2018 Hourly Load - RC2016'!$C$7</f>
        <v>0.59641814607327881</v>
      </c>
      <c r="W120" s="33">
        <f>+'2018 Hourly Load - RC2016'!W121/'2018 Hourly Load - RC2016'!$C$7</f>
        <v>0.56102997306283631</v>
      </c>
      <c r="X120" s="33">
        <f>+'2018 Hourly Load - RC2016'!X121/'2018 Hourly Load - RC2016'!$C$7</f>
        <v>0.50780148142729464</v>
      </c>
      <c r="Y120" s="33">
        <f>+'2018 Hourly Load - RC2016'!Y121/'2018 Hourly Load - RC2016'!$C$7</f>
        <v>0.44976822013862328</v>
      </c>
      <c r="AA120" s="34">
        <f t="shared" si="1"/>
        <v>0.60987150110204214</v>
      </c>
    </row>
    <row r="121" spans="1:27" x14ac:dyDescent="0.2">
      <c r="A121" s="29">
        <f>IF('2018 Hourly Load - RC2016'!A122="","",'2018 Hourly Load - RC2016'!A122)</f>
        <v>43212</v>
      </c>
      <c r="B121" s="33">
        <f>+'2018 Hourly Load - RC2016'!B122/'2018 Hourly Load - RC2016'!$C$7</f>
        <v>0.39541165214973806</v>
      </c>
      <c r="C121" s="33">
        <f>+'2018 Hourly Load - RC2016'!C122/'2018 Hourly Load - RC2016'!$C$7</f>
        <v>0.3590625252086696</v>
      </c>
      <c r="D121" s="33">
        <f>+'2018 Hourly Load - RC2016'!D122/'2018 Hourly Load - RC2016'!$C$7</f>
        <v>0.34143110961196743</v>
      </c>
      <c r="E121" s="33">
        <f>+'2018 Hourly Load - RC2016'!E122/'2018 Hourly Load - RC2016'!$C$7</f>
        <v>0.33060993274100564</v>
      </c>
      <c r="F121" s="33">
        <f>+'2018 Hourly Load - RC2016'!F122/'2018 Hourly Load - RC2016'!$C$7</f>
        <v>0.33081883576940257</v>
      </c>
      <c r="G121" s="33">
        <f>+'2018 Hourly Load - RC2016'!G122/'2018 Hourly Load - RC2016'!$C$7</f>
        <v>0.35772554582692911</v>
      </c>
      <c r="H121" s="33">
        <f>+'2018 Hourly Load - RC2016'!H122/'2018 Hourly Load - RC2016'!$C$7</f>
        <v>0.41245813926692876</v>
      </c>
      <c r="I121" s="33">
        <f>+'2018 Hourly Load - RC2016'!I122/'2018 Hourly Load - RC2016'!$C$7</f>
        <v>0.43627308450418056</v>
      </c>
      <c r="J121" s="33">
        <f>+'2018 Hourly Load - RC2016'!J122/'2018 Hourly Load - RC2016'!$C$7</f>
        <v>0.46054761640390557</v>
      </c>
      <c r="K121" s="33">
        <f>+'2018 Hourly Load - RC2016'!K122/'2018 Hourly Load - RC2016'!$C$7</f>
        <v>0.49029540764763063</v>
      </c>
      <c r="L121" s="33">
        <f>+'2018 Hourly Load - RC2016'!L122/'2018 Hourly Load - RC2016'!$C$7</f>
        <v>0.52117127524469919</v>
      </c>
      <c r="M121" s="33">
        <f>+'2018 Hourly Load - RC2016'!M122/'2018 Hourly Load - RC2016'!$C$7</f>
        <v>0.55167111739065311</v>
      </c>
      <c r="N121" s="33">
        <f>+'2018 Hourly Load - RC2016'!N122/'2018 Hourly Load - RC2016'!$C$7</f>
        <v>0.57456688930295829</v>
      </c>
      <c r="O121" s="33">
        <f>+'2018 Hourly Load - RC2016'!O122/'2018 Hourly Load - RC2016'!$C$7</f>
        <v>0.59315925883028642</v>
      </c>
      <c r="P121" s="33">
        <f>+'2018 Hourly Load - RC2016'!P122/'2018 Hourly Load - RC2016'!$C$7</f>
        <v>0.61233655683712607</v>
      </c>
      <c r="Q121" s="33">
        <f>+'2018 Hourly Load - RC2016'!Q122/'2018 Hourly Load - RC2016'!$C$7</f>
        <v>0.63552479298918696</v>
      </c>
      <c r="R121" s="33">
        <f>+'2018 Hourly Load - RC2016'!R122/'2018 Hourly Load - RC2016'!$C$7</f>
        <v>0.65152676496439299</v>
      </c>
      <c r="S121" s="33">
        <f>+'2018 Hourly Load - RC2016'!S122/'2018 Hourly Load - RC2016'!$C$7</f>
        <v>0.65453496857330906</v>
      </c>
      <c r="T121" s="33">
        <f>+'2018 Hourly Load - RC2016'!T122/'2018 Hourly Load - RC2016'!$C$7</f>
        <v>0.64229325110924806</v>
      </c>
      <c r="U121" s="33">
        <f>+'2018 Hourly Load - RC2016'!U122/'2018 Hourly Load - RC2016'!$C$7</f>
        <v>0.62365910097624044</v>
      </c>
      <c r="V121" s="33">
        <f>+'2018 Hourly Load - RC2016'!V122/'2018 Hourly Load - RC2016'!$C$7</f>
        <v>0.63205700271779774</v>
      </c>
      <c r="W121" s="33">
        <f>+'2018 Hourly Load - RC2016'!W122/'2018 Hourly Load - RC2016'!$C$7</f>
        <v>0.59474692184610323</v>
      </c>
      <c r="X121" s="33">
        <f>+'2018 Hourly Load - RC2016'!X122/'2018 Hourly Load - RC2016'!$C$7</f>
        <v>0.5349588751188975</v>
      </c>
      <c r="Y121" s="33">
        <f>+'2018 Hourly Load - RC2016'!Y122/'2018 Hourly Load - RC2016'!$C$7</f>
        <v>0.46865305390570705</v>
      </c>
      <c r="AA121" s="34">
        <f t="shared" si="1"/>
        <v>0.65453496857330906</v>
      </c>
    </row>
    <row r="122" spans="1:27" x14ac:dyDescent="0.2">
      <c r="A122" s="29">
        <f>IF('2018 Hourly Load - RC2016'!A123="","",'2018 Hourly Load - RC2016'!A123)</f>
        <v>43213</v>
      </c>
      <c r="B122" s="33">
        <f>+'2018 Hourly Load - RC2016'!B123/'2018 Hourly Load - RC2016'!$C$7</f>
        <v>0.41387867986002802</v>
      </c>
      <c r="C122" s="33">
        <f>+'2018 Hourly Load - RC2016'!C123/'2018 Hourly Load - RC2016'!$C$7</f>
        <v>0.37907543532909693</v>
      </c>
      <c r="D122" s="33">
        <f>+'2018 Hourly Load - RC2016'!D123/'2018 Hourly Load - RC2016'!$C$7</f>
        <v>0.3571406173474177</v>
      </c>
      <c r="E122" s="33">
        <f>+'2018 Hourly Load - RC2016'!E123/'2018 Hourly Load - RC2016'!$C$7</f>
        <v>0.34385438474137192</v>
      </c>
      <c r="F122" s="33">
        <f>+'2018 Hourly Load - RC2016'!F123/'2018 Hourly Load - RC2016'!$C$7</f>
        <v>0.34172357385172314</v>
      </c>
      <c r="G122" s="33">
        <f>+'2018 Hourly Load - RC2016'!G123/'2018 Hourly Load - RC2016'!$C$7</f>
        <v>0.36382551425611998</v>
      </c>
      <c r="H122" s="33">
        <f>+'2018 Hourly Load - RC2016'!H123/'2018 Hourly Load - RC2016'!$C$7</f>
        <v>0.41429648591682189</v>
      </c>
      <c r="I122" s="33">
        <f>+'2018 Hourly Load - RC2016'!I123/'2018 Hourly Load - RC2016'!$C$7</f>
        <v>0.38596923526619614</v>
      </c>
      <c r="J122" s="33">
        <f>+'2018 Hourly Load - RC2016'!J123/'2018 Hourly Load - RC2016'!$C$7</f>
        <v>0.46965578844201245</v>
      </c>
      <c r="K122" s="33">
        <f>+'2018 Hourly Load - RC2016'!K123/'2018 Hourly Load - RC2016'!$C$7</f>
        <v>0.50366520146503513</v>
      </c>
      <c r="L122" s="33">
        <f>+'2018 Hourly Load - RC2016'!L123/'2018 Hourly Load - RC2016'!$C$7</f>
        <v>0.53608695147224106</v>
      </c>
      <c r="M122" s="33">
        <f>+'2018 Hourly Load - RC2016'!M123/'2018 Hourly Load - RC2016'!$C$7</f>
        <v>0.5601107997378898</v>
      </c>
      <c r="N122" s="33">
        <f>+'2018 Hourly Load - RC2016'!N123/'2018 Hourly Load - RC2016'!$C$7</f>
        <v>0.58868873402259181</v>
      </c>
      <c r="O122" s="33">
        <f>+'2018 Hourly Load - RC2016'!O123/'2018 Hourly Load - RC2016'!$C$7</f>
        <v>0.62299061128537025</v>
      </c>
      <c r="P122" s="33">
        <f>+'2018 Hourly Load - RC2016'!P123/'2018 Hourly Load - RC2016'!$C$7</f>
        <v>0.65933973822643877</v>
      </c>
      <c r="Q122" s="33">
        <f>+'2018 Hourly Load - RC2016'!Q123/'2018 Hourly Load - RC2016'!$C$7</f>
        <v>0.68653891252372112</v>
      </c>
      <c r="R122" s="33">
        <f>+'2018 Hourly Load - RC2016'!R123/'2018 Hourly Load - RC2016'!$C$7</f>
        <v>0.70613401658735453</v>
      </c>
      <c r="S122" s="33">
        <f>+'2018 Hourly Load - RC2016'!S123/'2018 Hourly Load - RC2016'!$C$7</f>
        <v>0.71106412805752239</v>
      </c>
      <c r="T122" s="33">
        <f>+'2018 Hourly Load - RC2016'!T123/'2018 Hourly Load - RC2016'!$C$7</f>
        <v>0.69585598759022482</v>
      </c>
      <c r="U122" s="33">
        <f>+'2018 Hourly Load - RC2016'!U123/'2018 Hourly Load - RC2016'!$C$7</f>
        <v>0.66673490543169067</v>
      </c>
      <c r="V122" s="33">
        <f>+'2018 Hourly Load - RC2016'!V123/'2018 Hourly Load - RC2016'!$C$7</f>
        <v>0.66368492121709521</v>
      </c>
      <c r="W122" s="33">
        <f>+'2018 Hourly Load - RC2016'!W123/'2018 Hourly Load - RC2016'!$C$7</f>
        <v>0.63172275787236254</v>
      </c>
      <c r="X122" s="33">
        <f>+'2018 Hourly Load - RC2016'!X123/'2018 Hourly Load - RC2016'!$C$7</f>
        <v>0.57302100689282098</v>
      </c>
      <c r="Y122" s="33">
        <f>+'2018 Hourly Load - RC2016'!Y123/'2018 Hourly Load - RC2016'!$C$7</f>
        <v>0.49388853973605806</v>
      </c>
      <c r="AA122" s="34">
        <f t="shared" si="1"/>
        <v>0.71106412805752239</v>
      </c>
    </row>
    <row r="123" spans="1:27" x14ac:dyDescent="0.2">
      <c r="A123" s="29">
        <f>IF('2018 Hourly Load - RC2016'!A124="","",'2018 Hourly Load - RC2016'!A124)</f>
        <v>43214</v>
      </c>
      <c r="B123" s="33">
        <f>+'2018 Hourly Load - RC2016'!B124/'2018 Hourly Load - RC2016'!$C$7</f>
        <v>0.43944841053581418</v>
      </c>
      <c r="C123" s="33">
        <f>+'2018 Hourly Load - RC2016'!C124/'2018 Hourly Load - RC2016'!$C$7</f>
        <v>0.40289038056634868</v>
      </c>
      <c r="D123" s="33">
        <f>+'2018 Hourly Load - RC2016'!D124/'2018 Hourly Load - RC2016'!$C$7</f>
        <v>0.36888096754332605</v>
      </c>
      <c r="E123" s="33">
        <f>+'2018 Hourly Load - RC2016'!E124/'2018 Hourly Load - RC2016'!$C$7</f>
        <v>0.35429953616121923</v>
      </c>
      <c r="F123" s="33">
        <f>+'2018 Hourly Load - RC2016'!F124/'2018 Hourly Load - RC2016'!$C$7</f>
        <v>0.35475912282369254</v>
      </c>
      <c r="G123" s="33">
        <f>+'2018 Hourly Load - RC2016'!G124/'2018 Hourly Load - RC2016'!$C$7</f>
        <v>0.36825425845813514</v>
      </c>
      <c r="H123" s="33">
        <f>+'2018 Hourly Load - RC2016'!H124/'2018 Hourly Load - RC2016'!$C$7</f>
        <v>0.41738825073709673</v>
      </c>
      <c r="I123" s="33">
        <f>+'2018 Hourly Load - RC2016'!I124/'2018 Hourly Load - RC2016'!$C$7</f>
        <v>0.44634221047291328</v>
      </c>
      <c r="J123" s="33">
        <f>+'2018 Hourly Load - RC2016'!J124/'2018 Hourly Load - RC2016'!$C$7</f>
        <v>0.47813725139492841</v>
      </c>
      <c r="K123" s="33">
        <f>+'2018 Hourly Load - RC2016'!K124/'2018 Hourly Load - RC2016'!$C$7</f>
        <v>0.52326030552866853</v>
      </c>
      <c r="L123" s="33">
        <f>+'2018 Hourly Load - RC2016'!L124/'2018 Hourly Load - RC2016'!$C$7</f>
        <v>0.56825801784537056</v>
      </c>
      <c r="M123" s="33">
        <f>+'2018 Hourly Load - RC2016'!M124/'2018 Hourly Load - RC2016'!$C$7</f>
        <v>0.60590234356250017</v>
      </c>
      <c r="N123" s="33">
        <f>+'2018 Hourly Load - RC2016'!N124/'2018 Hourly Load - RC2016'!$C$7</f>
        <v>0.6402042208252785</v>
      </c>
      <c r="O123" s="33">
        <f>+'2018 Hourly Load - RC2016'!O124/'2018 Hourly Load - RC2016'!$C$7</f>
        <v>0.67062050175987375</v>
      </c>
      <c r="P123" s="33">
        <f>+'2018 Hourly Load - RC2016'!P124/'2018 Hourly Load - RC2016'!$C$7</f>
        <v>0.69610667122430114</v>
      </c>
      <c r="Q123" s="33">
        <f>+'2018 Hourly Load - RC2016'!Q124/'2018 Hourly Load - RC2016'!$C$7</f>
        <v>0.72096613160353762</v>
      </c>
      <c r="R123" s="33">
        <f>+'2018 Hourly Load - RC2016'!R124/'2018 Hourly Load - RC2016'!$C$7</f>
        <v>0.73533865995724745</v>
      </c>
      <c r="S123" s="33">
        <f>+'2018 Hourly Load - RC2016'!S124/'2018 Hourly Load - RC2016'!$C$7</f>
        <v>0.73345853270167494</v>
      </c>
      <c r="T123" s="33">
        <f>+'2018 Hourly Load - RC2016'!T124/'2018 Hourly Load - RC2016'!$C$7</f>
        <v>0.712317546227904</v>
      </c>
      <c r="U123" s="33">
        <f>+'2018 Hourly Load - RC2016'!U124/'2018 Hourly Load - RC2016'!$C$7</f>
        <v>0.6791855259241486</v>
      </c>
      <c r="V123" s="33">
        <f>+'2018 Hourly Load - RC2016'!V124/'2018 Hourly Load - RC2016'!$C$7</f>
        <v>0.67642800594930896</v>
      </c>
      <c r="W123" s="33">
        <f>+'2018 Hourly Load - RC2016'!W124/'2018 Hourly Load - RC2016'!$C$7</f>
        <v>0.63786450690723273</v>
      </c>
      <c r="X123" s="33">
        <f>+'2018 Hourly Load - RC2016'!X124/'2018 Hourly Load - RC2016'!$C$7</f>
        <v>0.57627989413581326</v>
      </c>
      <c r="Y123" s="33">
        <f>+'2018 Hourly Load - RC2016'!Y124/'2018 Hourly Load - RC2016'!$C$7</f>
        <v>0.51022475655669919</v>
      </c>
      <c r="AA123" s="34">
        <f t="shared" si="1"/>
        <v>0.73533865995724745</v>
      </c>
    </row>
    <row r="124" spans="1:27" x14ac:dyDescent="0.2">
      <c r="A124" s="29">
        <f>IF('2018 Hourly Load - RC2016'!A125="","",'2018 Hourly Load - RC2016'!A125)</f>
        <v>43215</v>
      </c>
      <c r="B124" s="33">
        <f>+'2018 Hourly Load - RC2016'!B125/'2018 Hourly Load - RC2016'!$C$7</f>
        <v>0.4511469801260431</v>
      </c>
      <c r="C124" s="33">
        <f>+'2018 Hourly Load - RC2016'!C125/'2018 Hourly Load - RC2016'!$C$7</f>
        <v>0.40840542051602807</v>
      </c>
      <c r="D124" s="33">
        <f>+'2018 Hourly Load - RC2016'!D125/'2018 Hourly Load - RC2016'!$C$7</f>
        <v>0.38154049106418092</v>
      </c>
      <c r="E124" s="33">
        <f>+'2018 Hourly Load - RC2016'!E125/'2018 Hourly Load - RC2016'!$C$7</f>
        <v>0.36595632514576881</v>
      </c>
      <c r="F124" s="33">
        <f>+'2018 Hourly Load - RC2016'!F125/'2018 Hourly Load - RC2016'!$C$7</f>
        <v>0.36232141245166194</v>
      </c>
      <c r="G124" s="33">
        <f>+'2018 Hourly Load - RC2016'!G125/'2018 Hourly Load - RC2016'!$C$7</f>
        <v>0.38233432257208927</v>
      </c>
      <c r="H124" s="33">
        <f>+'2018 Hourly Load - RC2016'!H125/'2018 Hourly Load - RC2016'!$C$7</f>
        <v>0.43100872818857755</v>
      </c>
      <c r="I124" s="33">
        <f>+'2018 Hourly Load - RC2016'!I125/'2018 Hourly Load - RC2016'!$C$7</f>
        <v>0.45845858611993617</v>
      </c>
      <c r="J124" s="33">
        <f>+'2018 Hourly Load - RC2016'!J125/'2018 Hourly Load - RC2016'!$C$7</f>
        <v>0.49259334095999696</v>
      </c>
      <c r="K124" s="33">
        <f>+'2018 Hourly Load - RC2016'!K125/'2018 Hourly Load - RC2016'!$C$7</f>
        <v>0.53917871629251579</v>
      </c>
      <c r="L124" s="33">
        <f>+'2018 Hourly Load - RC2016'!L125/'2018 Hourly Load - RC2016'!$C$7</f>
        <v>0.5883962697828361</v>
      </c>
      <c r="M124" s="33">
        <f>+'2018 Hourly Load - RC2016'!M125/'2018 Hourly Load - RC2016'!$C$7</f>
        <v>0.6312213906042099</v>
      </c>
      <c r="N124" s="33">
        <f>+'2018 Hourly Load - RC2016'!N125/'2018 Hourly Load - RC2016'!$C$7</f>
        <v>0.66840612965886614</v>
      </c>
      <c r="O124" s="33">
        <f>+'2018 Hourly Load - RC2016'!O125/'2018 Hourly Load - RC2016'!$C$7</f>
        <v>0.70254088449892704</v>
      </c>
      <c r="P124" s="33">
        <f>+'2018 Hourly Load - RC2016'!P125/'2018 Hourly Load - RC2016'!$C$7</f>
        <v>0.73191265029153763</v>
      </c>
      <c r="Q124" s="33">
        <f>+'2018 Hourly Load - RC2016'!Q125/'2018 Hourly Load - RC2016'!$C$7</f>
        <v>0.75668854945941522</v>
      </c>
      <c r="R124" s="33">
        <f>+'2018 Hourly Load - RC2016'!R125/'2018 Hourly Load - RC2016'!$C$7</f>
        <v>0.77022546569953731</v>
      </c>
      <c r="S124" s="33">
        <f>+'2018 Hourly Load - RC2016'!S125/'2018 Hourly Load - RC2016'!$C$7</f>
        <v>0.76654877239975105</v>
      </c>
      <c r="T124" s="33">
        <f>+'2018 Hourly Load - RC2016'!T125/'2018 Hourly Load - RC2016'!$C$7</f>
        <v>0.73813796053776648</v>
      </c>
      <c r="U124" s="33">
        <f>+'2018 Hourly Load - RC2016'!U125/'2018 Hourly Load - RC2016'!$C$7</f>
        <v>0.69639913546405685</v>
      </c>
      <c r="V124" s="33">
        <f>+'2018 Hourly Load - RC2016'!V125/'2018 Hourly Load - RC2016'!$C$7</f>
        <v>0.68478412708518666</v>
      </c>
      <c r="W124" s="33">
        <f>+'2018 Hourly Load - RC2016'!W125/'2018 Hourly Load - RC2016'!$C$7</f>
        <v>0.64697267894533961</v>
      </c>
      <c r="X124" s="33">
        <f>+'2018 Hourly Load - RC2016'!X125/'2018 Hourly Load - RC2016'!$C$7</f>
        <v>0.59299213640756887</v>
      </c>
      <c r="Y124" s="33">
        <f>+'2018 Hourly Load - RC2016'!Y125/'2018 Hourly Load - RC2016'!$C$7</f>
        <v>0.53349655392011885</v>
      </c>
      <c r="AA124" s="34">
        <f t="shared" si="1"/>
        <v>0.77022546569953731</v>
      </c>
    </row>
    <row r="125" spans="1:27" x14ac:dyDescent="0.2">
      <c r="A125" s="29">
        <f>IF('2018 Hourly Load - RC2016'!A126="","",'2018 Hourly Load - RC2016'!A126)</f>
        <v>43216</v>
      </c>
      <c r="B125" s="33">
        <f>+'2018 Hourly Load - RC2016'!B126/'2018 Hourly Load - RC2016'!$C$7</f>
        <v>0.47341604295315748</v>
      </c>
      <c r="C125" s="33">
        <f>+'2018 Hourly Load - RC2016'!C126/'2018 Hourly Load - RC2016'!$C$7</f>
        <v>0.42816764700237903</v>
      </c>
      <c r="D125" s="33">
        <f>+'2018 Hourly Load - RC2016'!D126/'2018 Hourly Load - RC2016'!$C$7</f>
        <v>0.39850341697001285</v>
      </c>
      <c r="E125" s="33">
        <f>+'2018 Hourly Load - RC2016'!E126/'2018 Hourly Load - RC2016'!$C$7</f>
        <v>0.37924255775181448</v>
      </c>
      <c r="F125" s="33">
        <f>+'2018 Hourly Load - RC2016'!F126/'2018 Hourly Load - RC2016'!$C$7</f>
        <v>0.36817069724677637</v>
      </c>
      <c r="G125" s="33">
        <f>+'2018 Hourly Load - RC2016'!G126/'2018 Hourly Load - RC2016'!$C$7</f>
        <v>0.36892274814900539</v>
      </c>
      <c r="H125" s="33">
        <f>+'2018 Hourly Load - RC2016'!H126/'2018 Hourly Load - RC2016'!$C$7</f>
        <v>0.38128980743010454</v>
      </c>
      <c r="I125" s="33">
        <f>+'2018 Hourly Load - RC2016'!I126/'2018 Hourly Load - RC2016'!$C$7</f>
        <v>0.40548077811847077</v>
      </c>
      <c r="J125" s="33">
        <f>+'2018 Hourly Load - RC2016'!J126/'2018 Hourly Load - RC2016'!$C$7</f>
        <v>0.46560306969111165</v>
      </c>
      <c r="K125" s="33">
        <f>+'2018 Hourly Load - RC2016'!K126/'2018 Hourly Load - RC2016'!$C$7</f>
        <v>0.53195067150998154</v>
      </c>
      <c r="L125" s="33">
        <f>+'2018 Hourly Load - RC2016'!L126/'2018 Hourly Load - RC2016'!$C$7</f>
        <v>0.59169693763150788</v>
      </c>
      <c r="M125" s="33">
        <f>+'2018 Hourly Load - RC2016'!M126/'2018 Hourly Load - RC2016'!$C$7</f>
        <v>0.64275283777172121</v>
      </c>
      <c r="N125" s="33">
        <f>+'2018 Hourly Load - RC2016'!N126/'2018 Hourly Load - RC2016'!$C$7</f>
        <v>0.68256975498417916</v>
      </c>
      <c r="O125" s="33">
        <f>+'2018 Hourly Load - RC2016'!O126/'2018 Hourly Load - RC2016'!$C$7</f>
        <v>0.7126100104676597</v>
      </c>
      <c r="P125" s="33">
        <f>+'2018 Hourly Load - RC2016'!P126/'2018 Hourly Load - RC2016'!$C$7</f>
        <v>0.73061745151547641</v>
      </c>
      <c r="Q125" s="33">
        <f>+'2018 Hourly Load - RC2016'!Q126/'2018 Hourly Load - RC2016'!$C$7</f>
        <v>0.74661942349068244</v>
      </c>
      <c r="R125" s="33">
        <f>+'2018 Hourly Load - RC2016'!R126/'2018 Hourly Load - RC2016'!$C$7</f>
        <v>0.7548502028095222</v>
      </c>
      <c r="S125" s="33">
        <f>+'2018 Hourly Load - RC2016'!S126/'2018 Hourly Load - RC2016'!$C$7</f>
        <v>0.74996187194503361</v>
      </c>
      <c r="T125" s="33">
        <f>+'2018 Hourly Load - RC2016'!T126/'2018 Hourly Load - RC2016'!$C$7</f>
        <v>0.72247023340799565</v>
      </c>
      <c r="U125" s="33">
        <f>+'2018 Hourly Load - RC2016'!U126/'2018 Hourly Load - RC2016'!$C$7</f>
        <v>0.68031360227749205</v>
      </c>
      <c r="V125" s="33">
        <f>+'2018 Hourly Load - RC2016'!V126/'2018 Hourly Load - RC2016'!$C$7</f>
        <v>0.66848969087022503</v>
      </c>
      <c r="W125" s="33">
        <f>+'2018 Hourly Load - RC2016'!W126/'2018 Hourly Load - RC2016'!$C$7</f>
        <v>0.63364466573361444</v>
      </c>
      <c r="X125" s="33">
        <f>+'2018 Hourly Load - RC2016'!X126/'2018 Hourly Load - RC2016'!$C$7</f>
        <v>0.58634902010454604</v>
      </c>
      <c r="Y125" s="33">
        <f>+'2018 Hourly Load - RC2016'!Y126/'2018 Hourly Load - RC2016'!$C$7</f>
        <v>0.53408148239963038</v>
      </c>
      <c r="AA125" s="34">
        <f t="shared" si="1"/>
        <v>0.7548502028095222</v>
      </c>
    </row>
    <row r="126" spans="1:27" x14ac:dyDescent="0.2">
      <c r="A126" s="29">
        <f>IF('2018 Hourly Load - RC2016'!A127="","",'2018 Hourly Load - RC2016'!A127)</f>
        <v>43217</v>
      </c>
      <c r="B126" s="33">
        <f>+'2018 Hourly Load - RC2016'!B127/'2018 Hourly Load - RC2016'!$C$7</f>
        <v>0.48302558225941689</v>
      </c>
      <c r="C126" s="33">
        <f>+'2018 Hourly Load - RC2016'!C127/'2018 Hourly Load - RC2016'!$C$7</f>
        <v>0.44279085899016524</v>
      </c>
      <c r="D126" s="33">
        <f>+'2018 Hourly Load - RC2016'!D127/'2018 Hourly Load - RC2016'!$C$7</f>
        <v>0.4124999198726082</v>
      </c>
      <c r="E126" s="33">
        <f>+'2018 Hourly Load - RC2016'!E127/'2018 Hourly Load - RC2016'!$C$7</f>
        <v>0.39432535640207395</v>
      </c>
      <c r="F126" s="33">
        <f>+'2018 Hourly Load - RC2016'!F127/'2018 Hourly Load - RC2016'!$C$7</f>
        <v>0.38262678681184503</v>
      </c>
      <c r="G126" s="33">
        <f>+'2018 Hourly Load - RC2016'!G127/'2018 Hourly Load - RC2016'!$C$7</f>
        <v>0.38057953713355497</v>
      </c>
      <c r="H126" s="33">
        <f>+'2018 Hourly Load - RC2016'!H127/'2018 Hourly Load - RC2016'!$C$7</f>
        <v>0.38726443404225719</v>
      </c>
      <c r="I126" s="33">
        <f>+'2018 Hourly Load - RC2016'!I127/'2018 Hourly Load - RC2016'!$C$7</f>
        <v>0.40610748720366163</v>
      </c>
      <c r="J126" s="33">
        <f>+'2018 Hourly Load - RC2016'!J127/'2018 Hourly Load - RC2016'!$C$7</f>
        <v>0.47228796659981392</v>
      </c>
      <c r="K126" s="33">
        <f>+'2018 Hourly Load - RC2016'!K127/'2018 Hourly Load - RC2016'!$C$7</f>
        <v>0.54703347016024095</v>
      </c>
      <c r="L126" s="33">
        <f>+'2018 Hourly Load - RC2016'!L127/'2018 Hourly Load - RC2016'!$C$7</f>
        <v>0.60903588898845429</v>
      </c>
      <c r="M126" s="33">
        <f>+'2018 Hourly Load - RC2016'!M127/'2018 Hourly Load - RC2016'!$C$7</f>
        <v>0.6588801515639654</v>
      </c>
      <c r="N126" s="33">
        <f>+'2018 Hourly Load - RC2016'!N127/'2018 Hourly Load - RC2016'!$C$7</f>
        <v>0.69740187000036213</v>
      </c>
      <c r="O126" s="33">
        <f>+'2018 Hourly Load - RC2016'!O127/'2018 Hourly Load - RC2016'!$C$7</f>
        <v>0.72852842123150707</v>
      </c>
      <c r="P126" s="33">
        <f>+'2018 Hourly Load - RC2016'!P127/'2018 Hourly Load - RC2016'!$C$7</f>
        <v>0.74916804043712526</v>
      </c>
      <c r="Q126" s="33">
        <f>+'2018 Hourly Load - RC2016'!Q127/'2018 Hourly Load - RC2016'!$C$7</f>
        <v>0.7667576754281481</v>
      </c>
      <c r="R126" s="33">
        <f>+'2018 Hourly Load - RC2016'!R127/'2018 Hourly Load - RC2016'!$C$7</f>
        <v>0.77373503657660603</v>
      </c>
      <c r="S126" s="33">
        <f>+'2018 Hourly Load - RC2016'!S127/'2018 Hourly Load - RC2016'!$C$7</f>
        <v>0.76905560874051448</v>
      </c>
      <c r="T126" s="33">
        <f>+'2018 Hourly Load - RC2016'!T127/'2018 Hourly Load - RC2016'!$C$7</f>
        <v>0.74448861260103372</v>
      </c>
      <c r="U126" s="33">
        <f>+'2018 Hourly Load - RC2016'!U127/'2018 Hourly Load - RC2016'!$C$7</f>
        <v>0.70939290383034681</v>
      </c>
      <c r="V126" s="33">
        <f>+'2018 Hourly Load - RC2016'!V127/'2018 Hourly Load - RC2016'!$C$7</f>
        <v>0.7042956699374614</v>
      </c>
      <c r="W126" s="33">
        <f>+'2018 Hourly Load - RC2016'!W127/'2018 Hourly Load - RC2016'!$C$7</f>
        <v>0.66619175755785853</v>
      </c>
      <c r="X126" s="33">
        <f>+'2018 Hourly Load - RC2016'!X127/'2018 Hourly Load - RC2016'!$C$7</f>
        <v>0.6061112465908971</v>
      </c>
      <c r="Y126" s="33">
        <f>+'2018 Hourly Load - RC2016'!Y127/'2018 Hourly Load - RC2016'!$C$7</f>
        <v>0.54544580714442414</v>
      </c>
      <c r="AA126" s="34">
        <f t="shared" si="1"/>
        <v>0.77373503657660603</v>
      </c>
    </row>
    <row r="127" spans="1:27" x14ac:dyDescent="0.2">
      <c r="A127" s="29">
        <f>IF('2018 Hourly Load - RC2016'!A128="","",'2018 Hourly Load - RC2016'!A128)</f>
        <v>43218</v>
      </c>
      <c r="B127" s="33">
        <f>+'2018 Hourly Load - RC2016'!B128/'2018 Hourly Load - RC2016'!$C$7</f>
        <v>0.49225909611456192</v>
      </c>
      <c r="C127" s="33">
        <f>+'2018 Hourly Load - RC2016'!C128/'2018 Hourly Load - RC2016'!$C$7</f>
        <v>0.45570106614509642</v>
      </c>
      <c r="D127" s="33">
        <f>+'2018 Hourly Load - RC2016'!D128/'2018 Hourly Load - RC2016'!$C$7</f>
        <v>0.43234570757031804</v>
      </c>
      <c r="E127" s="33">
        <f>+'2018 Hourly Load - RC2016'!E128/'2018 Hourly Load - RC2016'!$C$7</f>
        <v>0.41772249558253177</v>
      </c>
      <c r="F127" s="33">
        <f>+'2018 Hourly Load - RC2016'!F128/'2018 Hourly Load - RC2016'!$C$7</f>
        <v>0.41646907741215011</v>
      </c>
      <c r="G127" s="33">
        <f>+'2018 Hourly Load - RC2016'!G128/'2018 Hourly Load - RC2016'!$C$7</f>
        <v>0.4395319717471729</v>
      </c>
      <c r="H127" s="33">
        <f>+'2018 Hourly Load - RC2016'!H128/'2018 Hourly Load - RC2016'!$C$7</f>
        <v>0.48833171918069934</v>
      </c>
      <c r="I127" s="33">
        <f>+'2018 Hourly Load - RC2016'!I128/'2018 Hourly Load - RC2016'!$C$7</f>
        <v>0.51690965346540141</v>
      </c>
      <c r="J127" s="33">
        <f>+'2018 Hourly Load - RC2016'!J128/'2018 Hourly Load - RC2016'!$C$7</f>
        <v>0.55480466281660734</v>
      </c>
      <c r="K127" s="33">
        <f>+'2018 Hourly Load - RC2016'!K128/'2018 Hourly Load - RC2016'!$C$7</f>
        <v>0.60698863931016422</v>
      </c>
      <c r="L127" s="33">
        <f>+'2018 Hourly Load - RC2016'!L128/'2018 Hourly Load - RC2016'!$C$7</f>
        <v>0.6653561454442708</v>
      </c>
      <c r="M127" s="33">
        <f>+'2018 Hourly Load - RC2016'!M128/'2018 Hourly Load - RC2016'!$C$7</f>
        <v>0.71390520924372092</v>
      </c>
      <c r="N127" s="33">
        <f>+'2018 Hourly Load - RC2016'!N128/'2018 Hourly Load - RC2016'!$C$7</f>
        <v>0.7502961167904687</v>
      </c>
      <c r="O127" s="33">
        <f>+'2018 Hourly Load - RC2016'!O128/'2018 Hourly Load - RC2016'!$C$7</f>
        <v>0.78125554559889598</v>
      </c>
      <c r="P127" s="33">
        <f>+'2018 Hourly Load - RC2016'!P128/'2018 Hourly Load - RC2016'!$C$7</f>
        <v>0.80682527627468215</v>
      </c>
      <c r="Q127" s="33">
        <f>+'2018 Hourly Load - RC2016'!Q128/'2018 Hourly Load - RC2016'!$C$7</f>
        <v>0.82642038033831555</v>
      </c>
      <c r="R127" s="33">
        <f>+'2018 Hourly Load - RC2016'!R128/'2018 Hourly Load - RC2016'!$C$7</f>
        <v>0.83160117544255974</v>
      </c>
      <c r="S127" s="33">
        <f>+'2018 Hourly Load - RC2016'!S128/'2018 Hourly Load - RC2016'!$C$7</f>
        <v>0.82955392576426967</v>
      </c>
      <c r="T127" s="33">
        <f>+'2018 Hourly Load - RC2016'!T128/'2018 Hourly Load - RC2016'!$C$7</f>
        <v>0.80644925082356755</v>
      </c>
      <c r="U127" s="33">
        <f>+'2018 Hourly Load - RC2016'!U128/'2018 Hourly Load - RC2016'!$C$7</f>
        <v>0.77139532265856026</v>
      </c>
      <c r="V127" s="33">
        <f>+'2018 Hourly Load - RC2016'!V128/'2018 Hourly Load - RC2016'!$C$7</f>
        <v>0.76132619668982748</v>
      </c>
      <c r="W127" s="33">
        <f>+'2018 Hourly Load - RC2016'!W128/'2018 Hourly Load - RC2016'!$C$7</f>
        <v>0.71478260196298793</v>
      </c>
      <c r="X127" s="33">
        <f>+'2018 Hourly Load - RC2016'!X128/'2018 Hourly Load - RC2016'!$C$7</f>
        <v>0.64751582681917164</v>
      </c>
      <c r="Y127" s="33">
        <f>+'2018 Hourly Load - RC2016'!Y128/'2018 Hourly Load - RC2016'!$C$7</f>
        <v>0.57958056198448504</v>
      </c>
      <c r="AA127" s="34">
        <f t="shared" si="1"/>
        <v>0.83160117544255974</v>
      </c>
    </row>
    <row r="128" spans="1:27" x14ac:dyDescent="0.2">
      <c r="A128" s="29">
        <f>IF('2018 Hourly Load - RC2016'!A129="","",'2018 Hourly Load - RC2016'!A129)</f>
        <v>43219</v>
      </c>
      <c r="B128" s="33">
        <f>+'2018 Hourly Load - RC2016'!B129/'2018 Hourly Load - RC2016'!$C$7</f>
        <v>0.52388701461385945</v>
      </c>
      <c r="C128" s="33">
        <f>+'2018 Hourly Load - RC2016'!C129/'2018 Hourly Load - RC2016'!$C$7</f>
        <v>0.48448790345819553</v>
      </c>
      <c r="D128" s="33">
        <f>+'2018 Hourly Load - RC2016'!D129/'2018 Hourly Load - RC2016'!$C$7</f>
        <v>0.45875105035969188</v>
      </c>
      <c r="E128" s="33">
        <f>+'2018 Hourly Load - RC2016'!E129/'2018 Hourly Load - RC2016'!$C$7</f>
        <v>0.44383537413215002</v>
      </c>
      <c r="F128" s="33">
        <f>+'2018 Hourly Load - RC2016'!F129/'2018 Hourly Load - RC2016'!$C$7</f>
        <v>0.44132853779138664</v>
      </c>
      <c r="G128" s="33">
        <f>+'2018 Hourly Load - RC2016'!G129/'2018 Hourly Load - RC2016'!$C$7</f>
        <v>0.46180103457428728</v>
      </c>
      <c r="H128" s="33">
        <f>+'2018 Hourly Load - RC2016'!H129/'2018 Hourly Load - RC2016'!$C$7</f>
        <v>0.50771792021593587</v>
      </c>
      <c r="I128" s="33">
        <f>+'2018 Hourly Load - RC2016'!I129/'2018 Hourly Load - RC2016'!$C$7</f>
        <v>0.53571092602112658</v>
      </c>
      <c r="J128" s="33">
        <f>+'2018 Hourly Load - RC2016'!J129/'2018 Hourly Load - RC2016'!$C$7</f>
        <v>0.58066685773214921</v>
      </c>
      <c r="K128" s="33">
        <f>+'2018 Hourly Load - RC2016'!K129/'2018 Hourly Load - RC2016'!$C$7</f>
        <v>0.6366946499482099</v>
      </c>
      <c r="L128" s="33">
        <f>+'2018 Hourly Load - RC2016'!L129/'2018 Hourly Load - RC2016'!$C$7</f>
        <v>0.69184504944500347</v>
      </c>
      <c r="M128" s="33">
        <f>+'2018 Hourly Load - RC2016'!M129/'2018 Hourly Load - RC2016'!$C$7</f>
        <v>0.73809617993208709</v>
      </c>
      <c r="N128" s="33">
        <f>+'2018 Hourly Load - RC2016'!N129/'2018 Hourly Load - RC2016'!$C$7</f>
        <v>0.77193847053239228</v>
      </c>
      <c r="O128" s="33">
        <f>+'2018 Hourly Load - RC2016'!O129/'2018 Hourly Load - RC2016'!$C$7</f>
        <v>0.79905408361831576</v>
      </c>
      <c r="P128" s="33">
        <f>+'2018 Hourly Load - RC2016'!P129/'2018 Hourly Load - RC2016'!$C$7</f>
        <v>0.81785535617404093</v>
      </c>
      <c r="Q128" s="33">
        <f>+'2018 Hourly Load - RC2016'!Q129/'2018 Hourly Load - RC2016'!$C$7</f>
        <v>0.83118336938576587</v>
      </c>
      <c r="R128" s="33">
        <f>+'2018 Hourly Load - RC2016'!R129/'2018 Hourly Load - RC2016'!$C$7</f>
        <v>0.82842584941092623</v>
      </c>
      <c r="S128" s="33">
        <f>+'2018 Hourly Load - RC2016'!S129/'2018 Hourly Load - RC2016'!$C$7</f>
        <v>0.81877452949898732</v>
      </c>
      <c r="T128" s="33">
        <f>+'2018 Hourly Load - RC2016'!T129/'2018 Hourly Load - RC2016'!$C$7</f>
        <v>0.79959723149214779</v>
      </c>
      <c r="U128" s="33">
        <f>+'2018 Hourly Load - RC2016'!U129/'2018 Hourly Load - RC2016'!$C$7</f>
        <v>0.76809465480988848</v>
      </c>
      <c r="V128" s="33">
        <f>+'2018 Hourly Load - RC2016'!V129/'2018 Hourly Load - RC2016'!$C$7</f>
        <v>0.75606184037422453</v>
      </c>
      <c r="W128" s="33">
        <f>+'2018 Hourly Load - RC2016'!W129/'2018 Hourly Load - RC2016'!$C$7</f>
        <v>0.71215042380518645</v>
      </c>
      <c r="X128" s="33">
        <f>+'2018 Hourly Load - RC2016'!X129/'2018 Hourly Load - RC2016'!$C$7</f>
        <v>0.64713980136805715</v>
      </c>
      <c r="Y128" s="33">
        <f>+'2018 Hourly Load - RC2016'!Y129/'2018 Hourly Load - RC2016'!$C$7</f>
        <v>0.57928809774472922</v>
      </c>
      <c r="AA128" s="34">
        <f t="shared" si="1"/>
        <v>0.83118336938576587</v>
      </c>
    </row>
    <row r="129" spans="1:27" x14ac:dyDescent="0.2">
      <c r="A129" s="29">
        <f>IF('2018 Hourly Load - RC2016'!A130="","",'2018 Hourly Load - RC2016'!A130)</f>
        <v>43220</v>
      </c>
      <c r="B129" s="33">
        <f>+'2018 Hourly Load - RC2016'!B130/'2018 Hourly Load - RC2016'!$C$7</f>
        <v>0.52204866796396632</v>
      </c>
      <c r="C129" s="33">
        <f>+'2018 Hourly Load - RC2016'!C130/'2018 Hourly Load - RC2016'!$C$7</f>
        <v>0.4860337858683329</v>
      </c>
      <c r="D129" s="33">
        <f>+'2018 Hourly Load - RC2016'!D130/'2018 Hourly Load - RC2016'!$C$7</f>
        <v>0.46251130487083686</v>
      </c>
      <c r="E129" s="33">
        <f>+'2018 Hourly Load - RC2016'!E130/'2018 Hourly Load - RC2016'!$C$7</f>
        <v>0.4493504140818293</v>
      </c>
      <c r="F129" s="33">
        <f>+'2018 Hourly Load - RC2016'!F130/'2018 Hourly Load - RC2016'!$C$7</f>
        <v>0.44851480196824156</v>
      </c>
      <c r="G129" s="33">
        <f>+'2018 Hourly Load - RC2016'!G130/'2018 Hourly Load - RC2016'!$C$7</f>
        <v>0.46869483451138649</v>
      </c>
      <c r="H129" s="33">
        <f>+'2018 Hourly Load - RC2016'!H130/'2018 Hourly Load - RC2016'!$C$7</f>
        <v>0.5156562352950198</v>
      </c>
      <c r="I129" s="33">
        <f>+'2018 Hourly Load - RC2016'!I130/'2018 Hourly Load - RC2016'!$C$7</f>
        <v>0.54339855746613408</v>
      </c>
      <c r="J129" s="33">
        <f>+'2018 Hourly Load - RC2016'!J130/'2018 Hourly Load - RC2016'!$C$7</f>
        <v>0.5867668261613399</v>
      </c>
      <c r="K129" s="33">
        <f>+'2018 Hourly Load - RC2016'!K130/'2018 Hourly Load - RC2016'!$C$7</f>
        <v>0.64271105716604193</v>
      </c>
      <c r="L129" s="33">
        <f>+'2018 Hourly Load - RC2016'!L130/'2018 Hourly Load - RC2016'!$C$7</f>
        <v>0.69706762515492715</v>
      </c>
      <c r="M129" s="33">
        <f>+'2018 Hourly Load - RC2016'!M130/'2018 Hourly Load - RC2016'!$C$7</f>
        <v>0.73972562355358329</v>
      </c>
      <c r="N129" s="33">
        <f>+'2018 Hourly Load - RC2016'!N130/'2018 Hourly Load - RC2016'!$C$7</f>
        <v>0.77114463902448394</v>
      </c>
      <c r="O129" s="33">
        <f>+'2018 Hourly Load - RC2016'!O130/'2018 Hourly Load - RC2016'!$C$7</f>
        <v>0.7983020327160868</v>
      </c>
      <c r="P129" s="33">
        <f>+'2018 Hourly Load - RC2016'!P130/'2018 Hourly Load - RC2016'!$C$7</f>
        <v>0.81484715256512485</v>
      </c>
      <c r="Q129" s="33">
        <f>+'2018 Hourly Load - RC2016'!Q130/'2018 Hourly Load - RC2016'!$C$7</f>
        <v>0.82621147730991862</v>
      </c>
      <c r="R129" s="33">
        <f>+'2018 Hourly Load - RC2016'!R130/'2018 Hourly Load - RC2016'!$C$7</f>
        <v>0.82032041190912486</v>
      </c>
      <c r="S129" s="33">
        <f>+'2018 Hourly Load - RC2016'!S130/'2018 Hourly Load - RC2016'!$C$7</f>
        <v>0.78798222311327759</v>
      </c>
      <c r="T129" s="33">
        <f>+'2018 Hourly Load - RC2016'!T130/'2018 Hourly Load - RC2016'!$C$7</f>
        <v>0.76383303303059069</v>
      </c>
      <c r="U129" s="33">
        <f>+'2018 Hourly Load - RC2016'!U130/'2018 Hourly Load - RC2016'!$C$7</f>
        <v>0.73780371569233139</v>
      </c>
      <c r="V129" s="33">
        <f>+'2018 Hourly Load - RC2016'!V130/'2018 Hourly Load - RC2016'!$C$7</f>
        <v>0.73600714964811775</v>
      </c>
      <c r="W129" s="33">
        <f>+'2018 Hourly Load - RC2016'!W130/'2018 Hourly Load - RC2016'!$C$7</f>
        <v>0.69660803849245378</v>
      </c>
      <c r="X129" s="33">
        <f>+'2018 Hourly Load - RC2016'!X130/'2018 Hourly Load - RC2016'!$C$7</f>
        <v>0.63448027784720218</v>
      </c>
      <c r="Y129" s="33">
        <f>+'2018 Hourly Load - RC2016'!Y130/'2018 Hourly Load - RC2016'!$C$7</f>
        <v>0.56963677783279043</v>
      </c>
      <c r="AA129" s="34">
        <f t="shared" si="1"/>
        <v>0.82621147730991862</v>
      </c>
    </row>
    <row r="130" spans="1:27" x14ac:dyDescent="0.2">
      <c r="A130" s="29">
        <f>IF('2018 Hourly Load - RC2016'!A131="","",'2018 Hourly Load - RC2016'!A131)</f>
        <v>43221</v>
      </c>
      <c r="B130" s="33">
        <f>+'2018 Hourly Load - RC2016'!B131/'2018 Hourly Load - RC2016'!$C$7</f>
        <v>0.51285693471450067</v>
      </c>
      <c r="C130" s="33">
        <f>+'2018 Hourly Load - RC2016'!C131/'2018 Hourly Load - RC2016'!$C$7</f>
        <v>0.47554685384280626</v>
      </c>
      <c r="D130" s="33">
        <f>+'2018 Hourly Load - RC2016'!D131/'2018 Hourly Load - RC2016'!$C$7</f>
        <v>0.45056205164653162</v>
      </c>
      <c r="E130" s="33">
        <f>+'2018 Hourly Load - RC2016'!E131/'2018 Hourly Load - RC2016'!$C$7</f>
        <v>0.43715047722344774</v>
      </c>
      <c r="F130" s="33">
        <f>+'2018 Hourly Load - RC2016'!F131/'2018 Hourly Load - RC2016'!$C$7</f>
        <v>0.43334844210662332</v>
      </c>
      <c r="G130" s="33">
        <f>+'2018 Hourly Load - RC2016'!G131/'2018 Hourly Load - RC2016'!$C$7</f>
        <v>0.45553394372237893</v>
      </c>
      <c r="H130" s="33">
        <f>+'2018 Hourly Load - RC2016'!H131/'2018 Hourly Load - RC2016'!$C$7</f>
        <v>0.50529464508653121</v>
      </c>
      <c r="I130" s="33">
        <f>+'2018 Hourly Load - RC2016'!I131/'2018 Hourly Load - RC2016'!$C$7</f>
        <v>0.53441572724506547</v>
      </c>
      <c r="J130" s="33">
        <f>+'2018 Hourly Load - RC2016'!J131/'2018 Hourly Load - RC2016'!$C$7</f>
        <v>0.57389839961208811</v>
      </c>
      <c r="K130" s="33">
        <f>+'2018 Hourly Load - RC2016'!K131/'2018 Hourly Load - RC2016'!$C$7</f>
        <v>0.63038577849062205</v>
      </c>
      <c r="L130" s="33">
        <f>+'2018 Hourly Load - RC2016'!L131/'2018 Hourly Load - RC2016'!$C$7</f>
        <v>0.68770876948274384</v>
      </c>
      <c r="M130" s="33">
        <f>+'2018 Hourly Load - RC2016'!M131/'2018 Hourly Load - RC2016'!$C$7</f>
        <v>0.73061745151547641</v>
      </c>
      <c r="N130" s="33">
        <f>+'2018 Hourly Load - RC2016'!N131/'2018 Hourly Load - RC2016'!$C$7</f>
        <v>0.7644597421157816</v>
      </c>
      <c r="O130" s="33">
        <f>+'2018 Hourly Load - RC2016'!O131/'2018 Hourly Load - RC2016'!$C$7</f>
        <v>0.79320479882320127</v>
      </c>
      <c r="P130" s="33">
        <f>+'2018 Hourly Load - RC2016'!P131/'2018 Hourly Load - RC2016'!$C$7</f>
        <v>0.81142114289941492</v>
      </c>
      <c r="Q130" s="33">
        <f>+'2018 Hourly Load - RC2016'!Q131/'2018 Hourly Load - RC2016'!$C$7</f>
        <v>0.82052931493752168</v>
      </c>
      <c r="R130" s="33">
        <f>+'2018 Hourly Load - RC2016'!R131/'2018 Hourly Load - RC2016'!$C$7</f>
        <v>0.8159752289184683</v>
      </c>
      <c r="S130" s="33">
        <f>+'2018 Hourly Load - RC2016'!S131/'2018 Hourly Load - RC2016'!$C$7</f>
        <v>0.79178425823010212</v>
      </c>
      <c r="T130" s="33">
        <f>+'2018 Hourly Load - RC2016'!T131/'2018 Hourly Load - RC2016'!$C$7</f>
        <v>0.75468308038680454</v>
      </c>
      <c r="U130" s="33">
        <f>+'2018 Hourly Load - RC2016'!U131/'2018 Hourly Load - RC2016'!$C$7</f>
        <v>0.72589624307370559</v>
      </c>
      <c r="V130" s="33">
        <f>+'2018 Hourly Load - RC2016'!V131/'2018 Hourly Load - RC2016'!$C$7</f>
        <v>0.72322228431022462</v>
      </c>
      <c r="W130" s="33">
        <f>+'2018 Hourly Load - RC2016'!W131/'2018 Hourly Load - RC2016'!$C$7</f>
        <v>0.68035538288317143</v>
      </c>
      <c r="X130" s="33">
        <f>+'2018 Hourly Load - RC2016'!X131/'2018 Hourly Load - RC2016'!$C$7</f>
        <v>0.62215499917178252</v>
      </c>
      <c r="Y130" s="33">
        <f>+'2018 Hourly Load - RC2016'!Y131/'2018 Hourly Load - RC2016'!$C$7</f>
        <v>0.56023614155492796</v>
      </c>
      <c r="AA130" s="34">
        <f t="shared" si="1"/>
        <v>0.82052931493752168</v>
      </c>
    </row>
    <row r="131" spans="1:27" x14ac:dyDescent="0.2">
      <c r="A131" s="29">
        <f>IF('2018 Hourly Load - RC2016'!A132="","",'2018 Hourly Load - RC2016'!A132)</f>
        <v>43222</v>
      </c>
      <c r="B131" s="33">
        <f>+'2018 Hourly Load - RC2016'!B132/'2018 Hourly Load - RC2016'!$C$7</f>
        <v>0.50734189476482128</v>
      </c>
      <c r="C131" s="33">
        <f>+'2018 Hourly Load - RC2016'!C132/'2018 Hourly Load - RC2016'!$C$7</f>
        <v>0.47019893631584447</v>
      </c>
      <c r="D131" s="33">
        <f>+'2018 Hourly Load - RC2016'!D132/'2018 Hourly Load - RC2016'!$C$7</f>
        <v>0.44625864926155451</v>
      </c>
      <c r="E131" s="33">
        <f>+'2018 Hourly Load - RC2016'!E132/'2018 Hourly Load - RC2016'!$C$7</f>
        <v>0.43159365666808902</v>
      </c>
      <c r="F131" s="33">
        <f>+'2018 Hourly Load - RC2016'!F132/'2018 Hourly Load - RC2016'!$C$7</f>
        <v>0.42774984094558516</v>
      </c>
      <c r="G131" s="33">
        <f>+'2018 Hourly Load - RC2016'!G132/'2018 Hourly Load - RC2016'!$C$7</f>
        <v>0.44876548560231788</v>
      </c>
      <c r="H131" s="33">
        <f>+'2018 Hourly Load - RC2016'!H132/'2018 Hourly Load - RC2016'!$C$7</f>
        <v>0.49685496273929469</v>
      </c>
      <c r="I131" s="33">
        <f>+'2018 Hourly Load - RC2016'!I132/'2018 Hourly Load - RC2016'!$C$7</f>
        <v>0.52676987640573725</v>
      </c>
      <c r="J131" s="33">
        <f>+'2018 Hourly Load - RC2016'!J132/'2018 Hourly Load - RC2016'!$C$7</f>
        <v>0.56207448820482098</v>
      </c>
      <c r="K131" s="33">
        <f>+'2018 Hourly Load - RC2016'!K132/'2018 Hourly Load - RC2016'!$C$7</f>
        <v>0.61300504652799626</v>
      </c>
      <c r="L131" s="33">
        <f>+'2018 Hourly Load - RC2016'!L132/'2018 Hourly Load - RC2016'!$C$7</f>
        <v>0.65624797340616392</v>
      </c>
      <c r="M131" s="33">
        <f>+'2018 Hourly Load - RC2016'!M132/'2018 Hourly Load - RC2016'!$C$7</f>
        <v>0.68854438159633169</v>
      </c>
      <c r="N131" s="33">
        <f>+'2018 Hourly Load - RC2016'!N132/'2018 Hourly Load - RC2016'!$C$7</f>
        <v>0.70722031233501859</v>
      </c>
      <c r="O131" s="33">
        <f>+'2018 Hourly Load - RC2016'!O132/'2018 Hourly Load - RC2016'!$C$7</f>
        <v>0.72873732425990401</v>
      </c>
      <c r="P131" s="33">
        <f>+'2018 Hourly Load - RC2016'!P132/'2018 Hourly Load - RC2016'!$C$7</f>
        <v>0.74415436775559851</v>
      </c>
      <c r="Q131" s="33">
        <f>+'2018 Hourly Load - RC2016'!Q132/'2018 Hourly Load - RC2016'!$C$7</f>
        <v>0.75221802465172061</v>
      </c>
      <c r="R131" s="33">
        <f>+'2018 Hourly Load - RC2016'!R132/'2018 Hourly Load - RC2016'!$C$7</f>
        <v>0.74720435197019397</v>
      </c>
      <c r="S131" s="33">
        <f>+'2018 Hourly Load - RC2016'!S132/'2018 Hourly Load - RC2016'!$C$7</f>
        <v>0.73203799210857579</v>
      </c>
      <c r="T131" s="33">
        <f>+'2018 Hourly Load - RC2016'!T132/'2018 Hourly Load - RC2016'!$C$7</f>
        <v>0.70868263353379723</v>
      </c>
      <c r="U131" s="33">
        <f>+'2018 Hourly Load - RC2016'!U132/'2018 Hourly Load - RC2016'!$C$7</f>
        <v>0.67688759261178211</v>
      </c>
      <c r="V131" s="33">
        <f>+'2018 Hourly Load - RC2016'!V132/'2018 Hourly Load - RC2016'!$C$7</f>
        <v>0.67626088352659119</v>
      </c>
      <c r="W131" s="33">
        <f>+'2018 Hourly Load - RC2016'!W132/'2018 Hourly Load - RC2016'!$C$7</f>
        <v>0.63084536515309542</v>
      </c>
      <c r="X131" s="33">
        <f>+'2018 Hourly Load - RC2016'!X132/'2018 Hourly Load - RC2016'!$C$7</f>
        <v>0.58497026011712627</v>
      </c>
      <c r="Y131" s="33">
        <f>+'2018 Hourly Load - RC2016'!Y132/'2018 Hourly Load - RC2016'!$C$7</f>
        <v>0.53537668117569148</v>
      </c>
      <c r="AA131" s="34">
        <f t="shared" si="1"/>
        <v>0.75221802465172061</v>
      </c>
    </row>
    <row r="132" spans="1:27" x14ac:dyDescent="0.2">
      <c r="A132" s="29">
        <f>IF('2018 Hourly Load - RC2016'!A133="","",'2018 Hourly Load - RC2016'!A133)</f>
        <v>43223</v>
      </c>
      <c r="B132" s="33">
        <f>+'2018 Hourly Load - RC2016'!B133/'2018 Hourly Load - RC2016'!$C$7</f>
        <v>0.48628446950240928</v>
      </c>
      <c r="C132" s="33">
        <f>+'2018 Hourly Load - RC2016'!C133/'2018 Hourly Load - RC2016'!$C$7</f>
        <v>0.44884904681367666</v>
      </c>
      <c r="D132" s="33">
        <f>+'2018 Hourly Load - RC2016'!D133/'2018 Hourly Load - RC2016'!$C$7</f>
        <v>0.42369712219468447</v>
      </c>
      <c r="E132" s="33">
        <f>+'2018 Hourly Load - RC2016'!E133/'2018 Hourly Load - RC2016'!$C$7</f>
        <v>0.40840542051602807</v>
      </c>
      <c r="F132" s="33">
        <f>+'2018 Hourly Load - RC2016'!F133/'2018 Hourly Load - RC2016'!$C$7</f>
        <v>0.4005924472539823</v>
      </c>
      <c r="G132" s="33">
        <f>+'2018 Hourly Load - RC2016'!G133/'2018 Hourly Load - RC2016'!$C$7</f>
        <v>0.40489584963895942</v>
      </c>
      <c r="H132" s="33">
        <f>+'2018 Hourly Load - RC2016'!H133/'2018 Hourly Load - RC2016'!$C$7</f>
        <v>0.4195608422324249</v>
      </c>
      <c r="I132" s="33">
        <f>+'2018 Hourly Load - RC2016'!I133/'2018 Hourly Load - RC2016'!$C$7</f>
        <v>0.4424566141447302</v>
      </c>
      <c r="J132" s="33">
        <f>+'2018 Hourly Load - RC2016'!J133/'2018 Hourly Load - RC2016'!$C$7</f>
        <v>0.48724542343303517</v>
      </c>
      <c r="K132" s="33">
        <f>+'2018 Hourly Load - RC2016'!K133/'2018 Hourly Load - RC2016'!$C$7</f>
        <v>0.54189445566167604</v>
      </c>
      <c r="L132" s="33">
        <f>+'2018 Hourly Load - RC2016'!L133/'2018 Hourly Load - RC2016'!$C$7</f>
        <v>0.58597299465343156</v>
      </c>
      <c r="M132" s="33">
        <f>+'2018 Hourly Load - RC2016'!M133/'2018 Hourly Load - RC2016'!$C$7</f>
        <v>0.61588790831987406</v>
      </c>
      <c r="N132" s="33">
        <f>+'2018 Hourly Load - RC2016'!N133/'2018 Hourly Load - RC2016'!$C$7</f>
        <v>0.6295919469827137</v>
      </c>
      <c r="O132" s="33">
        <f>+'2018 Hourly Load - RC2016'!O133/'2018 Hourly Load - RC2016'!$C$7</f>
        <v>0.63615150207437787</v>
      </c>
      <c r="P132" s="33">
        <f>+'2018 Hourly Load - RC2016'!P133/'2018 Hourly Load - RC2016'!$C$7</f>
        <v>0.63247480877459161</v>
      </c>
      <c r="Q132" s="33">
        <f>+'2018 Hourly Load - RC2016'!Q133/'2018 Hourly Load - RC2016'!$C$7</f>
        <v>0.61563722468579785</v>
      </c>
      <c r="R132" s="33">
        <f>+'2018 Hourly Load - RC2016'!R133/'2018 Hourly Load - RC2016'!$C$7</f>
        <v>0.57669770019260724</v>
      </c>
      <c r="S132" s="33">
        <f>+'2018 Hourly Load - RC2016'!S133/'2018 Hourly Load - RC2016'!$C$7</f>
        <v>0.56157312093666834</v>
      </c>
      <c r="T132" s="33">
        <f>+'2018 Hourly Load - RC2016'!T133/'2018 Hourly Load - RC2016'!$C$7</f>
        <v>0.54761839863975237</v>
      </c>
      <c r="U132" s="33">
        <f>+'2018 Hourly Load - RC2016'!U133/'2018 Hourly Load - RC2016'!$C$7</f>
        <v>0.54377458291724867</v>
      </c>
      <c r="V132" s="33">
        <f>+'2018 Hourly Load - RC2016'!V133/'2018 Hourly Load - RC2016'!$C$7</f>
        <v>0.55330056101214931</v>
      </c>
      <c r="W132" s="33">
        <f>+'2018 Hourly Load - RC2016'!W133/'2018 Hourly Load - RC2016'!$C$7</f>
        <v>0.53575270662680585</v>
      </c>
      <c r="X132" s="33">
        <f>+'2018 Hourly Load - RC2016'!X133/'2018 Hourly Load - RC2016'!$C$7</f>
        <v>0.50604669598876029</v>
      </c>
      <c r="Y132" s="33">
        <f>+'2018 Hourly Load - RC2016'!Y133/'2018 Hourly Load - RC2016'!$C$7</f>
        <v>0.4683605896659514</v>
      </c>
      <c r="AA132" s="34">
        <f t="shared" si="1"/>
        <v>0.63615150207437787</v>
      </c>
    </row>
    <row r="133" spans="1:27" x14ac:dyDescent="0.2">
      <c r="A133" s="29">
        <f>IF('2018 Hourly Load - RC2016'!A134="","",'2018 Hourly Load - RC2016'!A134)</f>
        <v>43224</v>
      </c>
      <c r="B133" s="33">
        <f>+'2018 Hourly Load - RC2016'!B134/'2018 Hourly Load - RC2016'!$C$7</f>
        <v>0.42954640698979896</v>
      </c>
      <c r="C133" s="33">
        <f>+'2018 Hourly Load - RC2016'!C134/'2018 Hourly Load - RC2016'!$C$7</f>
        <v>0.39896300363248616</v>
      </c>
      <c r="D133" s="33">
        <f>+'2018 Hourly Load - RC2016'!D134/'2018 Hourly Load - RC2016'!$C$7</f>
        <v>0.37991104744268472</v>
      </c>
      <c r="E133" s="33">
        <f>+'2018 Hourly Load - RC2016'!E134/'2018 Hourly Load - RC2016'!$C$7</f>
        <v>0.36700084028775348</v>
      </c>
      <c r="F133" s="33">
        <f>+'2018 Hourly Load - RC2016'!F134/'2018 Hourly Load - RC2016'!$C$7</f>
        <v>0.3629481215368528</v>
      </c>
      <c r="G133" s="33">
        <f>+'2018 Hourly Load - RC2016'!G134/'2018 Hourly Load - RC2016'!$C$7</f>
        <v>0.36303168274821151</v>
      </c>
      <c r="H133" s="33">
        <f>+'2018 Hourly Load - RC2016'!H134/'2018 Hourly Load - RC2016'!$C$7</f>
        <v>0.3679200136127001</v>
      </c>
      <c r="I133" s="33">
        <f>+'2018 Hourly Load - RC2016'!I134/'2018 Hourly Load - RC2016'!$C$7</f>
        <v>0.37385285961917325</v>
      </c>
      <c r="J133" s="33">
        <f>+'2018 Hourly Load - RC2016'!J134/'2018 Hourly Load - RC2016'!$C$7</f>
        <v>0.41722112831437913</v>
      </c>
      <c r="K133" s="33">
        <f>+'2018 Hourly Load - RC2016'!K134/'2018 Hourly Load - RC2016'!$C$7</f>
        <v>0.46614621756494373</v>
      </c>
      <c r="L133" s="33">
        <f>+'2018 Hourly Load - RC2016'!L134/'2018 Hourly Load - RC2016'!$C$7</f>
        <v>0.50425012994454654</v>
      </c>
      <c r="M133" s="33">
        <f>+'2018 Hourly Load - RC2016'!M134/'2018 Hourly Load - RC2016'!$C$7</f>
        <v>0.53136574303047002</v>
      </c>
      <c r="N133" s="33">
        <f>+'2018 Hourly Load - RC2016'!N134/'2018 Hourly Load - RC2016'!$C$7</f>
        <v>0.5588156009618287</v>
      </c>
      <c r="O133" s="33">
        <f>+'2018 Hourly Load - RC2016'!O134/'2018 Hourly Load - RC2016'!$C$7</f>
        <v>0.5822963013536453</v>
      </c>
      <c r="P133" s="33">
        <f>+'2018 Hourly Load - RC2016'!P134/'2018 Hourly Load - RC2016'!$C$7</f>
        <v>0.602559895108149</v>
      </c>
      <c r="Q133" s="33">
        <f>+'2018 Hourly Load - RC2016'!Q134/'2018 Hourly Load - RC2016'!$C$7</f>
        <v>0.62512142217501909</v>
      </c>
      <c r="R133" s="33">
        <f>+'2018 Hourly Load - RC2016'!R134/'2018 Hourly Load - RC2016'!$C$7</f>
        <v>0.64262749595468316</v>
      </c>
      <c r="S133" s="33">
        <f>+'2018 Hourly Load - RC2016'!S134/'2018 Hourly Load - RC2016'!$C$7</f>
        <v>0.6514849843587136</v>
      </c>
      <c r="T133" s="33">
        <f>+'2018 Hourly Load - RC2016'!T134/'2018 Hourly Load - RC2016'!$C$7</f>
        <v>0.64383913351938538</v>
      </c>
      <c r="U133" s="33">
        <f>+'2018 Hourly Load - RC2016'!U134/'2018 Hourly Load - RC2016'!$C$7</f>
        <v>0.61638927558802681</v>
      </c>
      <c r="V133" s="33">
        <f>+'2018 Hourly Load - RC2016'!V134/'2018 Hourly Load - RC2016'!$C$7</f>
        <v>0.607072200521523</v>
      </c>
      <c r="W133" s="33">
        <f>+'2018 Hourly Load - RC2016'!W134/'2018 Hourly Load - RC2016'!$C$7</f>
        <v>0.57122444084860724</v>
      </c>
      <c r="X133" s="33">
        <f>+'2018 Hourly Load - RC2016'!X134/'2018 Hourly Load - RC2016'!$C$7</f>
        <v>0.52459728491040902</v>
      </c>
      <c r="Y133" s="33">
        <f>+'2018 Hourly Load - RC2016'!Y134/'2018 Hourly Load - RC2016'!$C$7</f>
        <v>0.45937775944488268</v>
      </c>
      <c r="AA133" s="34">
        <f t="shared" si="1"/>
        <v>0.6514849843587136</v>
      </c>
    </row>
    <row r="134" spans="1:27" x14ac:dyDescent="0.2">
      <c r="A134" s="29">
        <f>IF('2018 Hourly Load - RC2016'!A135="","",'2018 Hourly Load - RC2016'!A135)</f>
        <v>43225</v>
      </c>
      <c r="B134" s="33">
        <f>+'2018 Hourly Load - RC2016'!B135/'2018 Hourly Load - RC2016'!$C$7</f>
        <v>0.40756980840244028</v>
      </c>
      <c r="C134" s="33">
        <f>+'2018 Hourly Load - RC2016'!C135/'2018 Hourly Load - RC2016'!$C$7</f>
        <v>0.36691727907639471</v>
      </c>
      <c r="D134" s="33">
        <f>+'2018 Hourly Load - RC2016'!D135/'2018 Hourly Load - RC2016'!$C$7</f>
        <v>0.35112421012958567</v>
      </c>
      <c r="E134" s="33">
        <f>+'2018 Hourly Load - RC2016'!E135/'2018 Hourly Load - RC2016'!$C$7</f>
        <v>0.33975988538479179</v>
      </c>
      <c r="F134" s="33">
        <f>+'2018 Hourly Load - RC2016'!F135/'2018 Hourly Load - RC2016'!$C$7</f>
        <v>0.34009413023022694</v>
      </c>
      <c r="G134" s="33">
        <f>+'2018 Hourly Load - RC2016'!G135/'2018 Hourly Load - RC2016'!$C$7</f>
        <v>0.36365839183340237</v>
      </c>
      <c r="H134" s="33">
        <f>+'2018 Hourly Load - RC2016'!H135/'2018 Hourly Load - RC2016'!$C$7</f>
        <v>0.4099513029261655</v>
      </c>
      <c r="I134" s="33">
        <f>+'2018 Hourly Load - RC2016'!I135/'2018 Hourly Load - RC2016'!$C$7</f>
        <v>0.43844567599950879</v>
      </c>
      <c r="J134" s="33">
        <f>+'2018 Hourly Load - RC2016'!J135/'2018 Hourly Load - RC2016'!$C$7</f>
        <v>0.47182837993734061</v>
      </c>
      <c r="K134" s="33">
        <f>+'2018 Hourly Load - RC2016'!K135/'2018 Hourly Load - RC2016'!$C$7</f>
        <v>0.51540555166094337</v>
      </c>
      <c r="L134" s="33">
        <f>+'2018 Hourly Load - RC2016'!L135/'2018 Hourly Load - RC2016'!$C$7</f>
        <v>0.55986011610381337</v>
      </c>
      <c r="M134" s="33">
        <f>+'2018 Hourly Load - RC2016'!M135/'2018 Hourly Load - RC2016'!$C$7</f>
        <v>0.59687773273575206</v>
      </c>
      <c r="N134" s="33">
        <f>+'2018 Hourly Load - RC2016'!N135/'2018 Hourly Load - RC2016'!$C$7</f>
        <v>0.63176453847804204</v>
      </c>
      <c r="O134" s="33">
        <f>+'2018 Hourly Load - RC2016'!O135/'2018 Hourly Load - RC2016'!$C$7</f>
        <v>0.66364314061141583</v>
      </c>
      <c r="P134" s="33">
        <f>+'2018 Hourly Load - RC2016'!P135/'2018 Hourly Load - RC2016'!$C$7</f>
        <v>0.69288956458698814</v>
      </c>
      <c r="Q134" s="33">
        <f>+'2018 Hourly Load - RC2016'!Q135/'2018 Hourly Load - RC2016'!$C$7</f>
        <v>0.71737299951511013</v>
      </c>
      <c r="R134" s="33">
        <f>+'2018 Hourly Load - RC2016'!R135/'2018 Hourly Load - RC2016'!$C$7</f>
        <v>0.73876466962295739</v>
      </c>
      <c r="S134" s="33">
        <f>+'2018 Hourly Load - RC2016'!S135/'2018 Hourly Load - RC2016'!$C$7</f>
        <v>0.74177287323187335</v>
      </c>
      <c r="T134" s="33">
        <f>+'2018 Hourly Load - RC2016'!T135/'2018 Hourly Load - RC2016'!$C$7</f>
        <v>0.72460104429764438</v>
      </c>
      <c r="U134" s="33">
        <f>+'2018 Hourly Load - RC2016'!U135/'2018 Hourly Load - RC2016'!$C$7</f>
        <v>0.6685314714759043</v>
      </c>
      <c r="V134" s="33">
        <f>+'2018 Hourly Load - RC2016'!V135/'2018 Hourly Load - RC2016'!$C$7</f>
        <v>0.67011913449172122</v>
      </c>
      <c r="W134" s="33">
        <f>+'2018 Hourly Load - RC2016'!W135/'2018 Hourly Load - RC2016'!$C$7</f>
        <v>0.62783716154417935</v>
      </c>
      <c r="X134" s="33">
        <f>+'2018 Hourly Load - RC2016'!X135/'2018 Hourly Load - RC2016'!$C$7</f>
        <v>0.54728415379431727</v>
      </c>
      <c r="Y134" s="33">
        <f>+'2018 Hourly Load - RC2016'!Y135/'2018 Hourly Load - RC2016'!$C$7</f>
        <v>0.49359607549630236</v>
      </c>
      <c r="AA134" s="34">
        <f t="shared" si="1"/>
        <v>0.74177287323187335</v>
      </c>
    </row>
    <row r="135" spans="1:27" x14ac:dyDescent="0.2">
      <c r="A135" s="29">
        <f>IF('2018 Hourly Load - RC2016'!A136="","",'2018 Hourly Load - RC2016'!A136)</f>
        <v>43226</v>
      </c>
      <c r="B135" s="33">
        <f>+'2018 Hourly Load - RC2016'!B136/'2018 Hourly Load - RC2016'!$C$7</f>
        <v>0.43443473785428743</v>
      </c>
      <c r="C135" s="33">
        <f>+'2018 Hourly Load - RC2016'!C136/'2018 Hourly Load - RC2016'!$C$7</f>
        <v>0.39720821819395175</v>
      </c>
      <c r="D135" s="33">
        <f>+'2018 Hourly Load - RC2016'!D136/'2018 Hourly Load - RC2016'!$C$7</f>
        <v>0.37218163539199772</v>
      </c>
      <c r="E135" s="33">
        <f>+'2018 Hourly Load - RC2016'!E136/'2018 Hourly Load - RC2016'!$C$7</f>
        <v>0.35730773977013525</v>
      </c>
      <c r="F135" s="33">
        <f>+'2018 Hourly Load - RC2016'!F136/'2018 Hourly Load - RC2016'!$C$7</f>
        <v>0.35379816889306659</v>
      </c>
      <c r="G135" s="33">
        <f>+'2018 Hourly Load - RC2016'!G136/'2018 Hourly Load - RC2016'!$C$7</f>
        <v>0.37410354325324963</v>
      </c>
      <c r="H135" s="33">
        <f>+'2018 Hourly Load - RC2016'!H136/'2018 Hourly Load - RC2016'!$C$7</f>
        <v>0.42102316343120355</v>
      </c>
      <c r="I135" s="33">
        <f>+'2018 Hourly Load - RC2016'!I136/'2018 Hourly Load - RC2016'!$C$7</f>
        <v>0.44960109771590567</v>
      </c>
      <c r="J135" s="33">
        <f>+'2018 Hourly Load - RC2016'!J136/'2018 Hourly Load - RC2016'!$C$7</f>
        <v>0.48386119437300473</v>
      </c>
      <c r="K135" s="33">
        <f>+'2018 Hourly Load - RC2016'!K136/'2018 Hourly Load - RC2016'!$C$7</f>
        <v>0.53149108484750829</v>
      </c>
      <c r="L135" s="33">
        <f>+'2018 Hourly Load - RC2016'!L136/'2018 Hourly Load - RC2016'!$C$7</f>
        <v>0.5787449498708972</v>
      </c>
      <c r="M135" s="33">
        <f>+'2018 Hourly Load - RC2016'!M136/'2018 Hourly Load - RC2016'!$C$7</f>
        <v>0.62436937127279013</v>
      </c>
      <c r="N135" s="33">
        <f>+'2018 Hourly Load - RC2016'!N136/'2018 Hourly Load - RC2016'!$C$7</f>
        <v>0.66702736967144638</v>
      </c>
      <c r="O135" s="33">
        <f>+'2018 Hourly Load - RC2016'!O136/'2018 Hourly Load - RC2016'!$C$7</f>
        <v>0.69915665543889649</v>
      </c>
      <c r="P135" s="33">
        <f>+'2018 Hourly Load - RC2016'!P136/'2018 Hourly Load - RC2016'!$C$7</f>
        <v>0.72948937516213297</v>
      </c>
      <c r="Q135" s="33">
        <f>+'2018 Hourly Load - RC2016'!Q136/'2018 Hourly Load - RC2016'!$C$7</f>
        <v>0.75560225371175116</v>
      </c>
      <c r="R135" s="33">
        <f>+'2018 Hourly Load - RC2016'!R136/'2018 Hourly Load - RC2016'!$C$7</f>
        <v>0.77218915416646872</v>
      </c>
      <c r="S135" s="33">
        <f>+'2018 Hourly Load - RC2016'!S136/'2018 Hourly Load - RC2016'!$C$7</f>
        <v>0.77110285841880455</v>
      </c>
      <c r="T135" s="33">
        <f>+'2018 Hourly Load - RC2016'!T136/'2018 Hourly Load - RC2016'!$C$7</f>
        <v>0.75054680042454502</v>
      </c>
      <c r="U135" s="33">
        <f>+'2018 Hourly Load - RC2016'!U136/'2018 Hourly Load - RC2016'!$C$7</f>
        <v>0.69556352335046912</v>
      </c>
      <c r="V135" s="33">
        <f>+'2018 Hourly Load - RC2016'!V136/'2018 Hourly Load - RC2016'!$C$7</f>
        <v>0.70233198147053</v>
      </c>
      <c r="W135" s="33">
        <f>+'2018 Hourly Load - RC2016'!W136/'2018 Hourly Load - RC2016'!$C$7</f>
        <v>0.66121986548201128</v>
      </c>
      <c r="X135" s="33">
        <f>+'2018 Hourly Load - RC2016'!X136/'2018 Hourly Load - RC2016'!$C$7</f>
        <v>0.59854895696292765</v>
      </c>
      <c r="Y135" s="33">
        <f>+'2018 Hourly Load - RC2016'!Y136/'2018 Hourly Load - RC2016'!$C$7</f>
        <v>0.52739658549092816</v>
      </c>
      <c r="AA135" s="34">
        <f t="shared" si="1"/>
        <v>0.77218915416646872</v>
      </c>
    </row>
    <row r="136" spans="1:27" x14ac:dyDescent="0.2">
      <c r="A136" s="29">
        <f>IF('2018 Hourly Load - RC2016'!A137="","",'2018 Hourly Load - RC2016'!A137)</f>
        <v>43227</v>
      </c>
      <c r="B136" s="33">
        <f>+'2018 Hourly Load - RC2016'!B137/'2018 Hourly Load - RC2016'!$C$7</f>
        <v>0.47078386479535589</v>
      </c>
      <c r="C136" s="33">
        <f>+'2018 Hourly Load - RC2016'!C137/'2018 Hourly Load - RC2016'!$C$7</f>
        <v>0.4319696821192035</v>
      </c>
      <c r="D136" s="33">
        <f>+'2018 Hourly Load - RC2016'!D137/'2018 Hourly Load - RC2016'!$C$7</f>
        <v>0.40940815505233341</v>
      </c>
      <c r="E136" s="33">
        <f>+'2018 Hourly Load - RC2016'!E137/'2018 Hourly Load - RC2016'!$C$7</f>
        <v>0.39440891761343272</v>
      </c>
      <c r="F136" s="33">
        <f>+'2018 Hourly Load - RC2016'!F137/'2018 Hourly Load - RC2016'!$C$7</f>
        <v>0.39115003037044038</v>
      </c>
      <c r="G136" s="33">
        <f>+'2018 Hourly Load - RC2016'!G137/'2018 Hourly Load - RC2016'!$C$7</f>
        <v>0.41045267019431814</v>
      </c>
      <c r="H136" s="33">
        <f>+'2018 Hourly Load - RC2016'!H137/'2018 Hourly Load - RC2016'!$C$7</f>
        <v>0.4567455812870812</v>
      </c>
      <c r="I136" s="33">
        <f>+'2018 Hourly Load - RC2016'!I137/'2018 Hourly Load - RC2016'!$C$7</f>
        <v>0.4849057095149894</v>
      </c>
      <c r="J136" s="33">
        <f>+'2018 Hourly Load - RC2016'!J137/'2018 Hourly Load - RC2016'!$C$7</f>
        <v>0.5249733103615235</v>
      </c>
      <c r="K136" s="33">
        <f>+'2018 Hourly Load - RC2016'!K137/'2018 Hourly Load - RC2016'!$C$7</f>
        <v>0.5729374456814621</v>
      </c>
      <c r="L136" s="33">
        <f>+'2018 Hourly Load - RC2016'!L137/'2018 Hourly Load - RC2016'!$C$7</f>
        <v>0.62491251914662216</v>
      </c>
      <c r="M136" s="33">
        <f>+'2018 Hourly Load - RC2016'!M137/'2018 Hourly Load - RC2016'!$C$7</f>
        <v>0.66757051754527841</v>
      </c>
      <c r="N136" s="33">
        <f>+'2018 Hourly Load - RC2016'!N137/'2018 Hourly Load - RC2016'!$C$7</f>
        <v>0.70525662386808741</v>
      </c>
      <c r="O136" s="33">
        <f>+'2018 Hourly Load - RC2016'!O137/'2018 Hourly Load - RC2016'!$C$7</f>
        <v>0.73955850113086574</v>
      </c>
      <c r="P136" s="33">
        <f>+'2018 Hourly Load - RC2016'!P137/'2018 Hourly Load - RC2016'!$C$7</f>
        <v>0.77043436872793425</v>
      </c>
      <c r="Q136" s="33">
        <f>+'2018 Hourly Load - RC2016'!Q137/'2018 Hourly Load - RC2016'!$C$7</f>
        <v>0.78564250919523182</v>
      </c>
      <c r="R136" s="33">
        <f>+'2018 Hourly Load - RC2016'!R137/'2018 Hourly Load - RC2016'!$C$7</f>
        <v>0.79683971151730815</v>
      </c>
      <c r="S136" s="33">
        <f>+'2018 Hourly Load - RC2016'!S137/'2018 Hourly Load - RC2016'!$C$7</f>
        <v>0.79370616609135392</v>
      </c>
      <c r="T136" s="33">
        <f>+'2018 Hourly Load - RC2016'!T137/'2018 Hourly Load - RC2016'!$C$7</f>
        <v>0.76905560874051448</v>
      </c>
      <c r="U136" s="33">
        <f>+'2018 Hourly Load - RC2016'!U137/'2018 Hourly Load - RC2016'!$C$7</f>
        <v>0.73308250725056034</v>
      </c>
      <c r="V136" s="33">
        <f>+'2018 Hourly Load - RC2016'!V137/'2018 Hourly Load - RC2016'!$C$7</f>
        <v>0.72435036066356806</v>
      </c>
      <c r="W136" s="33">
        <f>+'2018 Hourly Load - RC2016'!W137/'2018 Hourly Load - RC2016'!$C$7</f>
        <v>0.68896218765312556</v>
      </c>
      <c r="X136" s="33">
        <f>+'2018 Hourly Load - RC2016'!X137/'2018 Hourly Load - RC2016'!$C$7</f>
        <v>0.62482895793526338</v>
      </c>
      <c r="Y136" s="33">
        <f>+'2018 Hourly Load - RC2016'!Y137/'2018 Hourly Load - RC2016'!$C$7</f>
        <v>0.55818889187663789</v>
      </c>
      <c r="AA136" s="34">
        <f t="shared" si="1"/>
        <v>0.79683971151730815</v>
      </c>
    </row>
    <row r="137" spans="1:27" x14ac:dyDescent="0.2">
      <c r="A137" s="29">
        <f>IF('2018 Hourly Load - RC2016'!A138="","",'2018 Hourly Load - RC2016'!A138)</f>
        <v>43228</v>
      </c>
      <c r="B137" s="33">
        <f>+'2018 Hourly Load - RC2016'!B138/'2018 Hourly Load - RC2016'!$C$7</f>
        <v>0.49869330938918782</v>
      </c>
      <c r="C137" s="33">
        <f>+'2018 Hourly Load - RC2016'!C138/'2018 Hourly Load - RC2016'!$C$7</f>
        <v>0.46117432548909648</v>
      </c>
      <c r="D137" s="33">
        <f>+'2018 Hourly Load - RC2016'!D138/'2018 Hourly Load - RC2016'!$C$7</f>
        <v>0.4372758190404859</v>
      </c>
      <c r="E137" s="33">
        <f>+'2018 Hourly Load - RC2016'!E138/'2018 Hourly Load - RC2016'!$C$7</f>
        <v>0.41985330647218067</v>
      </c>
      <c r="F137" s="33">
        <f>+'2018 Hourly Load - RC2016'!F138/'2018 Hourly Load - RC2016'!$C$7</f>
        <v>0.41575880711560054</v>
      </c>
      <c r="G137" s="33">
        <f>+'2018 Hourly Load - RC2016'!G138/'2018 Hourly Load - RC2016'!$C$7</f>
        <v>0.43376624816341719</v>
      </c>
      <c r="H137" s="33">
        <f>+'2018 Hourly Load - RC2016'!H138/'2018 Hourly Load - RC2016'!$C$7</f>
        <v>0.47863861866308105</v>
      </c>
      <c r="I137" s="33">
        <f>+'2018 Hourly Load - RC2016'!I138/'2018 Hourly Load - RC2016'!$C$7</f>
        <v>0.50466793600134041</v>
      </c>
      <c r="J137" s="33">
        <f>+'2018 Hourly Load - RC2016'!J138/'2018 Hourly Load - RC2016'!$C$7</f>
        <v>0.54694990894888218</v>
      </c>
      <c r="K137" s="33">
        <f>+'2018 Hourly Load - RC2016'!K138/'2018 Hourly Load - RC2016'!$C$7</f>
        <v>0.59679417152439329</v>
      </c>
      <c r="L137" s="33">
        <f>+'2018 Hourly Load - RC2016'!L138/'2018 Hourly Load - RC2016'!$C$7</f>
        <v>0.64659665349422513</v>
      </c>
      <c r="M137" s="33">
        <f>+'2018 Hourly Load - RC2016'!M138/'2018 Hourly Load - RC2016'!$C$7</f>
        <v>0.68720740221459131</v>
      </c>
      <c r="N137" s="33">
        <f>+'2018 Hourly Load - RC2016'!N138/'2018 Hourly Load - RC2016'!$C$7</f>
        <v>0.72142571826601087</v>
      </c>
      <c r="O137" s="33">
        <f>+'2018 Hourly Load - RC2016'!O138/'2018 Hourly Load - RC2016'!$C$7</f>
        <v>0.75351322342778171</v>
      </c>
      <c r="P137" s="33">
        <f>+'2018 Hourly Load - RC2016'!P138/'2018 Hourly Load - RC2016'!$C$7</f>
        <v>0.77820556138430064</v>
      </c>
      <c r="Q137" s="33">
        <f>+'2018 Hourly Load - RC2016'!Q138/'2018 Hourly Load - RC2016'!$C$7</f>
        <v>0.79997325694326238</v>
      </c>
      <c r="R137" s="33">
        <f>+'2018 Hourly Load - RC2016'!R138/'2018 Hourly Load - RC2016'!$C$7</f>
        <v>0.81313414773226989</v>
      </c>
      <c r="S137" s="33">
        <f>+'2018 Hourly Load - RC2016'!S138/'2018 Hourly Load - RC2016'!$C$7</f>
        <v>0.80949923503816312</v>
      </c>
      <c r="T137" s="33">
        <f>+'2018 Hourly Load - RC2016'!T138/'2018 Hourly Load - RC2016'!$C$7</f>
        <v>0.78840002917007157</v>
      </c>
      <c r="U137" s="33">
        <f>+'2018 Hourly Load - RC2016'!U138/'2018 Hourly Load - RC2016'!$C$7</f>
        <v>0.74996187194503361</v>
      </c>
      <c r="V137" s="33">
        <f>+'2018 Hourly Load - RC2016'!V138/'2018 Hourly Load - RC2016'!$C$7</f>
        <v>0.73521331814020929</v>
      </c>
      <c r="W137" s="33">
        <f>+'2018 Hourly Load - RC2016'!W138/'2018 Hourly Load - RC2016'!$C$7</f>
        <v>0.69614845182998053</v>
      </c>
      <c r="X137" s="33">
        <f>+'2018 Hourly Load - RC2016'!X138/'2018 Hourly Load - RC2016'!$C$7</f>
        <v>0.63640218570845408</v>
      </c>
      <c r="Y137" s="33">
        <f>+'2018 Hourly Load - RC2016'!Y138/'2018 Hourly Load - RC2016'!$C$7</f>
        <v>0.57302100689282098</v>
      </c>
      <c r="AA137" s="34">
        <f t="shared" si="1"/>
        <v>0.81313414773226989</v>
      </c>
    </row>
    <row r="138" spans="1:27" x14ac:dyDescent="0.2">
      <c r="A138" s="29">
        <f>IF('2018 Hourly Load - RC2016'!A139="","",'2018 Hourly Load - RC2016'!A139)</f>
        <v>43229</v>
      </c>
      <c r="B138" s="33">
        <f>+'2018 Hourly Load - RC2016'!B139/'2018 Hourly Load - RC2016'!$C$7</f>
        <v>0.50725833355346261</v>
      </c>
      <c r="C138" s="33">
        <f>+'2018 Hourly Load - RC2016'!C139/'2018 Hourly Load - RC2016'!$C$7</f>
        <v>0.46577019211382925</v>
      </c>
      <c r="D138" s="33">
        <f>+'2018 Hourly Load - RC2016'!D139/'2018 Hourly Load - RC2016'!$C$7</f>
        <v>0.4422894917220126</v>
      </c>
      <c r="E138" s="33">
        <f>+'2018 Hourly Load - RC2016'!E139/'2018 Hourly Load - RC2016'!$C$7</f>
        <v>0.42432383127987527</v>
      </c>
      <c r="F138" s="33">
        <f>+'2018 Hourly Load - RC2016'!F139/'2018 Hourly Load - RC2016'!$C$7</f>
        <v>0.41989508707786005</v>
      </c>
      <c r="G138" s="33">
        <f>+'2018 Hourly Load - RC2016'!G139/'2018 Hourly Load - RC2016'!$C$7</f>
        <v>0.438571017816547</v>
      </c>
      <c r="H138" s="33">
        <f>+'2018 Hourly Load - RC2016'!H139/'2018 Hourly Load - RC2016'!$C$7</f>
        <v>0.48323448528781382</v>
      </c>
      <c r="I138" s="33">
        <f>+'2018 Hourly Load - RC2016'!I139/'2018 Hourly Load - RC2016'!$C$7</f>
        <v>0.50980695049990532</v>
      </c>
      <c r="J138" s="33">
        <f>+'2018 Hourly Load - RC2016'!J139/'2018 Hourly Load - RC2016'!$C$7</f>
        <v>0.54987455134643937</v>
      </c>
      <c r="K138" s="33">
        <f>+'2018 Hourly Load - RC2016'!K139/'2018 Hourly Load - RC2016'!$C$7</f>
        <v>0.60017840058442384</v>
      </c>
      <c r="L138" s="33">
        <f>+'2018 Hourly Load - RC2016'!L139/'2018 Hourly Load - RC2016'!$C$7</f>
        <v>0.64835143893275937</v>
      </c>
      <c r="M138" s="33">
        <f>+'2018 Hourly Load - RC2016'!M139/'2018 Hourly Load - RC2016'!$C$7</f>
        <v>0.68737452463730886</v>
      </c>
      <c r="N138" s="33">
        <f>+'2018 Hourly Load - RC2016'!N139/'2018 Hourly Load - RC2016'!$C$7</f>
        <v>0.72079900918081996</v>
      </c>
      <c r="O138" s="33">
        <f>+'2018 Hourly Load - RC2016'!O139/'2018 Hourly Load - RC2016'!$C$7</f>
        <v>0.75046323921318636</v>
      </c>
      <c r="P138" s="33">
        <f>+'2018 Hourly Load - RC2016'!P139/'2018 Hourly Load - RC2016'!$C$7</f>
        <v>0.77699392381959842</v>
      </c>
      <c r="Q138" s="33">
        <f>+'2018 Hourly Load - RC2016'!Q139/'2018 Hourly Load - RC2016'!$C$7</f>
        <v>0.79654724727755244</v>
      </c>
      <c r="R138" s="33">
        <f>+'2018 Hourly Load - RC2016'!R139/'2018 Hourly Load - RC2016'!$C$7</f>
        <v>0.80632390900652939</v>
      </c>
      <c r="S138" s="33">
        <f>+'2018 Hourly Load - RC2016'!S139/'2018 Hourly Load - RC2016'!$C$7</f>
        <v>0.7966308084889111</v>
      </c>
      <c r="T138" s="33">
        <f>+'2018 Hourly Load - RC2016'!T139/'2018 Hourly Load - RC2016'!$C$7</f>
        <v>0.76642343058271289</v>
      </c>
      <c r="U138" s="33">
        <f>+'2018 Hourly Load - RC2016'!U139/'2018 Hourly Load - RC2016'!$C$7</f>
        <v>0.72380721278973603</v>
      </c>
      <c r="V138" s="33">
        <f>+'2018 Hourly Load - RC2016'!V139/'2018 Hourly Load - RC2016'!$C$7</f>
        <v>0.7059251135589576</v>
      </c>
      <c r="W138" s="33">
        <f>+'2018 Hourly Load - RC2016'!W139/'2018 Hourly Load - RC2016'!$C$7</f>
        <v>0.66970132843492713</v>
      </c>
      <c r="X138" s="33">
        <f>+'2018 Hourly Load - RC2016'!X139/'2018 Hourly Load - RC2016'!$C$7</f>
        <v>0.62244746341153823</v>
      </c>
      <c r="Y138" s="33">
        <f>+'2018 Hourly Load - RC2016'!Y139/'2018 Hourly Load - RC2016'!$C$7</f>
        <v>0.56992924207254614</v>
      </c>
      <c r="AA138" s="34">
        <f t="shared" si="1"/>
        <v>0.80632390900652939</v>
      </c>
    </row>
    <row r="139" spans="1:27" x14ac:dyDescent="0.2">
      <c r="A139" s="29">
        <f>IF('2018 Hourly Load - RC2016'!A140="","",'2018 Hourly Load - RC2016'!A140)</f>
        <v>43230</v>
      </c>
      <c r="B139" s="33">
        <f>+'2018 Hourly Load - RC2016'!B140/'2018 Hourly Load - RC2016'!$C$7</f>
        <v>0.51736924012787466</v>
      </c>
      <c r="C139" s="33">
        <f>+'2018 Hourly Load - RC2016'!C140/'2018 Hourly Load - RC2016'!$C$7</f>
        <v>0.4799338174391421</v>
      </c>
      <c r="D139" s="33">
        <f>+'2018 Hourly Load - RC2016'!D140/'2018 Hourly Load - RC2016'!$C$7</f>
        <v>0.45474011221447047</v>
      </c>
      <c r="E139" s="33">
        <f>+'2018 Hourly Load - RC2016'!E140/'2018 Hourly Load - RC2016'!$C$7</f>
        <v>0.43669089056097443</v>
      </c>
      <c r="F139" s="33">
        <f>+'2018 Hourly Load - RC2016'!F140/'2018 Hourly Load - RC2016'!$C$7</f>
        <v>0.42800052457966153</v>
      </c>
      <c r="G139" s="33">
        <f>+'2018 Hourly Load - RC2016'!G140/'2018 Hourly Load - RC2016'!$C$7</f>
        <v>0.43021489668066909</v>
      </c>
      <c r="H139" s="33">
        <f>+'2018 Hourly Load - RC2016'!H140/'2018 Hourly Load - RC2016'!$C$7</f>
        <v>0.43928128811309658</v>
      </c>
      <c r="I139" s="33">
        <f>+'2018 Hourly Load - RC2016'!I140/'2018 Hourly Load - RC2016'!$C$7</f>
        <v>0.46292911092763078</v>
      </c>
      <c r="J139" s="33">
        <f>+'2018 Hourly Load - RC2016'!J140/'2018 Hourly Load - RC2016'!$C$7</f>
        <v>0.52605960610918767</v>
      </c>
      <c r="K139" s="33">
        <f>+'2018 Hourly Load - RC2016'!K140/'2018 Hourly Load - RC2016'!$C$7</f>
        <v>0.590318177644088</v>
      </c>
      <c r="L139" s="33">
        <f>+'2018 Hourly Load - RC2016'!L140/'2018 Hourly Load - RC2016'!$C$7</f>
        <v>0.63698711418796561</v>
      </c>
      <c r="M139" s="33">
        <f>+'2018 Hourly Load - RC2016'!M140/'2018 Hourly Load - RC2016'!$C$7</f>
        <v>0.6724170678040875</v>
      </c>
      <c r="N139" s="33">
        <f>+'2018 Hourly Load - RC2016'!N140/'2018 Hourly Load - RC2016'!$C$7</f>
        <v>0.70818126626564459</v>
      </c>
      <c r="O139" s="33">
        <f>+'2018 Hourly Load - RC2016'!O140/'2018 Hourly Load - RC2016'!$C$7</f>
        <v>0.73141128302338487</v>
      </c>
      <c r="P139" s="33">
        <f>+'2018 Hourly Load - RC2016'!P140/'2018 Hourly Load - RC2016'!$C$7</f>
        <v>0.74641052046228551</v>
      </c>
      <c r="Q139" s="33">
        <f>+'2018 Hourly Load - RC2016'!Q140/'2018 Hourly Load - RC2016'!$C$7</f>
        <v>0.75744060036164429</v>
      </c>
      <c r="R139" s="33">
        <f>+'2018 Hourly Load - RC2016'!R140/'2018 Hourly Load - RC2016'!$C$7</f>
        <v>0.75681389127645338</v>
      </c>
      <c r="S139" s="33">
        <f>+'2018 Hourly Load - RC2016'!S140/'2018 Hourly Load - RC2016'!$C$7</f>
        <v>0.74870845377465201</v>
      </c>
      <c r="T139" s="33">
        <f>+'2018 Hourly Load - RC2016'!T140/'2018 Hourly Load - RC2016'!$C$7</f>
        <v>0.72556199822827039</v>
      </c>
      <c r="U139" s="33">
        <f>+'2018 Hourly Load - RC2016'!U140/'2018 Hourly Load - RC2016'!$C$7</f>
        <v>0.68449166284543106</v>
      </c>
      <c r="V139" s="33">
        <f>+'2018 Hourly Load - RC2016'!V140/'2018 Hourly Load - RC2016'!$C$7</f>
        <v>0.68846082038497292</v>
      </c>
      <c r="W139" s="33">
        <f>+'2018 Hourly Load - RC2016'!W140/'2018 Hourly Load - RC2016'!$C$7</f>
        <v>0.65771029460494257</v>
      </c>
      <c r="X139" s="33">
        <f>+'2018 Hourly Load - RC2016'!X140/'2018 Hourly Load - RC2016'!$C$7</f>
        <v>0.61714132649025588</v>
      </c>
      <c r="Y139" s="33">
        <f>+'2018 Hourly Load - RC2016'!Y140/'2018 Hourly Load - RC2016'!$C$7</f>
        <v>0.56792377299993546</v>
      </c>
      <c r="AA139" s="34">
        <f t="shared" ref="AA139:AA202" si="2">MAX(B139:Y139)</f>
        <v>0.75744060036164429</v>
      </c>
    </row>
    <row r="140" spans="1:27" x14ac:dyDescent="0.2">
      <c r="A140" s="29">
        <f>IF('2018 Hourly Load - RC2016'!A141="","",'2018 Hourly Load - RC2016'!A141)</f>
        <v>43231</v>
      </c>
      <c r="B140" s="33">
        <f>+'2018 Hourly Load - RC2016'!B141/'2018 Hourly Load - RC2016'!$C$7</f>
        <v>0.51878978072097393</v>
      </c>
      <c r="C140" s="33">
        <f>+'2018 Hourly Load - RC2016'!C141/'2018 Hourly Load - RC2016'!$C$7</f>
        <v>0.4826495568083024</v>
      </c>
      <c r="D140" s="33">
        <f>+'2018 Hourly Load - RC2016'!D141/'2018 Hourly Load - RC2016'!$C$7</f>
        <v>0.45599353038485224</v>
      </c>
      <c r="E140" s="33">
        <f>+'2018 Hourly Load - RC2016'!E141/'2018 Hourly Load - RC2016'!$C$7</f>
        <v>0.43882170145062327</v>
      </c>
      <c r="F140" s="33">
        <f>+'2018 Hourly Load - RC2016'!F141/'2018 Hourly Load - RC2016'!$C$7</f>
        <v>0.43042379970906608</v>
      </c>
      <c r="G140" s="33">
        <f>+'2018 Hourly Load - RC2016'!G141/'2018 Hourly Load - RC2016'!$C$7</f>
        <v>0.42825120821373791</v>
      </c>
      <c r="H140" s="33">
        <f>+'2018 Hourly Load - RC2016'!H141/'2018 Hourly Load - RC2016'!$C$7</f>
        <v>0.43163543727376835</v>
      </c>
      <c r="I140" s="33">
        <f>+'2018 Hourly Load - RC2016'!I141/'2018 Hourly Load - RC2016'!$C$7</f>
        <v>0.44634221047291328</v>
      </c>
      <c r="J140" s="33">
        <f>+'2018 Hourly Load - RC2016'!J141/'2018 Hourly Load - RC2016'!$C$7</f>
        <v>0.49739811061312678</v>
      </c>
      <c r="K140" s="33">
        <f>+'2018 Hourly Load - RC2016'!K141/'2018 Hourly Load - RC2016'!$C$7</f>
        <v>0.55898272338454624</v>
      </c>
      <c r="L140" s="33">
        <f>+'2018 Hourly Load - RC2016'!L141/'2018 Hourly Load - RC2016'!$C$7</f>
        <v>0.60749000657831687</v>
      </c>
      <c r="M140" s="33">
        <f>+'2018 Hourly Load - RC2016'!M141/'2018 Hourly Load - RC2016'!$C$7</f>
        <v>0.64467474563297322</v>
      </c>
      <c r="N140" s="33">
        <f>+'2018 Hourly Load - RC2016'!N141/'2018 Hourly Load - RC2016'!$C$7</f>
        <v>0.67718005685153781</v>
      </c>
      <c r="O140" s="33">
        <f>+'2018 Hourly Load - RC2016'!O141/'2018 Hourly Load - RC2016'!$C$7</f>
        <v>0.70458813417721711</v>
      </c>
      <c r="P140" s="33">
        <f>+'2018 Hourly Load - RC2016'!P141/'2018 Hourly Load - RC2016'!$C$7</f>
        <v>0.72468460550900327</v>
      </c>
      <c r="Q140" s="33">
        <f>+'2018 Hourly Load - RC2016'!Q141/'2018 Hourly Load - RC2016'!$C$7</f>
        <v>0.73462838966069788</v>
      </c>
      <c r="R140" s="33">
        <f>+'2018 Hourly Load - RC2016'!R141/'2018 Hourly Load - RC2016'!$C$7</f>
        <v>0.73834686356616352</v>
      </c>
      <c r="S140" s="33">
        <f>+'2018 Hourly Load - RC2016'!S141/'2018 Hourly Load - RC2016'!$C$7</f>
        <v>0.72811061517471309</v>
      </c>
      <c r="T140" s="33">
        <f>+'2018 Hourly Load - RC2016'!T141/'2018 Hourly Load - RC2016'!$C$7</f>
        <v>0.70671894506686583</v>
      </c>
      <c r="U140" s="33">
        <f>+'2018 Hourly Load - RC2016'!U141/'2018 Hourly Load - RC2016'!$C$7</f>
        <v>0.67575951625843866</v>
      </c>
      <c r="V140" s="33">
        <f>+'2018 Hourly Load - RC2016'!V141/'2018 Hourly Load - RC2016'!$C$7</f>
        <v>0.67634444473795008</v>
      </c>
      <c r="W140" s="33">
        <f>+'2018 Hourly Load - RC2016'!W141/'2018 Hourly Load - RC2016'!$C$7</f>
        <v>0.65516167765849986</v>
      </c>
      <c r="X140" s="33">
        <f>+'2018 Hourly Load - RC2016'!X141/'2018 Hourly Load - RC2016'!$C$7</f>
        <v>0.60723932294424066</v>
      </c>
      <c r="Y140" s="33">
        <f>+'2018 Hourly Load - RC2016'!Y141/'2018 Hourly Load - RC2016'!$C$7</f>
        <v>0.54632319986369138</v>
      </c>
      <c r="AA140" s="34">
        <f t="shared" si="2"/>
        <v>0.73834686356616352</v>
      </c>
    </row>
    <row r="141" spans="1:27" x14ac:dyDescent="0.2">
      <c r="A141" s="29">
        <f>IF('2018 Hourly Load - RC2016'!A142="","",'2018 Hourly Load - RC2016'!A142)</f>
        <v>43232</v>
      </c>
      <c r="B141" s="33">
        <f>+'2018 Hourly Load - RC2016'!B142/'2018 Hourly Load - RC2016'!$C$7</f>
        <v>0.48958513735108095</v>
      </c>
      <c r="C141" s="33">
        <f>+'2018 Hourly Load - RC2016'!C142/'2018 Hourly Load - RC2016'!$C$7</f>
        <v>0.45252574011346292</v>
      </c>
      <c r="D141" s="33">
        <f>+'2018 Hourly Load - RC2016'!D142/'2018 Hourly Load - RC2016'!$C$7</f>
        <v>0.42946284577844013</v>
      </c>
      <c r="E141" s="33">
        <f>+'2018 Hourly Load - RC2016'!E142/'2018 Hourly Load - RC2016'!$C$7</f>
        <v>0.41734647013141729</v>
      </c>
      <c r="F141" s="33">
        <f>+'2018 Hourly Load - RC2016'!F142/'2018 Hourly Load - RC2016'!$C$7</f>
        <v>0.41630195498943262</v>
      </c>
      <c r="G141" s="33">
        <f>+'2018 Hourly Load - RC2016'!G142/'2018 Hourly Load - RC2016'!$C$7</f>
        <v>0.43744294146320345</v>
      </c>
      <c r="H141" s="33">
        <f>+'2018 Hourly Load - RC2016'!H142/'2018 Hourly Load - RC2016'!$C$7</f>
        <v>0.48298380165373755</v>
      </c>
      <c r="I141" s="33">
        <f>+'2018 Hourly Load - RC2016'!I142/'2018 Hourly Load - RC2016'!$C$7</f>
        <v>0.50972338928854655</v>
      </c>
      <c r="J141" s="33">
        <f>+'2018 Hourly Load - RC2016'!J142/'2018 Hourly Load - RC2016'!$C$7</f>
        <v>0.54678278652616463</v>
      </c>
      <c r="K141" s="33">
        <f>+'2018 Hourly Load - RC2016'!K142/'2018 Hourly Load - RC2016'!$C$7</f>
        <v>0.59938456907651549</v>
      </c>
      <c r="L141" s="33">
        <f>+'2018 Hourly Load - RC2016'!L142/'2018 Hourly Load - RC2016'!$C$7</f>
        <v>0.65202813223254563</v>
      </c>
      <c r="M141" s="33">
        <f>+'2018 Hourly Load - RC2016'!M142/'2018 Hourly Load - RC2016'!$C$7</f>
        <v>0.69389229912329342</v>
      </c>
      <c r="N141" s="33">
        <f>+'2018 Hourly Load - RC2016'!N142/'2018 Hourly Load - RC2016'!$C$7</f>
        <v>0.72794349275199566</v>
      </c>
      <c r="O141" s="33">
        <f>+'2018 Hourly Load - RC2016'!O142/'2018 Hourly Load - RC2016'!$C$7</f>
        <v>0.7544741773584076</v>
      </c>
      <c r="P141" s="33">
        <f>+'2018 Hourly Load - RC2016'!P142/'2018 Hourly Load - RC2016'!$C$7</f>
        <v>0.7737768171822853</v>
      </c>
      <c r="Q141" s="33">
        <f>+'2018 Hourly Load - RC2016'!Q142/'2018 Hourly Load - RC2016'!$C$7</f>
        <v>0.79057262066539979</v>
      </c>
      <c r="R141" s="33">
        <f>+'2018 Hourly Load - RC2016'!R142/'2018 Hourly Load - RC2016'!$C$7</f>
        <v>0.79679793091162876</v>
      </c>
      <c r="S141" s="33">
        <f>+'2018 Hourly Load - RC2016'!S142/'2018 Hourly Load - RC2016'!$C$7</f>
        <v>0.79161713580738458</v>
      </c>
      <c r="T141" s="33">
        <f>+'2018 Hourly Load - RC2016'!T142/'2018 Hourly Load - RC2016'!$C$7</f>
        <v>0.7741528426333999</v>
      </c>
      <c r="U141" s="33">
        <f>+'2018 Hourly Load - RC2016'!U142/'2018 Hourly Load - RC2016'!$C$7</f>
        <v>0.747747499844026</v>
      </c>
      <c r="V141" s="33">
        <f>+'2018 Hourly Load - RC2016'!V142/'2018 Hourly Load - RC2016'!$C$7</f>
        <v>0.74039411324445359</v>
      </c>
      <c r="W141" s="33">
        <f>+'2018 Hourly Load - RC2016'!W142/'2018 Hourly Load - RC2016'!$C$7</f>
        <v>0.69823748211394987</v>
      </c>
      <c r="X141" s="33">
        <f>+'2018 Hourly Load - RC2016'!X142/'2018 Hourly Load - RC2016'!$C$7</f>
        <v>0.6360261602573396</v>
      </c>
      <c r="Y141" s="33">
        <f>+'2018 Hourly Load - RC2016'!Y142/'2018 Hourly Load - RC2016'!$C$7</f>
        <v>0.57277032325874466</v>
      </c>
      <c r="AA141" s="34">
        <f t="shared" si="2"/>
        <v>0.79679793091162876</v>
      </c>
    </row>
    <row r="142" spans="1:27" x14ac:dyDescent="0.2">
      <c r="A142" s="29">
        <f>IF('2018 Hourly Load - RC2016'!A143="","",'2018 Hourly Load - RC2016'!A143)</f>
        <v>43233</v>
      </c>
      <c r="B142" s="33">
        <f>+'2018 Hourly Load - RC2016'!B143/'2018 Hourly Load - RC2016'!$C$7</f>
        <v>0.51703499528243957</v>
      </c>
      <c r="C142" s="33">
        <f>+'2018 Hourly Load - RC2016'!C143/'2018 Hourly Load - RC2016'!$C$7</f>
        <v>0.48135435803224136</v>
      </c>
      <c r="D142" s="33">
        <f>+'2018 Hourly Load - RC2016'!D143/'2018 Hourly Load - RC2016'!$C$7</f>
        <v>0.45603531099053157</v>
      </c>
      <c r="E142" s="33">
        <f>+'2018 Hourly Load - RC2016'!E143/'2018 Hourly Load - RC2016'!$C$7</f>
        <v>0.44049292567779885</v>
      </c>
      <c r="F142" s="33">
        <f>+'2018 Hourly Load - RC2016'!F143/'2018 Hourly Load - RC2016'!$C$7</f>
        <v>0.4371086966177683</v>
      </c>
      <c r="G142" s="33">
        <f>+'2018 Hourly Load - RC2016'!G143/'2018 Hourly Load - RC2016'!$C$7</f>
        <v>0.45716338734387513</v>
      </c>
      <c r="H142" s="33">
        <f>+'2018 Hourly Load - RC2016'!H143/'2018 Hourly Load - RC2016'!$C$7</f>
        <v>0.50178507420946261</v>
      </c>
      <c r="I142" s="33">
        <f>+'2018 Hourly Load - RC2016'!I143/'2018 Hourly Load - RC2016'!$C$7</f>
        <v>0.5272294630682105</v>
      </c>
      <c r="J142" s="33">
        <f>+'2018 Hourly Load - RC2016'!J143/'2018 Hourly Load - RC2016'!$C$7</f>
        <v>0.56245051365593557</v>
      </c>
      <c r="K142" s="33">
        <f>+'2018 Hourly Load - RC2016'!K143/'2018 Hourly Load - RC2016'!$C$7</f>
        <v>0.61421668409269858</v>
      </c>
      <c r="L142" s="33">
        <f>+'2018 Hourly Load - RC2016'!L143/'2018 Hourly Load - RC2016'!$C$7</f>
        <v>0.66247328365239289</v>
      </c>
      <c r="M142" s="33">
        <f>+'2018 Hourly Load - RC2016'!M143/'2018 Hourly Load - RC2016'!$C$7</f>
        <v>0.69878062998778201</v>
      </c>
      <c r="N142" s="33">
        <f>+'2018 Hourly Load - RC2016'!N143/'2018 Hourly Load - RC2016'!$C$7</f>
        <v>0.73157840544610242</v>
      </c>
      <c r="O142" s="33">
        <f>+'2018 Hourly Load - RC2016'!O143/'2018 Hourly Load - RC2016'!$C$7</f>
        <v>0.75313719797666712</v>
      </c>
      <c r="P142" s="33">
        <f>+'2018 Hourly Load - RC2016'!P143/'2018 Hourly Load - RC2016'!$C$7</f>
        <v>0.76901382813483499</v>
      </c>
      <c r="Q142" s="33">
        <f>+'2018 Hourly Load - RC2016'!Q143/'2018 Hourly Load - RC2016'!$C$7</f>
        <v>0.7821747189238426</v>
      </c>
      <c r="R142" s="33">
        <f>+'2018 Hourly Load - RC2016'!R143/'2018 Hourly Load - RC2016'!$C$7</f>
        <v>0.7889431770439036</v>
      </c>
      <c r="S142" s="33">
        <f>+'2018 Hourly Load - RC2016'!S143/'2018 Hourly Load - RC2016'!$C$7</f>
        <v>0.78142266802161353</v>
      </c>
      <c r="T142" s="33">
        <f>+'2018 Hourly Load - RC2016'!T143/'2018 Hourly Load - RC2016'!$C$7</f>
        <v>0.75936250822289619</v>
      </c>
      <c r="U142" s="33">
        <f>+'2018 Hourly Load - RC2016'!U143/'2018 Hourly Load - RC2016'!$C$7</f>
        <v>0.72928047213373592</v>
      </c>
      <c r="V142" s="33">
        <f>+'2018 Hourly Load - RC2016'!V143/'2018 Hourly Load - RC2016'!$C$7</f>
        <v>0.72460104429764438</v>
      </c>
      <c r="W142" s="33">
        <f>+'2018 Hourly Load - RC2016'!W143/'2018 Hourly Load - RC2016'!$C$7</f>
        <v>0.69171970762796531</v>
      </c>
      <c r="X142" s="33">
        <f>+'2018 Hourly Load - RC2016'!X143/'2018 Hourly Load - RC2016'!$C$7</f>
        <v>0.63293439543706487</v>
      </c>
      <c r="Y142" s="33">
        <f>+'2018 Hourly Load - RC2016'!Y143/'2018 Hourly Load - RC2016'!$C$7</f>
        <v>0.56721350270338589</v>
      </c>
      <c r="AA142" s="34">
        <f t="shared" si="2"/>
        <v>0.7889431770439036</v>
      </c>
    </row>
    <row r="143" spans="1:27" x14ac:dyDescent="0.2">
      <c r="A143" s="29">
        <f>IF('2018 Hourly Load - RC2016'!A144="","",'2018 Hourly Load - RC2016'!A144)</f>
        <v>43234</v>
      </c>
      <c r="B143" s="33">
        <f>+'2018 Hourly Load - RC2016'!B144/'2018 Hourly Load - RC2016'!$C$7</f>
        <v>0.51653362801428693</v>
      </c>
      <c r="C143" s="33">
        <f>+'2018 Hourly Load - RC2016'!C144/'2018 Hourly Load - RC2016'!$C$7</f>
        <v>0.48106189379248565</v>
      </c>
      <c r="D143" s="33">
        <f>+'2018 Hourly Load - RC2016'!D144/'2018 Hourly Load - RC2016'!$C$7</f>
        <v>0.45444764797471482</v>
      </c>
      <c r="E143" s="33">
        <f>+'2018 Hourly Load - RC2016'!E144/'2018 Hourly Load - RC2016'!$C$7</f>
        <v>0.43894704326766143</v>
      </c>
      <c r="F143" s="33">
        <f>+'2018 Hourly Load - RC2016'!F144/'2018 Hourly Load - RC2016'!$C$7</f>
        <v>0.43598062026442486</v>
      </c>
      <c r="G143" s="33">
        <f>+'2018 Hourly Load - RC2016'!G144/'2018 Hourly Load - RC2016'!$C$7</f>
        <v>0.44416961897758511</v>
      </c>
      <c r="H143" s="33">
        <f>+'2018 Hourly Load - RC2016'!H144/'2018 Hourly Load - RC2016'!$C$7</f>
        <v>0.50541998690356948</v>
      </c>
      <c r="I143" s="33">
        <f>+'2018 Hourly Load - RC2016'!I144/'2018 Hourly Load - RC2016'!$C$7</f>
        <v>0.52589248368647012</v>
      </c>
      <c r="J143" s="33">
        <f>+'2018 Hourly Load - RC2016'!J144/'2018 Hourly Load - RC2016'!$C$7</f>
        <v>0.56487378878534</v>
      </c>
      <c r="K143" s="33">
        <f>+'2018 Hourly Load - RC2016'!K144/'2018 Hourly Load - RC2016'!$C$7</f>
        <v>0.62165363190362988</v>
      </c>
      <c r="L143" s="33">
        <f>+'2018 Hourly Load - RC2016'!L144/'2018 Hourly Load - RC2016'!$C$7</f>
        <v>0.66991023146332418</v>
      </c>
      <c r="M143" s="33">
        <f>+'2018 Hourly Load - RC2016'!M144/'2018 Hourly Load - RC2016'!$C$7</f>
        <v>0.71440657651187356</v>
      </c>
      <c r="N143" s="33">
        <f>+'2018 Hourly Load - RC2016'!N144/'2018 Hourly Load - RC2016'!$C$7</f>
        <v>0.74590915319413287</v>
      </c>
      <c r="O143" s="33">
        <f>+'2018 Hourly Load - RC2016'!O144/'2018 Hourly Load - RC2016'!$C$7</f>
        <v>0.76575494089184259</v>
      </c>
      <c r="P143" s="33">
        <f>+'2018 Hourly Load - RC2016'!P144/'2018 Hourly Load - RC2016'!$C$7</f>
        <v>0.77970966318875867</v>
      </c>
      <c r="Q143" s="33">
        <f>+'2018 Hourly Load - RC2016'!Q144/'2018 Hourly Load - RC2016'!$C$7</f>
        <v>0.7792918571319648</v>
      </c>
      <c r="R143" s="33">
        <f>+'2018 Hourly Load - RC2016'!R144/'2018 Hourly Load - RC2016'!$C$7</f>
        <v>0.77523913838106406</v>
      </c>
      <c r="S143" s="33">
        <f>+'2018 Hourly Load - RC2016'!S144/'2018 Hourly Load - RC2016'!$C$7</f>
        <v>0.76646521118839239</v>
      </c>
      <c r="T143" s="33">
        <f>+'2018 Hourly Load - RC2016'!T144/'2018 Hourly Load - RC2016'!$C$7</f>
        <v>0.74260848534546109</v>
      </c>
      <c r="U143" s="33">
        <f>+'2018 Hourly Load - RC2016'!U144/'2018 Hourly Load - RC2016'!$C$7</f>
        <v>0.7142812346948354</v>
      </c>
      <c r="V143" s="33">
        <f>+'2018 Hourly Load - RC2016'!V144/'2018 Hourly Load - RC2016'!$C$7</f>
        <v>0.71632848437312546</v>
      </c>
      <c r="W143" s="33">
        <f>+'2018 Hourly Load - RC2016'!W144/'2018 Hourly Load - RC2016'!$C$7</f>
        <v>0.6820683877160264</v>
      </c>
      <c r="X143" s="33">
        <f>+'2018 Hourly Load - RC2016'!X144/'2018 Hourly Load - RC2016'!$C$7</f>
        <v>0.62721045245898854</v>
      </c>
      <c r="Y143" s="33">
        <f>+'2018 Hourly Load - RC2016'!Y144/'2018 Hourly Load - RC2016'!$C$7</f>
        <v>0.56270119729001189</v>
      </c>
      <c r="AA143" s="34">
        <f t="shared" si="2"/>
        <v>0.77970966318875867</v>
      </c>
    </row>
    <row r="144" spans="1:27" x14ac:dyDescent="0.2">
      <c r="A144" s="29">
        <f>IF('2018 Hourly Load - RC2016'!A145="","",'2018 Hourly Load - RC2016'!A145)</f>
        <v>43235</v>
      </c>
      <c r="B144" s="33">
        <f>+'2018 Hourly Load - RC2016'!B145/'2018 Hourly Load - RC2016'!$C$7</f>
        <v>0.50679874689098925</v>
      </c>
      <c r="C144" s="33">
        <f>+'2018 Hourly Load - RC2016'!C145/'2018 Hourly Load - RC2016'!$C$7</f>
        <v>0.46994825268176815</v>
      </c>
      <c r="D144" s="33">
        <f>+'2018 Hourly Load - RC2016'!D145/'2018 Hourly Load - RC2016'!$C$7</f>
        <v>0.44508879230253162</v>
      </c>
      <c r="E144" s="33">
        <f>+'2018 Hourly Load - RC2016'!E145/'2018 Hourly Load - RC2016'!$C$7</f>
        <v>0.43142653424537142</v>
      </c>
      <c r="F144" s="33">
        <f>+'2018 Hourly Load - RC2016'!F145/'2018 Hourly Load - RC2016'!$C$7</f>
        <v>0.43092516697721878</v>
      </c>
      <c r="G144" s="33">
        <f>+'2018 Hourly Load - RC2016'!G145/'2018 Hourly Load - RC2016'!$C$7</f>
        <v>0.45072917406924917</v>
      </c>
      <c r="H144" s="33">
        <f>+'2018 Hourly Load - RC2016'!H145/'2018 Hourly Load - RC2016'!$C$7</f>
        <v>0.49606113123138629</v>
      </c>
      <c r="I144" s="33">
        <f>+'2018 Hourly Load - RC2016'!I145/'2018 Hourly Load - RC2016'!$C$7</f>
        <v>0.52104593342766092</v>
      </c>
      <c r="J144" s="33">
        <f>+'2018 Hourly Load - RC2016'!J145/'2018 Hourly Load - RC2016'!$C$7</f>
        <v>0.55384370888598133</v>
      </c>
      <c r="K144" s="33">
        <f>+'2018 Hourly Load - RC2016'!K145/'2018 Hourly Load - RC2016'!$C$7</f>
        <v>0.60778247081807268</v>
      </c>
      <c r="L144" s="33">
        <f>+'2018 Hourly Load - RC2016'!L145/'2018 Hourly Load - RC2016'!$C$7</f>
        <v>0.65491099402442343</v>
      </c>
      <c r="M144" s="33">
        <f>+'2018 Hourly Load - RC2016'!M145/'2018 Hourly Load - RC2016'!$C$7</f>
        <v>0.67939442895254543</v>
      </c>
      <c r="N144" s="33">
        <f>+'2018 Hourly Load - RC2016'!N145/'2018 Hourly Load - RC2016'!$C$7</f>
        <v>0.68846082038497292</v>
      </c>
      <c r="O144" s="33">
        <f>+'2018 Hourly Load - RC2016'!O145/'2018 Hourly Load - RC2016'!$C$7</f>
        <v>0.68666425434075928</v>
      </c>
      <c r="P144" s="33">
        <f>+'2018 Hourly Load - RC2016'!P145/'2018 Hourly Load - RC2016'!$C$7</f>
        <v>0.67212460356433179</v>
      </c>
      <c r="Q144" s="33">
        <f>+'2018 Hourly Load - RC2016'!Q145/'2018 Hourly Load - RC2016'!$C$7</f>
        <v>0.65516167765849986</v>
      </c>
      <c r="R144" s="33">
        <f>+'2018 Hourly Load - RC2016'!R145/'2018 Hourly Load - RC2016'!$C$7</f>
        <v>0.6505240304280876</v>
      </c>
      <c r="S144" s="33">
        <f>+'2018 Hourly Load - RC2016'!S145/'2018 Hourly Load - RC2016'!$C$7</f>
        <v>0.64985554073721741</v>
      </c>
      <c r="T144" s="33">
        <f>+'2018 Hourly Load - RC2016'!T145/'2018 Hourly Load - RC2016'!$C$7</f>
        <v>0.64095627172750758</v>
      </c>
      <c r="U144" s="33">
        <f>+'2018 Hourly Load - RC2016'!U145/'2018 Hourly Load - RC2016'!$C$7</f>
        <v>0.62633305973972142</v>
      </c>
      <c r="V144" s="33">
        <f>+'2018 Hourly Load - RC2016'!V145/'2018 Hourly Load - RC2016'!$C$7</f>
        <v>0.62633305973972142</v>
      </c>
      <c r="W144" s="33">
        <f>+'2018 Hourly Load - RC2016'!W145/'2018 Hourly Load - RC2016'!$C$7</f>
        <v>0.60297770116494287</v>
      </c>
      <c r="X144" s="33">
        <f>+'2018 Hourly Load - RC2016'!X145/'2018 Hourly Load - RC2016'!$C$7</f>
        <v>0.5542615149427752</v>
      </c>
      <c r="Y144" s="33">
        <f>+'2018 Hourly Load - RC2016'!Y145/'2018 Hourly Load - RC2016'!$C$7</f>
        <v>0.49998850816524892</v>
      </c>
      <c r="AA144" s="34">
        <f t="shared" si="2"/>
        <v>0.68846082038497292</v>
      </c>
    </row>
    <row r="145" spans="1:27" x14ac:dyDescent="0.2">
      <c r="A145" s="29">
        <f>IF('2018 Hourly Load - RC2016'!A146="","",'2018 Hourly Load - RC2016'!A146)</f>
        <v>43236</v>
      </c>
      <c r="B145" s="33">
        <f>+'2018 Hourly Load - RC2016'!B146/'2018 Hourly Load - RC2016'!$C$7</f>
        <v>0.45026958740677592</v>
      </c>
      <c r="C145" s="33">
        <f>+'2018 Hourly Load - RC2016'!C146/'2018 Hourly Load - RC2016'!$C$7</f>
        <v>0.41859988830179895</v>
      </c>
      <c r="D145" s="33">
        <f>+'2018 Hourly Load - RC2016'!D146/'2018 Hourly Load - RC2016'!$C$7</f>
        <v>0.3981691721245777</v>
      </c>
      <c r="E145" s="33">
        <f>+'2018 Hourly Load - RC2016'!E146/'2018 Hourly Load - RC2016'!$C$7</f>
        <v>0.38521718436396712</v>
      </c>
      <c r="F145" s="33">
        <f>+'2018 Hourly Load - RC2016'!F146/'2018 Hourly Load - RC2016'!$C$7</f>
        <v>0.38325349589703583</v>
      </c>
      <c r="G145" s="33">
        <f>+'2018 Hourly Load - RC2016'!G146/'2018 Hourly Load - RC2016'!$C$7</f>
        <v>0.40594036478094409</v>
      </c>
      <c r="H145" s="33">
        <f>+'2018 Hourly Load - RC2016'!H146/'2018 Hourly Load - RC2016'!$C$7</f>
        <v>0.45277642374753929</v>
      </c>
      <c r="I145" s="33">
        <f>+'2018 Hourly Load - RC2016'!I146/'2018 Hourly Load - RC2016'!$C$7</f>
        <v>0.47329070113611926</v>
      </c>
      <c r="J145" s="33">
        <f>+'2018 Hourly Load - RC2016'!J146/'2018 Hourly Load - RC2016'!$C$7</f>
        <v>0.48854062220909628</v>
      </c>
      <c r="K145" s="33">
        <f>+'2018 Hourly Load - RC2016'!K146/'2018 Hourly Load - RC2016'!$C$7</f>
        <v>0.51603226074613429</v>
      </c>
      <c r="L145" s="33">
        <f>+'2018 Hourly Load - RC2016'!L146/'2018 Hourly Load - RC2016'!$C$7</f>
        <v>0.53942939992659211</v>
      </c>
      <c r="M145" s="33">
        <f>+'2018 Hourly Load - RC2016'!M146/'2018 Hourly Load - RC2016'!$C$7</f>
        <v>0.5559327391699509</v>
      </c>
      <c r="N145" s="33">
        <f>+'2018 Hourly Load - RC2016'!N146/'2018 Hourly Load - RC2016'!$C$7</f>
        <v>0.5632861257695233</v>
      </c>
      <c r="O145" s="33">
        <f>+'2018 Hourly Load - RC2016'!O146/'2018 Hourly Load - RC2016'!$C$7</f>
        <v>0.56829979845105005</v>
      </c>
      <c r="P145" s="33">
        <f>+'2018 Hourly Load - RC2016'!P146/'2018 Hourly Load - RC2016'!$C$7</f>
        <v>0.57866138865953842</v>
      </c>
      <c r="Q145" s="33">
        <f>+'2018 Hourly Load - RC2016'!Q146/'2018 Hourly Load - RC2016'!$C$7</f>
        <v>0.58459423466601168</v>
      </c>
      <c r="R145" s="33">
        <f>+'2018 Hourly Load - RC2016'!R146/'2018 Hourly Load - RC2016'!$C$7</f>
        <v>0.59123735096903451</v>
      </c>
      <c r="S145" s="33">
        <f>+'2018 Hourly Load - RC2016'!S146/'2018 Hourly Load - RC2016'!$C$7</f>
        <v>0.58430177042625597</v>
      </c>
      <c r="T145" s="33">
        <f>+'2018 Hourly Load - RC2016'!T146/'2018 Hourly Load - RC2016'!$C$7</f>
        <v>0.56612720695572172</v>
      </c>
      <c r="U145" s="33">
        <f>+'2018 Hourly Load - RC2016'!U146/'2018 Hourly Load - RC2016'!$C$7</f>
        <v>0.54247938414118757</v>
      </c>
      <c r="V145" s="33">
        <f>+'2018 Hourly Load - RC2016'!V146/'2018 Hourly Load - RC2016'!$C$7</f>
        <v>0.53261916120085173</v>
      </c>
      <c r="W145" s="33">
        <f>+'2018 Hourly Load - RC2016'!W146/'2018 Hourly Load - RC2016'!$C$7</f>
        <v>0.51122749109300447</v>
      </c>
      <c r="X145" s="33">
        <f>+'2018 Hourly Load - RC2016'!X146/'2018 Hourly Load - RC2016'!$C$7</f>
        <v>0.47487836415193602</v>
      </c>
      <c r="Y145" s="33">
        <f>+'2018 Hourly Load - RC2016'!Y146/'2018 Hourly Load - RC2016'!$C$7</f>
        <v>0.4284183306364554</v>
      </c>
      <c r="AA145" s="34">
        <f t="shared" si="2"/>
        <v>0.59123735096903451</v>
      </c>
    </row>
    <row r="146" spans="1:27" x14ac:dyDescent="0.2">
      <c r="A146" s="29">
        <f>IF('2018 Hourly Load - RC2016'!A147="","",'2018 Hourly Load - RC2016'!A147)</f>
        <v>43237</v>
      </c>
      <c r="B146" s="33">
        <f>+'2018 Hourly Load - RC2016'!B147/'2018 Hourly Load - RC2016'!$C$7</f>
        <v>0.38388020498222669</v>
      </c>
      <c r="C146" s="33">
        <f>+'2018 Hourly Load - RC2016'!C147/'2018 Hourly Load - RC2016'!$C$7</f>
        <v>0.35442487797825739</v>
      </c>
      <c r="D146" s="33">
        <f>+'2018 Hourly Load - RC2016'!D147/'2018 Hourly Load - RC2016'!$C$7</f>
        <v>0.33407772301239491</v>
      </c>
      <c r="E146" s="33">
        <f>+'2018 Hourly Load - RC2016'!E147/'2018 Hourly Load - RC2016'!$C$7</f>
        <v>0.32258805645056293</v>
      </c>
      <c r="F146" s="33">
        <f>+'2018 Hourly Load - RC2016'!F147/'2018 Hourly Load - RC2016'!$C$7</f>
        <v>0.31912026617917361</v>
      </c>
      <c r="G146" s="33">
        <f>+'2018 Hourly Load - RC2016'!G147/'2018 Hourly Load - RC2016'!$C$7</f>
        <v>0.32304764311303619</v>
      </c>
      <c r="H146" s="33">
        <f>+'2018 Hourly Load - RC2016'!H147/'2018 Hourly Load - RC2016'!$C$7</f>
        <v>0.33545648299981473</v>
      </c>
      <c r="I146" s="33">
        <f>+'2018 Hourly Load - RC2016'!I147/'2018 Hourly Load - RC2016'!$C$7</f>
        <v>0.35897896399731083</v>
      </c>
      <c r="J146" s="33">
        <f>+'2018 Hourly Load - RC2016'!J147/'2018 Hourly Load - RC2016'!$C$7</f>
        <v>0.40857254293874562</v>
      </c>
      <c r="K146" s="33">
        <f>+'2018 Hourly Load - RC2016'!K147/'2018 Hourly Load - RC2016'!$C$7</f>
        <v>0.45996268792439415</v>
      </c>
      <c r="L146" s="33">
        <f>+'2018 Hourly Load - RC2016'!L147/'2018 Hourly Load - RC2016'!$C$7</f>
        <v>0.50157617118106568</v>
      </c>
      <c r="M146" s="33">
        <f>+'2018 Hourly Load - RC2016'!M147/'2018 Hourly Load - RC2016'!$C$7</f>
        <v>0.53324587028604253</v>
      </c>
      <c r="N146" s="33">
        <f>+'2018 Hourly Load - RC2016'!N147/'2018 Hourly Load - RC2016'!$C$7</f>
        <v>0.55626698401538588</v>
      </c>
      <c r="O146" s="33">
        <f>+'2018 Hourly Load - RC2016'!O147/'2018 Hourly Load - RC2016'!$C$7</f>
        <v>0.57728262867211866</v>
      </c>
      <c r="P146" s="33">
        <f>+'2018 Hourly Load - RC2016'!P147/'2018 Hourly Load - RC2016'!$C$7</f>
        <v>0.5974208806095842</v>
      </c>
      <c r="Q146" s="33">
        <f>+'2018 Hourly Load - RC2016'!Q147/'2018 Hourly Load - RC2016'!$C$7</f>
        <v>0.61325573016207269</v>
      </c>
      <c r="R146" s="33">
        <f>+'2018 Hourly Load - RC2016'!R147/'2018 Hourly Load - RC2016'!$C$7</f>
        <v>0.62319951431376719</v>
      </c>
      <c r="S146" s="33">
        <f>+'2018 Hourly Load - RC2016'!S147/'2018 Hourly Load - RC2016'!$C$7</f>
        <v>0.62131938705819467</v>
      </c>
      <c r="T146" s="33">
        <f>+'2018 Hourly Load - RC2016'!T147/'2018 Hourly Load - RC2016'!$C$7</f>
        <v>0.60293592055926359</v>
      </c>
      <c r="U146" s="33">
        <f>+'2018 Hourly Load - RC2016'!U147/'2018 Hourly Load - RC2016'!$C$7</f>
        <v>0.5713497826656454</v>
      </c>
      <c r="V146" s="33">
        <f>+'2018 Hourly Load - RC2016'!V147/'2018 Hourly Load - RC2016'!$C$7</f>
        <v>0.56186558517642404</v>
      </c>
      <c r="W146" s="33">
        <f>+'2018 Hourly Load - RC2016'!W147/'2018 Hourly Load - RC2016'!$C$7</f>
        <v>0.54339855746613408</v>
      </c>
      <c r="X146" s="33">
        <f>+'2018 Hourly Load - RC2016'!X147/'2018 Hourly Load - RC2016'!$C$7</f>
        <v>0.50399944631047022</v>
      </c>
      <c r="Y146" s="33">
        <f>+'2018 Hourly Load - RC2016'!Y147/'2018 Hourly Load - RC2016'!$C$7</f>
        <v>0.45996268792439415</v>
      </c>
      <c r="AA146" s="34">
        <f t="shared" si="2"/>
        <v>0.62319951431376719</v>
      </c>
    </row>
    <row r="147" spans="1:27" x14ac:dyDescent="0.2">
      <c r="A147" s="29">
        <f>IF('2018 Hourly Load - RC2016'!A148="","",'2018 Hourly Load - RC2016'!A148)</f>
        <v>43238</v>
      </c>
      <c r="B147" s="33">
        <f>+'2018 Hourly Load - RC2016'!B148/'2018 Hourly Load - RC2016'!$C$7</f>
        <v>0.4170122252859822</v>
      </c>
      <c r="C147" s="33">
        <f>+'2018 Hourly Load - RC2016'!C148/'2018 Hourly Load - RC2016'!$C$7</f>
        <v>0.38450691406741749</v>
      </c>
      <c r="D147" s="33">
        <f>+'2018 Hourly Load - RC2016'!D148/'2018 Hourly Load - RC2016'!$C$7</f>
        <v>0.36190360639486802</v>
      </c>
      <c r="E147" s="33">
        <f>+'2018 Hourly Load - RC2016'!E148/'2018 Hourly Load - RC2016'!$C$7</f>
        <v>0.34652834350485284</v>
      </c>
      <c r="F147" s="33">
        <f>+'2018 Hourly Load - RC2016'!F148/'2018 Hourly Load - RC2016'!$C$7</f>
        <v>0.3395927629620743</v>
      </c>
      <c r="G147" s="33">
        <f>+'2018 Hourly Load - RC2016'!G148/'2018 Hourly Load - RC2016'!$C$7</f>
        <v>0.34101330355517351</v>
      </c>
      <c r="H147" s="33">
        <f>+'2018 Hourly Load - RC2016'!H148/'2018 Hourly Load - RC2016'!$C$7</f>
        <v>0.34523314472879174</v>
      </c>
      <c r="I147" s="33">
        <f>+'2018 Hourly Load - RC2016'!I148/'2018 Hourly Load - RC2016'!$C$7</f>
        <v>0.36428510091859317</v>
      </c>
      <c r="J147" s="33">
        <f>+'2018 Hourly Load - RC2016'!J148/'2018 Hourly Load - RC2016'!$C$7</f>
        <v>0.41722112831437913</v>
      </c>
      <c r="K147" s="33">
        <f>+'2018 Hourly Load - RC2016'!K148/'2018 Hourly Load - RC2016'!$C$7</f>
        <v>0.47780300654949331</v>
      </c>
      <c r="L147" s="33">
        <f>+'2018 Hourly Load - RC2016'!L148/'2018 Hourly Load - RC2016'!$C$7</f>
        <v>0.52589248368647012</v>
      </c>
      <c r="M147" s="33">
        <f>+'2018 Hourly Load - RC2016'!M148/'2018 Hourly Load - RC2016'!$C$7</f>
        <v>0.56207448820482098</v>
      </c>
      <c r="N147" s="33">
        <f>+'2018 Hourly Load - RC2016'!N148/'2018 Hourly Load - RC2016'!$C$7</f>
        <v>0.5919476212655842</v>
      </c>
      <c r="O147" s="33">
        <f>+'2018 Hourly Load - RC2016'!O148/'2018 Hourly Load - RC2016'!$C$7</f>
        <v>0.61605503074259171</v>
      </c>
      <c r="P147" s="33">
        <f>+'2018 Hourly Load - RC2016'!P148/'2018 Hourly Load - RC2016'!$C$7</f>
        <v>0.63778094569587407</v>
      </c>
      <c r="Q147" s="33">
        <f>+'2018 Hourly Load - RC2016'!Q148/'2018 Hourly Load - RC2016'!$C$7</f>
        <v>0.65349045343132428</v>
      </c>
      <c r="R147" s="33">
        <f>+'2018 Hourly Load - RC2016'!R148/'2018 Hourly Load - RC2016'!$C$7</f>
        <v>0.66477121696475938</v>
      </c>
      <c r="S147" s="33">
        <f>+'2018 Hourly Load - RC2016'!S148/'2018 Hourly Load - RC2016'!$C$7</f>
        <v>0.66222260001831657</v>
      </c>
      <c r="T147" s="33">
        <f>+'2018 Hourly Load - RC2016'!T148/'2018 Hourly Load - RC2016'!$C$7</f>
        <v>0.64099805233318696</v>
      </c>
      <c r="U147" s="33">
        <f>+'2018 Hourly Load - RC2016'!U148/'2018 Hourly Load - RC2016'!$C$7</f>
        <v>0.61079067442698864</v>
      </c>
      <c r="V147" s="33">
        <f>+'2018 Hourly Load - RC2016'!V148/'2018 Hourly Load - RC2016'!$C$7</f>
        <v>0.60732288415559943</v>
      </c>
      <c r="W147" s="33">
        <f>+'2018 Hourly Load - RC2016'!W148/'2018 Hourly Load - RC2016'!$C$7</f>
        <v>0.58484491830008811</v>
      </c>
      <c r="X147" s="33">
        <f>+'2018 Hourly Load - RC2016'!X148/'2018 Hourly Load - RC2016'!$C$7</f>
        <v>0.53642119631767615</v>
      </c>
      <c r="Y147" s="33">
        <f>+'2018 Hourly Load - RC2016'!Y148/'2018 Hourly Load - RC2016'!$C$7</f>
        <v>0.47851327684604289</v>
      </c>
      <c r="AA147" s="34">
        <f t="shared" si="2"/>
        <v>0.66477121696475938</v>
      </c>
    </row>
    <row r="148" spans="1:27" x14ac:dyDescent="0.2">
      <c r="A148" s="29">
        <f>IF('2018 Hourly Load - RC2016'!A149="","",'2018 Hourly Load - RC2016'!A149)</f>
        <v>43239</v>
      </c>
      <c r="B148" s="33">
        <f>+'2018 Hourly Load - RC2016'!B149/'2018 Hourly Load - RC2016'!$C$7</f>
        <v>0.42754093791718822</v>
      </c>
      <c r="C148" s="33">
        <f>+'2018 Hourly Load - RC2016'!C149/'2018 Hourly Load - RC2016'!$C$7</f>
        <v>0.39231988732946327</v>
      </c>
      <c r="D148" s="33">
        <f>+'2018 Hourly Load - RC2016'!D149/'2018 Hourly Load - RC2016'!$C$7</f>
        <v>0.37021794692506643</v>
      </c>
      <c r="E148" s="33">
        <f>+'2018 Hourly Load - RC2016'!E149/'2018 Hourly Load - RC2016'!$C$7</f>
        <v>0.35931320884274592</v>
      </c>
      <c r="F148" s="33">
        <f>+'2018 Hourly Load - RC2016'!F149/'2018 Hourly Load - RC2016'!$C$7</f>
        <v>0.35981457611089857</v>
      </c>
      <c r="G148" s="33">
        <f>+'2018 Hourly Load - RC2016'!G149/'2018 Hourly Load - RC2016'!$C$7</f>
        <v>0.381122685007387</v>
      </c>
      <c r="H148" s="33">
        <f>+'2018 Hourly Load - RC2016'!H149/'2018 Hourly Load - RC2016'!$C$7</f>
        <v>0.42645464216952411</v>
      </c>
      <c r="I148" s="33">
        <f>+'2018 Hourly Load - RC2016'!I149/'2018 Hourly Load - RC2016'!$C$7</f>
        <v>0.45294354617025678</v>
      </c>
      <c r="J148" s="33">
        <f>+'2018 Hourly Load - RC2016'!J149/'2018 Hourly Load - RC2016'!$C$7</f>
        <v>0.49217553490320309</v>
      </c>
      <c r="K148" s="33">
        <f>+'2018 Hourly Load - RC2016'!K149/'2018 Hourly Load - RC2016'!$C$7</f>
        <v>0.53838488478460744</v>
      </c>
      <c r="L148" s="33">
        <f>+'2018 Hourly Load - RC2016'!L149/'2018 Hourly Load - RC2016'!$C$7</f>
        <v>0.58108466378894308</v>
      </c>
      <c r="M148" s="33">
        <f>+'2018 Hourly Load - RC2016'!M149/'2018 Hourly Load - RC2016'!$C$7</f>
        <v>0.61714132649025588</v>
      </c>
      <c r="N148" s="33">
        <f>+'2018 Hourly Load - RC2016'!N149/'2018 Hourly Load - RC2016'!$C$7</f>
        <v>0.6476411686362098</v>
      </c>
      <c r="O148" s="33">
        <f>+'2018 Hourly Load - RC2016'!O149/'2018 Hourly Load - RC2016'!$C$7</f>
        <v>0.67776498533104923</v>
      </c>
      <c r="P148" s="33">
        <f>+'2018 Hourly Load - RC2016'!P149/'2018 Hourly Load - RC2016'!$C$7</f>
        <v>0.6978614566628355</v>
      </c>
      <c r="Q148" s="33">
        <f>+'2018 Hourly Load - RC2016'!Q149/'2018 Hourly Load - RC2016'!$C$7</f>
        <v>0.71720587709239259</v>
      </c>
      <c r="R148" s="33">
        <f>+'2018 Hourly Load - RC2016'!R149/'2018 Hourly Load - RC2016'!$C$7</f>
        <v>0.72765102851223995</v>
      </c>
      <c r="S148" s="33">
        <f>+'2018 Hourly Load - RC2016'!S149/'2018 Hourly Load - RC2016'!$C$7</f>
        <v>0.72597980428506426</v>
      </c>
      <c r="T148" s="33">
        <f>+'2018 Hourly Load - RC2016'!T149/'2018 Hourly Load - RC2016'!$C$7</f>
        <v>0.70864085292811774</v>
      </c>
      <c r="U148" s="33">
        <f>+'2018 Hourly Load - RC2016'!U149/'2018 Hourly Load - RC2016'!$C$7</f>
        <v>0.67488212353917143</v>
      </c>
      <c r="V148" s="33">
        <f>+'2018 Hourly Load - RC2016'!V149/'2018 Hourly Load - RC2016'!$C$7</f>
        <v>0.66297465092054553</v>
      </c>
      <c r="W148" s="33">
        <f>+'2018 Hourly Load - RC2016'!W149/'2018 Hourly Load - RC2016'!$C$7</f>
        <v>0.63176453847804204</v>
      </c>
      <c r="X148" s="33">
        <f>+'2018 Hourly Load - RC2016'!X149/'2018 Hourly Load - RC2016'!$C$7</f>
        <v>0.57594564929037817</v>
      </c>
      <c r="Y148" s="33">
        <f>+'2018 Hourly Load - RC2016'!Y149/'2018 Hourly Load - RC2016'!$C$7</f>
        <v>0.50930558323175268</v>
      </c>
      <c r="AA148" s="34">
        <f t="shared" si="2"/>
        <v>0.72765102851223995</v>
      </c>
    </row>
    <row r="149" spans="1:27" x14ac:dyDescent="0.2">
      <c r="A149" s="29">
        <f>IF('2018 Hourly Load - RC2016'!A150="","",'2018 Hourly Load - RC2016'!A150)</f>
        <v>43240</v>
      </c>
      <c r="B149" s="33">
        <f>+'2018 Hourly Load - RC2016'!B150/'2018 Hourly Load - RC2016'!$C$7</f>
        <v>0.45340313283273009</v>
      </c>
      <c r="C149" s="33">
        <f>+'2018 Hourly Load - RC2016'!C150/'2018 Hourly Load - RC2016'!$C$7</f>
        <v>0.41504853681905091</v>
      </c>
      <c r="D149" s="33">
        <f>+'2018 Hourly Load - RC2016'!D150/'2018 Hourly Load - RC2016'!$C$7</f>
        <v>0.39286303520329535</v>
      </c>
      <c r="E149" s="33">
        <f>+'2018 Hourly Load - RC2016'!E150/'2018 Hourly Load - RC2016'!$C$7</f>
        <v>0.37932611896317325</v>
      </c>
      <c r="F149" s="33">
        <f>+'2018 Hourly Load - RC2016'!F150/'2018 Hourly Load - RC2016'!$C$7</f>
        <v>0.37544052263499011</v>
      </c>
      <c r="G149" s="33">
        <f>+'2018 Hourly Load - RC2016'!G150/'2018 Hourly Load - RC2016'!$C$7</f>
        <v>0.39344796368280677</v>
      </c>
      <c r="H149" s="33">
        <f>+'2018 Hourly Load - RC2016'!H150/'2018 Hourly Load - RC2016'!$C$7</f>
        <v>0.43593883965874541</v>
      </c>
      <c r="I149" s="33">
        <f>+'2018 Hourly Load - RC2016'!I150/'2018 Hourly Load - RC2016'!$C$7</f>
        <v>0.46723251331260784</v>
      </c>
      <c r="J149" s="33">
        <f>+'2018 Hourly Load - RC2016'!J150/'2018 Hourly Load - RC2016'!$C$7</f>
        <v>0.50596313477740151</v>
      </c>
      <c r="K149" s="33">
        <f>+'2018 Hourly Load - RC2016'!K150/'2018 Hourly Load - RC2016'!$C$7</f>
        <v>0.55309165798375237</v>
      </c>
      <c r="L149" s="33">
        <f>+'2018 Hourly Load - RC2016'!L150/'2018 Hourly Load - RC2016'!$C$7</f>
        <v>0.5990503242310804</v>
      </c>
      <c r="M149" s="33">
        <f>+'2018 Hourly Load - RC2016'!M150/'2018 Hourly Load - RC2016'!$C$7</f>
        <v>0.63644396631413358</v>
      </c>
      <c r="N149" s="33">
        <f>+'2018 Hourly Load - RC2016'!N150/'2018 Hourly Load - RC2016'!$C$7</f>
        <v>0.66610819634649976</v>
      </c>
      <c r="O149" s="33">
        <f>+'2018 Hourly Load - RC2016'!O150/'2018 Hourly Load - RC2016'!$C$7</f>
        <v>0.69067519248598053</v>
      </c>
      <c r="P149" s="33">
        <f>+'2018 Hourly Load - RC2016'!P150/'2018 Hourly Load - RC2016'!$C$7</f>
        <v>0.70805592444860632</v>
      </c>
      <c r="Q149" s="33">
        <f>+'2018 Hourly Load - RC2016'!Q150/'2018 Hourly Load - RC2016'!$C$7</f>
        <v>0.7219688661398429</v>
      </c>
      <c r="R149" s="33">
        <f>+'2018 Hourly Load - RC2016'!R150/'2018 Hourly Load - RC2016'!$C$7</f>
        <v>0.73007430364164438</v>
      </c>
      <c r="S149" s="33">
        <f>+'2018 Hourly Load - RC2016'!S150/'2018 Hourly Load - RC2016'!$C$7</f>
        <v>0.72648117155321701</v>
      </c>
      <c r="T149" s="33">
        <f>+'2018 Hourly Load - RC2016'!T150/'2018 Hourly Load - RC2016'!$C$7</f>
        <v>0.71173261774839258</v>
      </c>
      <c r="U149" s="33">
        <f>+'2018 Hourly Load - RC2016'!U150/'2018 Hourly Load - RC2016'!$C$7</f>
        <v>0.67705471503449965</v>
      </c>
      <c r="V149" s="33">
        <f>+'2018 Hourly Load - RC2016'!V150/'2018 Hourly Load - RC2016'!$C$7</f>
        <v>0.66640066058625547</v>
      </c>
      <c r="W149" s="33">
        <f>+'2018 Hourly Load - RC2016'!W150/'2018 Hourly Load - RC2016'!$C$7</f>
        <v>0.63184809968940081</v>
      </c>
      <c r="X149" s="33">
        <f>+'2018 Hourly Load - RC2016'!X150/'2018 Hourly Load - RC2016'!$C$7</f>
        <v>0.57444154748592025</v>
      </c>
      <c r="Y149" s="33">
        <f>+'2018 Hourly Load - RC2016'!Y150/'2018 Hourly Load - RC2016'!$C$7</f>
        <v>0.51030831776805796</v>
      </c>
      <c r="AA149" s="34">
        <f t="shared" si="2"/>
        <v>0.73007430364164438</v>
      </c>
    </row>
    <row r="150" spans="1:27" x14ac:dyDescent="0.2">
      <c r="A150" s="29">
        <f>IF('2018 Hourly Load - RC2016'!A151="","",'2018 Hourly Load - RC2016'!A151)</f>
        <v>43241</v>
      </c>
      <c r="B150" s="33">
        <f>+'2018 Hourly Load - RC2016'!B151/'2018 Hourly Load - RC2016'!$C$7</f>
        <v>0.45436408676335605</v>
      </c>
      <c r="C150" s="33">
        <f>+'2018 Hourly Load - RC2016'!C151/'2018 Hourly Load - RC2016'!$C$7</f>
        <v>0.41550812348152422</v>
      </c>
      <c r="D150" s="33">
        <f>+'2018 Hourly Load - RC2016'!D151/'2018 Hourly Load - RC2016'!$C$7</f>
        <v>0.39077400491932585</v>
      </c>
      <c r="E150" s="33">
        <f>+'2018 Hourly Load - RC2016'!E151/'2018 Hourly Load - RC2016'!$C$7</f>
        <v>0.37489737476115803</v>
      </c>
      <c r="F150" s="33">
        <f>+'2018 Hourly Load - RC2016'!F151/'2018 Hourly Load - RC2016'!$C$7</f>
        <v>0.37055219177050158</v>
      </c>
      <c r="G150" s="33">
        <f>+'2018 Hourly Load - RC2016'!G151/'2018 Hourly Load - RC2016'!$C$7</f>
        <v>0.38860141342399762</v>
      </c>
      <c r="H150" s="33">
        <f>+'2018 Hourly Load - RC2016'!H151/'2018 Hourly Load - RC2016'!$C$7</f>
        <v>0.43247104938735614</v>
      </c>
      <c r="I150" s="33">
        <f>+'2018 Hourly Load - RC2016'!I151/'2018 Hourly Load - RC2016'!$C$7</f>
        <v>0.46284554971627201</v>
      </c>
      <c r="J150" s="33">
        <f>+'2018 Hourly Load - RC2016'!J151/'2018 Hourly Load - RC2016'!$C$7</f>
        <v>0.49706386576769163</v>
      </c>
      <c r="K150" s="33">
        <f>+'2018 Hourly Load - RC2016'!K151/'2018 Hourly Load - RC2016'!$C$7</f>
        <v>0.54009788961746241</v>
      </c>
      <c r="L150" s="33">
        <f>+'2018 Hourly Load - RC2016'!L151/'2018 Hourly Load - RC2016'!$C$7</f>
        <v>0.58225452074796591</v>
      </c>
      <c r="M150" s="33">
        <f>+'2018 Hourly Load - RC2016'!M151/'2018 Hourly Load - RC2016'!$C$7</f>
        <v>0.61902145374582829</v>
      </c>
      <c r="N150" s="33">
        <f>+'2018 Hourly Load - RC2016'!N151/'2018 Hourly Load - RC2016'!$C$7</f>
        <v>0.64952129589178231</v>
      </c>
      <c r="O150" s="33">
        <f>+'2018 Hourly Load - RC2016'!O151/'2018 Hourly Load - RC2016'!$C$7</f>
        <v>0.68198482650466752</v>
      </c>
      <c r="P150" s="33">
        <f>+'2018 Hourly Load - RC2016'!P151/'2018 Hourly Load - RC2016'!$C$7</f>
        <v>0.7126100104676597</v>
      </c>
      <c r="Q150" s="33">
        <f>+'2018 Hourly Load - RC2016'!Q151/'2018 Hourly Load - RC2016'!$C$7</f>
        <v>0.73333319088463678</v>
      </c>
      <c r="R150" s="33">
        <f>+'2018 Hourly Load - RC2016'!R151/'2018 Hourly Load - RC2016'!$C$7</f>
        <v>0.74582559198277421</v>
      </c>
      <c r="S150" s="33">
        <f>+'2018 Hourly Load - RC2016'!S151/'2018 Hourly Load - RC2016'!$C$7</f>
        <v>0.7406865774842093</v>
      </c>
      <c r="T150" s="33">
        <f>+'2018 Hourly Load - RC2016'!T151/'2018 Hourly Load - RC2016'!$C$7</f>
        <v>0.71916956555932376</v>
      </c>
      <c r="U150" s="33">
        <f>+'2018 Hourly Load - RC2016'!U151/'2018 Hourly Load - RC2016'!$C$7</f>
        <v>0.68307112225233169</v>
      </c>
      <c r="V150" s="33">
        <f>+'2018 Hourly Load - RC2016'!V151/'2018 Hourly Load - RC2016'!$C$7</f>
        <v>0.66635887998057608</v>
      </c>
      <c r="W150" s="33">
        <f>+'2018 Hourly Load - RC2016'!W151/'2018 Hourly Load - RC2016'!$C$7</f>
        <v>0.63590081844030144</v>
      </c>
      <c r="X150" s="33">
        <f>+'2018 Hourly Load - RC2016'!X151/'2018 Hourly Load - RC2016'!$C$7</f>
        <v>0.57932987835040872</v>
      </c>
      <c r="Y150" s="33">
        <f>+'2018 Hourly Load - RC2016'!Y151/'2018 Hourly Load - RC2016'!$C$7</f>
        <v>0.51314939895425637</v>
      </c>
      <c r="AA150" s="34">
        <f t="shared" si="2"/>
        <v>0.74582559198277421</v>
      </c>
    </row>
    <row r="151" spans="1:27" x14ac:dyDescent="0.2">
      <c r="A151" s="29">
        <f>IF('2018 Hourly Load - RC2016'!A152="","",'2018 Hourly Load - RC2016'!A152)</f>
        <v>43242</v>
      </c>
      <c r="B151" s="33">
        <f>+'2018 Hourly Load - RC2016'!B152/'2018 Hourly Load - RC2016'!$C$7</f>
        <v>0.45156478618283696</v>
      </c>
      <c r="C151" s="33">
        <f>+'2018 Hourly Load - RC2016'!C152/'2018 Hourly Load - RC2016'!$C$7</f>
        <v>0.4113718435192647</v>
      </c>
      <c r="D151" s="33">
        <f>+'2018 Hourly Load - RC2016'!D152/'2018 Hourly Load - RC2016'!$C$7</f>
        <v>0.3830445928686389</v>
      </c>
      <c r="E151" s="33">
        <f>+'2018 Hourly Load - RC2016'!E152/'2018 Hourly Load - RC2016'!$C$7</f>
        <v>0.36842138088085274</v>
      </c>
      <c r="F151" s="33">
        <f>+'2018 Hourly Load - RC2016'!F152/'2018 Hourly Load - RC2016'!$C$7</f>
        <v>0.3658309833287306</v>
      </c>
      <c r="G151" s="33">
        <f>+'2018 Hourly Load - RC2016'!G152/'2018 Hourly Load - RC2016'!$C$7</f>
        <v>0.38517540375828774</v>
      </c>
      <c r="H151" s="33">
        <f>+'2018 Hourly Load - RC2016'!H152/'2018 Hourly Load - RC2016'!$C$7</f>
        <v>0.42950462638411951</v>
      </c>
      <c r="I151" s="33">
        <f>+'2018 Hourly Load - RC2016'!I152/'2018 Hourly Load - RC2016'!$C$7</f>
        <v>0.45795721885178342</v>
      </c>
      <c r="J151" s="33">
        <f>+'2018 Hourly Load - RC2016'!J152/'2018 Hourly Load - RC2016'!$C$7</f>
        <v>0.49777413606424126</v>
      </c>
      <c r="K151" s="33">
        <f>+'2018 Hourly Load - RC2016'!K152/'2018 Hourly Load - RC2016'!$C$7</f>
        <v>0.54481909805923334</v>
      </c>
      <c r="L151" s="33">
        <f>+'2018 Hourly Load - RC2016'!L152/'2018 Hourly Load - RC2016'!$C$7</f>
        <v>0.59441267700066813</v>
      </c>
      <c r="M151" s="33">
        <f>+'2018 Hourly Load - RC2016'!M152/'2018 Hourly Load - RC2016'!$C$7</f>
        <v>0.64116517475590451</v>
      </c>
      <c r="N151" s="33">
        <f>+'2018 Hourly Load - RC2016'!N152/'2018 Hourly Load - RC2016'!$C$7</f>
        <v>0.68394851497159892</v>
      </c>
      <c r="O151" s="33">
        <f>+'2018 Hourly Load - RC2016'!O152/'2018 Hourly Load - RC2016'!$C$7</f>
        <v>0.72489350853740009</v>
      </c>
      <c r="P151" s="33">
        <f>+'2018 Hourly Load - RC2016'!P152/'2018 Hourly Load - RC2016'!$C$7</f>
        <v>0.75526800886631607</v>
      </c>
      <c r="Q151" s="33">
        <f>+'2018 Hourly Load - RC2016'!Q152/'2018 Hourly Load - RC2016'!$C$7</f>
        <v>0.78075417833074334</v>
      </c>
      <c r="R151" s="33">
        <f>+'2018 Hourly Load - RC2016'!R152/'2018 Hourly Load - RC2016'!$C$7</f>
        <v>0.7966725890945906</v>
      </c>
      <c r="S151" s="33">
        <f>+'2018 Hourly Load - RC2016'!S152/'2018 Hourly Load - RC2016'!$C$7</f>
        <v>0.79178425823010212</v>
      </c>
      <c r="T151" s="33">
        <f>+'2018 Hourly Load - RC2016'!T152/'2018 Hourly Load - RC2016'!$C$7</f>
        <v>0.76905560874051448</v>
      </c>
      <c r="U151" s="33">
        <f>+'2018 Hourly Load - RC2016'!U152/'2018 Hourly Load - RC2016'!$C$7</f>
        <v>0.72877910486558339</v>
      </c>
      <c r="V151" s="33">
        <f>+'2018 Hourly Load - RC2016'!V152/'2018 Hourly Load - RC2016'!$C$7</f>
        <v>0.70571621053056055</v>
      </c>
      <c r="W151" s="33">
        <f>+'2018 Hourly Load - RC2016'!W152/'2018 Hourly Load - RC2016'!$C$7</f>
        <v>0.67550883262436234</v>
      </c>
      <c r="X151" s="33">
        <f>+'2018 Hourly Load - RC2016'!X152/'2018 Hourly Load - RC2016'!$C$7</f>
        <v>0.6106235520042711</v>
      </c>
      <c r="Y151" s="33">
        <f>+'2018 Hourly Load - RC2016'!Y152/'2018 Hourly Load - RC2016'!$C$7</f>
        <v>0.54051569567425628</v>
      </c>
      <c r="AA151" s="34">
        <f t="shared" si="2"/>
        <v>0.7966725890945906</v>
      </c>
    </row>
    <row r="152" spans="1:27" x14ac:dyDescent="0.2">
      <c r="A152" s="29">
        <f>IF('2018 Hourly Load - RC2016'!A153="","",'2018 Hourly Load - RC2016'!A153)</f>
        <v>43243</v>
      </c>
      <c r="B152" s="33">
        <f>+'2018 Hourly Load - RC2016'!B153/'2018 Hourly Load - RC2016'!$C$7</f>
        <v>0.47717629746430246</v>
      </c>
      <c r="C152" s="33">
        <f>+'2018 Hourly Load - RC2016'!C153/'2018 Hourly Load - RC2016'!$C$7</f>
        <v>0.4343929572486081</v>
      </c>
      <c r="D152" s="33">
        <f>+'2018 Hourly Load - RC2016'!D153/'2018 Hourly Load - RC2016'!$C$7</f>
        <v>0.40493763024463875</v>
      </c>
      <c r="E152" s="33">
        <f>+'2018 Hourly Load - RC2016'!E153/'2018 Hourly Load - RC2016'!$C$7</f>
        <v>0.3875568982820129</v>
      </c>
      <c r="F152" s="33">
        <f>+'2018 Hourly Load - RC2016'!F153/'2018 Hourly Load - RC2016'!$C$7</f>
        <v>0.38053775652787553</v>
      </c>
      <c r="G152" s="33">
        <f>+'2018 Hourly Load - RC2016'!G153/'2018 Hourly Load - RC2016'!$C$7</f>
        <v>0.39649794789740217</v>
      </c>
      <c r="H152" s="33">
        <f>+'2018 Hourly Load - RC2016'!H153/'2018 Hourly Load - RC2016'!$C$7</f>
        <v>0.43547925299627216</v>
      </c>
      <c r="I152" s="33">
        <f>+'2018 Hourly Load - RC2016'!I153/'2018 Hourly Load - RC2016'!$C$7</f>
        <v>0.47161947690894368</v>
      </c>
      <c r="J152" s="33">
        <f>+'2018 Hourly Load - RC2016'!J153/'2018 Hourly Load - RC2016'!$C$7</f>
        <v>0.5188733419323327</v>
      </c>
      <c r="K152" s="33">
        <f>+'2018 Hourly Load - RC2016'!K153/'2018 Hourly Load - RC2016'!$C$7</f>
        <v>0.57515181778246982</v>
      </c>
      <c r="L152" s="33">
        <f>+'2018 Hourly Load - RC2016'!L153/'2018 Hourly Load - RC2016'!$C$7</f>
        <v>0.63272549240866793</v>
      </c>
      <c r="M152" s="33">
        <f>+'2018 Hourly Load - RC2016'!M153/'2018 Hourly Load - RC2016'!$C$7</f>
        <v>0.68887862644176689</v>
      </c>
      <c r="N152" s="33">
        <f>+'2018 Hourly Load - RC2016'!N153/'2018 Hourly Load - RC2016'!$C$7</f>
        <v>0.73604893025379703</v>
      </c>
      <c r="O152" s="33">
        <f>+'2018 Hourly Load - RC2016'!O153/'2018 Hourly Load - RC2016'!$C$7</f>
        <v>0.78313567285446861</v>
      </c>
      <c r="P152" s="33">
        <f>+'2018 Hourly Load - RC2016'!P153/'2018 Hourly Load - RC2016'!$C$7</f>
        <v>0.81714508587749124</v>
      </c>
      <c r="Q152" s="33">
        <f>+'2018 Hourly Load - RC2016'!Q153/'2018 Hourly Load - RC2016'!$C$7</f>
        <v>0.83933058749324685</v>
      </c>
      <c r="R152" s="33">
        <f>+'2018 Hourly Load - RC2016'!R153/'2018 Hourly Load - RC2016'!$C$7</f>
        <v>0.84643329045874294</v>
      </c>
      <c r="S152" s="33">
        <f>+'2018 Hourly Load - RC2016'!S153/'2018 Hourly Load - RC2016'!$C$7</f>
        <v>0.83682375115248353</v>
      </c>
      <c r="T152" s="33">
        <f>+'2018 Hourly Load - RC2016'!T153/'2018 Hourly Load - RC2016'!$C$7</f>
        <v>0.80699239869739969</v>
      </c>
      <c r="U152" s="33">
        <f>+'2018 Hourly Load - RC2016'!U153/'2018 Hourly Load - RC2016'!$C$7</f>
        <v>0.75501732523223974</v>
      </c>
      <c r="V152" s="33">
        <f>+'2018 Hourly Load - RC2016'!V153/'2018 Hourly Load - RC2016'!$C$7</f>
        <v>0.73304072664488107</v>
      </c>
      <c r="W152" s="33">
        <f>+'2018 Hourly Load - RC2016'!W153/'2018 Hourly Load - RC2016'!$C$7</f>
        <v>0.70174705299101869</v>
      </c>
      <c r="X152" s="33">
        <f>+'2018 Hourly Load - RC2016'!X153/'2018 Hourly Load - RC2016'!$C$7</f>
        <v>0.64655487288854574</v>
      </c>
      <c r="Y152" s="33">
        <f>+'2018 Hourly Load - RC2016'!Y153/'2018 Hourly Load - RC2016'!$C$7</f>
        <v>0.58626545889318726</v>
      </c>
      <c r="AA152" s="34">
        <f t="shared" si="2"/>
        <v>0.84643329045874294</v>
      </c>
    </row>
    <row r="153" spans="1:27" x14ac:dyDescent="0.2">
      <c r="A153" s="29">
        <f>IF('2018 Hourly Load - RC2016'!A154="","",'2018 Hourly Load - RC2016'!A154)</f>
        <v>43244</v>
      </c>
      <c r="B153" s="33">
        <f>+'2018 Hourly Load - RC2016'!B154/'2018 Hourly Load - RC2016'!$C$7</f>
        <v>0.52844110063291283</v>
      </c>
      <c r="C153" s="33">
        <f>+'2018 Hourly Load - RC2016'!C154/'2018 Hourly Load - RC2016'!$C$7</f>
        <v>0.48473858709227186</v>
      </c>
      <c r="D153" s="33">
        <f>+'2018 Hourly Load - RC2016'!D154/'2018 Hourly Load - RC2016'!$C$7</f>
        <v>0.45039492922381408</v>
      </c>
      <c r="E153" s="33">
        <f>+'2018 Hourly Load - RC2016'!E154/'2018 Hourly Load - RC2016'!$C$7</f>
        <v>0.42674710640927987</v>
      </c>
      <c r="F153" s="33">
        <f>+'2018 Hourly Load - RC2016'!F154/'2018 Hourly Load - RC2016'!$C$7</f>
        <v>0.41387867986002802</v>
      </c>
      <c r="G153" s="33">
        <f>+'2018 Hourly Load - RC2016'!G154/'2018 Hourly Load - RC2016'!$C$7</f>
        <v>0.41036910898295936</v>
      </c>
      <c r="H153" s="33">
        <f>+'2018 Hourly Load - RC2016'!H154/'2018 Hourly Load - RC2016'!$C$7</f>
        <v>0.41371155743731047</v>
      </c>
      <c r="I153" s="33">
        <f>+'2018 Hourly Load - RC2016'!I154/'2018 Hourly Load - RC2016'!$C$7</f>
        <v>0.43940662993013474</v>
      </c>
      <c r="J153" s="33">
        <f>+'2018 Hourly Load - RC2016'!J154/'2018 Hourly Load - RC2016'!$C$7</f>
        <v>0.507300114159142</v>
      </c>
      <c r="K153" s="33">
        <f>+'2018 Hourly Load - RC2016'!K154/'2018 Hourly Load - RC2016'!$C$7</f>
        <v>0.58146068924005756</v>
      </c>
      <c r="L153" s="33">
        <f>+'2018 Hourly Load - RC2016'!L154/'2018 Hourly Load - RC2016'!$C$7</f>
        <v>0.64755760742485102</v>
      </c>
      <c r="M153" s="33">
        <f>+'2018 Hourly Load - RC2016'!M154/'2018 Hourly Load - RC2016'!$C$7</f>
        <v>0.70780524081453</v>
      </c>
      <c r="N153" s="33">
        <f>+'2018 Hourly Load - RC2016'!N154/'2018 Hourly Load - RC2016'!$C$7</f>
        <v>0.75815087065819387</v>
      </c>
      <c r="O153" s="33">
        <f>+'2018 Hourly Load - RC2016'!O154/'2018 Hourly Load - RC2016'!$C$7</f>
        <v>0.79270343155504863</v>
      </c>
      <c r="P153" s="33">
        <f>+'2018 Hourly Load - RC2016'!P154/'2018 Hourly Load - RC2016'!$C$7</f>
        <v>0.81363551500042253</v>
      </c>
      <c r="Q153" s="33">
        <f>+'2018 Hourly Load - RC2016'!Q154/'2018 Hourly Load - RC2016'!$C$7</f>
        <v>0.82474915611113997</v>
      </c>
      <c r="R153" s="33">
        <f>+'2018 Hourly Load - RC2016'!R154/'2018 Hourly Load - RC2016'!$C$7</f>
        <v>0.82424778884298744</v>
      </c>
      <c r="S153" s="33">
        <f>+'2018 Hourly Load - RC2016'!S154/'2018 Hourly Load - RC2016'!$C$7</f>
        <v>0.81480537195944536</v>
      </c>
      <c r="T153" s="33">
        <f>+'2018 Hourly Load - RC2016'!T154/'2018 Hourly Load - RC2016'!$C$7</f>
        <v>0.78234184134656015</v>
      </c>
      <c r="U153" s="33">
        <f>+'2018 Hourly Load - RC2016'!U154/'2018 Hourly Load - RC2016'!$C$7</f>
        <v>0.740018087793339</v>
      </c>
      <c r="V153" s="33">
        <f>+'2018 Hourly Load - RC2016'!V154/'2018 Hourly Load - RC2016'!$C$7</f>
        <v>0.72192708553416363</v>
      </c>
      <c r="W153" s="33">
        <f>+'2018 Hourly Load - RC2016'!W154/'2018 Hourly Load - RC2016'!$C$7</f>
        <v>0.68967245794967524</v>
      </c>
      <c r="X153" s="33">
        <f>+'2018 Hourly Load - RC2016'!X154/'2018 Hourly Load - RC2016'!$C$7</f>
        <v>0.64041312385367544</v>
      </c>
      <c r="Y153" s="33">
        <f>+'2018 Hourly Load - RC2016'!Y154/'2018 Hourly Load - RC2016'!$C$7</f>
        <v>0.5861401170761491</v>
      </c>
      <c r="AA153" s="34">
        <f t="shared" si="2"/>
        <v>0.82474915611113997</v>
      </c>
    </row>
    <row r="154" spans="1:27" x14ac:dyDescent="0.2">
      <c r="A154" s="29">
        <f>IF('2018 Hourly Load - RC2016'!A155="","",'2018 Hourly Load - RC2016'!A155)</f>
        <v>43245</v>
      </c>
      <c r="B154" s="33">
        <f>+'2018 Hourly Load - RC2016'!B155/'2018 Hourly Load - RC2016'!$C$7</f>
        <v>0.53508421693593566</v>
      </c>
      <c r="C154" s="33">
        <f>+'2018 Hourly Load - RC2016'!C155/'2018 Hourly Load - RC2016'!$C$7</f>
        <v>0.49175772884640923</v>
      </c>
      <c r="D154" s="33">
        <f>+'2018 Hourly Load - RC2016'!D155/'2018 Hourly Load - RC2016'!$C$7</f>
        <v>0.45887639217673004</v>
      </c>
      <c r="E154" s="33">
        <f>+'2018 Hourly Load - RC2016'!E155/'2018 Hourly Load - RC2016'!$C$7</f>
        <v>0.43706691601208897</v>
      </c>
      <c r="F154" s="33">
        <f>+'2018 Hourly Load - RC2016'!F155/'2018 Hourly Load - RC2016'!$C$7</f>
        <v>0.42373890280036386</v>
      </c>
      <c r="G154" s="33">
        <f>+'2018 Hourly Load - RC2016'!G155/'2018 Hourly Load - RC2016'!$C$7</f>
        <v>0.41868344951315778</v>
      </c>
      <c r="H154" s="33">
        <f>+'2018 Hourly Load - RC2016'!H155/'2018 Hourly Load - RC2016'!$C$7</f>
        <v>0.42081426040280662</v>
      </c>
      <c r="I154" s="33">
        <f>+'2018 Hourly Load - RC2016'!I155/'2018 Hourly Load - RC2016'!$C$7</f>
        <v>0.43706691601208897</v>
      </c>
      <c r="J154" s="33">
        <f>+'2018 Hourly Load - RC2016'!J155/'2018 Hourly Load - RC2016'!$C$7</f>
        <v>0.49175772884640923</v>
      </c>
      <c r="K154" s="33">
        <f>+'2018 Hourly Load - RC2016'!K155/'2018 Hourly Load - RC2016'!$C$7</f>
        <v>0.55919162641294318</v>
      </c>
      <c r="L154" s="33">
        <f>+'2018 Hourly Load - RC2016'!L155/'2018 Hourly Load - RC2016'!$C$7</f>
        <v>0.63072002333605726</v>
      </c>
      <c r="M154" s="33">
        <f>+'2018 Hourly Load - RC2016'!M155/'2018 Hourly Load - RC2016'!$C$7</f>
        <v>0.68674781555211795</v>
      </c>
      <c r="N154" s="33">
        <f>+'2018 Hourly Load - RC2016'!N155/'2018 Hourly Load - RC2016'!$C$7</f>
        <v>0.73584002722540021</v>
      </c>
      <c r="O154" s="33">
        <f>+'2018 Hourly Load - RC2016'!O155/'2018 Hourly Load - RC2016'!$C$7</f>
        <v>0.76817821602124725</v>
      </c>
      <c r="P154" s="33">
        <f>+'2018 Hourly Load - RC2016'!P155/'2018 Hourly Load - RC2016'!$C$7</f>
        <v>0.78727195281672802</v>
      </c>
      <c r="Q154" s="33">
        <f>+'2018 Hourly Load - RC2016'!Q155/'2018 Hourly Load - RC2016'!$C$7</f>
        <v>0.79817669089904864</v>
      </c>
      <c r="R154" s="33">
        <f>+'2018 Hourly Load - RC2016'!R155/'2018 Hourly Load - RC2016'!$C$7</f>
        <v>0.8018116035931554</v>
      </c>
      <c r="S154" s="33">
        <f>+'2018 Hourly Load - RC2016'!S155/'2018 Hourly Load - RC2016'!$C$7</f>
        <v>0.78677058554857537</v>
      </c>
      <c r="T154" s="33">
        <f>+'2018 Hourly Load - RC2016'!T155/'2018 Hourly Load - RC2016'!$C$7</f>
        <v>0.75501732523223974</v>
      </c>
      <c r="U154" s="33">
        <f>+'2018 Hourly Load - RC2016'!U155/'2018 Hourly Load - RC2016'!$C$7</f>
        <v>0.71825039223437737</v>
      </c>
      <c r="V154" s="33">
        <f>+'2018 Hourly Load - RC2016'!V155/'2018 Hourly Load - RC2016'!$C$7</f>
        <v>0.70667716446118656</v>
      </c>
      <c r="W154" s="33">
        <f>+'2018 Hourly Load - RC2016'!W155/'2018 Hourly Load - RC2016'!$C$7</f>
        <v>0.67759786290833168</v>
      </c>
      <c r="X154" s="33">
        <f>+'2018 Hourly Load - RC2016'!X155/'2018 Hourly Load - RC2016'!$C$7</f>
        <v>0.62666730458515651</v>
      </c>
      <c r="Y154" s="33">
        <f>+'2018 Hourly Load - RC2016'!Y155/'2018 Hourly Load - RC2016'!$C$7</f>
        <v>0.57515181778246982</v>
      </c>
      <c r="AA154" s="34">
        <f t="shared" si="2"/>
        <v>0.8018116035931554</v>
      </c>
    </row>
    <row r="155" spans="1:27" x14ac:dyDescent="0.2">
      <c r="A155" s="29">
        <f>IF('2018 Hourly Load - RC2016'!A156="","",'2018 Hourly Load - RC2016'!A156)</f>
        <v>43246</v>
      </c>
      <c r="B155" s="33">
        <f>+'2018 Hourly Load - RC2016'!B156/'2018 Hourly Load - RC2016'!$C$7</f>
        <v>0.52138017827309613</v>
      </c>
      <c r="C155" s="33">
        <f>+'2018 Hourly Load - RC2016'!C156/'2018 Hourly Load - RC2016'!$C$7</f>
        <v>0.48323448528781382</v>
      </c>
      <c r="D155" s="33">
        <f>+'2018 Hourly Load - RC2016'!D156/'2018 Hourly Load - RC2016'!$C$7</f>
        <v>0.45499079584854685</v>
      </c>
      <c r="E155" s="33">
        <f>+'2018 Hourly Load - RC2016'!E156/'2018 Hourly Load - RC2016'!$C$7</f>
        <v>0.43644020692689806</v>
      </c>
      <c r="F155" s="33">
        <f>+'2018 Hourly Load - RC2016'!F156/'2018 Hourly Load - RC2016'!$C$7</f>
        <v>0.42624573914112718</v>
      </c>
      <c r="G155" s="33">
        <f>+'2018 Hourly Load - RC2016'!G156/'2018 Hourly Load - RC2016'!$C$7</f>
        <v>0.42641286156384478</v>
      </c>
      <c r="H155" s="33">
        <f>+'2018 Hourly Load - RC2016'!H156/'2018 Hourly Load - RC2016'!$C$7</f>
        <v>0.43092516697721878</v>
      </c>
      <c r="I155" s="33">
        <f>+'2018 Hourly Load - RC2016'!I156/'2018 Hourly Load - RC2016'!$C$7</f>
        <v>0.45206615345098961</v>
      </c>
      <c r="J155" s="33">
        <f>+'2018 Hourly Load - RC2016'!J156/'2018 Hourly Load - RC2016'!$C$7</f>
        <v>0.5179123880017068</v>
      </c>
      <c r="K155" s="33">
        <f>+'2018 Hourly Load - RC2016'!K156/'2018 Hourly Load - RC2016'!$C$7</f>
        <v>0.59529006971993537</v>
      </c>
      <c r="L155" s="33">
        <f>+'2018 Hourly Load - RC2016'!L156/'2018 Hourly Load - RC2016'!$C$7</f>
        <v>0.66401916606253031</v>
      </c>
      <c r="M155" s="33">
        <f>+'2018 Hourly Load - RC2016'!M156/'2018 Hourly Load - RC2016'!$C$7</f>
        <v>0.7129860359187743</v>
      </c>
      <c r="N155" s="33">
        <f>+'2018 Hourly Load - RC2016'!N156/'2018 Hourly Load - RC2016'!$C$7</f>
        <v>0.75393102948457558</v>
      </c>
      <c r="O155" s="33">
        <f>+'2018 Hourly Load - RC2016'!O156/'2018 Hourly Load - RC2016'!$C$7</f>
        <v>0.78200759650112495</v>
      </c>
      <c r="P155" s="33">
        <f>+'2018 Hourly Load - RC2016'!P156/'2018 Hourly Load - RC2016'!$C$7</f>
        <v>0.79763354302521661</v>
      </c>
      <c r="Q155" s="33">
        <f>+'2018 Hourly Load - RC2016'!Q156/'2018 Hourly Load - RC2016'!$C$7</f>
        <v>0.80573898052701798</v>
      </c>
      <c r="R155" s="33">
        <f>+'2018 Hourly Load - RC2016'!R156/'2018 Hourly Load - RC2016'!$C$7</f>
        <v>0.80598966416109441</v>
      </c>
      <c r="S155" s="33">
        <f>+'2018 Hourly Load - RC2016'!S156/'2018 Hourly Load - RC2016'!$C$7</f>
        <v>0.79345548245727759</v>
      </c>
      <c r="T155" s="33">
        <f>+'2018 Hourly Load - RC2016'!T156/'2018 Hourly Load - RC2016'!$C$7</f>
        <v>0.76249605364885042</v>
      </c>
      <c r="U155" s="33">
        <f>+'2018 Hourly Load - RC2016'!U156/'2018 Hourly Load - RC2016'!$C$7</f>
        <v>0.72556199822827039</v>
      </c>
      <c r="V155" s="33">
        <f>+'2018 Hourly Load - RC2016'!V156/'2018 Hourly Load - RC2016'!$C$7</f>
        <v>0.71774902496622461</v>
      </c>
      <c r="W155" s="33">
        <f>+'2018 Hourly Load - RC2016'!W156/'2018 Hourly Load - RC2016'!$C$7</f>
        <v>0.68432454042271329</v>
      </c>
      <c r="X155" s="33">
        <f>+'2018 Hourly Load - RC2016'!X156/'2018 Hourly Load - RC2016'!$C$7</f>
        <v>0.62863099305208781</v>
      </c>
      <c r="Y155" s="33">
        <f>+'2018 Hourly Load - RC2016'!Y156/'2018 Hourly Load - RC2016'!$C$7</f>
        <v>0.56437242151718736</v>
      </c>
      <c r="AA155" s="34">
        <f t="shared" si="2"/>
        <v>0.80598966416109441</v>
      </c>
    </row>
    <row r="156" spans="1:27" x14ac:dyDescent="0.2">
      <c r="A156" s="29">
        <f>IF('2018 Hourly Load - RC2016'!A157="","",'2018 Hourly Load - RC2016'!A157)</f>
        <v>43247</v>
      </c>
      <c r="B156" s="33">
        <f>+'2018 Hourly Load - RC2016'!B157/'2018 Hourly Load - RC2016'!$C$7</f>
        <v>0.51047544019077551</v>
      </c>
      <c r="C156" s="33">
        <f>+'2018 Hourly Load - RC2016'!C157/'2018 Hourly Load - RC2016'!$C$7</f>
        <v>0.47145235448622613</v>
      </c>
      <c r="D156" s="33">
        <f>+'2018 Hourly Load - RC2016'!D157/'2018 Hourly Load - RC2016'!$C$7</f>
        <v>0.44579906259908125</v>
      </c>
      <c r="E156" s="33">
        <f>+'2018 Hourly Load - RC2016'!E157/'2018 Hourly Load - RC2016'!$C$7</f>
        <v>0.43008955486363099</v>
      </c>
      <c r="F156" s="33">
        <f>+'2018 Hourly Load - RC2016'!F157/'2018 Hourly Load - RC2016'!$C$7</f>
        <v>0.42482519854802792</v>
      </c>
      <c r="G156" s="33">
        <f>+'2018 Hourly Load - RC2016'!G157/'2018 Hourly Load - RC2016'!$C$7</f>
        <v>0.44442030261166138</v>
      </c>
      <c r="H156" s="33">
        <f>+'2018 Hourly Load - RC2016'!H157/'2018 Hourly Load - RC2016'!$C$7</f>
        <v>0.48494749012066884</v>
      </c>
      <c r="I156" s="33">
        <f>+'2018 Hourly Load - RC2016'!I157/'2018 Hourly Load - RC2016'!$C$7</f>
        <v>0.52025210191975257</v>
      </c>
      <c r="J156" s="33">
        <f>+'2018 Hourly Load - RC2016'!J157/'2018 Hourly Load - RC2016'!$C$7</f>
        <v>0.56742240573178282</v>
      </c>
      <c r="K156" s="33">
        <f>+'2018 Hourly Load - RC2016'!K157/'2018 Hourly Load - RC2016'!$C$7</f>
        <v>0.62512142217501909</v>
      </c>
      <c r="L156" s="33">
        <f>+'2018 Hourly Load - RC2016'!L157/'2018 Hourly Load - RC2016'!$C$7</f>
        <v>0.68027182167181266</v>
      </c>
      <c r="M156" s="33">
        <f>+'2018 Hourly Load - RC2016'!M157/'2018 Hourly Load - RC2016'!$C$7</f>
        <v>0.72915513031669787</v>
      </c>
      <c r="N156" s="33">
        <f>+'2018 Hourly Load - RC2016'!N157/'2018 Hourly Load - RC2016'!$C$7</f>
        <v>0.76491932877825486</v>
      </c>
      <c r="O156" s="33">
        <f>+'2018 Hourly Load - RC2016'!O157/'2018 Hourly Load - RC2016'!$C$7</f>
        <v>0.79224384489257527</v>
      </c>
      <c r="P156" s="33">
        <f>+'2018 Hourly Load - RC2016'!P157/'2018 Hourly Load - RC2016'!$C$7</f>
        <v>0.80807869444506375</v>
      </c>
      <c r="Q156" s="33">
        <f>+'2018 Hourly Load - RC2016'!Q157/'2018 Hourly Load - RC2016'!$C$7</f>
        <v>0.81551564225599515</v>
      </c>
      <c r="R156" s="33">
        <f>+'2018 Hourly Load - RC2016'!R157/'2018 Hourly Load - RC2016'!$C$7</f>
        <v>0.80364995024304864</v>
      </c>
      <c r="S156" s="33">
        <f>+'2018 Hourly Load - RC2016'!S157/'2018 Hourly Load - RC2016'!$C$7</f>
        <v>0.7725233990119037</v>
      </c>
      <c r="T156" s="33">
        <f>+'2018 Hourly Load - RC2016'!T157/'2018 Hourly Load - RC2016'!$C$7</f>
        <v>0.74306807200793434</v>
      </c>
      <c r="U156" s="33">
        <f>+'2018 Hourly Load - RC2016'!U157/'2018 Hourly Load - RC2016'!$C$7</f>
        <v>0.7142394540891559</v>
      </c>
      <c r="V156" s="33">
        <f>+'2018 Hourly Load - RC2016'!V157/'2018 Hourly Load - RC2016'!$C$7</f>
        <v>0.71089700563480485</v>
      </c>
      <c r="W156" s="33">
        <f>+'2018 Hourly Load - RC2016'!W157/'2018 Hourly Load - RC2016'!$C$7</f>
        <v>0.68006291864341573</v>
      </c>
      <c r="X156" s="33">
        <f>+'2018 Hourly Load - RC2016'!X157/'2018 Hourly Load - RC2016'!$C$7</f>
        <v>0.62491251914662216</v>
      </c>
      <c r="Y156" s="33">
        <f>+'2018 Hourly Load - RC2016'!Y157/'2018 Hourly Load - RC2016'!$C$7</f>
        <v>0.55735327976305005</v>
      </c>
      <c r="AA156" s="34">
        <f t="shared" si="2"/>
        <v>0.81551564225599515</v>
      </c>
    </row>
    <row r="157" spans="1:27" x14ac:dyDescent="0.2">
      <c r="A157" s="29">
        <f>IF('2018 Hourly Load - RC2016'!A158="","",'2018 Hourly Load - RC2016'!A158)</f>
        <v>43248</v>
      </c>
      <c r="B157" s="33">
        <f>+'2018 Hourly Load - RC2016'!B158/'2018 Hourly Load - RC2016'!$C$7</f>
        <v>0.50253712511169157</v>
      </c>
      <c r="C157" s="33">
        <f>+'2018 Hourly Load - RC2016'!C158/'2018 Hourly Load - RC2016'!$C$7</f>
        <v>0.46476745757752391</v>
      </c>
      <c r="D157" s="33">
        <f>+'2018 Hourly Load - RC2016'!D158/'2018 Hourly Load - RC2016'!$C$7</f>
        <v>0.44086895112891333</v>
      </c>
      <c r="E157" s="33">
        <f>+'2018 Hourly Load - RC2016'!E158/'2018 Hourly Load - RC2016'!$C$7</f>
        <v>0.4258697136900127</v>
      </c>
      <c r="F157" s="33">
        <f>+'2018 Hourly Load - RC2016'!F158/'2018 Hourly Load - RC2016'!$C$7</f>
        <v>0.42223480099590588</v>
      </c>
      <c r="G157" s="33">
        <f>+'2018 Hourly Load - RC2016'!G158/'2018 Hourly Load - RC2016'!$C$7</f>
        <v>0.44149566021410414</v>
      </c>
      <c r="H157" s="33">
        <f>+'2018 Hourly Load - RC2016'!H158/'2018 Hourly Load - RC2016'!$C$7</f>
        <v>0.48369407195028713</v>
      </c>
      <c r="I157" s="33">
        <f>+'2018 Hourly Load - RC2016'!I158/'2018 Hourly Load - RC2016'!$C$7</f>
        <v>0.51465350075871441</v>
      </c>
      <c r="J157" s="33">
        <f>+'2018 Hourly Load - RC2016'!J158/'2018 Hourly Load - RC2016'!$C$7</f>
        <v>0.55869025914479054</v>
      </c>
      <c r="K157" s="33">
        <f>+'2018 Hourly Load - RC2016'!K158/'2018 Hourly Load - RC2016'!$C$7</f>
        <v>0.61116669987810313</v>
      </c>
      <c r="L157" s="33">
        <f>+'2018 Hourly Load - RC2016'!L158/'2018 Hourly Load - RC2016'!$C$7</f>
        <v>0.66472943635907988</v>
      </c>
      <c r="M157" s="33">
        <f>+'2018 Hourly Load - RC2016'!M158/'2018 Hourly Load - RC2016'!$C$7</f>
        <v>0.7187517595025299</v>
      </c>
      <c r="N157" s="33">
        <f>+'2018 Hourly Load - RC2016'!N158/'2018 Hourly Load - RC2016'!$C$7</f>
        <v>0.7567303300650946</v>
      </c>
      <c r="O157" s="33">
        <f>+'2018 Hourly Load - RC2016'!O158/'2018 Hourly Load - RC2016'!$C$7</f>
        <v>0.78773153947920127</v>
      </c>
      <c r="P157" s="33">
        <f>+'2018 Hourly Load - RC2016'!P158/'2018 Hourly Load - RC2016'!$C$7</f>
        <v>0.80452734296231565</v>
      </c>
      <c r="Q157" s="33">
        <f>+'2018 Hourly Load - RC2016'!Q158/'2018 Hourly Load - RC2016'!$C$7</f>
        <v>0.80929033200976608</v>
      </c>
      <c r="R157" s="33">
        <f>+'2018 Hourly Load - RC2016'!R158/'2018 Hourly Load - RC2016'!$C$7</f>
        <v>0.80883074534729282</v>
      </c>
      <c r="S157" s="33">
        <f>+'2018 Hourly Load - RC2016'!S158/'2018 Hourly Load - RC2016'!$C$7</f>
        <v>0.79266165094936913</v>
      </c>
      <c r="T157" s="33">
        <f>+'2018 Hourly Load - RC2016'!T158/'2018 Hourly Load - RC2016'!$C$7</f>
        <v>0.76721726209062124</v>
      </c>
      <c r="U157" s="33">
        <f>+'2018 Hourly Load - RC2016'!U158/'2018 Hourly Load - RC2016'!$C$7</f>
        <v>0.73889001143999555</v>
      </c>
      <c r="V157" s="33">
        <f>+'2018 Hourly Load - RC2016'!V158/'2018 Hourly Load - RC2016'!$C$7</f>
        <v>0.72978183940188868</v>
      </c>
      <c r="W157" s="33">
        <f>+'2018 Hourly Load - RC2016'!W158/'2018 Hourly Load - RC2016'!$C$7</f>
        <v>0.69673338030949195</v>
      </c>
      <c r="X157" s="33">
        <f>+'2018 Hourly Load - RC2016'!X158/'2018 Hourly Load - RC2016'!$C$7</f>
        <v>0.63999531779688157</v>
      </c>
      <c r="Y157" s="33">
        <f>+'2018 Hourly Load - RC2016'!Y158/'2018 Hourly Load - RC2016'!$C$7</f>
        <v>0.57640523595285142</v>
      </c>
      <c r="AA157" s="34">
        <f t="shared" si="2"/>
        <v>0.80929033200976608</v>
      </c>
    </row>
    <row r="158" spans="1:27" x14ac:dyDescent="0.2">
      <c r="A158" s="29">
        <f>IF('2018 Hourly Load - RC2016'!A159="","",'2018 Hourly Load - RC2016'!A159)</f>
        <v>43249</v>
      </c>
      <c r="B158" s="33">
        <f>+'2018 Hourly Load - RC2016'!B159/'2018 Hourly Load - RC2016'!$C$7</f>
        <v>0.51870621950961515</v>
      </c>
      <c r="C158" s="33">
        <f>+'2018 Hourly Load - RC2016'!C159/'2018 Hourly Load - RC2016'!$C$7</f>
        <v>0.47713451685862307</v>
      </c>
      <c r="D158" s="33">
        <f>+'2018 Hourly Load - RC2016'!D159/'2018 Hourly Load - RC2016'!$C$7</f>
        <v>0.45223327587370721</v>
      </c>
      <c r="E158" s="33">
        <f>+'2018 Hourly Load - RC2016'!E159/'2018 Hourly Load - RC2016'!$C$7</f>
        <v>0.43698335480073014</v>
      </c>
      <c r="F158" s="33">
        <f>+'2018 Hourly Load - RC2016'!F159/'2018 Hourly Load - RC2016'!$C$7</f>
        <v>0.43159365666808902</v>
      </c>
      <c r="G158" s="33">
        <f>+'2018 Hourly Load - RC2016'!G159/'2018 Hourly Load - RC2016'!$C$7</f>
        <v>0.44909973044775303</v>
      </c>
      <c r="H158" s="33">
        <f>+'2018 Hourly Load - RC2016'!H159/'2018 Hourly Load - RC2016'!$C$7</f>
        <v>0.49004472401355426</v>
      </c>
      <c r="I158" s="33">
        <f>+'2018 Hourly Load - RC2016'!I159/'2018 Hourly Load - RC2016'!$C$7</f>
        <v>0.52066990797654644</v>
      </c>
      <c r="J158" s="33">
        <f>+'2018 Hourly Load - RC2016'!J159/'2018 Hourly Load - RC2016'!$C$7</f>
        <v>0.55793820824256146</v>
      </c>
      <c r="K158" s="33">
        <f>+'2018 Hourly Load - RC2016'!K159/'2018 Hourly Load - RC2016'!$C$7</f>
        <v>0.60427289994100397</v>
      </c>
      <c r="L158" s="33">
        <f>+'2018 Hourly Load - RC2016'!L159/'2018 Hourly Load - RC2016'!$C$7</f>
        <v>0.65206991283822502</v>
      </c>
      <c r="M158" s="33">
        <f>+'2018 Hourly Load - RC2016'!M159/'2018 Hourly Load - RC2016'!$C$7</f>
        <v>0.68570330041013328</v>
      </c>
      <c r="N158" s="33">
        <f>+'2018 Hourly Load - RC2016'!N159/'2018 Hourly Load - RC2016'!$C$7</f>
        <v>0.7058833329532781</v>
      </c>
      <c r="O158" s="33">
        <f>+'2018 Hourly Load - RC2016'!O159/'2018 Hourly Load - RC2016'!$C$7</f>
        <v>0.7190860043479651</v>
      </c>
      <c r="P158" s="33">
        <f>+'2018 Hourly Load - RC2016'!P159/'2018 Hourly Load - RC2016'!$C$7</f>
        <v>0.70989427109849956</v>
      </c>
      <c r="Q158" s="33">
        <f>+'2018 Hourly Load - RC2016'!Q159/'2018 Hourly Load - RC2016'!$C$7</f>
        <v>0.69974158391840791</v>
      </c>
      <c r="R158" s="33">
        <f>+'2018 Hourly Load - RC2016'!R159/'2018 Hourly Load - RC2016'!$C$7</f>
        <v>0.69326559003810273</v>
      </c>
      <c r="S158" s="33">
        <f>+'2018 Hourly Load - RC2016'!S159/'2018 Hourly Load - RC2016'!$C$7</f>
        <v>0.68507659132494236</v>
      </c>
      <c r="T158" s="33">
        <f>+'2018 Hourly Load - RC2016'!T159/'2018 Hourly Load - RC2016'!$C$7</f>
        <v>0.67755608230265241</v>
      </c>
      <c r="U158" s="33">
        <f>+'2018 Hourly Load - RC2016'!U159/'2018 Hourly Load - RC2016'!$C$7</f>
        <v>0.654743871601706</v>
      </c>
      <c r="V158" s="33">
        <f>+'2018 Hourly Load - RC2016'!V159/'2018 Hourly Load - RC2016'!$C$7</f>
        <v>0.65252949950069838</v>
      </c>
      <c r="W158" s="33">
        <f>+'2018 Hourly Load - RC2016'!W159/'2018 Hourly Load - RC2016'!$C$7</f>
        <v>0.63046933970198094</v>
      </c>
      <c r="X158" s="33">
        <f>+'2018 Hourly Load - RC2016'!X159/'2018 Hourly Load - RC2016'!$C$7</f>
        <v>0.58467779587737045</v>
      </c>
      <c r="Y158" s="33">
        <f>+'2018 Hourly Load - RC2016'!Y159/'2018 Hourly Load - RC2016'!$C$7</f>
        <v>0.52798151397043946</v>
      </c>
      <c r="AA158" s="34">
        <f t="shared" si="2"/>
        <v>0.7190860043479651</v>
      </c>
    </row>
    <row r="159" spans="1:27" x14ac:dyDescent="0.2">
      <c r="A159" s="29">
        <f>IF('2018 Hourly Load - RC2016'!A160="","",'2018 Hourly Load - RC2016'!A160)</f>
        <v>43250</v>
      </c>
      <c r="B159" s="33">
        <f>+'2018 Hourly Load - RC2016'!B160/'2018 Hourly Load - RC2016'!$C$7</f>
        <v>0.47149413509190558</v>
      </c>
      <c r="C159" s="33">
        <f>+'2018 Hourly Load - RC2016'!C160/'2018 Hourly Load - RC2016'!$C$7</f>
        <v>0.43075804455450117</v>
      </c>
      <c r="D159" s="33">
        <f>+'2018 Hourly Load - RC2016'!D160/'2018 Hourly Load - RC2016'!$C$7</f>
        <v>0.41070335382839446</v>
      </c>
      <c r="E159" s="33">
        <f>+'2018 Hourly Load - RC2016'!E160/'2018 Hourly Load - RC2016'!$C$7</f>
        <v>0.39825273333593653</v>
      </c>
      <c r="F159" s="33">
        <f>+'2018 Hourly Load - RC2016'!F160/'2018 Hourly Load - RC2016'!$C$7</f>
        <v>0.39595480002357014</v>
      </c>
      <c r="G159" s="33">
        <f>+'2018 Hourly Load - RC2016'!G160/'2018 Hourly Load - RC2016'!$C$7</f>
        <v>0.41404580228274562</v>
      </c>
      <c r="H159" s="33">
        <f>+'2018 Hourly Load - RC2016'!H160/'2018 Hourly Load - RC2016'!$C$7</f>
        <v>0.45390450010088274</v>
      </c>
      <c r="I159" s="33">
        <f>+'2018 Hourly Load - RC2016'!I160/'2018 Hourly Load - RC2016'!$C$7</f>
        <v>0.4854070767831421</v>
      </c>
      <c r="J159" s="33">
        <f>+'2018 Hourly Load - RC2016'!J160/'2018 Hourly Load - RC2016'!$C$7</f>
        <v>0.52894246790106558</v>
      </c>
      <c r="K159" s="33">
        <f>+'2018 Hourly Load - RC2016'!K160/'2018 Hourly Load - RC2016'!$C$7</f>
        <v>0.59127913157471401</v>
      </c>
      <c r="L159" s="33">
        <f>+'2018 Hourly Load - RC2016'!L160/'2018 Hourly Load - RC2016'!$C$7</f>
        <v>0.64596994440903432</v>
      </c>
      <c r="M159" s="33">
        <f>+'2018 Hourly Load - RC2016'!M160/'2018 Hourly Load - RC2016'!$C$7</f>
        <v>0.69021560582350727</v>
      </c>
      <c r="N159" s="33">
        <f>+'2018 Hourly Load - RC2016'!N160/'2018 Hourly Load - RC2016'!$C$7</f>
        <v>0.72476816672036193</v>
      </c>
      <c r="O159" s="33">
        <f>+'2018 Hourly Load - RC2016'!O160/'2018 Hourly Load - RC2016'!$C$7</f>
        <v>0.75134063193245348</v>
      </c>
      <c r="P159" s="33">
        <f>+'2018 Hourly Load - RC2016'!P160/'2018 Hourly Load - RC2016'!$C$7</f>
        <v>0.76692479785086554</v>
      </c>
      <c r="Q159" s="33">
        <f>+'2018 Hourly Load - RC2016'!Q160/'2018 Hourly Load - RC2016'!$C$7</f>
        <v>0.77691036260823954</v>
      </c>
      <c r="R159" s="33">
        <f>+'2018 Hourly Load - RC2016'!R160/'2018 Hourly Load - RC2016'!$C$7</f>
        <v>0.77411106202772051</v>
      </c>
      <c r="S159" s="33">
        <f>+'2018 Hourly Load - RC2016'!S160/'2018 Hourly Load - RC2016'!$C$7</f>
        <v>0.75301185615962896</v>
      </c>
      <c r="T159" s="33">
        <f>+'2018 Hourly Load - RC2016'!T160/'2018 Hourly Load - RC2016'!$C$7</f>
        <v>0.71511684680842313</v>
      </c>
      <c r="U159" s="33">
        <f>+'2018 Hourly Load - RC2016'!U160/'2018 Hourly Load - RC2016'!$C$7</f>
        <v>0.68382317315456076</v>
      </c>
      <c r="V159" s="33">
        <f>+'2018 Hourly Load - RC2016'!V160/'2018 Hourly Load - RC2016'!$C$7</f>
        <v>0.67446431748237756</v>
      </c>
      <c r="W159" s="33">
        <f>+'2018 Hourly Load - RC2016'!W160/'2018 Hourly Load - RC2016'!$C$7</f>
        <v>0.64647131167718697</v>
      </c>
      <c r="X159" s="33">
        <f>+'2018 Hourly Load - RC2016'!X160/'2018 Hourly Load - RC2016'!$C$7</f>
        <v>0.60276879813654594</v>
      </c>
      <c r="Y159" s="33">
        <f>+'2018 Hourly Load - RC2016'!Y160/'2018 Hourly Load - RC2016'!$C$7</f>
        <v>0.5552642494790806</v>
      </c>
      <c r="AA159" s="34">
        <f t="shared" si="2"/>
        <v>0.77691036260823954</v>
      </c>
    </row>
    <row r="160" spans="1:27" x14ac:dyDescent="0.2">
      <c r="A160" s="29">
        <f>IF('2018 Hourly Load - RC2016'!A161="","",'2018 Hourly Load - RC2016'!A161)</f>
        <v>43251</v>
      </c>
      <c r="B160" s="33">
        <f>+'2018 Hourly Load - RC2016'!B161/'2018 Hourly Load - RC2016'!$C$7</f>
        <v>0.50796860385001219</v>
      </c>
      <c r="C160" s="33">
        <f>+'2018 Hourly Load - RC2016'!C161/'2018 Hourly Load - RC2016'!$C$7</f>
        <v>0.46727429391828723</v>
      </c>
      <c r="D160" s="33">
        <f>+'2018 Hourly Load - RC2016'!D161/'2018 Hourly Load - RC2016'!$C$7</f>
        <v>0.4389052626619821</v>
      </c>
      <c r="E160" s="33">
        <f>+'2018 Hourly Load - RC2016'!E161/'2018 Hourly Load - RC2016'!$C$7</f>
        <v>0.42035467374033331</v>
      </c>
      <c r="F160" s="33">
        <f>+'2018 Hourly Load - RC2016'!F161/'2018 Hourly Load - RC2016'!$C$7</f>
        <v>0.41321019016915778</v>
      </c>
      <c r="G160" s="33">
        <f>+'2018 Hourly Load - RC2016'!G161/'2018 Hourly Load - RC2016'!$C$7</f>
        <v>0.41195677199877612</v>
      </c>
      <c r="H160" s="33">
        <f>+'2018 Hourly Load - RC2016'!H161/'2018 Hourly Load - RC2016'!$C$7</f>
        <v>0.42035467374033331</v>
      </c>
      <c r="I160" s="33">
        <f>+'2018 Hourly Load - RC2016'!I161/'2018 Hourly Load - RC2016'!$C$7</f>
        <v>0.44738672561489806</v>
      </c>
      <c r="J160" s="33">
        <f>+'2018 Hourly Load - RC2016'!J161/'2018 Hourly Load - RC2016'!$C$7</f>
        <v>0.51415213349056177</v>
      </c>
      <c r="K160" s="33">
        <f>+'2018 Hourly Load - RC2016'!K161/'2018 Hourly Load - RC2016'!$C$7</f>
        <v>0.58785312190900407</v>
      </c>
      <c r="L160" s="33">
        <f>+'2018 Hourly Load - RC2016'!L161/'2018 Hourly Load - RC2016'!$C$7</f>
        <v>0.65236237707798073</v>
      </c>
      <c r="M160" s="33">
        <f>+'2018 Hourly Load - RC2016'!M161/'2018 Hourly Load - RC2016'!$C$7</f>
        <v>0.70178883359669797</v>
      </c>
      <c r="N160" s="33">
        <f>+'2018 Hourly Load - RC2016'!N161/'2018 Hourly Load - RC2016'!$C$7</f>
        <v>0.73337497149031605</v>
      </c>
      <c r="O160" s="33">
        <f>+'2018 Hourly Load - RC2016'!O161/'2018 Hourly Load - RC2016'!$C$7</f>
        <v>0.75347144282210232</v>
      </c>
      <c r="P160" s="33">
        <f>+'2018 Hourly Load - RC2016'!P161/'2018 Hourly Load - RC2016'!$C$7</f>
        <v>0.75681389127645338</v>
      </c>
      <c r="Q160" s="33">
        <f>+'2018 Hourly Load - RC2016'!Q161/'2018 Hourly Load - RC2016'!$C$7</f>
        <v>0.75376390706185803</v>
      </c>
      <c r="R160" s="33">
        <f>+'2018 Hourly Load - RC2016'!R161/'2018 Hourly Load - RC2016'!$C$7</f>
        <v>0.74260848534546109</v>
      </c>
      <c r="S160" s="33">
        <f>+'2018 Hourly Load - RC2016'!S161/'2018 Hourly Load - RC2016'!$C$7</f>
        <v>0.71816683102301848</v>
      </c>
      <c r="T160" s="33">
        <f>+'2018 Hourly Load - RC2016'!T161/'2018 Hourly Load - RC2016'!$C$7</f>
        <v>0.6897977997667134</v>
      </c>
      <c r="U160" s="33">
        <f>+'2018 Hourly Load - RC2016'!U161/'2018 Hourly Load - RC2016'!$C$7</f>
        <v>0.65975754428323263</v>
      </c>
      <c r="V160" s="33">
        <f>+'2018 Hourly Load - RC2016'!V161/'2018 Hourly Load - RC2016'!$C$7</f>
        <v>0.65570482553233189</v>
      </c>
      <c r="W160" s="33">
        <f>+'2018 Hourly Load - RC2016'!W161/'2018 Hourly Load - RC2016'!$C$7</f>
        <v>0.63544123177782819</v>
      </c>
      <c r="X160" s="33">
        <f>+'2018 Hourly Load - RC2016'!X161/'2018 Hourly Load - RC2016'!$C$7</f>
        <v>0.59871607938564519</v>
      </c>
      <c r="Y160" s="33">
        <f>+'2018 Hourly Load - RC2016'!Y161/'2018 Hourly Load - RC2016'!$C$7</f>
        <v>0.55112796951682108</v>
      </c>
      <c r="AA160" s="34">
        <f t="shared" si="2"/>
        <v>0.75681389127645338</v>
      </c>
    </row>
    <row r="161" spans="1:27" x14ac:dyDescent="0.2">
      <c r="A161" s="29">
        <f>IF('2018 Hourly Load - RC2016'!A162="","",'2018 Hourly Load - RC2016'!A162)</f>
        <v>43252</v>
      </c>
      <c r="B161" s="33">
        <f>+'2018 Hourly Load - RC2016'!B162/'2018 Hourly Load - RC2016'!$C$7</f>
        <v>0.50767613961025648</v>
      </c>
      <c r="C161" s="33">
        <f>+'2018 Hourly Load - RC2016'!C162/'2018 Hourly Load - RC2016'!$C$7</f>
        <v>0.46861127330002766</v>
      </c>
      <c r="D161" s="33">
        <f>+'2018 Hourly Load - RC2016'!D162/'2018 Hourly Load - RC2016'!$C$7</f>
        <v>0.44295798141288284</v>
      </c>
      <c r="E161" s="33">
        <f>+'2018 Hourly Load - RC2016'!E162/'2018 Hourly Load - RC2016'!$C$7</f>
        <v>0.42495054036506608</v>
      </c>
      <c r="F161" s="33">
        <f>+'2018 Hourly Load - RC2016'!F162/'2018 Hourly Load - RC2016'!$C$7</f>
        <v>0.41509031742473029</v>
      </c>
      <c r="G161" s="33">
        <f>+'2018 Hourly Load - RC2016'!G162/'2018 Hourly Load - RC2016'!$C$7</f>
        <v>0.41458895015657765</v>
      </c>
      <c r="H161" s="33">
        <f>+'2018 Hourly Load - RC2016'!H162/'2018 Hourly Load - RC2016'!$C$7</f>
        <v>0.41843276587908146</v>
      </c>
      <c r="I161" s="33">
        <f>+'2018 Hourly Load - RC2016'!I162/'2018 Hourly Load - RC2016'!$C$7</f>
        <v>0.43761006388592105</v>
      </c>
      <c r="J161" s="33">
        <f>+'2018 Hourly Load - RC2016'!J162/'2018 Hourly Load - RC2016'!$C$7</f>
        <v>0.49447346821556953</v>
      </c>
      <c r="K161" s="33">
        <f>+'2018 Hourly Load - RC2016'!K162/'2018 Hourly Load - RC2016'!$C$7</f>
        <v>0.56324434516384392</v>
      </c>
      <c r="L161" s="33">
        <f>+'2018 Hourly Load - RC2016'!L162/'2018 Hourly Load - RC2016'!$C$7</f>
        <v>0.62524676399205725</v>
      </c>
      <c r="M161" s="33">
        <f>+'2018 Hourly Load - RC2016'!M162/'2018 Hourly Load - RC2016'!$C$7</f>
        <v>0.67128899145074405</v>
      </c>
      <c r="N161" s="33">
        <f>+'2018 Hourly Load - RC2016'!N162/'2018 Hourly Load - RC2016'!$C$7</f>
        <v>0.70893331716787367</v>
      </c>
      <c r="O161" s="33">
        <f>+'2018 Hourly Load - RC2016'!O162/'2018 Hourly Load - RC2016'!$C$7</f>
        <v>0.73458660905501838</v>
      </c>
      <c r="P161" s="33">
        <f>+'2018 Hourly Load - RC2016'!P162/'2018 Hourly Load - RC2016'!$C$7</f>
        <v>0.7477057192383465</v>
      </c>
      <c r="Q161" s="33">
        <f>+'2018 Hourly Load - RC2016'!Q162/'2018 Hourly Load - RC2016'!$C$7</f>
        <v>0.74444683199535422</v>
      </c>
      <c r="R161" s="33">
        <f>+'2018 Hourly Load - RC2016'!R162/'2018 Hourly Load - RC2016'!$C$7</f>
        <v>0.72861198244286585</v>
      </c>
      <c r="S161" s="33">
        <f>+'2018 Hourly Load - RC2016'!S162/'2018 Hourly Load - RC2016'!$C$7</f>
        <v>0.70124568572286594</v>
      </c>
      <c r="T161" s="33">
        <f>+'2018 Hourly Load - RC2016'!T162/'2018 Hourly Load - RC2016'!$C$7</f>
        <v>0.67074584357691192</v>
      </c>
      <c r="U161" s="33">
        <f>+'2018 Hourly Load - RC2016'!U162/'2018 Hourly Load - RC2016'!$C$7</f>
        <v>0.64977197952585863</v>
      </c>
      <c r="V161" s="33">
        <f>+'2018 Hourly Load - RC2016'!V162/'2018 Hourly Load - RC2016'!$C$7</f>
        <v>0.64935417346906477</v>
      </c>
      <c r="W161" s="33">
        <f>+'2018 Hourly Load - RC2016'!W162/'2018 Hourly Load - RC2016'!$C$7</f>
        <v>0.63481452269263738</v>
      </c>
      <c r="X161" s="33">
        <f>+'2018 Hourly Load - RC2016'!X162/'2018 Hourly Load - RC2016'!$C$7</f>
        <v>0.5948722636631415</v>
      </c>
      <c r="Y161" s="33">
        <f>+'2018 Hourly Load - RC2016'!Y162/'2018 Hourly Load - RC2016'!$C$7</f>
        <v>0.54168555263327911</v>
      </c>
      <c r="AA161" s="34">
        <f t="shared" si="2"/>
        <v>0.7477057192383465</v>
      </c>
    </row>
    <row r="162" spans="1:27" x14ac:dyDescent="0.2">
      <c r="A162" s="29">
        <f>IF('2018 Hourly Load - RC2016'!A163="","",'2018 Hourly Load - RC2016'!A163)</f>
        <v>43253</v>
      </c>
      <c r="B162" s="33">
        <f>+'2018 Hourly Load - RC2016'!B163/'2018 Hourly Load - RC2016'!$C$7</f>
        <v>0.49342895307358481</v>
      </c>
      <c r="C162" s="33">
        <f>+'2018 Hourly Load - RC2016'!C163/'2018 Hourly Load - RC2016'!$C$7</f>
        <v>0.45992090731871477</v>
      </c>
      <c r="D162" s="33">
        <f>+'2018 Hourly Load - RC2016'!D163/'2018 Hourly Load - RC2016'!$C$7</f>
        <v>0.44057648688915763</v>
      </c>
      <c r="E162" s="33">
        <f>+'2018 Hourly Load - RC2016'!E163/'2018 Hourly Load - RC2016'!$C$7</f>
        <v>0.42975531001819589</v>
      </c>
      <c r="F162" s="33">
        <f>+'2018 Hourly Load - RC2016'!F163/'2018 Hourly Load - RC2016'!$C$7</f>
        <v>0.43109228939993632</v>
      </c>
      <c r="G162" s="33">
        <f>+'2018 Hourly Load - RC2016'!G163/'2018 Hourly Load - RC2016'!$C$7</f>
        <v>0.45444764797471482</v>
      </c>
      <c r="H162" s="33">
        <f>+'2018 Hourly Load - RC2016'!H163/'2018 Hourly Load - RC2016'!$C$7</f>
        <v>0.49585222820298935</v>
      </c>
      <c r="I162" s="33">
        <f>+'2018 Hourly Load - RC2016'!I163/'2018 Hourly Load - RC2016'!$C$7</f>
        <v>0.52346920855706547</v>
      </c>
      <c r="J162" s="33">
        <f>+'2018 Hourly Load - RC2016'!J163/'2018 Hourly Load - RC2016'!$C$7</f>
        <v>0.54895537802149286</v>
      </c>
      <c r="K162" s="33">
        <f>+'2018 Hourly Load - RC2016'!K163/'2018 Hourly Load - RC2016'!$C$7</f>
        <v>0.57832714381410333</v>
      </c>
      <c r="L162" s="33">
        <f>+'2018 Hourly Load - RC2016'!L163/'2018 Hourly Load - RC2016'!$C$7</f>
        <v>0.60632014961929404</v>
      </c>
      <c r="M162" s="33">
        <f>+'2018 Hourly Load - RC2016'!M163/'2018 Hourly Load - RC2016'!$C$7</f>
        <v>0.62211321856610302</v>
      </c>
      <c r="N162" s="33">
        <f>+'2018 Hourly Load - RC2016'!N163/'2018 Hourly Load - RC2016'!$C$7</f>
        <v>0.63753026206179764</v>
      </c>
      <c r="O162" s="33">
        <f>+'2018 Hourly Load - RC2016'!O163/'2018 Hourly Load - RC2016'!$C$7</f>
        <v>0.64780829105892734</v>
      </c>
      <c r="P162" s="33">
        <f>+'2018 Hourly Load - RC2016'!P163/'2018 Hourly Load - RC2016'!$C$7</f>
        <v>0.6547020909960265</v>
      </c>
      <c r="Q162" s="33">
        <f>+'2018 Hourly Load - RC2016'!Q163/'2018 Hourly Load - RC2016'!$C$7</f>
        <v>0.6543678461505914</v>
      </c>
      <c r="R162" s="33">
        <f>+'2018 Hourly Load - RC2016'!R163/'2018 Hourly Load - RC2016'!$C$7</f>
        <v>0.65278018313477459</v>
      </c>
      <c r="S162" s="33">
        <f>+'2018 Hourly Load - RC2016'!S163/'2018 Hourly Load - RC2016'!$C$7</f>
        <v>0.64488364866137016</v>
      </c>
      <c r="T162" s="33">
        <f>+'2018 Hourly Load - RC2016'!T163/'2018 Hourly Load - RC2016'!$C$7</f>
        <v>0.63677821115956867</v>
      </c>
      <c r="U162" s="33">
        <f>+'2018 Hourly Load - RC2016'!U163/'2018 Hourly Load - RC2016'!$C$7</f>
        <v>0.62783716154417935</v>
      </c>
      <c r="V162" s="33">
        <f>+'2018 Hourly Load - RC2016'!V163/'2018 Hourly Load - RC2016'!$C$7</f>
        <v>0.63067824273037787</v>
      </c>
      <c r="W162" s="33">
        <f>+'2018 Hourly Load - RC2016'!W163/'2018 Hourly Load - RC2016'!$C$7</f>
        <v>0.61304682713367564</v>
      </c>
      <c r="X162" s="33">
        <f>+'2018 Hourly Load - RC2016'!X163/'2018 Hourly Load - RC2016'!$C$7</f>
        <v>0.56742240573178282</v>
      </c>
      <c r="Y162" s="33">
        <f>+'2018 Hourly Load - RC2016'!Y163/'2018 Hourly Load - RC2016'!$C$7</f>
        <v>0.51319117955993587</v>
      </c>
      <c r="AA162" s="34">
        <f t="shared" si="2"/>
        <v>0.6547020909960265</v>
      </c>
    </row>
    <row r="163" spans="1:27" x14ac:dyDescent="0.2">
      <c r="A163" s="29">
        <f>IF('2018 Hourly Load - RC2016'!A164="","",'2018 Hourly Load - RC2016'!A164)</f>
        <v>43254</v>
      </c>
      <c r="B163" s="33">
        <f>+'2018 Hourly Load - RC2016'!B164/'2018 Hourly Load - RC2016'!$C$7</f>
        <v>0.46338869759010404</v>
      </c>
      <c r="C163" s="33">
        <f>+'2018 Hourly Load - RC2016'!C164/'2018 Hourly Load - RC2016'!$C$7</f>
        <v>0.42954640698979896</v>
      </c>
      <c r="D163" s="33">
        <f>+'2018 Hourly Load - RC2016'!D164/'2018 Hourly Load - RC2016'!$C$7</f>
        <v>0.40857254293874562</v>
      </c>
      <c r="E163" s="33">
        <f>+'2018 Hourly Load - RC2016'!E164/'2018 Hourly Load - RC2016'!$C$7</f>
        <v>0.39595480002357014</v>
      </c>
      <c r="F163" s="33">
        <f>+'2018 Hourly Load - RC2016'!F164/'2018 Hourly Load - RC2016'!$C$7</f>
        <v>0.39520274912134112</v>
      </c>
      <c r="G163" s="33">
        <f>+'2018 Hourly Load - RC2016'!G164/'2018 Hourly Load - RC2016'!$C$7</f>
        <v>0.41659441922918833</v>
      </c>
      <c r="H163" s="33">
        <f>+'2018 Hourly Load - RC2016'!H164/'2018 Hourly Load - RC2016'!$C$7</f>
        <v>0.45946132065624146</v>
      </c>
      <c r="I163" s="33">
        <f>+'2018 Hourly Load - RC2016'!I164/'2018 Hourly Load - RC2016'!$C$7</f>
        <v>0.48657693374216499</v>
      </c>
      <c r="J163" s="33">
        <f>+'2018 Hourly Load - RC2016'!J164/'2018 Hourly Load - RC2016'!$C$7</f>
        <v>0.51235556744634803</v>
      </c>
      <c r="K163" s="33">
        <f>+'2018 Hourly Load - RC2016'!K164/'2018 Hourly Load - RC2016'!$C$7</f>
        <v>0.54866291378173715</v>
      </c>
      <c r="L163" s="33">
        <f>+'2018 Hourly Load - RC2016'!L164/'2018 Hourly Load - RC2016'!$C$7</f>
        <v>0.58488669890576739</v>
      </c>
      <c r="M163" s="33">
        <f>+'2018 Hourly Load - RC2016'!M164/'2018 Hourly Load - RC2016'!$C$7</f>
        <v>0.61538654105172141</v>
      </c>
      <c r="N163" s="33">
        <f>+'2018 Hourly Load - RC2016'!N164/'2018 Hourly Load - RC2016'!$C$7</f>
        <v>0.63744670085043886</v>
      </c>
      <c r="O163" s="33">
        <f>+'2018 Hourly Load - RC2016'!O164/'2018 Hourly Load - RC2016'!$C$7</f>
        <v>0.65336511161428612</v>
      </c>
      <c r="P163" s="33">
        <f>+'2018 Hourly Load - RC2016'!P164/'2018 Hourly Load - RC2016'!$C$7</f>
        <v>0.66000822791730895</v>
      </c>
      <c r="Q163" s="33">
        <f>+'2018 Hourly Load - RC2016'!Q164/'2018 Hourly Load - RC2016'!$C$7</f>
        <v>0.66218081941263718</v>
      </c>
      <c r="R163" s="33">
        <f>+'2018 Hourly Load - RC2016'!R164/'2018 Hourly Load - RC2016'!$C$7</f>
        <v>0.6540753819108357</v>
      </c>
      <c r="S163" s="33">
        <f>+'2018 Hourly Load - RC2016'!S164/'2018 Hourly Load - RC2016'!$C$7</f>
        <v>0.64530145471816402</v>
      </c>
      <c r="T163" s="33">
        <f>+'2018 Hourly Load - RC2016'!T164/'2018 Hourly Load - RC2016'!$C$7</f>
        <v>0.630260436673584</v>
      </c>
      <c r="U163" s="33">
        <f>+'2018 Hourly Load - RC2016'!U164/'2018 Hourly Load - RC2016'!$C$7</f>
        <v>0.61714132649025588</v>
      </c>
      <c r="V163" s="33">
        <f>+'2018 Hourly Load - RC2016'!V164/'2018 Hourly Load - RC2016'!$C$7</f>
        <v>0.62144472887523294</v>
      </c>
      <c r="W163" s="33">
        <f>+'2018 Hourly Load - RC2016'!W164/'2018 Hourly Load - RC2016'!$C$7</f>
        <v>0.59871607938564519</v>
      </c>
      <c r="X163" s="33">
        <f>+'2018 Hourly Load - RC2016'!X164/'2018 Hourly Load - RC2016'!$C$7</f>
        <v>0.55421973433709593</v>
      </c>
      <c r="Y163" s="33">
        <f>+'2018 Hourly Load - RC2016'!Y164/'2018 Hourly Load - RC2016'!$C$7</f>
        <v>0.49785769727559998</v>
      </c>
      <c r="AA163" s="34">
        <f t="shared" si="2"/>
        <v>0.66218081941263718</v>
      </c>
    </row>
    <row r="164" spans="1:27" x14ac:dyDescent="0.2">
      <c r="A164" s="29">
        <f>IF('2018 Hourly Load - RC2016'!A165="","",'2018 Hourly Load - RC2016'!A165)</f>
        <v>43255</v>
      </c>
      <c r="B164" s="33">
        <f>+'2018 Hourly Load - RC2016'!B165/'2018 Hourly Load - RC2016'!$C$7</f>
        <v>0.44621686865587518</v>
      </c>
      <c r="C164" s="33">
        <f>+'2018 Hourly Load - RC2016'!C165/'2018 Hourly Load - RC2016'!$C$7</f>
        <v>0.41149718533630281</v>
      </c>
      <c r="D164" s="33">
        <f>+'2018 Hourly Load - RC2016'!D165/'2018 Hourly Load - RC2016'!$C$7</f>
        <v>0.38972948977734118</v>
      </c>
      <c r="E164" s="33">
        <f>+'2018 Hourly Load - RC2016'!E165/'2018 Hourly Load - RC2016'!$C$7</f>
        <v>0.3783651650325473</v>
      </c>
      <c r="F164" s="33">
        <f>+'2018 Hourly Load - RC2016'!F165/'2018 Hourly Load - RC2016'!$C$7</f>
        <v>0.37819804260982975</v>
      </c>
      <c r="G164" s="33">
        <f>+'2018 Hourly Load - RC2016'!G165/'2018 Hourly Load - RC2016'!$C$7</f>
        <v>0.39904656484384488</v>
      </c>
      <c r="H164" s="33">
        <f>+'2018 Hourly Load - RC2016'!H165/'2018 Hourly Load - RC2016'!$C$7</f>
        <v>0.44061826749483707</v>
      </c>
      <c r="I164" s="33">
        <f>+'2018 Hourly Load - RC2016'!I165/'2018 Hourly Load - RC2016'!$C$7</f>
        <v>0.44680179713538659</v>
      </c>
      <c r="J164" s="33">
        <f>+'2018 Hourly Load - RC2016'!J165/'2018 Hourly Load - RC2016'!$C$7</f>
        <v>0.50128370694130997</v>
      </c>
      <c r="K164" s="33">
        <f>+'2018 Hourly Load - RC2016'!K165/'2018 Hourly Load - RC2016'!$C$7</f>
        <v>0.55037591861459201</v>
      </c>
      <c r="L164" s="33">
        <f>+'2018 Hourly Load - RC2016'!L165/'2018 Hourly Load - RC2016'!$C$7</f>
        <v>0.59077776430656137</v>
      </c>
      <c r="M164" s="33">
        <f>+'2018 Hourly Load - RC2016'!M165/'2018 Hourly Load - RC2016'!$C$7</f>
        <v>0.62240568280585884</v>
      </c>
      <c r="N164" s="33">
        <f>+'2018 Hourly Load - RC2016'!N165/'2018 Hourly Load - RC2016'!$C$7</f>
        <v>0.64396447533642354</v>
      </c>
      <c r="O164" s="33">
        <f>+'2018 Hourly Load - RC2016'!O165/'2018 Hourly Load - RC2016'!$C$7</f>
        <v>0.66961776722356847</v>
      </c>
      <c r="P164" s="33">
        <f>+'2018 Hourly Load - RC2016'!P165/'2018 Hourly Load - RC2016'!$C$7</f>
        <v>0.68800123372249955</v>
      </c>
      <c r="Q164" s="33">
        <f>+'2018 Hourly Load - RC2016'!Q165/'2018 Hourly Load - RC2016'!$C$7</f>
        <v>0.70036829300359882</v>
      </c>
      <c r="R164" s="33">
        <f>+'2018 Hourly Load - RC2016'!R165/'2018 Hourly Load - RC2016'!$C$7</f>
        <v>0.7097689292814614</v>
      </c>
      <c r="S164" s="33">
        <f>+'2018 Hourly Load - RC2016'!S165/'2018 Hourly Load - RC2016'!$C$7</f>
        <v>0.71164905653703381</v>
      </c>
      <c r="T164" s="33">
        <f>+'2018 Hourly Load - RC2016'!T165/'2018 Hourly Load - RC2016'!$C$7</f>
        <v>0.69949090028433158</v>
      </c>
      <c r="U164" s="33">
        <f>+'2018 Hourly Load - RC2016'!U165/'2018 Hourly Load - RC2016'!$C$7</f>
        <v>0.67108008842234712</v>
      </c>
      <c r="V164" s="33">
        <f>+'2018 Hourly Load - RC2016'!V165/'2018 Hourly Load - RC2016'!$C$7</f>
        <v>0.6569582437027135</v>
      </c>
      <c r="W164" s="33">
        <f>+'2018 Hourly Load - RC2016'!W165/'2018 Hourly Load - RC2016'!$C$7</f>
        <v>0.63305973725410303</v>
      </c>
      <c r="X164" s="33">
        <f>+'2018 Hourly Load - RC2016'!X165/'2018 Hourly Load - RC2016'!$C$7</f>
        <v>0.58580587223071401</v>
      </c>
      <c r="Y164" s="33">
        <f>+'2018 Hourly Load - RC2016'!Y165/'2018 Hourly Load - RC2016'!$C$7</f>
        <v>0.52501509096720289</v>
      </c>
      <c r="AA164" s="34">
        <f t="shared" si="2"/>
        <v>0.71164905653703381</v>
      </c>
    </row>
    <row r="165" spans="1:27" x14ac:dyDescent="0.2">
      <c r="A165" s="29">
        <f>IF('2018 Hourly Load - RC2016'!A166="","",'2018 Hourly Load - RC2016'!A166)</f>
        <v>43256</v>
      </c>
      <c r="B165" s="33">
        <f>+'2018 Hourly Load - RC2016'!B166/'2018 Hourly Load - RC2016'!$C$7</f>
        <v>0.46986469147040938</v>
      </c>
      <c r="C165" s="33">
        <f>+'2018 Hourly Load - RC2016'!C166/'2018 Hourly Load - RC2016'!$C$7</f>
        <v>0.4325963912043943</v>
      </c>
      <c r="D165" s="33">
        <f>+'2018 Hourly Load - RC2016'!D166/'2018 Hourly Load - RC2016'!$C$7</f>
        <v>0.40727734416268457</v>
      </c>
      <c r="E165" s="33">
        <f>+'2018 Hourly Load - RC2016'!E166/'2018 Hourly Load - RC2016'!$C$7</f>
        <v>0.39160961703291364</v>
      </c>
      <c r="F165" s="33">
        <f>+'2018 Hourly Load - RC2016'!F166/'2018 Hourly Load - RC2016'!$C$7</f>
        <v>0.386595944351387</v>
      </c>
      <c r="G165" s="33">
        <f>+'2018 Hourly Load - RC2016'!G166/'2018 Hourly Load - RC2016'!$C$7</f>
        <v>0.40389311510265402</v>
      </c>
      <c r="H165" s="33">
        <f>+'2018 Hourly Load - RC2016'!H166/'2018 Hourly Load - RC2016'!$C$7</f>
        <v>0.44015868083236376</v>
      </c>
      <c r="I165" s="33">
        <f>+'2018 Hourly Load - RC2016'!I166/'2018 Hourly Load - RC2016'!$C$7</f>
        <v>0.47813725139492841</v>
      </c>
      <c r="J165" s="33">
        <f>+'2018 Hourly Load - RC2016'!J166/'2018 Hourly Load - RC2016'!$C$7</f>
        <v>0.52956917698625638</v>
      </c>
      <c r="K165" s="33">
        <f>+'2018 Hourly Load - RC2016'!K166/'2018 Hourly Load - RC2016'!$C$7</f>
        <v>0.58555518859663769</v>
      </c>
      <c r="L165" s="33">
        <f>+'2018 Hourly Load - RC2016'!L166/'2018 Hourly Load - RC2016'!$C$7</f>
        <v>0.642502154137645</v>
      </c>
      <c r="M165" s="33">
        <f>+'2018 Hourly Load - RC2016'!M166/'2018 Hourly Load - RC2016'!$C$7</f>
        <v>0.69263888095291182</v>
      </c>
      <c r="N165" s="33">
        <f>+'2018 Hourly Load - RC2016'!N166/'2018 Hourly Load - RC2016'!$C$7</f>
        <v>0.73074279333251457</v>
      </c>
      <c r="O165" s="33">
        <f>+'2018 Hourly Load - RC2016'!O166/'2018 Hourly Load - RC2016'!$C$7</f>
        <v>0.76554603786344577</v>
      </c>
      <c r="P165" s="33">
        <f>+'2018 Hourly Load - RC2016'!P166/'2018 Hourly Load - RC2016'!$C$7</f>
        <v>0.78940276370637696</v>
      </c>
      <c r="Q165" s="33">
        <f>+'2018 Hourly Load - RC2016'!Q166/'2018 Hourly Load - RC2016'!$C$7</f>
        <v>0.80644925082356755</v>
      </c>
      <c r="R165" s="33">
        <f>+'2018 Hourly Load - RC2016'!R166/'2018 Hourly Load - RC2016'!$C$7</f>
        <v>0.81355195378906375</v>
      </c>
      <c r="S165" s="33">
        <f>+'2018 Hourly Load - RC2016'!S166/'2018 Hourly Load - RC2016'!$C$7</f>
        <v>0.81041840836310952</v>
      </c>
      <c r="T165" s="33">
        <f>+'2018 Hourly Load - RC2016'!T166/'2018 Hourly Load - RC2016'!$C$7</f>
        <v>0.79044727884836163</v>
      </c>
      <c r="U165" s="33">
        <f>+'2018 Hourly Load - RC2016'!U166/'2018 Hourly Load - RC2016'!$C$7</f>
        <v>0.74954406588823974</v>
      </c>
      <c r="V165" s="33">
        <f>+'2018 Hourly Load - RC2016'!V166/'2018 Hourly Load - RC2016'!$C$7</f>
        <v>0.72635582973617874</v>
      </c>
      <c r="W165" s="33">
        <f>+'2018 Hourly Load - RC2016'!W166/'2018 Hourly Load - RC2016'!$C$7</f>
        <v>0.68950533552695759</v>
      </c>
      <c r="X165" s="33">
        <f>+'2018 Hourly Load - RC2016'!X166/'2018 Hourly Load - RC2016'!$C$7</f>
        <v>0.63097070697013358</v>
      </c>
      <c r="Y165" s="33">
        <f>+'2018 Hourly Load - RC2016'!Y166/'2018 Hourly Load - RC2016'!$C$7</f>
        <v>0.56148955972530956</v>
      </c>
      <c r="AA165" s="34">
        <f t="shared" si="2"/>
        <v>0.81355195378906375</v>
      </c>
    </row>
    <row r="166" spans="1:27" x14ac:dyDescent="0.2">
      <c r="A166" s="29">
        <f>IF('2018 Hourly Load - RC2016'!A167="","",'2018 Hourly Load - RC2016'!A167)</f>
        <v>43257</v>
      </c>
      <c r="B166" s="33">
        <f>+'2018 Hourly Load - RC2016'!B167/'2018 Hourly Load - RC2016'!$C$7</f>
        <v>0.50521108387517255</v>
      </c>
      <c r="C166" s="33">
        <f>+'2018 Hourly Load - RC2016'!C167/'2018 Hourly Load - RC2016'!$C$7</f>
        <v>0.46113254488341704</v>
      </c>
      <c r="D166" s="33">
        <f>+'2018 Hourly Load - RC2016'!D167/'2018 Hourly Load - RC2016'!$C$7</f>
        <v>0.43105050879425694</v>
      </c>
      <c r="E166" s="33">
        <f>+'2018 Hourly Load - RC2016'!E167/'2018 Hourly Load - RC2016'!$C$7</f>
        <v>0.41195677199877612</v>
      </c>
      <c r="F166" s="33">
        <f>+'2018 Hourly Load - RC2016'!F167/'2018 Hourly Load - RC2016'!$C$7</f>
        <v>0.40305750298906629</v>
      </c>
      <c r="G166" s="33">
        <f>+'2018 Hourly Load - RC2016'!G167/'2018 Hourly Load - RC2016'!$C$7</f>
        <v>0.41655263862350889</v>
      </c>
      <c r="H166" s="33">
        <f>+'2018 Hourly Load - RC2016'!H167/'2018 Hourly Load - RC2016'!$C$7</f>
        <v>0.44542303714796677</v>
      </c>
      <c r="I166" s="33">
        <f>+'2018 Hourly Load - RC2016'!I167/'2018 Hourly Load - RC2016'!$C$7</f>
        <v>0.4837776331616459</v>
      </c>
      <c r="J166" s="33">
        <f>+'2018 Hourly Load - RC2016'!J167/'2018 Hourly Load - RC2016'!$C$7</f>
        <v>0.54410882776268377</v>
      </c>
      <c r="K166" s="33">
        <f>+'2018 Hourly Load - RC2016'!K167/'2018 Hourly Load - RC2016'!$C$7</f>
        <v>0.60949547565092765</v>
      </c>
      <c r="L166" s="33">
        <f>+'2018 Hourly Load - RC2016'!L167/'2018 Hourly Load - RC2016'!$C$7</f>
        <v>0.6759684192868356</v>
      </c>
      <c r="M166" s="33">
        <f>+'2018 Hourly Load - RC2016'!M167/'2018 Hourly Load - RC2016'!$C$7</f>
        <v>0.73609071085947642</v>
      </c>
      <c r="N166" s="33">
        <f>+'2018 Hourly Load - RC2016'!N167/'2018 Hourly Load - RC2016'!$C$7</f>
        <v>0.7838041625453388</v>
      </c>
      <c r="O166" s="33">
        <f>+'2018 Hourly Load - RC2016'!O167/'2018 Hourly Load - RC2016'!$C$7</f>
        <v>0.8195265804012164</v>
      </c>
      <c r="P166" s="33">
        <f>+'2018 Hourly Load - RC2016'!P167/'2018 Hourly Load - RC2016'!$C$7</f>
        <v>0.84438604078045287</v>
      </c>
      <c r="Q166" s="33">
        <f>+'2018 Hourly Load - RC2016'!Q167/'2018 Hourly Load - RC2016'!$C$7</f>
        <v>0.85817364065465129</v>
      </c>
      <c r="R166" s="33">
        <f>+'2018 Hourly Load - RC2016'!R167/'2018 Hourly Load - RC2016'!$C$7</f>
        <v>0.86268594606802529</v>
      </c>
      <c r="S166" s="33">
        <f>+'2018 Hourly Load - RC2016'!S167/'2018 Hourly Load - RC2016'!$C$7</f>
        <v>0.85441338614350626</v>
      </c>
      <c r="T166" s="33">
        <f>+'2018 Hourly Load - RC2016'!T167/'2018 Hourly Load - RC2016'!$C$7</f>
        <v>0.82763201790301788</v>
      </c>
      <c r="U166" s="33">
        <f>+'2018 Hourly Load - RC2016'!U167/'2018 Hourly Load - RC2016'!$C$7</f>
        <v>0.78459799405324704</v>
      </c>
      <c r="V166" s="33">
        <f>+'2018 Hourly Load - RC2016'!V167/'2018 Hourly Load - RC2016'!$C$7</f>
        <v>0.75614540158558319</v>
      </c>
      <c r="W166" s="33">
        <f>+'2018 Hourly Load - RC2016'!W167/'2018 Hourly Load - RC2016'!$C$7</f>
        <v>0.72401611581813297</v>
      </c>
      <c r="X166" s="33">
        <f>+'2018 Hourly Load - RC2016'!X167/'2018 Hourly Load - RC2016'!$C$7</f>
        <v>0.66982667025196529</v>
      </c>
      <c r="Y166" s="33">
        <f>+'2018 Hourly Load - RC2016'!Y167/'2018 Hourly Load - RC2016'!$C$7</f>
        <v>0.61325573016207269</v>
      </c>
      <c r="AA166" s="34">
        <f t="shared" si="2"/>
        <v>0.86268594606802529</v>
      </c>
    </row>
    <row r="167" spans="1:27" x14ac:dyDescent="0.2">
      <c r="A167" s="29">
        <f>IF('2018 Hourly Load - RC2016'!A168="","",'2018 Hourly Load - RC2016'!A168)</f>
        <v>43258</v>
      </c>
      <c r="B167" s="33">
        <f>+'2018 Hourly Load - RC2016'!B168/'2018 Hourly Load - RC2016'!$C$7</f>
        <v>0.55735327976305005</v>
      </c>
      <c r="C167" s="33">
        <f>+'2018 Hourly Load - RC2016'!C168/'2018 Hourly Load - RC2016'!$C$7</f>
        <v>0.51340008258833281</v>
      </c>
      <c r="D167" s="33">
        <f>+'2018 Hourly Load - RC2016'!D168/'2018 Hourly Load - RC2016'!$C$7</f>
        <v>0.48173038348335584</v>
      </c>
      <c r="E167" s="33">
        <f>+'2018 Hourly Load - RC2016'!E168/'2018 Hourly Load - RC2016'!$C$7</f>
        <v>0.46167569275724912</v>
      </c>
      <c r="F167" s="33">
        <f>+'2018 Hourly Load - RC2016'!F168/'2018 Hourly Load - RC2016'!$C$7</f>
        <v>0.44780453167169193</v>
      </c>
      <c r="G167" s="33">
        <f>+'2018 Hourly Load - RC2016'!G168/'2018 Hourly Load - RC2016'!$C$7</f>
        <v>0.4429162008072034</v>
      </c>
      <c r="H167" s="33">
        <f>+'2018 Hourly Load - RC2016'!H168/'2018 Hourly Load - RC2016'!$C$7</f>
        <v>0.44701070016378353</v>
      </c>
      <c r="I167" s="33">
        <f>+'2018 Hourly Load - RC2016'!I168/'2018 Hourly Load - RC2016'!$C$7</f>
        <v>0.47433521627810399</v>
      </c>
      <c r="J167" s="33">
        <f>+'2018 Hourly Load - RC2016'!J168/'2018 Hourly Load - RC2016'!$C$7</f>
        <v>0.54331499625477531</v>
      </c>
      <c r="K167" s="33">
        <f>+'2018 Hourly Load - RC2016'!K168/'2018 Hourly Load - RC2016'!$C$7</f>
        <v>0.61601325013691233</v>
      </c>
      <c r="L167" s="33">
        <f>+'2018 Hourly Load - RC2016'!L168/'2018 Hourly Load - RC2016'!$C$7</f>
        <v>0.68862794280769046</v>
      </c>
      <c r="M167" s="33">
        <f>+'2018 Hourly Load - RC2016'!M168/'2018 Hourly Load - RC2016'!$C$7</f>
        <v>0.75113172890405644</v>
      </c>
      <c r="N167" s="33">
        <f>+'2018 Hourly Load - RC2016'!N168/'2018 Hourly Load - RC2016'!$C$7</f>
        <v>0.79153357459602569</v>
      </c>
      <c r="O167" s="33">
        <f>+'2018 Hourly Load - RC2016'!O168/'2018 Hourly Load - RC2016'!$C$7</f>
        <v>0.81948479979553701</v>
      </c>
      <c r="P167" s="33">
        <f>+'2018 Hourly Load - RC2016'!P168/'2018 Hourly Load - RC2016'!$C$7</f>
        <v>0.83586279722185763</v>
      </c>
      <c r="Q167" s="33">
        <f>+'2018 Hourly Load - RC2016'!Q168/'2018 Hourly Load - RC2016'!$C$7</f>
        <v>0.84024976081819347</v>
      </c>
      <c r="R167" s="33">
        <f>+'2018 Hourly Load - RC2016'!R168/'2018 Hourly Load - RC2016'!$C$7</f>
        <v>0.82508340095657517</v>
      </c>
      <c r="S167" s="33">
        <f>+'2018 Hourly Load - RC2016'!S168/'2018 Hourly Load - RC2016'!$C$7</f>
        <v>0.8018116035931554</v>
      </c>
      <c r="T167" s="33">
        <f>+'2018 Hourly Load - RC2016'!T168/'2018 Hourly Load - RC2016'!$C$7</f>
        <v>0.7706014911506518</v>
      </c>
      <c r="U167" s="33">
        <f>+'2018 Hourly Load - RC2016'!U168/'2018 Hourly Load - RC2016'!$C$7</f>
        <v>0.73843042477752219</v>
      </c>
      <c r="V167" s="33">
        <f>+'2018 Hourly Load - RC2016'!V168/'2018 Hourly Load - RC2016'!$C$7</f>
        <v>0.71628670376744596</v>
      </c>
      <c r="W167" s="33">
        <f>+'2018 Hourly Load - RC2016'!W168/'2018 Hourly Load - RC2016'!$C$7</f>
        <v>0.68607932586124765</v>
      </c>
      <c r="X167" s="33">
        <f>+'2018 Hourly Load - RC2016'!X168/'2018 Hourly Load - RC2016'!$C$7</f>
        <v>0.63819875175266794</v>
      </c>
      <c r="Y167" s="33">
        <f>+'2018 Hourly Load - RC2016'!Y168/'2018 Hourly Load - RC2016'!$C$7</f>
        <v>0.58530450496256137</v>
      </c>
      <c r="AA167" s="34">
        <f t="shared" si="2"/>
        <v>0.84024976081819347</v>
      </c>
    </row>
    <row r="168" spans="1:27" x14ac:dyDescent="0.2">
      <c r="A168" s="29">
        <f>IF('2018 Hourly Load - RC2016'!A169="","",'2018 Hourly Load - RC2016'!A169)</f>
        <v>43259</v>
      </c>
      <c r="B168" s="33">
        <f>+'2018 Hourly Load - RC2016'!B169/'2018 Hourly Load - RC2016'!$C$7</f>
        <v>0.53516777814729444</v>
      </c>
      <c r="C168" s="33">
        <f>+'2018 Hourly Load - RC2016'!C169/'2018 Hourly Load - RC2016'!$C$7</f>
        <v>0.49376319791901996</v>
      </c>
      <c r="D168" s="33">
        <f>+'2018 Hourly Load - RC2016'!D169/'2018 Hourly Load - RC2016'!$C$7</f>
        <v>0.46372294243553919</v>
      </c>
      <c r="E168" s="33">
        <f>+'2018 Hourly Load - RC2016'!E169/'2018 Hourly Load - RC2016'!$C$7</f>
        <v>0.43744294146320345</v>
      </c>
      <c r="F168" s="33">
        <f>+'2018 Hourly Load - RC2016'!F169/'2018 Hourly Load - RC2016'!$C$7</f>
        <v>0.42908682032732565</v>
      </c>
      <c r="G168" s="33">
        <f>+'2018 Hourly Load - RC2016'!G169/'2018 Hourly Load - RC2016'!$C$7</f>
        <v>0.4258697136900127</v>
      </c>
      <c r="H168" s="33">
        <f>+'2018 Hourly Load - RC2016'!H169/'2018 Hourly Load - RC2016'!$C$7</f>
        <v>0.42645464216952411</v>
      </c>
      <c r="I168" s="33">
        <f>+'2018 Hourly Load - RC2016'!I169/'2018 Hourly Load - RC2016'!$C$7</f>
        <v>0.44437852200598205</v>
      </c>
      <c r="J168" s="33">
        <f>+'2018 Hourly Load - RC2016'!J169/'2018 Hourly Load - RC2016'!$C$7</f>
        <v>0.50479327781837857</v>
      </c>
      <c r="K168" s="33">
        <f>+'2018 Hourly Load - RC2016'!K169/'2018 Hourly Load - RC2016'!$C$7</f>
        <v>0.58451067345465291</v>
      </c>
      <c r="L168" s="33">
        <f>+'2018 Hourly Load - RC2016'!L169/'2018 Hourly Load - RC2016'!$C$7</f>
        <v>0.6588801515639654</v>
      </c>
      <c r="M168" s="33">
        <f>+'2018 Hourly Load - RC2016'!M169/'2018 Hourly Load - RC2016'!$C$7</f>
        <v>0.72100791220921701</v>
      </c>
      <c r="N168" s="33">
        <f>+'2018 Hourly Load - RC2016'!N169/'2018 Hourly Load - RC2016'!$C$7</f>
        <v>0.75723169733324736</v>
      </c>
      <c r="O168" s="33">
        <f>+'2018 Hourly Load - RC2016'!O169/'2018 Hourly Load - RC2016'!$C$7</f>
        <v>0.76546247665208689</v>
      </c>
      <c r="P168" s="33">
        <f>+'2018 Hourly Load - RC2016'!P169/'2018 Hourly Load - RC2016'!$C$7</f>
        <v>0.75618718219126257</v>
      </c>
      <c r="Q168" s="33">
        <f>+'2018 Hourly Load - RC2016'!Q169/'2018 Hourly Load - RC2016'!$C$7</f>
        <v>0.75037967800182748</v>
      </c>
      <c r="R168" s="33">
        <f>+'2018 Hourly Load - RC2016'!R169/'2018 Hourly Load - RC2016'!$C$7</f>
        <v>0.73934959810246881</v>
      </c>
      <c r="S168" s="33">
        <f>+'2018 Hourly Load - RC2016'!S169/'2018 Hourly Load - RC2016'!$C$7</f>
        <v>0.72752568669520179</v>
      </c>
      <c r="T168" s="33">
        <f>+'2018 Hourly Load - RC2016'!T169/'2018 Hourly Load - RC2016'!$C$7</f>
        <v>0.70471347599425527</v>
      </c>
      <c r="U168" s="33">
        <f>+'2018 Hourly Load - RC2016'!U169/'2018 Hourly Load - RC2016'!$C$7</f>
        <v>0.67697115382314099</v>
      </c>
      <c r="V168" s="33">
        <f>+'2018 Hourly Load - RC2016'!V169/'2018 Hourly Load - RC2016'!$C$7</f>
        <v>0.66121986548201128</v>
      </c>
      <c r="W168" s="33">
        <f>+'2018 Hourly Load - RC2016'!W169/'2018 Hourly Load - RC2016'!$C$7</f>
        <v>0.63665286934253051</v>
      </c>
      <c r="X168" s="33">
        <f>+'2018 Hourly Load - RC2016'!X169/'2018 Hourly Load - RC2016'!$C$7</f>
        <v>0.58409286739785904</v>
      </c>
      <c r="Y168" s="33">
        <f>+'2018 Hourly Load - RC2016'!Y169/'2018 Hourly Load - RC2016'!$C$7</f>
        <v>0.5324102581724548</v>
      </c>
      <c r="AA168" s="34">
        <f t="shared" si="2"/>
        <v>0.76546247665208689</v>
      </c>
    </row>
    <row r="169" spans="1:27" x14ac:dyDescent="0.2">
      <c r="A169" s="29">
        <f>IF('2018 Hourly Load - RC2016'!A170="","",'2018 Hourly Load - RC2016'!A170)</f>
        <v>43260</v>
      </c>
      <c r="B169" s="33">
        <f>+'2018 Hourly Load - RC2016'!B170/'2018 Hourly Load - RC2016'!$C$7</f>
        <v>0.47842971563468412</v>
      </c>
      <c r="C169" s="33">
        <f>+'2018 Hourly Load - RC2016'!C170/'2018 Hourly Load - RC2016'!$C$7</f>
        <v>0.44045114507211947</v>
      </c>
      <c r="D169" s="33">
        <f>+'2018 Hourly Load - RC2016'!D170/'2018 Hourly Load - RC2016'!$C$7</f>
        <v>0.41383689925434863</v>
      </c>
      <c r="E169" s="33">
        <f>+'2018 Hourly Load - RC2016'!E170/'2018 Hourly Load - RC2016'!$C$7</f>
        <v>0.4000910799858296</v>
      </c>
      <c r="F169" s="33">
        <f>+'2018 Hourly Load - RC2016'!F170/'2018 Hourly Load - RC2016'!$C$7</f>
        <v>0.3981691721245777</v>
      </c>
      <c r="G169" s="33">
        <f>+'2018 Hourly Load - RC2016'!G170/'2018 Hourly Load - RC2016'!$C$7</f>
        <v>0.41559168469288293</v>
      </c>
      <c r="H169" s="33">
        <f>+'2018 Hourly Load - RC2016'!H170/'2018 Hourly Load - RC2016'!$C$7</f>
        <v>0.44767918985465377</v>
      </c>
      <c r="I169" s="33">
        <f>+'2018 Hourly Load - RC2016'!I170/'2018 Hourly Load - RC2016'!$C$7</f>
        <v>0.48260777620262302</v>
      </c>
      <c r="J169" s="33">
        <f>+'2018 Hourly Load - RC2016'!J170/'2018 Hourly Load - RC2016'!$C$7</f>
        <v>0.53291162544060744</v>
      </c>
      <c r="K169" s="33">
        <f>+'2018 Hourly Load - RC2016'!K170/'2018 Hourly Load - RC2016'!$C$7</f>
        <v>0.59361884549275978</v>
      </c>
      <c r="L169" s="33">
        <f>+'2018 Hourly Load - RC2016'!L170/'2018 Hourly Load - RC2016'!$C$7</f>
        <v>0.65896371277532428</v>
      </c>
      <c r="M169" s="33">
        <f>+'2018 Hourly Load - RC2016'!M170/'2018 Hourly Load - RC2016'!$C$7</f>
        <v>0.72418323824085051</v>
      </c>
      <c r="N169" s="33">
        <f>+'2018 Hourly Load - RC2016'!N170/'2018 Hourly Load - RC2016'!$C$7</f>
        <v>0.77323366930845328</v>
      </c>
      <c r="O169" s="33">
        <f>+'2018 Hourly Load - RC2016'!O170/'2018 Hourly Load - RC2016'!$C$7</f>
        <v>0.81334305076066682</v>
      </c>
      <c r="P169" s="33">
        <f>+'2018 Hourly Load - RC2016'!P170/'2018 Hourly Load - RC2016'!$C$7</f>
        <v>0.83456759844579642</v>
      </c>
      <c r="Q169" s="33">
        <f>+'2018 Hourly Load - RC2016'!Q170/'2018 Hourly Load - RC2016'!$C$7</f>
        <v>0.82821694638252941</v>
      </c>
      <c r="R169" s="33">
        <f>+'2018 Hourly Load - RC2016'!R170/'2018 Hourly Load - RC2016'!$C$7</f>
        <v>0.81689440224341492</v>
      </c>
      <c r="S169" s="33">
        <f>+'2018 Hourly Load - RC2016'!S170/'2018 Hourly Load - RC2016'!$C$7</f>
        <v>0.78798222311327759</v>
      </c>
      <c r="T169" s="33">
        <f>+'2018 Hourly Load - RC2016'!T170/'2018 Hourly Load - RC2016'!$C$7</f>
        <v>0.75363856524481987</v>
      </c>
      <c r="U169" s="33">
        <f>+'2018 Hourly Load - RC2016'!U170/'2018 Hourly Load - RC2016'!$C$7</f>
        <v>0.72284625885911002</v>
      </c>
      <c r="V169" s="33">
        <f>+'2018 Hourly Load - RC2016'!V170/'2018 Hourly Load - RC2016'!$C$7</f>
        <v>0.70542374629080484</v>
      </c>
      <c r="W169" s="33">
        <f>+'2018 Hourly Load - RC2016'!W170/'2018 Hourly Load - RC2016'!$C$7</f>
        <v>0.67521636838460664</v>
      </c>
      <c r="X169" s="33">
        <f>+'2018 Hourly Load - RC2016'!X170/'2018 Hourly Load - RC2016'!$C$7</f>
        <v>0.61910501495718706</v>
      </c>
      <c r="Y169" s="33">
        <f>+'2018 Hourly Load - RC2016'!Y170/'2018 Hourly Load - RC2016'!$C$7</f>
        <v>0.55701903491761495</v>
      </c>
      <c r="AA169" s="34">
        <f t="shared" si="2"/>
        <v>0.83456759844579642</v>
      </c>
    </row>
    <row r="170" spans="1:27" x14ac:dyDescent="0.2">
      <c r="A170" s="29">
        <f>IF('2018 Hourly Load - RC2016'!A171="","",'2018 Hourly Load - RC2016'!A171)</f>
        <v>43261</v>
      </c>
      <c r="B170" s="33">
        <f>+'2018 Hourly Load - RC2016'!B171/'2018 Hourly Load - RC2016'!$C$7</f>
        <v>0.50053165603908101</v>
      </c>
      <c r="C170" s="33">
        <f>+'2018 Hourly Load - RC2016'!C171/'2018 Hourly Load - RC2016'!$C$7</f>
        <v>0.4607565194323025</v>
      </c>
      <c r="D170" s="33">
        <f>+'2018 Hourly Load - RC2016'!D171/'2018 Hourly Load - RC2016'!$C$7</f>
        <v>0.43610596208146302</v>
      </c>
      <c r="E170" s="33">
        <f>+'2018 Hourly Load - RC2016'!E171/'2018 Hourly Load - RC2016'!$C$7</f>
        <v>0.42048001555737152</v>
      </c>
      <c r="F170" s="33">
        <f>+'2018 Hourly Load - RC2016'!F171/'2018 Hourly Load - RC2016'!$C$7</f>
        <v>0.41642729680647078</v>
      </c>
      <c r="G170" s="33">
        <f>+'2018 Hourly Load - RC2016'!G171/'2018 Hourly Load - RC2016'!$C$7</f>
        <v>0.4334320033179821</v>
      </c>
      <c r="H170" s="33">
        <f>+'2018 Hourly Load - RC2016'!H171/'2018 Hourly Load - RC2016'!$C$7</f>
        <v>0.46568663090247048</v>
      </c>
      <c r="I170" s="33">
        <f>+'2018 Hourly Load - RC2016'!I171/'2018 Hourly Load - RC2016'!$C$7</f>
        <v>0.50675696628530997</v>
      </c>
      <c r="J170" s="33">
        <f>+'2018 Hourly Load - RC2016'!J171/'2018 Hourly Load - RC2016'!$C$7</f>
        <v>0.5636203706149584</v>
      </c>
      <c r="K170" s="33">
        <f>+'2018 Hourly Load - RC2016'!K171/'2018 Hourly Load - RC2016'!$C$7</f>
        <v>0.62307417249672903</v>
      </c>
      <c r="L170" s="33">
        <f>+'2018 Hourly Load - RC2016'!L171/'2018 Hourly Load - RC2016'!$C$7</f>
        <v>0.67780676593672873</v>
      </c>
      <c r="M170" s="33">
        <f>+'2018 Hourly Load - RC2016'!M171/'2018 Hourly Load - RC2016'!$C$7</f>
        <v>0.72673185518729333</v>
      </c>
      <c r="N170" s="33">
        <f>+'2018 Hourly Load - RC2016'!N171/'2018 Hourly Load - RC2016'!$C$7</f>
        <v>0.76408371666466712</v>
      </c>
      <c r="O170" s="33">
        <f>+'2018 Hourly Load - RC2016'!O171/'2018 Hourly Load - RC2016'!$C$7</f>
        <v>0.78455621344756776</v>
      </c>
      <c r="P170" s="33">
        <f>+'2018 Hourly Load - RC2016'!P171/'2018 Hourly Load - RC2016'!$C$7</f>
        <v>0.7834699176999036</v>
      </c>
      <c r="Q170" s="33">
        <f>+'2018 Hourly Load - RC2016'!Q171/'2018 Hourly Load - RC2016'!$C$7</f>
        <v>0.75652142703669767</v>
      </c>
      <c r="R170" s="33">
        <f>+'2018 Hourly Load - RC2016'!R171/'2018 Hourly Load - RC2016'!$C$7</f>
        <v>0.73207977271425506</v>
      </c>
      <c r="S170" s="33">
        <f>+'2018 Hourly Load - RC2016'!S171/'2018 Hourly Load - RC2016'!$C$7</f>
        <v>0.72050654494106425</v>
      </c>
      <c r="T170" s="33">
        <f>+'2018 Hourly Load - RC2016'!T171/'2018 Hourly Load - RC2016'!$C$7</f>
        <v>0.71745656072646891</v>
      </c>
      <c r="U170" s="33">
        <f>+'2018 Hourly Load - RC2016'!U171/'2018 Hourly Load - RC2016'!$C$7</f>
        <v>0.69547996213911023</v>
      </c>
      <c r="V170" s="33">
        <f>+'2018 Hourly Load - RC2016'!V171/'2018 Hourly Load - RC2016'!$C$7</f>
        <v>0.68816835614521721</v>
      </c>
      <c r="W170" s="33">
        <f>+'2018 Hourly Load - RC2016'!W171/'2018 Hourly Load - RC2016'!$C$7</f>
        <v>0.65520345826417925</v>
      </c>
      <c r="X170" s="33">
        <f>+'2018 Hourly Load - RC2016'!X171/'2018 Hourly Load - RC2016'!$C$7</f>
        <v>0.59959347210491243</v>
      </c>
      <c r="Y170" s="33">
        <f>+'2018 Hourly Load - RC2016'!Y171/'2018 Hourly Load - RC2016'!$C$7</f>
        <v>0.53972186416634782</v>
      </c>
      <c r="AA170" s="34">
        <f t="shared" si="2"/>
        <v>0.78455621344756776</v>
      </c>
    </row>
    <row r="171" spans="1:27" x14ac:dyDescent="0.2">
      <c r="A171" s="29">
        <f>IF('2018 Hourly Load - RC2016'!A172="","",'2018 Hourly Load - RC2016'!A172)</f>
        <v>43262</v>
      </c>
      <c r="B171" s="33">
        <f>+'2018 Hourly Load - RC2016'!B172/'2018 Hourly Load - RC2016'!$C$7</f>
        <v>0.48887486705453137</v>
      </c>
      <c r="C171" s="33">
        <f>+'2018 Hourly Load - RC2016'!C172/'2018 Hourly Load - RC2016'!$C$7</f>
        <v>0.45152300557715752</v>
      </c>
      <c r="D171" s="33">
        <f>+'2018 Hourly Load - RC2016'!D172/'2018 Hourly Load - RC2016'!$C$7</f>
        <v>0.42499232097074552</v>
      </c>
      <c r="E171" s="33">
        <f>+'2018 Hourly Load - RC2016'!E172/'2018 Hourly Load - RC2016'!$C$7</f>
        <v>0.4105780120113563</v>
      </c>
      <c r="F171" s="33">
        <f>+'2018 Hourly Load - RC2016'!F172/'2018 Hourly Load - RC2016'!$C$7</f>
        <v>0.40727734416268457</v>
      </c>
      <c r="G171" s="33">
        <f>+'2018 Hourly Load - RC2016'!G172/'2018 Hourly Load - RC2016'!$C$7</f>
        <v>0.42227658160158521</v>
      </c>
      <c r="H171" s="33">
        <f>+'2018 Hourly Load - RC2016'!H172/'2018 Hourly Load - RC2016'!$C$7</f>
        <v>0.45607709159621096</v>
      </c>
      <c r="I171" s="33">
        <f>+'2018 Hourly Load - RC2016'!I172/'2018 Hourly Load - RC2016'!$C$7</f>
        <v>0.49271868277703518</v>
      </c>
      <c r="J171" s="33">
        <f>+'2018 Hourly Load - RC2016'!J172/'2018 Hourly Load - RC2016'!$C$7</f>
        <v>0.54477731745355396</v>
      </c>
      <c r="K171" s="33">
        <f>+'2018 Hourly Load - RC2016'!K172/'2018 Hourly Load - RC2016'!$C$7</f>
        <v>0.61024752655315662</v>
      </c>
      <c r="L171" s="33">
        <f>+'2018 Hourly Load - RC2016'!L172/'2018 Hourly Load - RC2016'!$C$7</f>
        <v>0.66811366541911044</v>
      </c>
      <c r="M171" s="33">
        <f>+'2018 Hourly Load - RC2016'!M172/'2018 Hourly Load - RC2016'!$C$7</f>
        <v>0.71591067831633159</v>
      </c>
      <c r="N171" s="33">
        <f>+'2018 Hourly Load - RC2016'!N172/'2018 Hourly Load - RC2016'!$C$7</f>
        <v>0.74544956653165961</v>
      </c>
      <c r="O171" s="33">
        <f>+'2018 Hourly Load - RC2016'!O172/'2018 Hourly Load - RC2016'!$C$7</f>
        <v>0.76349878818515571</v>
      </c>
      <c r="P171" s="33">
        <f>+'2018 Hourly Load - RC2016'!P172/'2018 Hourly Load - RC2016'!$C$7</f>
        <v>0.74544956653165961</v>
      </c>
      <c r="Q171" s="33">
        <f>+'2018 Hourly Load - RC2016'!Q172/'2018 Hourly Load - RC2016'!$C$7</f>
        <v>0.71357096439828582</v>
      </c>
      <c r="R171" s="33">
        <f>+'2018 Hourly Load - RC2016'!R172/'2018 Hourly Load - RC2016'!$C$7</f>
        <v>0.69727652818332397</v>
      </c>
      <c r="S171" s="33">
        <f>+'2018 Hourly Load - RC2016'!S172/'2018 Hourly Load - RC2016'!$C$7</f>
        <v>0.69217929429043856</v>
      </c>
      <c r="T171" s="33">
        <f>+'2018 Hourly Load - RC2016'!T172/'2018 Hourly Load - RC2016'!$C$7</f>
        <v>0.68490946890222493</v>
      </c>
      <c r="U171" s="33">
        <f>+'2018 Hourly Load - RC2016'!U172/'2018 Hourly Load - RC2016'!$C$7</f>
        <v>0.66284930910350748</v>
      </c>
      <c r="V171" s="33">
        <f>+'2018 Hourly Load - RC2016'!V172/'2018 Hourly Load - RC2016'!$C$7</f>
        <v>0.65223703526094257</v>
      </c>
      <c r="W171" s="33">
        <f>+'2018 Hourly Load - RC2016'!W172/'2018 Hourly Load - RC2016'!$C$7</f>
        <v>0.63009331425086634</v>
      </c>
      <c r="X171" s="33">
        <f>+'2018 Hourly Load - RC2016'!X172/'2018 Hourly Load - RC2016'!$C$7</f>
        <v>0.58095932197190492</v>
      </c>
      <c r="Y171" s="33">
        <f>+'2018 Hourly Load - RC2016'!Y172/'2018 Hourly Load - RC2016'!$C$7</f>
        <v>0.52501509096720289</v>
      </c>
      <c r="AA171" s="34">
        <f t="shared" si="2"/>
        <v>0.76349878818515571</v>
      </c>
    </row>
    <row r="172" spans="1:27" x14ac:dyDescent="0.2">
      <c r="A172" s="29">
        <f>IF('2018 Hourly Load - RC2016'!A173="","",'2018 Hourly Load - RC2016'!A173)</f>
        <v>43263</v>
      </c>
      <c r="B172" s="33">
        <f>+'2018 Hourly Load - RC2016'!B173/'2018 Hourly Load - RC2016'!$C$7</f>
        <v>0.47420987446106577</v>
      </c>
      <c r="C172" s="33">
        <f>+'2018 Hourly Load - RC2016'!C173/'2018 Hourly Load - RC2016'!$C$7</f>
        <v>0.43673267116665387</v>
      </c>
      <c r="D172" s="33">
        <f>+'2018 Hourly Load - RC2016'!D173/'2018 Hourly Load - RC2016'!$C$7</f>
        <v>0.41262526168964636</v>
      </c>
      <c r="E172" s="33">
        <f>+'2018 Hourly Load - RC2016'!E173/'2018 Hourly Load - RC2016'!$C$7</f>
        <v>0.39762602425074567</v>
      </c>
      <c r="F172" s="33">
        <f>+'2018 Hourly Load - RC2016'!F173/'2018 Hourly Load - RC2016'!$C$7</f>
        <v>0.39424179519071517</v>
      </c>
      <c r="G172" s="33">
        <f>+'2018 Hourly Load - RC2016'!G173/'2018 Hourly Load - RC2016'!$C$7</f>
        <v>0.40861432354442501</v>
      </c>
      <c r="H172" s="33">
        <f>+'2018 Hourly Load - RC2016'!H173/'2018 Hourly Load - RC2016'!$C$7</f>
        <v>0.44166278263682174</v>
      </c>
      <c r="I172" s="33">
        <f>+'2018 Hourly Load - RC2016'!I173/'2018 Hourly Load - RC2016'!$C$7</f>
        <v>0.47024071692152386</v>
      </c>
      <c r="J172" s="33">
        <f>+'2018 Hourly Load - RC2016'!J173/'2018 Hourly Load - RC2016'!$C$7</f>
        <v>0.50044809482772212</v>
      </c>
      <c r="K172" s="33">
        <f>+'2018 Hourly Load - RC2016'!K173/'2018 Hourly Load - RC2016'!$C$7</f>
        <v>0.53997254780042425</v>
      </c>
      <c r="L172" s="33">
        <f>+'2018 Hourly Load - RC2016'!L173/'2018 Hourly Load - RC2016'!$C$7</f>
        <v>0.58948256553050027</v>
      </c>
      <c r="M172" s="33">
        <f>+'2018 Hourly Load - RC2016'!M173/'2018 Hourly Load - RC2016'!$C$7</f>
        <v>0.64233503171492734</v>
      </c>
      <c r="N172" s="33">
        <f>+'2018 Hourly Load - RC2016'!N173/'2018 Hourly Load - RC2016'!$C$7</f>
        <v>0.69807035969123243</v>
      </c>
      <c r="O172" s="33">
        <f>+'2018 Hourly Load - RC2016'!O173/'2018 Hourly Load - RC2016'!$C$7</f>
        <v>0.74703722954747631</v>
      </c>
      <c r="P172" s="33">
        <f>+'2018 Hourly Load - RC2016'!P173/'2018 Hourly Load - RC2016'!$C$7</f>
        <v>0.77916651531492664</v>
      </c>
      <c r="Q172" s="33">
        <f>+'2018 Hourly Load - RC2016'!Q173/'2018 Hourly Load - RC2016'!$C$7</f>
        <v>0.78618565706906396</v>
      </c>
      <c r="R172" s="33">
        <f>+'2018 Hourly Load - RC2016'!R173/'2018 Hourly Load - RC2016'!$C$7</f>
        <v>0.76633986937135412</v>
      </c>
      <c r="S172" s="33">
        <f>+'2018 Hourly Load - RC2016'!S173/'2018 Hourly Load - RC2016'!$C$7</f>
        <v>0.73479551208341543</v>
      </c>
      <c r="T172" s="33">
        <f>+'2018 Hourly Load - RC2016'!T173/'2018 Hourly Load - RC2016'!$C$7</f>
        <v>0.71060454139504914</v>
      </c>
      <c r="U172" s="33">
        <f>+'2018 Hourly Load - RC2016'!U173/'2018 Hourly Load - RC2016'!$C$7</f>
        <v>0.68553617798741562</v>
      </c>
      <c r="V172" s="33">
        <f>+'2018 Hourly Load - RC2016'!V173/'2018 Hourly Load - RC2016'!$C$7</f>
        <v>0.67212460356433179</v>
      </c>
      <c r="W172" s="33">
        <f>+'2018 Hourly Load - RC2016'!W173/'2018 Hourly Load - RC2016'!$C$7</f>
        <v>0.6431288632228358</v>
      </c>
      <c r="X172" s="33">
        <f>+'2018 Hourly Load - RC2016'!X173/'2018 Hourly Load - RC2016'!$C$7</f>
        <v>0.58588943344207278</v>
      </c>
      <c r="Y172" s="33">
        <f>+'2018 Hourly Load - RC2016'!Y173/'2018 Hourly Load - RC2016'!$C$7</f>
        <v>0.5272294630682105</v>
      </c>
      <c r="AA172" s="34">
        <f t="shared" si="2"/>
        <v>0.78618565706906396</v>
      </c>
    </row>
    <row r="173" spans="1:27" x14ac:dyDescent="0.2">
      <c r="A173" s="29">
        <f>IF('2018 Hourly Load - RC2016'!A174="","",'2018 Hourly Load - RC2016'!A174)</f>
        <v>43264</v>
      </c>
      <c r="B173" s="33">
        <f>+'2018 Hourly Load - RC2016'!B174/'2018 Hourly Load - RC2016'!$C$7</f>
        <v>0.47471124172921852</v>
      </c>
      <c r="C173" s="33">
        <f>+'2018 Hourly Load - RC2016'!C174/'2018 Hourly Load - RC2016'!$C$7</f>
        <v>0.43694157419505081</v>
      </c>
      <c r="D173" s="33">
        <f>+'2018 Hourly Load - RC2016'!D174/'2018 Hourly Load - RC2016'!$C$7</f>
        <v>0.41212389442149372</v>
      </c>
      <c r="E173" s="33">
        <f>+'2018 Hourly Load - RC2016'!E174/'2018 Hourly Load - RC2016'!$C$7</f>
        <v>0.39595480002357014</v>
      </c>
      <c r="F173" s="33">
        <f>+'2018 Hourly Load - RC2016'!F174/'2018 Hourly Load - RC2016'!$C$7</f>
        <v>0.39290481580897468</v>
      </c>
      <c r="G173" s="33">
        <f>+'2018 Hourly Load - RC2016'!G174/'2018 Hourly Load - RC2016'!$C$7</f>
        <v>0.40706844113428764</v>
      </c>
      <c r="H173" s="33">
        <f>+'2018 Hourly Load - RC2016'!H174/'2018 Hourly Load - RC2016'!$C$7</f>
        <v>0.43606418147578363</v>
      </c>
      <c r="I173" s="33">
        <f>+'2018 Hourly Load - RC2016'!I174/'2018 Hourly Load - RC2016'!$C$7</f>
        <v>0.47492014475761546</v>
      </c>
      <c r="J173" s="33">
        <f>+'2018 Hourly Load - RC2016'!J174/'2018 Hourly Load - RC2016'!$C$7</f>
        <v>0.53086437576231738</v>
      </c>
      <c r="K173" s="33">
        <f>+'2018 Hourly Load - RC2016'!K174/'2018 Hourly Load - RC2016'!$C$7</f>
        <v>0.58835448917715671</v>
      </c>
      <c r="L173" s="33">
        <f>+'2018 Hourly Load - RC2016'!L174/'2018 Hourly Load - RC2016'!$C$7</f>
        <v>0.64317064382851519</v>
      </c>
      <c r="M173" s="33">
        <f>+'2018 Hourly Load - RC2016'!M174/'2018 Hourly Load - RC2016'!$C$7</f>
        <v>0.69531283971639279</v>
      </c>
      <c r="N173" s="33">
        <f>+'2018 Hourly Load - RC2016'!N174/'2018 Hourly Load - RC2016'!$C$7</f>
        <v>0.73529687935156818</v>
      </c>
      <c r="O173" s="33">
        <f>+'2018 Hourly Load - RC2016'!O174/'2018 Hourly Load - RC2016'!$C$7</f>
        <v>0.75543513128903361</v>
      </c>
      <c r="P173" s="33">
        <f>+'2018 Hourly Load - RC2016'!P174/'2018 Hourly Load - RC2016'!$C$7</f>
        <v>0.75497554462656036</v>
      </c>
      <c r="Q173" s="33">
        <f>+'2018 Hourly Load - RC2016'!Q174/'2018 Hourly Load - RC2016'!$C$7</f>
        <v>0.73295716543352218</v>
      </c>
      <c r="R173" s="33">
        <f>+'2018 Hourly Load - RC2016'!R174/'2018 Hourly Load - RC2016'!$C$7</f>
        <v>0.71027029654961393</v>
      </c>
      <c r="S173" s="33">
        <f>+'2018 Hourly Load - RC2016'!S174/'2018 Hourly Load - RC2016'!$C$7</f>
        <v>0.68595398404420949</v>
      </c>
      <c r="T173" s="33">
        <f>+'2018 Hourly Load - RC2016'!T174/'2018 Hourly Load - RC2016'!$C$7</f>
        <v>0.66414450787956847</v>
      </c>
      <c r="U173" s="33">
        <f>+'2018 Hourly Load - RC2016'!U174/'2018 Hourly Load - RC2016'!$C$7</f>
        <v>0.6321823445348359</v>
      </c>
      <c r="V173" s="33">
        <f>+'2018 Hourly Load - RC2016'!V174/'2018 Hourly Load - RC2016'!$C$7</f>
        <v>0.61271258228824055</v>
      </c>
      <c r="W173" s="33">
        <f>+'2018 Hourly Load - RC2016'!W174/'2018 Hourly Load - RC2016'!$C$7</f>
        <v>0.59303391701324837</v>
      </c>
      <c r="X173" s="33">
        <f>+'2018 Hourly Load - RC2016'!X174/'2018 Hourly Load - RC2016'!$C$7</f>
        <v>0.55518068826772182</v>
      </c>
      <c r="Y173" s="33">
        <f>+'2018 Hourly Load - RC2016'!Y174/'2018 Hourly Load - RC2016'!$C$7</f>
        <v>0.50725833355346261</v>
      </c>
      <c r="AA173" s="34">
        <f t="shared" si="2"/>
        <v>0.75543513128903361</v>
      </c>
    </row>
    <row r="174" spans="1:27" x14ac:dyDescent="0.2">
      <c r="A174" s="29">
        <f>IF('2018 Hourly Load - RC2016'!A175="","",'2018 Hourly Load - RC2016'!A175)</f>
        <v>43265</v>
      </c>
      <c r="B174" s="33">
        <f>+'2018 Hourly Load - RC2016'!B175/'2018 Hourly Load - RC2016'!$C$7</f>
        <v>0.4620517182083636</v>
      </c>
      <c r="C174" s="33">
        <f>+'2018 Hourly Load - RC2016'!C175/'2018 Hourly Load - RC2016'!$C$7</f>
        <v>0.42703957064903558</v>
      </c>
      <c r="D174" s="33">
        <f>+'2018 Hourly Load - RC2016'!D175/'2018 Hourly Load - RC2016'!$C$7</f>
        <v>0.40230545208683727</v>
      </c>
      <c r="E174" s="33">
        <f>+'2018 Hourly Load - RC2016'!E175/'2018 Hourly Load - RC2016'!$C$7</f>
        <v>0.38743155646497474</v>
      </c>
      <c r="F174" s="33">
        <f>+'2018 Hourly Load - RC2016'!F175/'2018 Hourly Load - RC2016'!$C$7</f>
        <v>0.3807884401619519</v>
      </c>
      <c r="G174" s="33">
        <f>+'2018 Hourly Load - RC2016'!G175/'2018 Hourly Load - RC2016'!$C$7</f>
        <v>0.38346239892543277</v>
      </c>
      <c r="H174" s="33">
        <f>+'2018 Hourly Load - RC2016'!H175/'2018 Hourly Load - RC2016'!$C$7</f>
        <v>0.39269591278057775</v>
      </c>
      <c r="I174" s="33">
        <f>+'2018 Hourly Load - RC2016'!I175/'2018 Hourly Load - RC2016'!$C$7</f>
        <v>0.41885057193587533</v>
      </c>
      <c r="J174" s="33">
        <f>+'2018 Hourly Load - RC2016'!J175/'2018 Hourly Load - RC2016'!$C$7</f>
        <v>0.47721807806998179</v>
      </c>
      <c r="K174" s="33">
        <f>+'2018 Hourly Load - RC2016'!K175/'2018 Hourly Load - RC2016'!$C$7</f>
        <v>0.54598895501825617</v>
      </c>
      <c r="L174" s="33">
        <f>+'2018 Hourly Load - RC2016'!L175/'2018 Hourly Load - RC2016'!$C$7</f>
        <v>0.61041464897587416</v>
      </c>
      <c r="M174" s="33">
        <f>+'2018 Hourly Load - RC2016'!M175/'2018 Hourly Load - RC2016'!$C$7</f>
        <v>0.66706915027712566</v>
      </c>
      <c r="N174" s="33">
        <f>+'2018 Hourly Load - RC2016'!N175/'2018 Hourly Load - RC2016'!$C$7</f>
        <v>0.70989427109849956</v>
      </c>
      <c r="O174" s="33">
        <f>+'2018 Hourly Load - RC2016'!O175/'2018 Hourly Load - RC2016'!$C$7</f>
        <v>0.74444683199535422</v>
      </c>
      <c r="P174" s="33">
        <f>+'2018 Hourly Load - RC2016'!P175/'2018 Hourly Load - RC2016'!$C$7</f>
        <v>0.76023990094216332</v>
      </c>
      <c r="Q174" s="33">
        <f>+'2018 Hourly Load - RC2016'!Q175/'2018 Hourly Load - RC2016'!$C$7</f>
        <v>0.75902826337746099</v>
      </c>
      <c r="R174" s="33">
        <f>+'2018 Hourly Load - RC2016'!R175/'2018 Hourly Load - RC2016'!$C$7</f>
        <v>0.73872288901727801</v>
      </c>
      <c r="S174" s="33">
        <f>+'2018 Hourly Load - RC2016'!S175/'2018 Hourly Load - RC2016'!$C$7</f>
        <v>0.71825039223437737</v>
      </c>
      <c r="T174" s="33">
        <f>+'2018 Hourly Load - RC2016'!T175/'2018 Hourly Load - RC2016'!$C$7</f>
        <v>0.68599576464988898</v>
      </c>
      <c r="U174" s="33">
        <f>+'2018 Hourly Load - RC2016'!U175/'2018 Hourly Load - RC2016'!$C$7</f>
        <v>0.65060759163944637</v>
      </c>
      <c r="V174" s="33">
        <f>+'2018 Hourly Load - RC2016'!V175/'2018 Hourly Load - RC2016'!$C$7</f>
        <v>0.637028894793645</v>
      </c>
      <c r="W174" s="33">
        <f>+'2018 Hourly Load - RC2016'!W175/'2018 Hourly Load - RC2016'!$C$7</f>
        <v>0.61371531682454583</v>
      </c>
      <c r="X174" s="33">
        <f>+'2018 Hourly Load - RC2016'!X175/'2018 Hourly Load - RC2016'!$C$7</f>
        <v>0.57398196082344688</v>
      </c>
      <c r="Y174" s="33">
        <f>+'2018 Hourly Load - RC2016'!Y175/'2018 Hourly Load - RC2016'!$C$7</f>
        <v>0.5278979527590808</v>
      </c>
      <c r="AA174" s="34">
        <f t="shared" si="2"/>
        <v>0.76023990094216332</v>
      </c>
    </row>
    <row r="175" spans="1:27" x14ac:dyDescent="0.2">
      <c r="A175" s="29">
        <f>IF('2018 Hourly Load - RC2016'!A176="","",'2018 Hourly Load - RC2016'!A176)</f>
        <v>43266</v>
      </c>
      <c r="B175" s="33">
        <f>+'2018 Hourly Load - RC2016'!B176/'2018 Hourly Load - RC2016'!$C$7</f>
        <v>0.4834851689218902</v>
      </c>
      <c r="C175" s="33">
        <f>+'2018 Hourly Load - RC2016'!C176/'2018 Hourly Load - RC2016'!$C$7</f>
        <v>0.45047849043517285</v>
      </c>
      <c r="D175" s="33">
        <f>+'2018 Hourly Load - RC2016'!D176/'2018 Hourly Load - RC2016'!$C$7</f>
        <v>0.42403136704011957</v>
      </c>
      <c r="E175" s="33">
        <f>+'2018 Hourly Load - RC2016'!E176/'2018 Hourly Load - RC2016'!$C$7</f>
        <v>0.40798761445923415</v>
      </c>
      <c r="F175" s="33">
        <f>+'2018 Hourly Load - RC2016'!F176/'2018 Hourly Load - RC2016'!$C$7</f>
        <v>0.40334996722882199</v>
      </c>
      <c r="G175" s="33">
        <f>+'2018 Hourly Load - RC2016'!G176/'2018 Hourly Load - RC2016'!$C$7</f>
        <v>0.40748624719108151</v>
      </c>
      <c r="H175" s="33">
        <f>+'2018 Hourly Load - RC2016'!H176/'2018 Hourly Load - RC2016'!$C$7</f>
        <v>0.4149231950020128</v>
      </c>
      <c r="I175" s="33">
        <f>+'2018 Hourly Load - RC2016'!I176/'2018 Hourly Load - RC2016'!$C$7</f>
        <v>0.43928128811309658</v>
      </c>
      <c r="J175" s="33">
        <f>+'2018 Hourly Load - RC2016'!J176/'2018 Hourly Load - RC2016'!$C$7</f>
        <v>0.50145082936402752</v>
      </c>
      <c r="K175" s="33">
        <f>+'2018 Hourly Load - RC2016'!K176/'2018 Hourly Load - RC2016'!$C$7</f>
        <v>0.57448332809159952</v>
      </c>
      <c r="L175" s="33">
        <f>+'2018 Hourly Load - RC2016'!L176/'2018 Hourly Load - RC2016'!$C$7</f>
        <v>0.63844943538674415</v>
      </c>
      <c r="M175" s="33">
        <f>+'2018 Hourly Load - RC2016'!M176/'2018 Hourly Load - RC2016'!$C$7</f>
        <v>0.69543818153343095</v>
      </c>
      <c r="N175" s="33">
        <f>+'2018 Hourly Load - RC2016'!N176/'2018 Hourly Load - RC2016'!$C$7</f>
        <v>0.74093726111828562</v>
      </c>
      <c r="O175" s="33">
        <f>+'2018 Hourly Load - RC2016'!O176/'2018 Hourly Load - RC2016'!$C$7</f>
        <v>0.7696405372200259</v>
      </c>
      <c r="P175" s="33">
        <f>+'2018 Hourly Load - RC2016'!P176/'2018 Hourly Load - RC2016'!$C$7</f>
        <v>0.78610209585770507</v>
      </c>
      <c r="Q175" s="33">
        <f>+'2018 Hourly Load - RC2016'!Q176/'2018 Hourly Load - RC2016'!$C$7</f>
        <v>0.77991856621715561</v>
      </c>
      <c r="R175" s="33">
        <f>+'2018 Hourly Load - RC2016'!R176/'2018 Hourly Load - RC2016'!$C$7</f>
        <v>0.75806730944683509</v>
      </c>
      <c r="S175" s="33">
        <f>+'2018 Hourly Load - RC2016'!S176/'2018 Hourly Load - RC2016'!$C$7</f>
        <v>0.73049210969843825</v>
      </c>
      <c r="T175" s="33">
        <f>+'2018 Hourly Load - RC2016'!T176/'2018 Hourly Load - RC2016'!$C$7</f>
        <v>0.70099500208878962</v>
      </c>
      <c r="U175" s="33">
        <f>+'2018 Hourly Load - RC2016'!U176/'2018 Hourly Load - RC2016'!$C$7</f>
        <v>0.67003557328036234</v>
      </c>
      <c r="V175" s="33">
        <f>+'2018 Hourly Load - RC2016'!V176/'2018 Hourly Load - RC2016'!$C$7</f>
        <v>0.66385204363981276</v>
      </c>
      <c r="W175" s="33">
        <f>+'2018 Hourly Load - RC2016'!W176/'2018 Hourly Load - RC2016'!$C$7</f>
        <v>0.64910348983498845</v>
      </c>
      <c r="X175" s="33">
        <f>+'2018 Hourly Load - RC2016'!X176/'2018 Hourly Load - RC2016'!$C$7</f>
        <v>0.60519207326595059</v>
      </c>
      <c r="Y175" s="33">
        <f>+'2018 Hourly Load - RC2016'!Y176/'2018 Hourly Load - RC2016'!$C$7</f>
        <v>0.55572383614155396</v>
      </c>
      <c r="AA175" s="34">
        <f t="shared" si="2"/>
        <v>0.78610209585770507</v>
      </c>
    </row>
    <row r="176" spans="1:27" x14ac:dyDescent="0.2">
      <c r="A176" s="29">
        <f>IF('2018 Hourly Load - RC2016'!A177="","",'2018 Hourly Load - RC2016'!A177)</f>
        <v>43267</v>
      </c>
      <c r="B176" s="33">
        <f>+'2018 Hourly Load - RC2016'!B177/'2018 Hourly Load - RC2016'!$C$7</f>
        <v>0.50266246692872973</v>
      </c>
      <c r="C176" s="33">
        <f>+'2018 Hourly Load - RC2016'!C177/'2018 Hourly Load - RC2016'!$C$7</f>
        <v>0.46727429391828723</v>
      </c>
      <c r="D176" s="33">
        <f>+'2018 Hourly Load - RC2016'!D177/'2018 Hourly Load - RC2016'!$C$7</f>
        <v>0.44454564442869959</v>
      </c>
      <c r="E176" s="33">
        <f>+'2018 Hourly Load - RC2016'!E177/'2018 Hourly Load - RC2016'!$C$7</f>
        <v>0.43025667728634853</v>
      </c>
      <c r="F176" s="33">
        <f>+'2018 Hourly Load - RC2016'!F177/'2018 Hourly Load - RC2016'!$C$7</f>
        <v>0.42536834642186</v>
      </c>
      <c r="G176" s="33">
        <f>+'2018 Hourly Load - RC2016'!G177/'2018 Hourly Load - RC2016'!$C$7</f>
        <v>0.440827170523234</v>
      </c>
      <c r="H176" s="33">
        <f>+'2018 Hourly Load - RC2016'!H177/'2018 Hourly Load - RC2016'!$C$7</f>
        <v>0.47078386479535589</v>
      </c>
      <c r="I176" s="33">
        <f>+'2018 Hourly Load - RC2016'!I177/'2018 Hourly Load - RC2016'!$C$7</f>
        <v>0.50161795178674506</v>
      </c>
      <c r="J176" s="33">
        <f>+'2018 Hourly Load - RC2016'!J177/'2018 Hourly Load - RC2016'!$C$7</f>
        <v>0.54114240475944708</v>
      </c>
      <c r="K176" s="33">
        <f>+'2018 Hourly Load - RC2016'!K177/'2018 Hourly Load - RC2016'!$C$7</f>
        <v>0.58981681037593536</v>
      </c>
      <c r="L176" s="33">
        <f>+'2018 Hourly Load - RC2016'!L177/'2018 Hourly Load - RC2016'!$C$7</f>
        <v>0.65232059647230134</v>
      </c>
      <c r="M176" s="33">
        <f>+'2018 Hourly Load - RC2016'!M177/'2018 Hourly Load - RC2016'!$C$7</f>
        <v>0.71127303108591944</v>
      </c>
      <c r="N176" s="33">
        <f>+'2018 Hourly Load - RC2016'!N177/'2018 Hourly Load - RC2016'!$C$7</f>
        <v>0.75113172890405644</v>
      </c>
      <c r="O176" s="33">
        <f>+'2018 Hourly Load - RC2016'!O177/'2018 Hourly Load - RC2016'!$C$7</f>
        <v>0.78597675404066691</v>
      </c>
      <c r="P176" s="33">
        <f>+'2018 Hourly Load - RC2016'!P177/'2018 Hourly Load - RC2016'!$C$7</f>
        <v>0.80995882170063627</v>
      </c>
      <c r="Q176" s="33">
        <f>+'2018 Hourly Load - RC2016'!Q177/'2018 Hourly Load - RC2016'!$C$7</f>
        <v>0.82403888581459039</v>
      </c>
      <c r="R176" s="33">
        <f>+'2018 Hourly Load - RC2016'!R177/'2018 Hourly Load - RC2016'!$C$7</f>
        <v>0.83243678755614758</v>
      </c>
      <c r="S176" s="33">
        <f>+'2018 Hourly Load - RC2016'!S177/'2018 Hourly Load - RC2016'!$C$7</f>
        <v>0.82650394154967433</v>
      </c>
      <c r="T176" s="33">
        <f>+'2018 Hourly Load - RC2016'!T177/'2018 Hourly Load - RC2016'!$C$7</f>
        <v>0.79646368606619355</v>
      </c>
      <c r="U176" s="33">
        <f>+'2018 Hourly Load - RC2016'!U177/'2018 Hourly Load - RC2016'!$C$7</f>
        <v>0.74448861260103372</v>
      </c>
      <c r="V176" s="33">
        <f>+'2018 Hourly Load - RC2016'!V177/'2018 Hourly Load - RC2016'!$C$7</f>
        <v>0.7197544940388354</v>
      </c>
      <c r="W176" s="33">
        <f>+'2018 Hourly Load - RC2016'!W177/'2018 Hourly Load - RC2016'!$C$7</f>
        <v>0.68825191735657598</v>
      </c>
      <c r="X176" s="33">
        <f>+'2018 Hourly Load - RC2016'!X177/'2018 Hourly Load - RC2016'!$C$7</f>
        <v>0.6312213906042099</v>
      </c>
      <c r="Y176" s="33">
        <f>+'2018 Hourly Load - RC2016'!Y177/'2018 Hourly Load - RC2016'!$C$7</f>
        <v>0.56967855843846982</v>
      </c>
      <c r="AA176" s="34">
        <f t="shared" si="2"/>
        <v>0.83243678755614758</v>
      </c>
    </row>
    <row r="177" spans="1:27" x14ac:dyDescent="0.2">
      <c r="A177" s="29">
        <f>IF('2018 Hourly Load - RC2016'!A178="","",'2018 Hourly Load - RC2016'!A178)</f>
        <v>43268</v>
      </c>
      <c r="B177" s="33">
        <f>+'2018 Hourly Load - RC2016'!B178/'2018 Hourly Load - RC2016'!$C$7</f>
        <v>0.51289871532018017</v>
      </c>
      <c r="C177" s="33">
        <f>+'2018 Hourly Load - RC2016'!C178/'2018 Hourly Load - RC2016'!$C$7</f>
        <v>0.47395919082698951</v>
      </c>
      <c r="D177" s="33">
        <f>+'2018 Hourly Load - RC2016'!D178/'2018 Hourly Load - RC2016'!$C$7</f>
        <v>0.44467098624573775</v>
      </c>
      <c r="E177" s="33">
        <f>+'2018 Hourly Load - RC2016'!E178/'2018 Hourly Load - RC2016'!$C$7</f>
        <v>0.42745737670582945</v>
      </c>
      <c r="F177" s="33">
        <f>+'2018 Hourly Load - RC2016'!F178/'2018 Hourly Load - RC2016'!$C$7</f>
        <v>0.4213574082766387</v>
      </c>
      <c r="G177" s="33">
        <f>+'2018 Hourly Load - RC2016'!G178/'2018 Hourly Load - RC2016'!$C$7</f>
        <v>0.43464364088268437</v>
      </c>
      <c r="H177" s="33">
        <f>+'2018 Hourly Load - RC2016'!H178/'2018 Hourly Load - RC2016'!$C$7</f>
        <v>0.46556128908543232</v>
      </c>
      <c r="I177" s="33">
        <f>+'2018 Hourly Load - RC2016'!I178/'2018 Hourly Load - RC2016'!$C$7</f>
        <v>0.49919467665734046</v>
      </c>
      <c r="J177" s="33">
        <f>+'2018 Hourly Load - RC2016'!J178/'2018 Hourly Load - RC2016'!$C$7</f>
        <v>0.54034857325153862</v>
      </c>
      <c r="K177" s="33">
        <f>+'2018 Hourly Load - RC2016'!K178/'2018 Hourly Load - RC2016'!$C$7</f>
        <v>0.58417642860921781</v>
      </c>
      <c r="L177" s="33">
        <f>+'2018 Hourly Load - RC2016'!L178/'2018 Hourly Load - RC2016'!$C$7</f>
        <v>0.62599881489428622</v>
      </c>
      <c r="M177" s="33">
        <f>+'2018 Hourly Load - RC2016'!M178/'2018 Hourly Load - RC2016'!$C$7</f>
        <v>0.66381026303413337</v>
      </c>
      <c r="N177" s="33">
        <f>+'2018 Hourly Load - RC2016'!N178/'2018 Hourly Load - RC2016'!$C$7</f>
        <v>0.69602311001294237</v>
      </c>
      <c r="O177" s="33">
        <f>+'2018 Hourly Load - RC2016'!O178/'2018 Hourly Load - RC2016'!$C$7</f>
        <v>0.72401611581813297</v>
      </c>
      <c r="P177" s="33">
        <f>+'2018 Hourly Load - RC2016'!P178/'2018 Hourly Load - RC2016'!$C$7</f>
        <v>0.73345853270167494</v>
      </c>
      <c r="Q177" s="33">
        <f>+'2018 Hourly Load - RC2016'!Q178/'2018 Hourly Load - RC2016'!$C$7</f>
        <v>0.73329141027895739</v>
      </c>
      <c r="R177" s="33">
        <f>+'2018 Hourly Load - RC2016'!R178/'2018 Hourly Load - RC2016'!$C$7</f>
        <v>0.72606336549642303</v>
      </c>
      <c r="S177" s="33">
        <f>+'2018 Hourly Load - RC2016'!S178/'2018 Hourly Load - RC2016'!$C$7</f>
        <v>0.71950381040475897</v>
      </c>
      <c r="T177" s="33">
        <f>+'2018 Hourly Load - RC2016'!T178/'2018 Hourly Load - RC2016'!$C$7</f>
        <v>0.70609223598167514</v>
      </c>
      <c r="U177" s="33">
        <f>+'2018 Hourly Load - RC2016'!U178/'2018 Hourly Load - RC2016'!$C$7</f>
        <v>0.68382317315456076</v>
      </c>
      <c r="V177" s="33">
        <f>+'2018 Hourly Load - RC2016'!V178/'2018 Hourly Load - RC2016'!$C$7</f>
        <v>0.67049515994283559</v>
      </c>
      <c r="W177" s="33">
        <f>+'2018 Hourly Load - RC2016'!W178/'2018 Hourly Load - RC2016'!$C$7</f>
        <v>0.65286374434613337</v>
      </c>
      <c r="X177" s="33">
        <f>+'2018 Hourly Load - RC2016'!X178/'2018 Hourly Load - RC2016'!$C$7</f>
        <v>0.59566609517104985</v>
      </c>
      <c r="Y177" s="33">
        <f>+'2018 Hourly Load - RC2016'!Y178/'2018 Hourly Load - RC2016'!$C$7</f>
        <v>0.53591982904952351</v>
      </c>
      <c r="AA177" s="34">
        <f t="shared" si="2"/>
        <v>0.73345853270167494</v>
      </c>
    </row>
    <row r="178" spans="1:27" x14ac:dyDescent="0.2">
      <c r="A178" s="29">
        <f>IF('2018 Hourly Load - RC2016'!A179="","",'2018 Hourly Load - RC2016'!A179)</f>
        <v>43269</v>
      </c>
      <c r="B178" s="33">
        <f>+'2018 Hourly Load - RC2016'!B179/'2018 Hourly Load - RC2016'!$C$7</f>
        <v>0.48043518470729474</v>
      </c>
      <c r="C178" s="33">
        <f>+'2018 Hourly Load - RC2016'!C179/'2018 Hourly Load - RC2016'!$C$7</f>
        <v>0.44400249655486751</v>
      </c>
      <c r="D178" s="33">
        <f>+'2018 Hourly Load - RC2016'!D179/'2018 Hourly Load - RC2016'!$C$7</f>
        <v>0.42048001555737152</v>
      </c>
      <c r="E178" s="33">
        <f>+'2018 Hourly Load - RC2016'!E179/'2018 Hourly Load - RC2016'!$C$7</f>
        <v>0.40548077811847077</v>
      </c>
      <c r="F178" s="33">
        <f>+'2018 Hourly Load - RC2016'!F179/'2018 Hourly Load - RC2016'!$C$7</f>
        <v>0.40301572238338684</v>
      </c>
      <c r="G178" s="33">
        <f>+'2018 Hourly Load - RC2016'!G179/'2018 Hourly Load - RC2016'!$C$7</f>
        <v>0.41855810769611962</v>
      </c>
      <c r="H178" s="33">
        <f>+'2018 Hourly Load - RC2016'!H179/'2018 Hourly Load - RC2016'!$C$7</f>
        <v>0.45265108193050108</v>
      </c>
      <c r="I178" s="33">
        <f>+'2018 Hourly Load - RC2016'!I179/'2018 Hourly Load - RC2016'!$C$7</f>
        <v>0.48720364282735584</v>
      </c>
      <c r="J178" s="33">
        <f>+'2018 Hourly Load - RC2016'!J179/'2018 Hourly Load - RC2016'!$C$7</f>
        <v>0.53383079876555406</v>
      </c>
      <c r="K178" s="33">
        <f>+'2018 Hourly Load - RC2016'!K179/'2018 Hourly Load - RC2016'!$C$7</f>
        <v>0.58522094375120248</v>
      </c>
      <c r="L178" s="33">
        <f>+'2018 Hourly Load - RC2016'!L179/'2018 Hourly Load - RC2016'!$C$7</f>
        <v>0.64028778203663728</v>
      </c>
      <c r="M178" s="33">
        <f>+'2018 Hourly Load - RC2016'!M179/'2018 Hourly Load - RC2016'!$C$7</f>
        <v>0.6913854627825301</v>
      </c>
      <c r="N178" s="33">
        <f>+'2018 Hourly Load - RC2016'!N179/'2018 Hourly Load - RC2016'!$C$7</f>
        <v>0.71883532071388878</v>
      </c>
      <c r="O178" s="33">
        <f>+'2018 Hourly Load - RC2016'!O179/'2018 Hourly Load - RC2016'!$C$7</f>
        <v>0.72852842123150707</v>
      </c>
      <c r="P178" s="33">
        <f>+'2018 Hourly Load - RC2016'!P179/'2018 Hourly Load - RC2016'!$C$7</f>
        <v>0.72221954977391933</v>
      </c>
      <c r="Q178" s="33">
        <f>+'2018 Hourly Load - RC2016'!Q179/'2018 Hourly Load - RC2016'!$C$7</f>
        <v>0.70504772083969036</v>
      </c>
      <c r="R178" s="33">
        <f>+'2018 Hourly Load - RC2016'!R179/'2018 Hourly Load - RC2016'!$C$7</f>
        <v>0.68549439738173634</v>
      </c>
      <c r="S178" s="33">
        <f>+'2018 Hourly Load - RC2016'!S179/'2018 Hourly Load - RC2016'!$C$7</f>
        <v>0.66874037450430124</v>
      </c>
      <c r="T178" s="33">
        <f>+'2018 Hourly Load - RC2016'!T179/'2018 Hourly Load - RC2016'!$C$7</f>
        <v>0.65223703526094257</v>
      </c>
      <c r="U178" s="33">
        <f>+'2018 Hourly Load - RC2016'!U179/'2018 Hourly Load - RC2016'!$C$7</f>
        <v>0.63569191541190451</v>
      </c>
      <c r="V178" s="33">
        <f>+'2018 Hourly Load - RC2016'!V179/'2018 Hourly Load - RC2016'!$C$7</f>
        <v>0.62925770213727861</v>
      </c>
      <c r="W178" s="33">
        <f>+'2018 Hourly Load - RC2016'!W179/'2018 Hourly Load - RC2016'!$C$7</f>
        <v>0.61271258228824055</v>
      </c>
      <c r="X178" s="33">
        <f>+'2018 Hourly Load - RC2016'!X179/'2018 Hourly Load - RC2016'!$C$7</f>
        <v>0.56570940089892785</v>
      </c>
      <c r="Y178" s="33">
        <f>+'2018 Hourly Load - RC2016'!Y179/'2018 Hourly Load - RC2016'!$C$7</f>
        <v>0.51089324624756938</v>
      </c>
      <c r="AA178" s="34">
        <f t="shared" si="2"/>
        <v>0.72852842123150707</v>
      </c>
    </row>
    <row r="179" spans="1:27" x14ac:dyDescent="0.2">
      <c r="A179" s="29">
        <f>IF('2018 Hourly Load - RC2016'!A180="","",'2018 Hourly Load - RC2016'!A180)</f>
        <v>43270</v>
      </c>
      <c r="B179" s="33">
        <f>+'2018 Hourly Load - RC2016'!B180/'2018 Hourly Load - RC2016'!$C$7</f>
        <v>0.45979556550167655</v>
      </c>
      <c r="C179" s="33">
        <f>+'2018 Hourly Load - RC2016'!C180/'2018 Hourly Load - RC2016'!$C$7</f>
        <v>0.42641286156384478</v>
      </c>
      <c r="D179" s="33">
        <f>+'2018 Hourly Load - RC2016'!D180/'2018 Hourly Load - RC2016'!$C$7</f>
        <v>0.40577324235822659</v>
      </c>
      <c r="E179" s="33">
        <f>+'2018 Hourly Load - RC2016'!E180/'2018 Hourly Load - RC2016'!$C$7</f>
        <v>0.39353152489416554</v>
      </c>
      <c r="F179" s="33">
        <f>+'2018 Hourly Load - RC2016'!F180/'2018 Hourly Load - RC2016'!$C$7</f>
        <v>0.39035619886253198</v>
      </c>
      <c r="G179" s="33">
        <f>+'2018 Hourly Load - RC2016'!G180/'2018 Hourly Load - RC2016'!$C$7</f>
        <v>0.40619104841502046</v>
      </c>
      <c r="H179" s="33">
        <f>+'2018 Hourly Load - RC2016'!H180/'2018 Hourly Load - RC2016'!$C$7</f>
        <v>0.43936484932445535</v>
      </c>
      <c r="I179" s="33">
        <f>+'2018 Hourly Load - RC2016'!I180/'2018 Hourly Load - RC2016'!$C$7</f>
        <v>0.47333248174179871</v>
      </c>
      <c r="J179" s="33">
        <f>+'2018 Hourly Load - RC2016'!J180/'2018 Hourly Load - RC2016'!$C$7</f>
        <v>0.52363633097978313</v>
      </c>
      <c r="K179" s="33">
        <f>+'2018 Hourly Load - RC2016'!K180/'2018 Hourly Load - RC2016'!$C$7</f>
        <v>0.58087576076054614</v>
      </c>
      <c r="L179" s="33">
        <f>+'2018 Hourly Load - RC2016'!L180/'2018 Hourly Load - RC2016'!$C$7</f>
        <v>0.64083092991046942</v>
      </c>
      <c r="M179" s="33">
        <f>+'2018 Hourly Load - RC2016'!M180/'2018 Hourly Load - RC2016'!$C$7</f>
        <v>0.68762520827138518</v>
      </c>
      <c r="N179" s="33">
        <f>+'2018 Hourly Load - RC2016'!N180/'2018 Hourly Load - RC2016'!$C$7</f>
        <v>0.72572912065098805</v>
      </c>
      <c r="O179" s="33">
        <f>+'2018 Hourly Load - RC2016'!O180/'2018 Hourly Load - RC2016'!$C$7</f>
        <v>0.75313719797666712</v>
      </c>
      <c r="P179" s="33">
        <f>+'2018 Hourly Load - RC2016'!P180/'2018 Hourly Load - RC2016'!$C$7</f>
        <v>0.75535157007767473</v>
      </c>
      <c r="Q179" s="33">
        <f>+'2018 Hourly Load - RC2016'!Q180/'2018 Hourly Load - RC2016'!$C$7</f>
        <v>0.73162018605178192</v>
      </c>
      <c r="R179" s="33">
        <f>+'2018 Hourly Load - RC2016'!R180/'2018 Hourly Load - RC2016'!$C$7</f>
        <v>0.70930934261898804</v>
      </c>
      <c r="S179" s="33">
        <f>+'2018 Hourly Load - RC2016'!S180/'2018 Hourly Load - RC2016'!$C$7</f>
        <v>0.68637179010100335</v>
      </c>
      <c r="T179" s="33">
        <f>+'2018 Hourly Load - RC2016'!T180/'2018 Hourly Load - RC2016'!$C$7</f>
        <v>0.66314177334326319</v>
      </c>
      <c r="U179" s="33">
        <f>+'2018 Hourly Load - RC2016'!U180/'2018 Hourly Load - RC2016'!$C$7</f>
        <v>0.64099805233318696</v>
      </c>
      <c r="V179" s="33">
        <f>+'2018 Hourly Load - RC2016'!V180/'2018 Hourly Load - RC2016'!$C$7</f>
        <v>0.62921592153159922</v>
      </c>
      <c r="W179" s="33">
        <f>+'2018 Hourly Load - RC2016'!W180/'2018 Hourly Load - RC2016'!$C$7</f>
        <v>0.60406399691260704</v>
      </c>
      <c r="X179" s="33">
        <f>+'2018 Hourly Load - RC2016'!X180/'2018 Hourly Load - RC2016'!$C$7</f>
        <v>0.55981833549813398</v>
      </c>
      <c r="Y179" s="33">
        <f>+'2018 Hourly Load - RC2016'!Y180/'2018 Hourly Load - RC2016'!$C$7</f>
        <v>0.5044172523672642</v>
      </c>
      <c r="AA179" s="34">
        <f t="shared" si="2"/>
        <v>0.75535157007767473</v>
      </c>
    </row>
    <row r="180" spans="1:27" x14ac:dyDescent="0.2">
      <c r="A180" s="29">
        <f>IF('2018 Hourly Load - RC2016'!A181="","",'2018 Hourly Load - RC2016'!A181)</f>
        <v>43271</v>
      </c>
      <c r="B180" s="33">
        <f>+'2018 Hourly Load - RC2016'!B181/'2018 Hourly Load - RC2016'!$C$7</f>
        <v>0.4538627194952034</v>
      </c>
      <c r="C180" s="33">
        <f>+'2018 Hourly Load - RC2016'!C181/'2018 Hourly Load - RC2016'!$C$7</f>
        <v>0.4191012555699517</v>
      </c>
      <c r="D180" s="33">
        <f>+'2018 Hourly Load - RC2016'!D181/'2018 Hourly Load - RC2016'!$C$7</f>
        <v>0.39637260608036401</v>
      </c>
      <c r="E180" s="33">
        <f>+'2018 Hourly Load - RC2016'!E181/'2018 Hourly Load - RC2016'!$C$7</f>
        <v>0.38375486316518848</v>
      </c>
      <c r="F180" s="33">
        <f>+'2018 Hourly Load - RC2016'!F181/'2018 Hourly Load - RC2016'!$C$7</f>
        <v>0.38053775652787553</v>
      </c>
      <c r="G180" s="33">
        <f>+'2018 Hourly Load - RC2016'!G181/'2018 Hourly Load - RC2016'!$C$7</f>
        <v>0.39432535640207395</v>
      </c>
      <c r="H180" s="33">
        <f>+'2018 Hourly Load - RC2016'!H181/'2018 Hourly Load - RC2016'!$C$7</f>
        <v>0.42499232097074552</v>
      </c>
      <c r="I180" s="33">
        <f>+'2018 Hourly Load - RC2016'!I181/'2018 Hourly Load - RC2016'!$C$7</f>
        <v>0.46121610609477581</v>
      </c>
      <c r="J180" s="33">
        <f>+'2018 Hourly Load - RC2016'!J181/'2018 Hourly Load - RC2016'!$C$7</f>
        <v>0.51419391409624116</v>
      </c>
      <c r="K180" s="33">
        <f>+'2018 Hourly Load - RC2016'!K181/'2018 Hourly Load - RC2016'!$C$7</f>
        <v>0.57803467957434762</v>
      </c>
      <c r="L180" s="33">
        <f>+'2018 Hourly Load - RC2016'!L181/'2018 Hourly Load - RC2016'!$C$7</f>
        <v>0.63736313963908009</v>
      </c>
      <c r="M180" s="33">
        <f>+'2018 Hourly Load - RC2016'!M181/'2018 Hourly Load - RC2016'!$C$7</f>
        <v>0.69071697309165991</v>
      </c>
      <c r="N180" s="33">
        <f>+'2018 Hourly Load - RC2016'!N181/'2018 Hourly Load - RC2016'!$C$7</f>
        <v>0.73103525757227028</v>
      </c>
      <c r="O180" s="33">
        <f>+'2018 Hourly Load - RC2016'!O181/'2018 Hourly Load - RC2016'!$C$7</f>
        <v>0.75376390706185803</v>
      </c>
      <c r="P180" s="33">
        <f>+'2018 Hourly Load - RC2016'!P181/'2018 Hourly Load - RC2016'!$C$7</f>
        <v>0.74720435197019397</v>
      </c>
      <c r="Q180" s="33">
        <f>+'2018 Hourly Load - RC2016'!Q181/'2018 Hourly Load - RC2016'!$C$7</f>
        <v>0.71419767348347651</v>
      </c>
      <c r="R180" s="33">
        <f>+'2018 Hourly Load - RC2016'!R181/'2018 Hourly Load - RC2016'!$C$7</f>
        <v>0.69318202882674385</v>
      </c>
      <c r="S180" s="33">
        <f>+'2018 Hourly Load - RC2016'!S181/'2018 Hourly Load - RC2016'!$C$7</f>
        <v>0.6743389756653394</v>
      </c>
      <c r="T180" s="33">
        <f>+'2018 Hourly Load - RC2016'!T181/'2018 Hourly Load - RC2016'!$C$7</f>
        <v>0.65829522308445398</v>
      </c>
      <c r="U180" s="33">
        <f>+'2018 Hourly Load - RC2016'!U181/'2018 Hourly Load - RC2016'!$C$7</f>
        <v>0.63715423661068316</v>
      </c>
      <c r="V180" s="33">
        <f>+'2018 Hourly Load - RC2016'!V181/'2018 Hourly Load - RC2016'!$C$7</f>
        <v>0.62457827430118706</v>
      </c>
      <c r="W180" s="33">
        <f>+'2018 Hourly Load - RC2016'!W181/'2018 Hourly Load - RC2016'!$C$7</f>
        <v>0.60895232777709551</v>
      </c>
      <c r="X180" s="33">
        <f>+'2018 Hourly Load - RC2016'!X181/'2018 Hourly Load - RC2016'!$C$7</f>
        <v>0.57084841539749276</v>
      </c>
      <c r="Y180" s="33">
        <f>+'2018 Hourly Load - RC2016'!Y181/'2018 Hourly Load - RC2016'!$C$7</f>
        <v>0.52309318310595099</v>
      </c>
      <c r="AA180" s="34">
        <f t="shared" si="2"/>
        <v>0.75376390706185803</v>
      </c>
    </row>
    <row r="181" spans="1:27" x14ac:dyDescent="0.2">
      <c r="A181" s="29">
        <f>IF('2018 Hourly Load - RC2016'!A182="","",'2018 Hourly Load - RC2016'!A182)</f>
        <v>43272</v>
      </c>
      <c r="B181" s="33">
        <f>+'2018 Hourly Load - RC2016'!B182/'2018 Hourly Load - RC2016'!$C$7</f>
        <v>0.47387562961563068</v>
      </c>
      <c r="C181" s="33">
        <f>+'2018 Hourly Load - RC2016'!C182/'2018 Hourly Load - RC2016'!$C$7</f>
        <v>0.43928128811309658</v>
      </c>
      <c r="D181" s="33">
        <f>+'2018 Hourly Load - RC2016'!D182/'2018 Hourly Load - RC2016'!$C$7</f>
        <v>0.41450538894521882</v>
      </c>
      <c r="E181" s="33">
        <f>+'2018 Hourly Load - RC2016'!E182/'2018 Hourly Load - RC2016'!$C$7</f>
        <v>0.39992395756311205</v>
      </c>
      <c r="F181" s="33">
        <f>+'2018 Hourly Load - RC2016'!F182/'2018 Hourly Load - RC2016'!$C$7</f>
        <v>0.39348974428848615</v>
      </c>
      <c r="G181" s="33">
        <f>+'2018 Hourly Load - RC2016'!G182/'2018 Hourly Load - RC2016'!$C$7</f>
        <v>0.39603836123492886</v>
      </c>
      <c r="H181" s="33">
        <f>+'2018 Hourly Load - RC2016'!H182/'2018 Hourly Load - RC2016'!$C$7</f>
        <v>0.4023472326925166</v>
      </c>
      <c r="I181" s="33">
        <f>+'2018 Hourly Load - RC2016'!I182/'2018 Hourly Load - RC2016'!$C$7</f>
        <v>0.43301419726118817</v>
      </c>
      <c r="J181" s="33">
        <f>+'2018 Hourly Load - RC2016'!J182/'2018 Hourly Load - RC2016'!$C$7</f>
        <v>0.50558710932628703</v>
      </c>
      <c r="K181" s="33">
        <f>+'2018 Hourly Load - RC2016'!K182/'2018 Hourly Load - RC2016'!$C$7</f>
        <v>0.58363328073538578</v>
      </c>
      <c r="L181" s="33">
        <f>+'2018 Hourly Load - RC2016'!L182/'2018 Hourly Load - RC2016'!$C$7</f>
        <v>0.6460117250147136</v>
      </c>
      <c r="M181" s="33">
        <f>+'2018 Hourly Load - RC2016'!M182/'2018 Hourly Load - RC2016'!$C$7</f>
        <v>0.70249910389324755</v>
      </c>
      <c r="N181" s="33">
        <f>+'2018 Hourly Load - RC2016'!N182/'2018 Hourly Load - RC2016'!$C$7</f>
        <v>0.74657764288500306</v>
      </c>
      <c r="O181" s="33">
        <f>+'2018 Hourly Load - RC2016'!O182/'2018 Hourly Load - RC2016'!$C$7</f>
        <v>0.77198025113807167</v>
      </c>
      <c r="P181" s="33">
        <f>+'2018 Hourly Load - RC2016'!P182/'2018 Hourly Load - RC2016'!$C$7</f>
        <v>0.76437618090442283</v>
      </c>
      <c r="Q181" s="33">
        <f>+'2018 Hourly Load - RC2016'!Q182/'2018 Hourly Load - RC2016'!$C$7</f>
        <v>0.73705166479010231</v>
      </c>
      <c r="R181" s="33">
        <f>+'2018 Hourly Load - RC2016'!R182/'2018 Hourly Load - RC2016'!$C$7</f>
        <v>0.71336206136988878</v>
      </c>
      <c r="S181" s="33">
        <f>+'2018 Hourly Load - RC2016'!S182/'2018 Hourly Load - RC2016'!$C$7</f>
        <v>0.69397586033465231</v>
      </c>
      <c r="T181" s="33">
        <f>+'2018 Hourly Load - RC2016'!T182/'2018 Hourly Load - RC2016'!$C$7</f>
        <v>0.67036981812579743</v>
      </c>
      <c r="U181" s="33">
        <f>+'2018 Hourly Load - RC2016'!U182/'2018 Hourly Load - RC2016'!$C$7</f>
        <v>0.64555213835224035</v>
      </c>
      <c r="V181" s="33">
        <f>+'2018 Hourly Load - RC2016'!V182/'2018 Hourly Load - RC2016'!$C$7</f>
        <v>0.63310151785978241</v>
      </c>
      <c r="W181" s="33">
        <f>+'2018 Hourly Load - RC2016'!W182/'2018 Hourly Load - RC2016'!$C$7</f>
        <v>0.61822762223791983</v>
      </c>
      <c r="X181" s="33">
        <f>+'2018 Hourly Load - RC2016'!X182/'2018 Hourly Load - RC2016'!$C$7</f>
        <v>0.58137712802869879</v>
      </c>
      <c r="Y181" s="33">
        <f>+'2018 Hourly Load - RC2016'!Y182/'2018 Hourly Load - RC2016'!$C$7</f>
        <v>0.53257738059517234</v>
      </c>
      <c r="AA181" s="34">
        <f t="shared" si="2"/>
        <v>0.77198025113807167</v>
      </c>
    </row>
    <row r="182" spans="1:27" x14ac:dyDescent="0.2">
      <c r="A182" s="29">
        <f>IF('2018 Hourly Load - RC2016'!A183="","",'2018 Hourly Load - RC2016'!A183)</f>
        <v>43273</v>
      </c>
      <c r="B182" s="33">
        <f>+'2018 Hourly Load - RC2016'!B183/'2018 Hourly Load - RC2016'!$C$7</f>
        <v>0.48415365861276044</v>
      </c>
      <c r="C182" s="33">
        <f>+'2018 Hourly Load - RC2016'!C183/'2018 Hourly Load - RC2016'!$C$7</f>
        <v>0.45219149526802777</v>
      </c>
      <c r="D182" s="33">
        <f>+'2018 Hourly Load - RC2016'!D183/'2018 Hourly Load - RC2016'!$C$7</f>
        <v>0.42632930035248595</v>
      </c>
      <c r="E182" s="33">
        <f>+'2018 Hourly Load - RC2016'!E183/'2018 Hourly Load - RC2016'!$C$7</f>
        <v>0.41007664474320366</v>
      </c>
      <c r="F182" s="33">
        <f>+'2018 Hourly Load - RC2016'!F183/'2018 Hourly Load - RC2016'!$C$7</f>
        <v>0.40080135028237929</v>
      </c>
      <c r="G182" s="33">
        <f>+'2018 Hourly Load - RC2016'!G183/'2018 Hourly Load - RC2016'!$C$7</f>
        <v>0.4002582024085472</v>
      </c>
      <c r="H182" s="33">
        <f>+'2018 Hourly Load - RC2016'!H183/'2018 Hourly Load - RC2016'!$C$7</f>
        <v>0.40272325814363114</v>
      </c>
      <c r="I182" s="33">
        <f>+'2018 Hourly Load - RC2016'!I183/'2018 Hourly Load - RC2016'!$C$7</f>
        <v>0.433097758472547</v>
      </c>
      <c r="J182" s="33">
        <f>+'2018 Hourly Load - RC2016'!J183/'2018 Hourly Load - RC2016'!$C$7</f>
        <v>0.50224466087193587</v>
      </c>
      <c r="K182" s="33">
        <f>+'2018 Hourly Load - RC2016'!K183/'2018 Hourly Load - RC2016'!$C$7</f>
        <v>0.58242164317068346</v>
      </c>
      <c r="L182" s="33">
        <f>+'2018 Hourly Load - RC2016'!L183/'2018 Hourly Load - RC2016'!$C$7</f>
        <v>0.64843500014411826</v>
      </c>
      <c r="M182" s="33">
        <f>+'2018 Hourly Load - RC2016'!M183/'2018 Hourly Load - RC2016'!$C$7</f>
        <v>0.69790323726851489</v>
      </c>
      <c r="N182" s="33">
        <f>+'2018 Hourly Load - RC2016'!N183/'2018 Hourly Load - RC2016'!$C$7</f>
        <v>0.74344409745904894</v>
      </c>
      <c r="O182" s="33">
        <f>+'2018 Hourly Load - RC2016'!O183/'2018 Hourly Load - RC2016'!$C$7</f>
        <v>0.77649255655144567</v>
      </c>
      <c r="P182" s="33">
        <f>+'2018 Hourly Load - RC2016'!P183/'2018 Hourly Load - RC2016'!$C$7</f>
        <v>0.79746642060249906</v>
      </c>
      <c r="Q182" s="33">
        <f>+'2018 Hourly Load - RC2016'!Q183/'2018 Hourly Load - RC2016'!$C$7</f>
        <v>0.80068352723981195</v>
      </c>
      <c r="R182" s="33">
        <f>+'2018 Hourly Load - RC2016'!R183/'2018 Hourly Load - RC2016'!$C$7</f>
        <v>0.78706304978833108</v>
      </c>
      <c r="S182" s="33">
        <f>+'2018 Hourly Load - RC2016'!S183/'2018 Hourly Load - RC2016'!$C$7</f>
        <v>0.75622896279694196</v>
      </c>
      <c r="T182" s="33">
        <f>+'2018 Hourly Load - RC2016'!T183/'2018 Hourly Load - RC2016'!$C$7</f>
        <v>0.71695519345831626</v>
      </c>
      <c r="U182" s="33">
        <f>+'2018 Hourly Load - RC2016'!U183/'2018 Hourly Load - RC2016'!$C$7</f>
        <v>0.68265331619553782</v>
      </c>
      <c r="V182" s="33">
        <f>+'2018 Hourly Load - RC2016'!V183/'2018 Hourly Load - RC2016'!$C$7</f>
        <v>0.66865681329294258</v>
      </c>
      <c r="W182" s="33">
        <f>+'2018 Hourly Load - RC2016'!W183/'2018 Hourly Load - RC2016'!$C$7</f>
        <v>0.64780829105892734</v>
      </c>
      <c r="X182" s="33">
        <f>+'2018 Hourly Load - RC2016'!X183/'2018 Hourly Load - RC2016'!$C$7</f>
        <v>0.60368797146149256</v>
      </c>
      <c r="Y182" s="33">
        <f>+'2018 Hourly Load - RC2016'!Y183/'2018 Hourly Load - RC2016'!$C$7</f>
        <v>0.54586361320121801</v>
      </c>
      <c r="AA182" s="34">
        <f t="shared" si="2"/>
        <v>0.80068352723981195</v>
      </c>
    </row>
    <row r="183" spans="1:27" x14ac:dyDescent="0.2">
      <c r="A183" s="29">
        <f>IF('2018 Hourly Load - RC2016'!A184="","",'2018 Hourly Load - RC2016'!A184)</f>
        <v>43274</v>
      </c>
      <c r="B183" s="33">
        <f>+'2018 Hourly Load - RC2016'!B184/'2018 Hourly Load - RC2016'!$C$7</f>
        <v>0.49163238702937101</v>
      </c>
      <c r="C183" s="33">
        <f>+'2018 Hourly Load - RC2016'!C184/'2018 Hourly Load - RC2016'!$C$7</f>
        <v>0.45854214733129495</v>
      </c>
      <c r="D183" s="33">
        <f>+'2018 Hourly Load - RC2016'!D184/'2018 Hourly Load - RC2016'!$C$7</f>
        <v>0.43497788572811952</v>
      </c>
      <c r="E183" s="33">
        <f>+'2018 Hourly Load - RC2016'!E184/'2018 Hourly Load - RC2016'!$C$7</f>
        <v>0.42073069919144784</v>
      </c>
      <c r="F183" s="33">
        <f>+'2018 Hourly Load - RC2016'!F184/'2018 Hourly Load - RC2016'!$C$7</f>
        <v>0.417638934371173</v>
      </c>
      <c r="G183" s="33">
        <f>+'2018 Hourly Load - RC2016'!G184/'2018 Hourly Load - RC2016'!$C$7</f>
        <v>0.43397515119181412</v>
      </c>
      <c r="H183" s="33">
        <f>+'2018 Hourly Load - RC2016'!H184/'2018 Hourly Load - RC2016'!$C$7</f>
        <v>0.46560306969111165</v>
      </c>
      <c r="I183" s="33">
        <f>+'2018 Hourly Load - RC2016'!I184/'2018 Hourly Load - RC2016'!$C$7</f>
        <v>0.50383232388775268</v>
      </c>
      <c r="J183" s="33">
        <f>+'2018 Hourly Load - RC2016'!J184/'2018 Hourly Load - RC2016'!$C$7</f>
        <v>0.55898272338454624</v>
      </c>
      <c r="K183" s="33">
        <f>+'2018 Hourly Load - RC2016'!K184/'2018 Hourly Load - RC2016'!$C$7</f>
        <v>0.61952282101398093</v>
      </c>
      <c r="L183" s="33">
        <f>+'2018 Hourly Load - RC2016'!L184/'2018 Hourly Load - RC2016'!$C$7</f>
        <v>0.68332180588640801</v>
      </c>
      <c r="M183" s="33">
        <f>+'2018 Hourly Load - RC2016'!M184/'2018 Hourly Load - RC2016'!$C$7</f>
        <v>0.73926603689111003</v>
      </c>
      <c r="N183" s="33">
        <f>+'2018 Hourly Load - RC2016'!N184/'2018 Hourly Load - RC2016'!$C$7</f>
        <v>0.78789866190191893</v>
      </c>
      <c r="O183" s="33">
        <f>+'2018 Hourly Load - RC2016'!O184/'2018 Hourly Load - RC2016'!$C$7</f>
        <v>0.82646216094399505</v>
      </c>
      <c r="P183" s="33">
        <f>+'2018 Hourly Load - RC2016'!P184/'2018 Hourly Load - RC2016'!$C$7</f>
        <v>0.84827163710863607</v>
      </c>
      <c r="Q183" s="33">
        <f>+'2018 Hourly Load - RC2016'!Q184/'2018 Hourly Load - RC2016'!$C$7</f>
        <v>0.85320174857880393</v>
      </c>
      <c r="R183" s="33">
        <f>+'2018 Hourly Load - RC2016'!R184/'2018 Hourly Load - RC2016'!$C$7</f>
        <v>0.84459494380884981</v>
      </c>
      <c r="S183" s="33">
        <f>+'2018 Hourly Load - RC2016'!S184/'2018 Hourly Load - RC2016'!$C$7</f>
        <v>0.82583545185880414</v>
      </c>
      <c r="T183" s="33">
        <f>+'2018 Hourly Load - RC2016'!T184/'2018 Hourly Load - RC2016'!$C$7</f>
        <v>0.79834381332176618</v>
      </c>
      <c r="U183" s="33">
        <f>+'2018 Hourly Load - RC2016'!U184/'2018 Hourly Load - RC2016'!$C$7</f>
        <v>0.759989217308087</v>
      </c>
      <c r="V183" s="33">
        <f>+'2018 Hourly Load - RC2016'!V184/'2018 Hourly Load - RC2016'!$C$7</f>
        <v>0.73450304784365972</v>
      </c>
      <c r="W183" s="33">
        <f>+'2018 Hourly Load - RC2016'!W184/'2018 Hourly Load - RC2016'!$C$7</f>
        <v>0.70036829300359882</v>
      </c>
      <c r="X183" s="33">
        <f>+'2018 Hourly Load - RC2016'!X184/'2018 Hourly Load - RC2016'!$C$7</f>
        <v>0.64559391895791973</v>
      </c>
      <c r="Y183" s="33">
        <f>+'2018 Hourly Load - RC2016'!Y184/'2018 Hourly Load - RC2016'!$C$7</f>
        <v>0.57870316926521792</v>
      </c>
      <c r="AA183" s="34">
        <f t="shared" si="2"/>
        <v>0.85320174857880393</v>
      </c>
    </row>
    <row r="184" spans="1:27" x14ac:dyDescent="0.2">
      <c r="A184" s="29">
        <f>IF('2018 Hourly Load - RC2016'!A185="","",'2018 Hourly Load - RC2016'!A185)</f>
        <v>43275</v>
      </c>
      <c r="B184" s="33">
        <f>+'2018 Hourly Load - RC2016'!B185/'2018 Hourly Load - RC2016'!$C$7</f>
        <v>0.52167264251285184</v>
      </c>
      <c r="C184" s="33">
        <f>+'2018 Hourly Load - RC2016'!C185/'2018 Hourly Load - RC2016'!$C$7</f>
        <v>0.48114545500384442</v>
      </c>
      <c r="D184" s="33">
        <f>+'2018 Hourly Load - RC2016'!D185/'2018 Hourly Load - RC2016'!$C$7</f>
        <v>0.45428052555199727</v>
      </c>
      <c r="E184" s="33">
        <f>+'2018 Hourly Load - RC2016'!E185/'2018 Hourly Load - RC2016'!$C$7</f>
        <v>0.43673267116665387</v>
      </c>
      <c r="F184" s="33">
        <f>+'2018 Hourly Load - RC2016'!F185/'2018 Hourly Load - RC2016'!$C$7</f>
        <v>0.43088338637153933</v>
      </c>
      <c r="G184" s="33">
        <f>+'2018 Hourly Load - RC2016'!G185/'2018 Hourly Load - RC2016'!$C$7</f>
        <v>0.4448381086684553</v>
      </c>
      <c r="H184" s="33">
        <f>+'2018 Hourly Load - RC2016'!H185/'2018 Hourly Load - RC2016'!$C$7</f>
        <v>0.4755886344484857</v>
      </c>
      <c r="I184" s="33">
        <f>+'2018 Hourly Load - RC2016'!I185/'2018 Hourly Load - RC2016'!$C$7</f>
        <v>0.51302405713721821</v>
      </c>
      <c r="J184" s="33">
        <f>+'2018 Hourly Load - RC2016'!J185/'2018 Hourly Load - RC2016'!$C$7</f>
        <v>0.57093197660885153</v>
      </c>
      <c r="K184" s="33">
        <f>+'2018 Hourly Load - RC2016'!K185/'2018 Hourly Load - RC2016'!$C$7</f>
        <v>0.63326864028249996</v>
      </c>
      <c r="L184" s="33">
        <f>+'2018 Hourly Load - RC2016'!L185/'2018 Hourly Load - RC2016'!$C$7</f>
        <v>0.70070253784903391</v>
      </c>
      <c r="M184" s="33">
        <f>+'2018 Hourly Load - RC2016'!M185/'2018 Hourly Load - RC2016'!$C$7</f>
        <v>0.75748238096732368</v>
      </c>
      <c r="N184" s="33">
        <f>+'2018 Hourly Load - RC2016'!N185/'2018 Hourly Load - RC2016'!$C$7</f>
        <v>0.80582254173837686</v>
      </c>
      <c r="O184" s="33">
        <f>+'2018 Hourly Load - RC2016'!O185/'2018 Hourly Load - RC2016'!$C$7</f>
        <v>0.84806273408023913</v>
      </c>
      <c r="P184" s="33">
        <f>+'2018 Hourly Load - RC2016'!P185/'2018 Hourly Load - RC2016'!$C$7</f>
        <v>0.87283863324811684</v>
      </c>
      <c r="Q184" s="33">
        <f>+'2018 Hourly Load - RC2016'!Q185/'2018 Hourly Load - RC2016'!$C$7</f>
        <v>0.88633376888255955</v>
      </c>
      <c r="R184" s="33">
        <f>+'2018 Hourly Load - RC2016'!R185/'2018 Hourly Load - RC2016'!$C$7</f>
        <v>0.88875704401196409</v>
      </c>
      <c r="S184" s="33">
        <f>+'2018 Hourly Load - RC2016'!S185/'2018 Hourly Load - RC2016'!$C$7</f>
        <v>0.87212836295156726</v>
      </c>
      <c r="T184" s="33">
        <f>+'2018 Hourly Load - RC2016'!T185/'2018 Hourly Load - RC2016'!$C$7</f>
        <v>0.85015176436420858</v>
      </c>
      <c r="U184" s="33">
        <f>+'2018 Hourly Load - RC2016'!U185/'2018 Hourly Load - RC2016'!$C$7</f>
        <v>0.8121314131959646</v>
      </c>
      <c r="V184" s="33">
        <f>+'2018 Hourly Load - RC2016'!V185/'2018 Hourly Load - RC2016'!$C$7</f>
        <v>0.79119932975059071</v>
      </c>
      <c r="W184" s="33">
        <f>+'2018 Hourly Load - RC2016'!W185/'2018 Hourly Load - RC2016'!$C$7</f>
        <v>0.7548084222038427</v>
      </c>
      <c r="X184" s="33">
        <f>+'2018 Hourly Load - RC2016'!X185/'2018 Hourly Load - RC2016'!$C$7</f>
        <v>0.69489503365959882</v>
      </c>
      <c r="Y184" s="33">
        <f>+'2018 Hourly Load - RC2016'!Y185/'2018 Hourly Load - RC2016'!$C$7</f>
        <v>0.6273357942760267</v>
      </c>
      <c r="AA184" s="34">
        <f t="shared" si="2"/>
        <v>0.88875704401196409</v>
      </c>
    </row>
    <row r="185" spans="1:27" x14ac:dyDescent="0.2">
      <c r="A185" s="29">
        <f>IF('2018 Hourly Load - RC2016'!A186="","",'2018 Hourly Load - RC2016'!A186)</f>
        <v>43276</v>
      </c>
      <c r="B185" s="33">
        <f>+'2018 Hourly Load - RC2016'!B186/'2018 Hourly Load - RC2016'!$C$7</f>
        <v>0.56788199239425607</v>
      </c>
      <c r="C185" s="33">
        <f>+'2018 Hourly Load - RC2016'!C186/'2018 Hourly Load - RC2016'!$C$7</f>
        <v>0.52334386674002742</v>
      </c>
      <c r="D185" s="33">
        <f>+'2018 Hourly Load - RC2016'!D186/'2018 Hourly Load - RC2016'!$C$7</f>
        <v>0.49050431067602757</v>
      </c>
      <c r="E185" s="33">
        <f>+'2018 Hourly Load - RC2016'!E186/'2018 Hourly Load - RC2016'!$C$7</f>
        <v>0.46994825268176815</v>
      </c>
      <c r="F185" s="33">
        <f>+'2018 Hourly Load - RC2016'!F186/'2018 Hourly Load - RC2016'!$C$7</f>
        <v>0.46217706002540176</v>
      </c>
      <c r="G185" s="33">
        <f>+'2018 Hourly Load - RC2016'!G186/'2018 Hourly Load - RC2016'!$C$7</f>
        <v>0.47441877748946276</v>
      </c>
      <c r="H185" s="33">
        <f>+'2018 Hourly Load - RC2016'!H186/'2018 Hourly Load - RC2016'!$C$7</f>
        <v>0.50345629843663808</v>
      </c>
      <c r="I185" s="33">
        <f>+'2018 Hourly Load - RC2016'!I186/'2018 Hourly Load - RC2016'!$C$7</f>
        <v>0.54013967022314169</v>
      </c>
      <c r="J185" s="33">
        <f>+'2018 Hourly Load - RC2016'!J186/'2018 Hourly Load - RC2016'!$C$7</f>
        <v>0.59792224787773685</v>
      </c>
      <c r="K185" s="33">
        <f>+'2018 Hourly Load - RC2016'!K186/'2018 Hourly Load - RC2016'!$C$7</f>
        <v>0.66648422179761424</v>
      </c>
      <c r="L185" s="33">
        <f>+'2018 Hourly Load - RC2016'!L186/'2018 Hourly Load - RC2016'!$C$7</f>
        <v>0.7368009811560261</v>
      </c>
      <c r="M185" s="33">
        <f>+'2018 Hourly Load - RC2016'!M186/'2018 Hourly Load - RC2016'!$C$7</f>
        <v>0.78952810552341501</v>
      </c>
      <c r="N185" s="33">
        <f>+'2018 Hourly Load - RC2016'!N186/'2018 Hourly Load - RC2016'!$C$7</f>
        <v>0.83632238388433078</v>
      </c>
      <c r="O185" s="33">
        <f>+'2018 Hourly Load - RC2016'!O186/'2018 Hourly Load - RC2016'!$C$7</f>
        <v>0.8726297302197199</v>
      </c>
      <c r="P185" s="33">
        <f>+'2018 Hourly Load - RC2016'!P186/'2018 Hourly Load - RC2016'!$C$7</f>
        <v>0.89498235425819306</v>
      </c>
      <c r="Q185" s="33">
        <f>+'2018 Hourly Load - RC2016'!Q186/'2018 Hourly Load - RC2016'!$C$7</f>
        <v>0.89719672635920056</v>
      </c>
      <c r="R185" s="33">
        <f>+'2018 Hourly Load - RC2016'!R186/'2018 Hourly Load - RC2016'!$C$7</f>
        <v>0.87860435683187244</v>
      </c>
      <c r="S185" s="33">
        <f>+'2018 Hourly Load - RC2016'!S186/'2018 Hourly Load - RC2016'!$C$7</f>
        <v>0.85428804432646799</v>
      </c>
      <c r="T185" s="33">
        <f>+'2018 Hourly Load - RC2016'!T186/'2018 Hourly Load - RC2016'!$C$7</f>
        <v>0.82353751854643775</v>
      </c>
      <c r="U185" s="33">
        <f>+'2018 Hourly Load - RC2016'!U186/'2018 Hourly Load - RC2016'!$C$7</f>
        <v>0.78305211164310973</v>
      </c>
      <c r="V185" s="33">
        <f>+'2018 Hourly Load - RC2016'!V186/'2018 Hourly Load - RC2016'!$C$7</f>
        <v>0.7580255288411557</v>
      </c>
      <c r="W185" s="33">
        <f>+'2018 Hourly Load - RC2016'!W186/'2018 Hourly Load - RC2016'!$C$7</f>
        <v>0.72539487580555284</v>
      </c>
      <c r="X185" s="33">
        <f>+'2018 Hourly Load - RC2016'!X186/'2018 Hourly Load - RC2016'!$C$7</f>
        <v>0.67387938900286615</v>
      </c>
      <c r="Y185" s="33">
        <f>+'2018 Hourly Load - RC2016'!Y186/'2018 Hourly Load - RC2016'!$C$7</f>
        <v>0.6083673992975841</v>
      </c>
      <c r="AA185" s="34">
        <f t="shared" si="2"/>
        <v>0.89719672635920056</v>
      </c>
    </row>
    <row r="186" spans="1:27" x14ac:dyDescent="0.2">
      <c r="A186" s="29">
        <f>IF('2018 Hourly Load - RC2016'!A187="","",'2018 Hourly Load - RC2016'!A187)</f>
        <v>43277</v>
      </c>
      <c r="B186" s="33">
        <f>+'2018 Hourly Load - RC2016'!B187/'2018 Hourly Load - RC2016'!$C$7</f>
        <v>0.55096084709410353</v>
      </c>
      <c r="C186" s="33">
        <f>+'2018 Hourly Load - RC2016'!C187/'2018 Hourly Load - RC2016'!$C$7</f>
        <v>0.50562888993196642</v>
      </c>
      <c r="D186" s="33">
        <f>+'2018 Hourly Load - RC2016'!D187/'2018 Hourly Load - RC2016'!$C$7</f>
        <v>0.47483658354625669</v>
      </c>
      <c r="E186" s="33">
        <f>+'2018 Hourly Load - RC2016'!E187/'2018 Hourly Load - RC2016'!$C$7</f>
        <v>0.45499079584854685</v>
      </c>
      <c r="F186" s="33">
        <f>+'2018 Hourly Load - RC2016'!F187/'2018 Hourly Load - RC2016'!$C$7</f>
        <v>0.4472613837978599</v>
      </c>
      <c r="G186" s="33">
        <f>+'2018 Hourly Load - RC2016'!G187/'2018 Hourly Load - RC2016'!$C$7</f>
        <v>0.4578736576404247</v>
      </c>
      <c r="H186" s="33">
        <f>+'2018 Hourly Load - RC2016'!H187/'2018 Hourly Load - RC2016'!$C$7</f>
        <v>0.48791391312390542</v>
      </c>
      <c r="I186" s="33">
        <f>+'2018 Hourly Load - RC2016'!I187/'2018 Hourly Load - RC2016'!$C$7</f>
        <v>0.52422125945929454</v>
      </c>
      <c r="J186" s="33">
        <f>+'2018 Hourly Load - RC2016'!J187/'2018 Hourly Load - RC2016'!$C$7</f>
        <v>0.58371684194674456</v>
      </c>
      <c r="K186" s="33">
        <f>+'2018 Hourly Load - RC2016'!K187/'2018 Hourly Load - RC2016'!$C$7</f>
        <v>0.65595550916640821</v>
      </c>
      <c r="L186" s="33">
        <f>+'2018 Hourly Load - RC2016'!L187/'2018 Hourly Load - RC2016'!$C$7</f>
        <v>0.72493528914307959</v>
      </c>
      <c r="M186" s="33">
        <f>+'2018 Hourly Load - RC2016'!M187/'2018 Hourly Load - RC2016'!$C$7</f>
        <v>0.77820556138430064</v>
      </c>
      <c r="N186" s="33">
        <f>+'2018 Hourly Load - RC2016'!N187/'2018 Hourly Load - RC2016'!$C$7</f>
        <v>0.81881631010466682</v>
      </c>
      <c r="O186" s="33">
        <f>+'2018 Hourly Load - RC2016'!O187/'2018 Hourly Load - RC2016'!$C$7</f>
        <v>0.84530521410539949</v>
      </c>
      <c r="P186" s="33">
        <f>+'2018 Hourly Load - RC2016'!P187/'2018 Hourly Load - RC2016'!$C$7</f>
        <v>0.87120918962662064</v>
      </c>
      <c r="Q186" s="33">
        <f>+'2018 Hourly Load - RC2016'!Q187/'2018 Hourly Load - RC2016'!$C$7</f>
        <v>0.87964887197385722</v>
      </c>
      <c r="R186" s="33">
        <f>+'2018 Hourly Load - RC2016'!R187/'2018 Hourly Load - RC2016'!$C$7</f>
        <v>0.87985777500225426</v>
      </c>
      <c r="S186" s="33">
        <f>+'2018 Hourly Load - RC2016'!S187/'2018 Hourly Load - RC2016'!$C$7</f>
        <v>0.86657154239620848</v>
      </c>
      <c r="T186" s="33">
        <f>+'2018 Hourly Load - RC2016'!T187/'2018 Hourly Load - RC2016'!$C$7</f>
        <v>0.84242235231352169</v>
      </c>
      <c r="U186" s="33">
        <f>+'2018 Hourly Load - RC2016'!U187/'2018 Hourly Load - RC2016'!$C$7</f>
        <v>0.80285611873514018</v>
      </c>
      <c r="V186" s="33">
        <f>+'2018 Hourly Load - RC2016'!V187/'2018 Hourly Load - RC2016'!$C$7</f>
        <v>0.77440352626747622</v>
      </c>
      <c r="W186" s="33">
        <f>+'2018 Hourly Load - RC2016'!W187/'2018 Hourly Load - RC2016'!$C$7</f>
        <v>0.73955850113086574</v>
      </c>
      <c r="X186" s="33">
        <f>+'2018 Hourly Load - RC2016'!X187/'2018 Hourly Load - RC2016'!$C$7</f>
        <v>0.68231907135010272</v>
      </c>
      <c r="Y186" s="33">
        <f>+'2018 Hourly Load - RC2016'!Y187/'2018 Hourly Load - RC2016'!$C$7</f>
        <v>0.61521941862900387</v>
      </c>
      <c r="AA186" s="34">
        <f t="shared" si="2"/>
        <v>0.87985777500225426</v>
      </c>
    </row>
    <row r="187" spans="1:27" x14ac:dyDescent="0.2">
      <c r="A187" s="29">
        <f>IF('2018 Hourly Load - RC2016'!A188="","",'2018 Hourly Load - RC2016'!A188)</f>
        <v>43278</v>
      </c>
      <c r="B187" s="33">
        <f>+'2018 Hourly Load - RC2016'!B188/'2018 Hourly Load - RC2016'!$C$7</f>
        <v>0.55538959129611876</v>
      </c>
      <c r="C187" s="33">
        <f>+'2018 Hourly Load - RC2016'!C188/'2018 Hourly Load - RC2016'!$C$7</f>
        <v>0.5137343274337679</v>
      </c>
      <c r="D187" s="33">
        <f>+'2018 Hourly Load - RC2016'!D188/'2018 Hourly Load - RC2016'!$C$7</f>
        <v>0.4836522913446078</v>
      </c>
      <c r="E187" s="33">
        <f>+'2018 Hourly Load - RC2016'!E188/'2018 Hourly Load - RC2016'!$C$7</f>
        <v>0.46455855454912692</v>
      </c>
      <c r="F187" s="33">
        <f>+'2018 Hourly Load - RC2016'!F188/'2018 Hourly Load - RC2016'!$C$7</f>
        <v>0.45824968309153924</v>
      </c>
      <c r="G187" s="33">
        <f>+'2018 Hourly Load - RC2016'!G188/'2018 Hourly Load - RC2016'!$C$7</f>
        <v>0.47141057388054675</v>
      </c>
      <c r="H187" s="33">
        <f>+'2018 Hourly Load - RC2016'!H188/'2018 Hourly Load - RC2016'!$C$7</f>
        <v>0.49622825365410389</v>
      </c>
      <c r="I187" s="33">
        <f>+'2018 Hourly Load - RC2016'!I188/'2018 Hourly Load - RC2016'!$C$7</f>
        <v>0.53153286545318756</v>
      </c>
      <c r="J187" s="33">
        <f>+'2018 Hourly Load - RC2016'!J188/'2018 Hourly Load - RC2016'!$C$7</f>
        <v>0.59015105522137046</v>
      </c>
      <c r="K187" s="33">
        <f>+'2018 Hourly Load - RC2016'!K188/'2018 Hourly Load - RC2016'!$C$7</f>
        <v>0.65775207521062196</v>
      </c>
      <c r="L187" s="33">
        <f>+'2018 Hourly Load - RC2016'!L188/'2018 Hourly Load - RC2016'!$C$7</f>
        <v>0.71833395344573603</v>
      </c>
      <c r="M187" s="33">
        <f>+'2018 Hourly Load - RC2016'!M188/'2018 Hourly Load - RC2016'!$C$7</f>
        <v>0.77143710326423953</v>
      </c>
      <c r="N187" s="33">
        <f>+'2018 Hourly Load - RC2016'!N188/'2018 Hourly Load - RC2016'!$C$7</f>
        <v>0.80440200114527749</v>
      </c>
      <c r="O187" s="33">
        <f>+'2018 Hourly Load - RC2016'!O188/'2018 Hourly Load - RC2016'!$C$7</f>
        <v>0.8320607621050331</v>
      </c>
      <c r="P187" s="33">
        <f>+'2018 Hourly Load - RC2016'!P188/'2018 Hourly Load - RC2016'!$C$7</f>
        <v>0.85570858491956736</v>
      </c>
      <c r="Q187" s="33">
        <f>+'2018 Hourly Load - RC2016'!Q188/'2018 Hourly Load - RC2016'!$C$7</f>
        <v>0.85825720186600996</v>
      </c>
      <c r="R187" s="33">
        <f>+'2018 Hourly Load - RC2016'!R188/'2018 Hourly Load - RC2016'!$C$7</f>
        <v>0.84923259103926196</v>
      </c>
      <c r="S187" s="33">
        <f>+'2018 Hourly Load - RC2016'!S188/'2018 Hourly Load - RC2016'!$C$7</f>
        <v>0.82704708942350647</v>
      </c>
      <c r="T187" s="33">
        <f>+'2018 Hourly Load - RC2016'!T188/'2018 Hourly Load - RC2016'!$C$7</f>
        <v>0.78677058554857537</v>
      </c>
      <c r="U187" s="33">
        <f>+'2018 Hourly Load - RC2016'!U188/'2018 Hourly Load - RC2016'!$C$7</f>
        <v>0.74423792896695729</v>
      </c>
      <c r="V187" s="33">
        <f>+'2018 Hourly Load - RC2016'!V188/'2018 Hourly Load - RC2016'!$C$7</f>
        <v>0.72046476433538498</v>
      </c>
      <c r="W187" s="33">
        <f>+'2018 Hourly Load - RC2016'!W188/'2018 Hourly Load - RC2016'!$C$7</f>
        <v>0.68695671858051499</v>
      </c>
      <c r="X187" s="33">
        <f>+'2018 Hourly Load - RC2016'!X188/'2018 Hourly Load - RC2016'!$C$7</f>
        <v>0.64425693957617924</v>
      </c>
      <c r="Y187" s="33">
        <f>+'2018 Hourly Load - RC2016'!Y188/'2018 Hourly Load - RC2016'!$C$7</f>
        <v>0.58881407583962997</v>
      </c>
      <c r="AA187" s="34">
        <f t="shared" si="2"/>
        <v>0.85825720186600996</v>
      </c>
    </row>
    <row r="188" spans="1:27" x14ac:dyDescent="0.2">
      <c r="A188" s="29">
        <f>IF('2018 Hourly Load - RC2016'!A189="","",'2018 Hourly Load - RC2016'!A189)</f>
        <v>43279</v>
      </c>
      <c r="B188" s="33">
        <f>+'2018 Hourly Load - RC2016'!B189/'2018 Hourly Load - RC2016'!$C$7</f>
        <v>0.53053013091688228</v>
      </c>
      <c r="C188" s="33">
        <f>+'2018 Hourly Load - RC2016'!C189/'2018 Hourly Load - RC2016'!$C$7</f>
        <v>0.48816459675798179</v>
      </c>
      <c r="D188" s="33">
        <f>+'2018 Hourly Load - RC2016'!D189/'2018 Hourly Load - RC2016'!$C$7</f>
        <v>0.45946132065624146</v>
      </c>
      <c r="E188" s="33">
        <f>+'2018 Hourly Load - RC2016'!E189/'2018 Hourly Load - RC2016'!$C$7</f>
        <v>0.43777718630863854</v>
      </c>
      <c r="F188" s="33">
        <f>+'2018 Hourly Load - RC2016'!F189/'2018 Hourly Load - RC2016'!$C$7</f>
        <v>0.42457451491395165</v>
      </c>
      <c r="G188" s="33">
        <f>+'2018 Hourly Load - RC2016'!G189/'2018 Hourly Load - RC2016'!$C$7</f>
        <v>0.41383689925434863</v>
      </c>
      <c r="H188" s="33">
        <f>+'2018 Hourly Load - RC2016'!H189/'2018 Hourly Load - RC2016'!$C$7</f>
        <v>0.44316688444127977</v>
      </c>
      <c r="I188" s="33">
        <f>+'2018 Hourly Load - RC2016'!I189/'2018 Hourly Load - RC2016'!$C$7</f>
        <v>0.4607565194323025</v>
      </c>
      <c r="J188" s="33">
        <f>+'2018 Hourly Load - RC2016'!J189/'2018 Hourly Load - RC2016'!$C$7</f>
        <v>0.53165820727022572</v>
      </c>
      <c r="K188" s="33">
        <f>+'2018 Hourly Load - RC2016'!K189/'2018 Hourly Load - RC2016'!$C$7</f>
        <v>0.61258724047120239</v>
      </c>
      <c r="L188" s="33">
        <f>+'2018 Hourly Load - RC2016'!L189/'2018 Hourly Load - RC2016'!$C$7</f>
        <v>0.67605198049819437</v>
      </c>
      <c r="M188" s="33">
        <f>+'2018 Hourly Load - RC2016'!M189/'2018 Hourly Load - RC2016'!$C$7</f>
        <v>0.73972562355358329</v>
      </c>
      <c r="N188" s="33">
        <f>+'2018 Hourly Load - RC2016'!N189/'2018 Hourly Load - RC2016'!$C$7</f>
        <v>0.79015481460860593</v>
      </c>
      <c r="O188" s="33">
        <f>+'2018 Hourly Load - RC2016'!O189/'2018 Hourly Load - RC2016'!$C$7</f>
        <v>0.82119780462839198</v>
      </c>
      <c r="P188" s="33">
        <f>+'2018 Hourly Load - RC2016'!P189/'2018 Hourly Load - RC2016'!$C$7</f>
        <v>0.8400826383954757</v>
      </c>
      <c r="Q188" s="33">
        <f>+'2018 Hourly Load - RC2016'!Q189/'2018 Hourly Load - RC2016'!$C$7</f>
        <v>0.85412092190375055</v>
      </c>
      <c r="R188" s="33">
        <f>+'2018 Hourly Load - RC2016'!R189/'2018 Hourly Load - RC2016'!$C$7</f>
        <v>0.85244969767657497</v>
      </c>
      <c r="S188" s="33">
        <f>+'2018 Hourly Load - RC2016'!S189/'2018 Hourly Load - RC2016'!$C$7</f>
        <v>0.84263125534191852</v>
      </c>
      <c r="T188" s="33">
        <f>+'2018 Hourly Load - RC2016'!T189/'2018 Hourly Load - RC2016'!$C$7</f>
        <v>0.81342661197202559</v>
      </c>
      <c r="U188" s="33">
        <f>+'2018 Hourly Load - RC2016'!U189/'2018 Hourly Load - RC2016'!$C$7</f>
        <v>0.77269052143462125</v>
      </c>
      <c r="V188" s="33">
        <f>+'2018 Hourly Load - RC2016'!V189/'2018 Hourly Load - RC2016'!$C$7</f>
        <v>0.74954406588823974</v>
      </c>
      <c r="W188" s="33">
        <f>+'2018 Hourly Load - RC2016'!W189/'2018 Hourly Load - RC2016'!$C$7</f>
        <v>0.72100791220921701</v>
      </c>
      <c r="X188" s="33">
        <f>+'2018 Hourly Load - RC2016'!X189/'2018 Hourly Load - RC2016'!$C$7</f>
        <v>0.67341980234039289</v>
      </c>
      <c r="Y188" s="33">
        <f>+'2018 Hourly Load - RC2016'!Y189/'2018 Hourly Load - RC2016'!$C$7</f>
        <v>0.61567900529147712</v>
      </c>
      <c r="AA188" s="34">
        <f t="shared" si="2"/>
        <v>0.85412092190375055</v>
      </c>
    </row>
    <row r="189" spans="1:27" x14ac:dyDescent="0.2">
      <c r="A189" s="29">
        <f>IF('2018 Hourly Load - RC2016'!A190="","",'2018 Hourly Load - RC2016'!A190)</f>
        <v>43280</v>
      </c>
      <c r="B189" s="33">
        <f>+'2018 Hourly Load - RC2016'!B190/'2018 Hourly Load - RC2016'!$C$7</f>
        <v>0.56165668214802711</v>
      </c>
      <c r="C189" s="33">
        <f>+'2018 Hourly Load - RC2016'!C190/'2018 Hourly Load - RC2016'!$C$7</f>
        <v>0.52033566313111135</v>
      </c>
      <c r="D189" s="33">
        <f>+'2018 Hourly Load - RC2016'!D190/'2018 Hourly Load - RC2016'!$C$7</f>
        <v>0.48950157613972223</v>
      </c>
      <c r="E189" s="33">
        <f>+'2018 Hourly Load - RC2016'!E190/'2018 Hourly Load - RC2016'!$C$7</f>
        <v>0.46760853876372238</v>
      </c>
      <c r="F189" s="33">
        <f>+'2018 Hourly Load - RC2016'!F190/'2018 Hourly Load - RC2016'!$C$7</f>
        <v>0.45494901524286746</v>
      </c>
      <c r="G189" s="33">
        <f>+'2018 Hourly Load - RC2016'!G190/'2018 Hourly Load - RC2016'!$C$7</f>
        <v>0.45001890377269954</v>
      </c>
      <c r="H189" s="33">
        <f>+'2018 Hourly Load - RC2016'!H190/'2018 Hourly Load - RC2016'!$C$7</f>
        <v>0.44843124075688279</v>
      </c>
      <c r="I189" s="33">
        <f>+'2018 Hourly Load - RC2016'!I190/'2018 Hourly Load - RC2016'!$C$7</f>
        <v>0.46827702845459263</v>
      </c>
      <c r="J189" s="33">
        <f>+'2018 Hourly Load - RC2016'!J190/'2018 Hourly Load - RC2016'!$C$7</f>
        <v>0.54080815991401199</v>
      </c>
      <c r="K189" s="33">
        <f>+'2018 Hourly Load - RC2016'!K190/'2018 Hourly Load - RC2016'!$C$7</f>
        <v>0.62658374337379774</v>
      </c>
      <c r="L189" s="33">
        <f>+'2018 Hourly Load - RC2016'!L190/'2018 Hourly Load - RC2016'!$C$7</f>
        <v>0.70362718024659121</v>
      </c>
      <c r="M189" s="33">
        <f>+'2018 Hourly Load - RC2016'!M190/'2018 Hourly Load - RC2016'!$C$7</f>
        <v>0.77110285841880455</v>
      </c>
      <c r="N189" s="33">
        <f>+'2018 Hourly Load - RC2016'!N190/'2018 Hourly Load - RC2016'!$C$7</f>
        <v>0.82220053916469737</v>
      </c>
      <c r="O189" s="33">
        <f>+'2018 Hourly Load - RC2016'!O190/'2018 Hourly Load - RC2016'!$C$7</f>
        <v>0.84676753530417803</v>
      </c>
      <c r="P189" s="33">
        <f>+'2018 Hourly Load - RC2016'!P190/'2018 Hourly Load - RC2016'!$C$7</f>
        <v>0.84785383105184209</v>
      </c>
      <c r="Q189" s="33">
        <f>+'2018 Hourly Load - RC2016'!Q190/'2018 Hourly Load - RC2016'!$C$7</f>
        <v>0.83151761423120107</v>
      </c>
      <c r="R189" s="33">
        <f>+'2018 Hourly Load - RC2016'!R190/'2018 Hourly Load - RC2016'!$C$7</f>
        <v>0.81864918768194928</v>
      </c>
      <c r="S189" s="33">
        <f>+'2018 Hourly Load - RC2016'!S190/'2018 Hourly Load - RC2016'!$C$7</f>
        <v>0.79792600726497231</v>
      </c>
      <c r="T189" s="33">
        <f>+'2018 Hourly Load - RC2016'!T190/'2018 Hourly Load - RC2016'!$C$7</f>
        <v>0.75656320764237706</v>
      </c>
      <c r="U189" s="33">
        <f>+'2018 Hourly Load - RC2016'!U190/'2018 Hourly Load - RC2016'!$C$7</f>
        <v>0.71791614738894216</v>
      </c>
      <c r="V189" s="33">
        <f>+'2018 Hourly Load - RC2016'!V190/'2018 Hourly Load - RC2016'!$C$7</f>
        <v>0.69468613063120188</v>
      </c>
      <c r="W189" s="33">
        <f>+'2018 Hourly Load - RC2016'!W190/'2018 Hourly Load - RC2016'!$C$7</f>
        <v>0.6708294047882708</v>
      </c>
      <c r="X189" s="33">
        <f>+'2018 Hourly Load - RC2016'!X190/'2018 Hourly Load - RC2016'!$C$7</f>
        <v>0.62457827430118706</v>
      </c>
      <c r="Y189" s="33">
        <f>+'2018 Hourly Load - RC2016'!Y190/'2018 Hourly Load - RC2016'!$C$7</f>
        <v>0.56708816088634773</v>
      </c>
      <c r="AA189" s="34">
        <f t="shared" si="2"/>
        <v>0.84785383105184209</v>
      </c>
    </row>
    <row r="190" spans="1:27" x14ac:dyDescent="0.2">
      <c r="A190" s="29">
        <f>IF('2018 Hourly Load - RC2016'!A191="","",'2018 Hourly Load - RC2016'!A191)</f>
        <v>43281</v>
      </c>
      <c r="B190" s="33">
        <f>+'2018 Hourly Load - RC2016'!B191/'2018 Hourly Load - RC2016'!$C$7</f>
        <v>0.51628294438021061</v>
      </c>
      <c r="C190" s="33">
        <f>+'2018 Hourly Load - RC2016'!C191/'2018 Hourly Load - RC2016'!$C$7</f>
        <v>0.47792834836653147</v>
      </c>
      <c r="D190" s="33">
        <f>+'2018 Hourly Load - RC2016'!D191/'2018 Hourly Load - RC2016'!$C$7</f>
        <v>0.45189903102827206</v>
      </c>
      <c r="E190" s="33">
        <f>+'2018 Hourly Load - RC2016'!E191/'2018 Hourly Load - RC2016'!$C$7</f>
        <v>0.4364819875325775</v>
      </c>
      <c r="F190" s="33">
        <f>+'2018 Hourly Load - RC2016'!F191/'2018 Hourly Load - RC2016'!$C$7</f>
        <v>0.43456007967132559</v>
      </c>
      <c r="G190" s="33">
        <f>+'2018 Hourly Load - RC2016'!G191/'2018 Hourly Load - RC2016'!$C$7</f>
        <v>0.45131410254876059</v>
      </c>
      <c r="H190" s="33">
        <f>+'2018 Hourly Load - RC2016'!H191/'2018 Hourly Load - RC2016'!$C$7</f>
        <v>0.48189750590607344</v>
      </c>
      <c r="I190" s="33">
        <f>+'2018 Hourly Load - RC2016'!I191/'2018 Hourly Load - RC2016'!$C$7</f>
        <v>0.5131076183485771</v>
      </c>
      <c r="J190" s="33">
        <f>+'2018 Hourly Load - RC2016'!J191/'2018 Hourly Load - RC2016'!$C$7</f>
        <v>0.56462310515126379</v>
      </c>
      <c r="K190" s="33">
        <f>+'2018 Hourly Load - RC2016'!K191/'2018 Hourly Load - RC2016'!$C$7</f>
        <v>0.63126317120988928</v>
      </c>
      <c r="L190" s="33">
        <f>+'2018 Hourly Load - RC2016'!L191/'2018 Hourly Load - RC2016'!$C$7</f>
        <v>0.69242997792451488</v>
      </c>
      <c r="M190" s="33">
        <f>+'2018 Hourly Load - RC2016'!M191/'2018 Hourly Load - RC2016'!$C$7</f>
        <v>0.74473929623511004</v>
      </c>
      <c r="N190" s="33">
        <f>+'2018 Hourly Load - RC2016'!N191/'2018 Hourly Load - RC2016'!$C$7</f>
        <v>0.78626921828042273</v>
      </c>
      <c r="O190" s="33">
        <f>+'2018 Hourly Load - RC2016'!O191/'2018 Hourly Load - RC2016'!$C$7</f>
        <v>0.82140670765678891</v>
      </c>
      <c r="P190" s="33">
        <f>+'2018 Hourly Load - RC2016'!P191/'2018 Hourly Load - RC2016'!$C$7</f>
        <v>0.8427148165532774</v>
      </c>
      <c r="Q190" s="33">
        <f>+'2018 Hourly Load - RC2016'!Q191/'2018 Hourly Load - RC2016'!$C$7</f>
        <v>0.85311818736744527</v>
      </c>
      <c r="R190" s="33">
        <f>+'2018 Hourly Load - RC2016'!R191/'2018 Hourly Load - RC2016'!$C$7</f>
        <v>0.84388467351230023</v>
      </c>
      <c r="S190" s="33">
        <f>+'2018 Hourly Load - RC2016'!S191/'2018 Hourly Load - RC2016'!$C$7</f>
        <v>0.80849650050185762</v>
      </c>
      <c r="T190" s="33">
        <f>+'2018 Hourly Load - RC2016'!T191/'2018 Hourly Load - RC2016'!$C$7</f>
        <v>0.77356791415388848</v>
      </c>
      <c r="U190" s="33">
        <f>+'2018 Hourly Load - RC2016'!U191/'2018 Hourly Load - RC2016'!$C$7</f>
        <v>0.74110438354100316</v>
      </c>
      <c r="V190" s="33">
        <f>+'2018 Hourly Load - RC2016'!V191/'2018 Hourly Load - RC2016'!$C$7</f>
        <v>0.72305516188750707</v>
      </c>
      <c r="W190" s="33">
        <f>+'2018 Hourly Load - RC2016'!W191/'2018 Hourly Load - RC2016'!$C$7</f>
        <v>0.69577242637886594</v>
      </c>
      <c r="X190" s="33">
        <f>+'2018 Hourly Load - RC2016'!X191/'2018 Hourly Load - RC2016'!$C$7</f>
        <v>0.64952129589178231</v>
      </c>
      <c r="Y190" s="33">
        <f>+'2018 Hourly Load - RC2016'!Y191/'2018 Hourly Load - RC2016'!$C$7</f>
        <v>0.58935722371346211</v>
      </c>
      <c r="AA190" s="34">
        <f t="shared" si="2"/>
        <v>0.85311818736744527</v>
      </c>
    </row>
    <row r="191" spans="1:27" x14ac:dyDescent="0.2">
      <c r="A191" s="29">
        <f>IF('2018 Hourly Load - RC2016'!A192="","",'2018 Hourly Load - RC2016'!A192)</f>
        <v>43282</v>
      </c>
      <c r="B191" s="33">
        <f>+'2018 Hourly Load - RC2016'!B192/'2018 Hourly Load - RC2016'!$C$7</f>
        <v>0.53449928845642425</v>
      </c>
      <c r="C191" s="33">
        <f>+'2018 Hourly Load - RC2016'!C192/'2018 Hourly Load - RC2016'!$C$7</f>
        <v>0.49576866699163058</v>
      </c>
      <c r="D191" s="33">
        <f>+'2018 Hourly Load - RC2016'!D192/'2018 Hourly Load - RC2016'!$C$7</f>
        <v>0.47174481872598184</v>
      </c>
      <c r="E191" s="33">
        <f>+'2018 Hourly Load - RC2016'!E192/'2018 Hourly Load - RC2016'!$C$7</f>
        <v>0.45716338734387513</v>
      </c>
      <c r="F191" s="33">
        <f>+'2018 Hourly Load - RC2016'!F192/'2018 Hourly Load - RC2016'!$C$7</f>
        <v>0.4536955970724858</v>
      </c>
      <c r="G191" s="33">
        <f>+'2018 Hourly Load - RC2016'!G192/'2018 Hourly Load - RC2016'!$C$7</f>
        <v>0.47040783934424146</v>
      </c>
      <c r="H191" s="33">
        <f>+'2018 Hourly Load - RC2016'!H192/'2018 Hourly Load - RC2016'!$C$7</f>
        <v>0.50379054328207329</v>
      </c>
      <c r="I191" s="33">
        <f>+'2018 Hourly Load - RC2016'!I192/'2018 Hourly Load - RC2016'!$C$7</f>
        <v>0.53107327879071431</v>
      </c>
      <c r="J191" s="33">
        <f>+'2018 Hourly Load - RC2016'!J192/'2018 Hourly Load - RC2016'!$C$7</f>
        <v>0.56537515605349276</v>
      </c>
      <c r="K191" s="33">
        <f>+'2018 Hourly Load - RC2016'!K192/'2018 Hourly Load - RC2016'!$C$7</f>
        <v>0.61300504652799626</v>
      </c>
      <c r="L191" s="33">
        <f>+'2018 Hourly Load - RC2016'!L192/'2018 Hourly Load - RC2016'!$C$7</f>
        <v>0.6611780848763319</v>
      </c>
      <c r="M191" s="33">
        <f>+'2018 Hourly Load - RC2016'!M192/'2018 Hourly Load - RC2016'!$C$7</f>
        <v>0.70918400080194988</v>
      </c>
      <c r="N191" s="33">
        <f>+'2018 Hourly Load - RC2016'!N192/'2018 Hourly Load - RC2016'!$C$7</f>
        <v>0.73897357265135422</v>
      </c>
      <c r="O191" s="33">
        <f>+'2018 Hourly Load - RC2016'!O192/'2018 Hourly Load - RC2016'!$C$7</f>
        <v>0.7522598052574001</v>
      </c>
      <c r="P191" s="33">
        <f>+'2018 Hourly Load - RC2016'!P192/'2018 Hourly Load - RC2016'!$C$7</f>
        <v>0.76517001241233118</v>
      </c>
      <c r="Q191" s="33">
        <f>+'2018 Hourly Load - RC2016'!Q192/'2018 Hourly Load - RC2016'!$C$7</f>
        <v>0.77068505236201068</v>
      </c>
      <c r="R191" s="33">
        <f>+'2018 Hourly Load - RC2016'!R192/'2018 Hourly Load - RC2016'!$C$7</f>
        <v>0.7802528110625907</v>
      </c>
      <c r="S191" s="33">
        <f>+'2018 Hourly Load - RC2016'!S192/'2018 Hourly Load - RC2016'!$C$7</f>
        <v>0.77431996505611744</v>
      </c>
      <c r="T191" s="33">
        <f>+'2018 Hourly Load - RC2016'!T192/'2018 Hourly Load - RC2016'!$C$7</f>
        <v>0.7583597736865908</v>
      </c>
      <c r="U191" s="33">
        <f>+'2018 Hourly Load - RC2016'!U192/'2018 Hourly Load - RC2016'!$C$7</f>
        <v>0.74348587806472821</v>
      </c>
      <c r="V191" s="33">
        <f>+'2018 Hourly Load - RC2016'!V192/'2018 Hourly Load - RC2016'!$C$7</f>
        <v>0.73558934359132377</v>
      </c>
      <c r="W191" s="33">
        <f>+'2018 Hourly Load - RC2016'!W192/'2018 Hourly Load - RC2016'!$C$7</f>
        <v>0.70379430266930876</v>
      </c>
      <c r="X191" s="33">
        <f>+'2018 Hourly Load - RC2016'!X192/'2018 Hourly Load - RC2016'!$C$7</f>
        <v>0.64943773468042354</v>
      </c>
      <c r="Y191" s="33">
        <f>+'2018 Hourly Load - RC2016'!Y192/'2018 Hourly Load - RC2016'!$C$7</f>
        <v>0.58956612674185904</v>
      </c>
      <c r="AA191" s="34">
        <f t="shared" si="2"/>
        <v>0.7802528110625907</v>
      </c>
    </row>
    <row r="192" spans="1:27" x14ac:dyDescent="0.2">
      <c r="A192" s="29">
        <f>IF('2018 Hourly Load - RC2016'!A193="","",'2018 Hourly Load - RC2016'!A193)</f>
        <v>43283</v>
      </c>
      <c r="B192" s="33">
        <f>+'2018 Hourly Load - RC2016'!B193/'2018 Hourly Load - RC2016'!$C$7</f>
        <v>0.53094793697367615</v>
      </c>
      <c r="C192" s="33">
        <f>+'2018 Hourly Load - RC2016'!C193/'2018 Hourly Load - RC2016'!$C$7</f>
        <v>0.49401388155309622</v>
      </c>
      <c r="D192" s="33">
        <f>+'2018 Hourly Load - RC2016'!D193/'2018 Hourly Load - RC2016'!$C$7</f>
        <v>0.46944688541361551</v>
      </c>
      <c r="E192" s="33">
        <f>+'2018 Hourly Load - RC2016'!E193/'2018 Hourly Load - RC2016'!$C$7</f>
        <v>0.45603531099053157</v>
      </c>
      <c r="F192" s="33">
        <f>+'2018 Hourly Load - RC2016'!F193/'2018 Hourly Load - RC2016'!$C$7</f>
        <v>0.45173190860555451</v>
      </c>
      <c r="G192" s="33">
        <f>+'2018 Hourly Load - RC2016'!G193/'2018 Hourly Load - RC2016'!$C$7</f>
        <v>0.4654359472683941</v>
      </c>
      <c r="H192" s="33">
        <f>+'2018 Hourly Load - RC2016'!H193/'2018 Hourly Load - RC2016'!$C$7</f>
        <v>0.49618647304842445</v>
      </c>
      <c r="I192" s="33">
        <f>+'2018 Hourly Load - RC2016'!I193/'2018 Hourly Load - RC2016'!$C$7</f>
        <v>0.52748014670228682</v>
      </c>
      <c r="J192" s="33">
        <f>+'2018 Hourly Load - RC2016'!J193/'2018 Hourly Load - RC2016'!$C$7</f>
        <v>0.5787449498708972</v>
      </c>
      <c r="K192" s="33">
        <f>+'2018 Hourly Load - RC2016'!K193/'2018 Hourly Load - RC2016'!$C$7</f>
        <v>0.64291996019443887</v>
      </c>
      <c r="L192" s="33">
        <f>+'2018 Hourly Load - RC2016'!L193/'2018 Hourly Load - RC2016'!$C$7</f>
        <v>0.71077166381776669</v>
      </c>
      <c r="M192" s="33">
        <f>+'2018 Hourly Load - RC2016'!M193/'2018 Hourly Load - RC2016'!$C$7</f>
        <v>0.75727347793892663</v>
      </c>
      <c r="N192" s="33">
        <f>+'2018 Hourly Load - RC2016'!N193/'2018 Hourly Load - RC2016'!$C$7</f>
        <v>0.78497401950436163</v>
      </c>
      <c r="O192" s="33">
        <f>+'2018 Hourly Load - RC2016'!O193/'2018 Hourly Load - RC2016'!$C$7</f>
        <v>0.78835824856439218</v>
      </c>
      <c r="P192" s="33">
        <f>+'2018 Hourly Load - RC2016'!P193/'2018 Hourly Load - RC2016'!$C$7</f>
        <v>0.77227271537782738</v>
      </c>
      <c r="Q192" s="33">
        <f>+'2018 Hourly Load - RC2016'!Q193/'2018 Hourly Load - RC2016'!$C$7</f>
        <v>0.75698101369917092</v>
      </c>
      <c r="R192" s="33">
        <f>+'2018 Hourly Load - RC2016'!R193/'2018 Hourly Load - RC2016'!$C$7</f>
        <v>0.7528865143425908</v>
      </c>
      <c r="S192" s="33">
        <f>+'2018 Hourly Load - RC2016'!S193/'2018 Hourly Load - RC2016'!$C$7</f>
        <v>0.74695366833611765</v>
      </c>
      <c r="T192" s="33">
        <f>+'2018 Hourly Load - RC2016'!T193/'2018 Hourly Load - RC2016'!$C$7</f>
        <v>0.73538044056292684</v>
      </c>
      <c r="U192" s="33">
        <f>+'2018 Hourly Load - RC2016'!U193/'2018 Hourly Load - RC2016'!$C$7</f>
        <v>0.71415589287779724</v>
      </c>
      <c r="V192" s="33">
        <f>+'2018 Hourly Load - RC2016'!V193/'2018 Hourly Load - RC2016'!$C$7</f>
        <v>0.70634291961575146</v>
      </c>
      <c r="W192" s="33">
        <f>+'2018 Hourly Load - RC2016'!W193/'2018 Hourly Load - RC2016'!$C$7</f>
        <v>0.68879506523040801</v>
      </c>
      <c r="X192" s="33">
        <f>+'2018 Hourly Load - RC2016'!X193/'2018 Hourly Load - RC2016'!$C$7</f>
        <v>0.64534323532384341</v>
      </c>
      <c r="Y192" s="33">
        <f>+'2018 Hourly Load - RC2016'!Y193/'2018 Hourly Load - RC2016'!$C$7</f>
        <v>0.58513738253984382</v>
      </c>
      <c r="AA192" s="34">
        <f t="shared" si="2"/>
        <v>0.78835824856439218</v>
      </c>
    </row>
    <row r="193" spans="1:27" x14ac:dyDescent="0.2">
      <c r="A193" s="29">
        <f>IF('2018 Hourly Load - RC2016'!A194="","",'2018 Hourly Load - RC2016'!A194)</f>
        <v>43284</v>
      </c>
      <c r="B193" s="33">
        <f>+'2018 Hourly Load - RC2016'!B194/'2018 Hourly Load - RC2016'!$C$7</f>
        <v>0.53750749206534021</v>
      </c>
      <c r="C193" s="33">
        <f>+'2018 Hourly Load - RC2016'!C194/'2018 Hourly Load - RC2016'!$C$7</f>
        <v>0.49932001847437868</v>
      </c>
      <c r="D193" s="33">
        <f>+'2018 Hourly Load - RC2016'!D194/'2018 Hourly Load - RC2016'!$C$7</f>
        <v>0.47671671080182915</v>
      </c>
      <c r="E193" s="33">
        <f>+'2018 Hourly Load - RC2016'!E194/'2018 Hourly Load - RC2016'!$C$7</f>
        <v>0.46150857033453152</v>
      </c>
      <c r="F193" s="33">
        <f>+'2018 Hourly Load - RC2016'!F194/'2018 Hourly Load - RC2016'!$C$7</f>
        <v>0.45904351459944759</v>
      </c>
      <c r="G193" s="33">
        <f>+'2018 Hourly Load - RC2016'!G194/'2018 Hourly Load - RC2016'!$C$7</f>
        <v>0.47241330841685208</v>
      </c>
      <c r="H193" s="33">
        <f>+'2018 Hourly Load - RC2016'!H194/'2018 Hourly Load - RC2016'!$C$7</f>
        <v>0.50278780874576801</v>
      </c>
      <c r="I193" s="33">
        <f>+'2018 Hourly Load - RC2016'!I194/'2018 Hourly Load - RC2016'!$C$7</f>
        <v>0.53474997209050057</v>
      </c>
      <c r="J193" s="33">
        <f>+'2018 Hourly Load - RC2016'!J194/'2018 Hourly Load - RC2016'!$C$7</f>
        <v>0.58643258131590481</v>
      </c>
      <c r="K193" s="33">
        <f>+'2018 Hourly Load - RC2016'!K194/'2018 Hourly Load - RC2016'!$C$7</f>
        <v>0.65595550916640821</v>
      </c>
      <c r="L193" s="33">
        <f>+'2018 Hourly Load - RC2016'!L194/'2018 Hourly Load - RC2016'!$C$7</f>
        <v>0.72823595699175137</v>
      </c>
      <c r="M193" s="33">
        <f>+'2018 Hourly Load - RC2016'!M194/'2018 Hourly Load - RC2016'!$C$7</f>
        <v>0.78367882072830064</v>
      </c>
      <c r="N193" s="33">
        <f>+'2018 Hourly Load - RC2016'!N194/'2018 Hourly Load - RC2016'!$C$7</f>
        <v>0.82236766158741492</v>
      </c>
      <c r="O193" s="33">
        <f>+'2018 Hourly Load - RC2016'!O194/'2018 Hourly Load - RC2016'!$C$7</f>
        <v>0.84939971346197962</v>
      </c>
      <c r="P193" s="33">
        <f>+'2018 Hourly Load - RC2016'!P194/'2018 Hourly Load - RC2016'!$C$7</f>
        <v>0.87137631204933819</v>
      </c>
      <c r="Q193" s="33">
        <f>+'2018 Hourly Load - RC2016'!Q194/'2018 Hourly Load - RC2016'!$C$7</f>
        <v>0.88345090709068164</v>
      </c>
      <c r="R193" s="33">
        <f>+'2018 Hourly Load - RC2016'!R194/'2018 Hourly Load - RC2016'!$C$7</f>
        <v>0.87860435683187244</v>
      </c>
      <c r="S193" s="33">
        <f>+'2018 Hourly Load - RC2016'!S194/'2018 Hourly Load - RC2016'!$C$7</f>
        <v>0.84664219348713987</v>
      </c>
      <c r="T193" s="33">
        <f>+'2018 Hourly Load - RC2016'!T194/'2018 Hourly Load - RC2016'!$C$7</f>
        <v>0.81163004592781185</v>
      </c>
      <c r="U193" s="33">
        <f>+'2018 Hourly Load - RC2016'!U194/'2018 Hourly Load - RC2016'!$C$7</f>
        <v>0.77699392381959842</v>
      </c>
      <c r="V193" s="33">
        <f>+'2018 Hourly Load - RC2016'!V194/'2018 Hourly Load - RC2016'!$C$7</f>
        <v>0.75551869250039239</v>
      </c>
      <c r="W193" s="33">
        <f>+'2018 Hourly Load - RC2016'!W194/'2018 Hourly Load - RC2016'!$C$7</f>
        <v>0.73065923212115591</v>
      </c>
      <c r="X193" s="33">
        <f>+'2018 Hourly Load - RC2016'!X194/'2018 Hourly Load - RC2016'!$C$7</f>
        <v>0.68399029557727831</v>
      </c>
      <c r="Y193" s="33">
        <f>+'2018 Hourly Load - RC2016'!Y194/'2018 Hourly Load - RC2016'!$C$7</f>
        <v>0.62566457004885112</v>
      </c>
      <c r="AA193" s="34">
        <f t="shared" si="2"/>
        <v>0.88345090709068164</v>
      </c>
    </row>
    <row r="194" spans="1:27" x14ac:dyDescent="0.2">
      <c r="A194" s="29">
        <f>IF('2018 Hourly Load - RC2016'!A195="","",'2018 Hourly Load - RC2016'!A195)</f>
        <v>43285</v>
      </c>
      <c r="B194" s="33">
        <f>+'2018 Hourly Load - RC2016'!B195/'2018 Hourly Load - RC2016'!$C$7</f>
        <v>0.57243607841330946</v>
      </c>
      <c r="C194" s="33">
        <f>+'2018 Hourly Load - RC2016'!C195/'2018 Hourly Load - RC2016'!$C$7</f>
        <v>0.52869178426698915</v>
      </c>
      <c r="D194" s="33">
        <f>+'2018 Hourly Load - RC2016'!D195/'2018 Hourly Load - RC2016'!$C$7</f>
        <v>0.49618647304842445</v>
      </c>
      <c r="E194" s="33">
        <f>+'2018 Hourly Load - RC2016'!E195/'2018 Hourly Load - RC2016'!$C$7</f>
        <v>0.47412631324970705</v>
      </c>
      <c r="F194" s="33">
        <f>+'2018 Hourly Load - RC2016'!F195/'2018 Hourly Load - RC2016'!$C$7</f>
        <v>0.4623859630537987</v>
      </c>
      <c r="G194" s="33">
        <f>+'2018 Hourly Load - RC2016'!G195/'2018 Hourly Load - RC2016'!$C$7</f>
        <v>0.46209349881404299</v>
      </c>
      <c r="H194" s="33">
        <f>+'2018 Hourly Load - RC2016'!H195/'2018 Hourly Load - RC2016'!$C$7</f>
        <v>0.46694004907285214</v>
      </c>
      <c r="I194" s="33">
        <f>+'2018 Hourly Load - RC2016'!I195/'2018 Hourly Load - RC2016'!$C$7</f>
        <v>0.4823570925685467</v>
      </c>
      <c r="J194" s="33">
        <f>+'2018 Hourly Load - RC2016'!J195/'2018 Hourly Load - RC2016'!$C$7</f>
        <v>0.54402526655132488</v>
      </c>
      <c r="K194" s="33">
        <f>+'2018 Hourly Load - RC2016'!K195/'2018 Hourly Load - RC2016'!$C$7</f>
        <v>0.63117960999853051</v>
      </c>
      <c r="L194" s="33">
        <f>+'2018 Hourly Load - RC2016'!L195/'2018 Hourly Load - RC2016'!$C$7</f>
        <v>0.70956002625306436</v>
      </c>
      <c r="M194" s="33">
        <f>+'2018 Hourly Load - RC2016'!M195/'2018 Hourly Load - RC2016'!$C$7</f>
        <v>0.76976587903706406</v>
      </c>
      <c r="N194" s="33">
        <f>+'2018 Hourly Load - RC2016'!N195/'2018 Hourly Load - RC2016'!$C$7</f>
        <v>0.8056554193156592</v>
      </c>
      <c r="O194" s="33">
        <f>+'2018 Hourly Load - RC2016'!O195/'2018 Hourly Load - RC2016'!$C$7</f>
        <v>0.82299437067260561</v>
      </c>
      <c r="P194" s="33">
        <f>+'2018 Hourly Load - RC2016'!P195/'2018 Hourly Load - RC2016'!$C$7</f>
        <v>0.82888543607339948</v>
      </c>
      <c r="Q194" s="33">
        <f>+'2018 Hourly Load - RC2016'!Q195/'2018 Hourly Load - RC2016'!$C$7</f>
        <v>0.82738133426894145</v>
      </c>
      <c r="R194" s="33">
        <f>+'2018 Hourly Load - RC2016'!R195/'2018 Hourly Load - RC2016'!$C$7</f>
        <v>0.78522470313843795</v>
      </c>
      <c r="S194" s="33">
        <f>+'2018 Hourly Load - RC2016'!S195/'2018 Hourly Load - RC2016'!$C$7</f>
        <v>0.73333319088463678</v>
      </c>
      <c r="T194" s="33">
        <f>+'2018 Hourly Load - RC2016'!T195/'2018 Hourly Load - RC2016'!$C$7</f>
        <v>0.69577242637886594</v>
      </c>
      <c r="U194" s="33">
        <f>+'2018 Hourly Load - RC2016'!U195/'2018 Hourly Load - RC2016'!$C$7</f>
        <v>0.66188835517288147</v>
      </c>
      <c r="V194" s="33">
        <f>+'2018 Hourly Load - RC2016'!V195/'2018 Hourly Load - RC2016'!$C$7</f>
        <v>0.64032956264231677</v>
      </c>
      <c r="W194" s="33">
        <f>+'2018 Hourly Load - RC2016'!W195/'2018 Hourly Load - RC2016'!$C$7</f>
        <v>0.6128797047109581</v>
      </c>
      <c r="X194" s="33">
        <f>+'2018 Hourly Load - RC2016'!X195/'2018 Hourly Load - RC2016'!$C$7</f>
        <v>0.59758800303230164</v>
      </c>
      <c r="Y194" s="33">
        <f>+'2018 Hourly Load - RC2016'!Y195/'2018 Hourly Load - RC2016'!$C$7</f>
        <v>0.56533337544781337</v>
      </c>
      <c r="AA194" s="34">
        <f t="shared" si="2"/>
        <v>0.82888543607339948</v>
      </c>
    </row>
    <row r="195" spans="1:27" x14ac:dyDescent="0.2">
      <c r="A195" s="29">
        <f>IF('2018 Hourly Load - RC2016'!A196="","",'2018 Hourly Load - RC2016'!A196)</f>
        <v>43286</v>
      </c>
      <c r="B195" s="33">
        <f>+'2018 Hourly Load - RC2016'!B196/'2018 Hourly Load - RC2016'!$C$7</f>
        <v>0.52083703039926399</v>
      </c>
      <c r="C195" s="33">
        <f>+'2018 Hourly Load - RC2016'!C196/'2018 Hourly Load - RC2016'!$C$7</f>
        <v>0.4823570925685467</v>
      </c>
      <c r="D195" s="33">
        <f>+'2018 Hourly Load - RC2016'!D196/'2018 Hourly Load - RC2016'!$C$7</f>
        <v>0.45653667825868427</v>
      </c>
      <c r="E195" s="33">
        <f>+'2018 Hourly Load - RC2016'!E196/'2018 Hourly Load - RC2016'!$C$7</f>
        <v>0.43940662993013474</v>
      </c>
      <c r="F195" s="33">
        <f>+'2018 Hourly Load - RC2016'!F196/'2018 Hourly Load - RC2016'!$C$7</f>
        <v>0.43109228939993632</v>
      </c>
      <c r="G195" s="33">
        <f>+'2018 Hourly Load - RC2016'!G196/'2018 Hourly Load - RC2016'!$C$7</f>
        <v>0.43142653424537142</v>
      </c>
      <c r="H195" s="33">
        <f>+'2018 Hourly Load - RC2016'!H196/'2018 Hourly Load - RC2016'!$C$7</f>
        <v>0.43660732934961566</v>
      </c>
      <c r="I195" s="33">
        <f>+'2018 Hourly Load - RC2016'!I196/'2018 Hourly Load - RC2016'!$C$7</f>
        <v>0.4514394443657988</v>
      </c>
      <c r="J195" s="33">
        <f>+'2018 Hourly Load - RC2016'!J196/'2018 Hourly Load - RC2016'!$C$7</f>
        <v>0.50337273722527942</v>
      </c>
      <c r="K195" s="33">
        <f>+'2018 Hourly Load - RC2016'!K196/'2018 Hourly Load - RC2016'!$C$7</f>
        <v>0.56153134033098895</v>
      </c>
      <c r="L195" s="33">
        <f>+'2018 Hourly Load - RC2016'!L196/'2018 Hourly Load - RC2016'!$C$7</f>
        <v>0.628004283966897</v>
      </c>
      <c r="M195" s="33">
        <f>+'2018 Hourly Load - RC2016'!M196/'2018 Hourly Load - RC2016'!$C$7</f>
        <v>0.67425541445398063</v>
      </c>
      <c r="N195" s="33">
        <f>+'2018 Hourly Load - RC2016'!N196/'2018 Hourly Load - RC2016'!$C$7</f>
        <v>0.71210864319950717</v>
      </c>
      <c r="O195" s="33">
        <f>+'2018 Hourly Load - RC2016'!O196/'2018 Hourly Load - RC2016'!$C$7</f>
        <v>0.74787284166106427</v>
      </c>
      <c r="P195" s="33">
        <f>+'2018 Hourly Load - RC2016'!P196/'2018 Hourly Load - RC2016'!$C$7</f>
        <v>0.75230158586307938</v>
      </c>
      <c r="Q195" s="33">
        <f>+'2018 Hourly Load - RC2016'!Q196/'2018 Hourly Load - RC2016'!$C$7</f>
        <v>0.72610514610210242</v>
      </c>
      <c r="R195" s="33">
        <f>+'2018 Hourly Load - RC2016'!R196/'2018 Hourly Load - RC2016'!$C$7</f>
        <v>0.70183061420237747</v>
      </c>
      <c r="S195" s="33">
        <f>+'2018 Hourly Load - RC2016'!S196/'2018 Hourly Load - RC2016'!$C$7</f>
        <v>0.68490946890222493</v>
      </c>
      <c r="T195" s="33">
        <f>+'2018 Hourly Load - RC2016'!T196/'2018 Hourly Load - RC2016'!$C$7</f>
        <v>0.66815544602478982</v>
      </c>
      <c r="U195" s="33">
        <f>+'2018 Hourly Load - RC2016'!U196/'2018 Hourly Load - RC2016'!$C$7</f>
        <v>0.6505240304280876</v>
      </c>
      <c r="V195" s="33">
        <f>+'2018 Hourly Load - RC2016'!V196/'2018 Hourly Load - RC2016'!$C$7</f>
        <v>0.63936860871169077</v>
      </c>
      <c r="W195" s="33">
        <f>+'2018 Hourly Load - RC2016'!W196/'2018 Hourly Load - RC2016'!$C$7</f>
        <v>0.62202965735474436</v>
      </c>
      <c r="X195" s="33">
        <f>+'2018 Hourly Load - RC2016'!X196/'2018 Hourly Load - RC2016'!$C$7</f>
        <v>0.58856339220555365</v>
      </c>
      <c r="Y195" s="33">
        <f>+'2018 Hourly Load - RC2016'!Y196/'2018 Hourly Load - RC2016'!$C$7</f>
        <v>0.54373280231156917</v>
      </c>
      <c r="AA195" s="34">
        <f t="shared" si="2"/>
        <v>0.75230158586307938</v>
      </c>
    </row>
    <row r="196" spans="1:27" x14ac:dyDescent="0.2">
      <c r="A196" s="29">
        <f>IF('2018 Hourly Load - RC2016'!A197="","",'2018 Hourly Load - RC2016'!A197)</f>
        <v>43287</v>
      </c>
      <c r="B196" s="33">
        <f>+'2018 Hourly Load - RC2016'!B197/'2018 Hourly Load - RC2016'!$C$7</f>
        <v>0.50165973239242445</v>
      </c>
      <c r="C196" s="33">
        <f>+'2018 Hourly Load - RC2016'!C197/'2018 Hourly Load - RC2016'!$C$7</f>
        <v>0.46727429391828723</v>
      </c>
      <c r="D196" s="33">
        <f>+'2018 Hourly Load - RC2016'!D197/'2018 Hourly Load - RC2016'!$C$7</f>
        <v>0.44333400686399727</v>
      </c>
      <c r="E196" s="33">
        <f>+'2018 Hourly Load - RC2016'!E197/'2018 Hourly Load - RC2016'!$C$7</f>
        <v>0.42687244822631798</v>
      </c>
      <c r="F196" s="33">
        <f>+'2018 Hourly Load - RC2016'!F197/'2018 Hourly Load - RC2016'!$C$7</f>
        <v>0.42160809191071497</v>
      </c>
      <c r="G196" s="33">
        <f>+'2018 Hourly Load - RC2016'!G197/'2018 Hourly Load - RC2016'!$C$7</f>
        <v>0.42248548462998214</v>
      </c>
      <c r="H196" s="33">
        <f>+'2018 Hourly Load - RC2016'!H197/'2018 Hourly Load - RC2016'!$C$7</f>
        <v>0.4261621779297684</v>
      </c>
      <c r="I196" s="33">
        <f>+'2018 Hourly Load - RC2016'!I197/'2018 Hourly Load - RC2016'!$C$7</f>
        <v>0.4424566141447302</v>
      </c>
      <c r="J196" s="33">
        <f>+'2018 Hourly Load - RC2016'!J197/'2018 Hourly Load - RC2016'!$C$7</f>
        <v>0.50203575784353893</v>
      </c>
      <c r="K196" s="33">
        <f>+'2018 Hourly Load - RC2016'!K197/'2018 Hourly Load - RC2016'!$C$7</f>
        <v>0.56144777911963017</v>
      </c>
      <c r="L196" s="33">
        <f>+'2018 Hourly Load - RC2016'!L197/'2018 Hourly Load - RC2016'!$C$7</f>
        <v>0.61425846469837797</v>
      </c>
      <c r="M196" s="33">
        <f>+'2018 Hourly Load - RC2016'!M197/'2018 Hourly Load - RC2016'!$C$7</f>
        <v>0.63464740026991984</v>
      </c>
      <c r="N196" s="33">
        <f>+'2018 Hourly Load - RC2016'!N197/'2018 Hourly Load - RC2016'!$C$7</f>
        <v>0.65511989705282037</v>
      </c>
      <c r="O196" s="33">
        <f>+'2018 Hourly Load - RC2016'!O197/'2018 Hourly Load - RC2016'!$C$7</f>
        <v>0.67354514415743105</v>
      </c>
      <c r="P196" s="33">
        <f>+'2018 Hourly Load - RC2016'!P197/'2018 Hourly Load - RC2016'!$C$7</f>
        <v>0.69025738642918666</v>
      </c>
      <c r="Q196" s="33">
        <f>+'2018 Hourly Load - RC2016'!Q197/'2018 Hourly Load - RC2016'!$C$7</f>
        <v>0.69288956458698814</v>
      </c>
      <c r="R196" s="33">
        <f>+'2018 Hourly Load - RC2016'!R197/'2018 Hourly Load - RC2016'!$C$7</f>
        <v>0.68808479493385843</v>
      </c>
      <c r="S196" s="33">
        <f>+'2018 Hourly Load - RC2016'!S197/'2018 Hourly Load - RC2016'!$C$7</f>
        <v>0.67525814899028591</v>
      </c>
      <c r="T196" s="33">
        <f>+'2018 Hourly Load - RC2016'!T197/'2018 Hourly Load - RC2016'!$C$7</f>
        <v>0.65461852978466772</v>
      </c>
      <c r="U196" s="33">
        <f>+'2018 Hourly Load - RC2016'!U197/'2018 Hourly Load - RC2016'!$C$7</f>
        <v>0.62261458583425577</v>
      </c>
      <c r="V196" s="33">
        <f>+'2018 Hourly Load - RC2016'!V197/'2018 Hourly Load - RC2016'!$C$7</f>
        <v>0.61638927558802681</v>
      </c>
      <c r="W196" s="33">
        <f>+'2018 Hourly Load - RC2016'!W197/'2018 Hourly Load - RC2016'!$C$7</f>
        <v>0.60327016540469858</v>
      </c>
      <c r="X196" s="33">
        <f>+'2018 Hourly Load - RC2016'!X197/'2018 Hourly Load - RC2016'!$C$7</f>
        <v>0.56558405908188969</v>
      </c>
      <c r="Y196" s="33">
        <f>+'2018 Hourly Load - RC2016'!Y197/'2018 Hourly Load - RC2016'!$C$7</f>
        <v>0.51624116377453122</v>
      </c>
      <c r="AA196" s="34">
        <f t="shared" si="2"/>
        <v>0.69288956458698814</v>
      </c>
    </row>
    <row r="197" spans="1:27" x14ac:dyDescent="0.2">
      <c r="A197" s="29">
        <f>IF('2018 Hourly Load - RC2016'!A198="","",'2018 Hourly Load - RC2016'!A198)</f>
        <v>43288</v>
      </c>
      <c r="B197" s="33">
        <f>+'2018 Hourly Load - RC2016'!B198/'2018 Hourly Load - RC2016'!$C$7</f>
        <v>0.47475302233489786</v>
      </c>
      <c r="C197" s="33">
        <f>+'2018 Hourly Load - RC2016'!C198/'2018 Hourly Load - RC2016'!$C$7</f>
        <v>0.44437852200598205</v>
      </c>
      <c r="D197" s="33">
        <f>+'2018 Hourly Load - RC2016'!D198/'2018 Hourly Load - RC2016'!$C$7</f>
        <v>0.42570259126729509</v>
      </c>
      <c r="E197" s="33">
        <f>+'2018 Hourly Load - RC2016'!E198/'2018 Hourly Load - RC2016'!$C$7</f>
        <v>0.41638551620079139</v>
      </c>
      <c r="F197" s="33">
        <f>+'2018 Hourly Load - RC2016'!F198/'2018 Hourly Load - RC2016'!$C$7</f>
        <v>0.41592592953831808</v>
      </c>
      <c r="G197" s="33">
        <f>+'2018 Hourly Load - RC2016'!G198/'2018 Hourly Load - RC2016'!$C$7</f>
        <v>0.43351556452934092</v>
      </c>
      <c r="H197" s="33">
        <f>+'2018 Hourly Load - RC2016'!H198/'2018 Hourly Load - RC2016'!$C$7</f>
        <v>0.46472567697184453</v>
      </c>
      <c r="I197" s="33">
        <f>+'2018 Hourly Load - RC2016'!I198/'2018 Hourly Load - RC2016'!$C$7</f>
        <v>0.49815016151535579</v>
      </c>
      <c r="J197" s="33">
        <f>+'2018 Hourly Load - RC2016'!J198/'2018 Hourly Load - RC2016'!$C$7</f>
        <v>0.54699168955456157</v>
      </c>
      <c r="K197" s="33">
        <f>+'2018 Hourly Load - RC2016'!K198/'2018 Hourly Load - RC2016'!$C$7</f>
        <v>0.59679417152439329</v>
      </c>
      <c r="L197" s="33">
        <f>+'2018 Hourly Load - RC2016'!L198/'2018 Hourly Load - RC2016'!$C$7</f>
        <v>0.64638775046582819</v>
      </c>
      <c r="M197" s="33">
        <f>+'2018 Hourly Load - RC2016'!M198/'2018 Hourly Load - RC2016'!$C$7</f>
        <v>0.67860059744463719</v>
      </c>
      <c r="N197" s="33">
        <f>+'2018 Hourly Load - RC2016'!N198/'2018 Hourly Load - RC2016'!$C$7</f>
        <v>0.69347449306649955</v>
      </c>
      <c r="O197" s="33">
        <f>+'2018 Hourly Load - RC2016'!O198/'2018 Hourly Load - RC2016'!$C$7</f>
        <v>0.7049223790226522</v>
      </c>
      <c r="P197" s="33">
        <f>+'2018 Hourly Load - RC2016'!P198/'2018 Hourly Load - RC2016'!$C$7</f>
        <v>0.70893331716787367</v>
      </c>
      <c r="Q197" s="33">
        <f>+'2018 Hourly Load - RC2016'!Q198/'2018 Hourly Load - RC2016'!$C$7</f>
        <v>0.72046476433538498</v>
      </c>
      <c r="R197" s="33">
        <f>+'2018 Hourly Load - RC2016'!R198/'2018 Hourly Load - RC2016'!$C$7</f>
        <v>0.72046476433538498</v>
      </c>
      <c r="S197" s="33">
        <f>+'2018 Hourly Load - RC2016'!S198/'2018 Hourly Load - RC2016'!$C$7</f>
        <v>0.71858463707981235</v>
      </c>
      <c r="T197" s="33">
        <f>+'2018 Hourly Load - RC2016'!T198/'2018 Hourly Load - RC2016'!$C$7</f>
        <v>0.71022851594393466</v>
      </c>
      <c r="U197" s="33">
        <f>+'2018 Hourly Load - RC2016'!U198/'2018 Hourly Load - RC2016'!$C$7</f>
        <v>0.69932377786161404</v>
      </c>
      <c r="V197" s="33">
        <f>+'2018 Hourly Load - RC2016'!V198/'2018 Hourly Load - RC2016'!$C$7</f>
        <v>0.69092587612005696</v>
      </c>
      <c r="W197" s="33">
        <f>+'2018 Hourly Load - RC2016'!W198/'2018 Hourly Load - RC2016'!$C$7</f>
        <v>0.67095474660530896</v>
      </c>
      <c r="X197" s="33">
        <f>+'2018 Hourly Load - RC2016'!X198/'2018 Hourly Load - RC2016'!$C$7</f>
        <v>0.62424402945575197</v>
      </c>
      <c r="Y197" s="33">
        <f>+'2018 Hourly Load - RC2016'!Y198/'2018 Hourly Load - RC2016'!$C$7</f>
        <v>0.56763130876017975</v>
      </c>
      <c r="AA197" s="34">
        <f t="shared" si="2"/>
        <v>0.72046476433538498</v>
      </c>
    </row>
    <row r="198" spans="1:27" x14ac:dyDescent="0.2">
      <c r="A198" s="29">
        <f>IF('2018 Hourly Load - RC2016'!A199="","",'2018 Hourly Load - RC2016'!A199)</f>
        <v>43289</v>
      </c>
      <c r="B198" s="33">
        <f>+'2018 Hourly Load - RC2016'!B199/'2018 Hourly Load - RC2016'!$C$7</f>
        <v>0.51482062318143196</v>
      </c>
      <c r="C198" s="33">
        <f>+'2018 Hourly Load - RC2016'!C199/'2018 Hourly Load - RC2016'!$C$7</f>
        <v>0.47609000171663834</v>
      </c>
      <c r="D198" s="33">
        <f>+'2018 Hourly Load - RC2016'!D199/'2018 Hourly Load - RC2016'!$C$7</f>
        <v>0.44976822013862328</v>
      </c>
      <c r="E198" s="33">
        <f>+'2018 Hourly Load - RC2016'!E199/'2018 Hourly Load - RC2016'!$C$7</f>
        <v>0.43447651845996682</v>
      </c>
      <c r="F198" s="33">
        <f>+'2018 Hourly Load - RC2016'!F199/'2018 Hourly Load - RC2016'!$C$7</f>
        <v>0.43013133546931037</v>
      </c>
      <c r="G198" s="33">
        <f>+'2018 Hourly Load - RC2016'!G199/'2018 Hourly Load - RC2016'!$C$7</f>
        <v>0.44350112928671487</v>
      </c>
      <c r="H198" s="33">
        <f>+'2018 Hourly Load - RC2016'!H199/'2018 Hourly Load - RC2016'!$C$7</f>
        <v>0.47433521627810399</v>
      </c>
      <c r="I198" s="33">
        <f>+'2018 Hourly Load - RC2016'!I199/'2018 Hourly Load - RC2016'!$C$7</f>
        <v>0.50951448626014961</v>
      </c>
      <c r="J198" s="33">
        <f>+'2018 Hourly Load - RC2016'!J199/'2018 Hourly Load - RC2016'!$C$7</f>
        <v>0.56023614155492796</v>
      </c>
      <c r="K198" s="33">
        <f>+'2018 Hourly Load - RC2016'!K199/'2018 Hourly Load - RC2016'!$C$7</f>
        <v>0.62821318699529394</v>
      </c>
      <c r="L198" s="33">
        <f>+'2018 Hourly Load - RC2016'!L199/'2018 Hourly Load - RC2016'!$C$7</f>
        <v>0.69372517670057587</v>
      </c>
      <c r="M198" s="33">
        <f>+'2018 Hourly Load - RC2016'!M199/'2018 Hourly Load - RC2016'!$C$7</f>
        <v>0.75134063193245348</v>
      </c>
      <c r="N198" s="33">
        <f>+'2018 Hourly Load - RC2016'!N199/'2018 Hourly Load - RC2016'!$C$7</f>
        <v>0.79600409940372041</v>
      </c>
      <c r="O198" s="33">
        <f>+'2018 Hourly Load - RC2016'!O199/'2018 Hourly Load - RC2016'!$C$7</f>
        <v>0.81639303497526217</v>
      </c>
      <c r="P198" s="33">
        <f>+'2018 Hourly Load - RC2016'!P199/'2018 Hourly Load - RC2016'!$C$7</f>
        <v>0.81242387743572031</v>
      </c>
      <c r="Q198" s="33">
        <f>+'2018 Hourly Load - RC2016'!Q199/'2018 Hourly Load - RC2016'!$C$7</f>
        <v>0.78856715159278901</v>
      </c>
      <c r="R198" s="33">
        <f>+'2018 Hourly Load - RC2016'!R199/'2018 Hourly Load - RC2016'!$C$7</f>
        <v>0.76370769121355253</v>
      </c>
      <c r="S198" s="33">
        <f>+'2018 Hourly Load - RC2016'!S199/'2018 Hourly Load - RC2016'!$C$7</f>
        <v>0.74181465383755274</v>
      </c>
      <c r="T198" s="33">
        <f>+'2018 Hourly Load - RC2016'!T199/'2018 Hourly Load - RC2016'!$C$7</f>
        <v>0.71883532071388878</v>
      </c>
      <c r="U198" s="33">
        <f>+'2018 Hourly Load - RC2016'!U199/'2018 Hourly Load - RC2016'!$C$7</f>
        <v>0.68825191735657598</v>
      </c>
      <c r="V198" s="33">
        <f>+'2018 Hourly Load - RC2016'!V199/'2018 Hourly Load - RC2016'!$C$7</f>
        <v>0.66276574789214859</v>
      </c>
      <c r="W198" s="33">
        <f>+'2018 Hourly Load - RC2016'!W199/'2018 Hourly Load - RC2016'!$C$7</f>
        <v>0.63418781360744658</v>
      </c>
      <c r="X198" s="33">
        <f>+'2018 Hourly Load - RC2016'!X199/'2018 Hourly Load - RC2016'!$C$7</f>
        <v>0.58793668312036285</v>
      </c>
      <c r="Y198" s="33">
        <f>+'2018 Hourly Load - RC2016'!Y199/'2018 Hourly Load - RC2016'!$C$7</f>
        <v>0.53525133935865321</v>
      </c>
      <c r="AA198" s="34">
        <f t="shared" si="2"/>
        <v>0.81639303497526217</v>
      </c>
    </row>
    <row r="199" spans="1:27" x14ac:dyDescent="0.2">
      <c r="A199" s="29">
        <f>IF('2018 Hourly Load - RC2016'!A200="","",'2018 Hourly Load - RC2016'!A200)</f>
        <v>43290</v>
      </c>
      <c r="B199" s="33">
        <f>+'2018 Hourly Load - RC2016'!B200/'2018 Hourly Load - RC2016'!$C$7</f>
        <v>0.48549063799450082</v>
      </c>
      <c r="C199" s="33">
        <f>+'2018 Hourly Load - RC2016'!C200/'2018 Hourly Load - RC2016'!$C$7</f>
        <v>0.45244217890210414</v>
      </c>
      <c r="D199" s="33">
        <f>+'2018 Hourly Load - RC2016'!D200/'2018 Hourly Load - RC2016'!$C$7</f>
        <v>0.43088338637153933</v>
      </c>
      <c r="E199" s="33">
        <f>+'2018 Hourly Load - RC2016'!E200/'2018 Hourly Load - RC2016'!$C$7</f>
        <v>0.40970061929208912</v>
      </c>
      <c r="F199" s="33">
        <f>+'2018 Hourly Load - RC2016'!F200/'2018 Hourly Load - RC2016'!$C$7</f>
        <v>0.41149718533630281</v>
      </c>
      <c r="G199" s="33">
        <f>+'2018 Hourly Load - RC2016'!G200/'2018 Hourly Load - RC2016'!$C$7</f>
        <v>0.43151009545673019</v>
      </c>
      <c r="H199" s="33">
        <f>+'2018 Hourly Load - RC2016'!H200/'2018 Hourly Load - RC2016'!$C$7</f>
        <v>0.46439143212640943</v>
      </c>
      <c r="I199" s="33">
        <f>+'2018 Hourly Load - RC2016'!I200/'2018 Hourly Load - RC2016'!$C$7</f>
        <v>0.49718920758472984</v>
      </c>
      <c r="J199" s="33">
        <f>+'2018 Hourly Load - RC2016'!J200/'2018 Hourly Load - RC2016'!$C$7</f>
        <v>0.55071016346002721</v>
      </c>
      <c r="K199" s="33">
        <f>+'2018 Hourly Load - RC2016'!K200/'2018 Hourly Load - RC2016'!$C$7</f>
        <v>0.62040021373324816</v>
      </c>
      <c r="L199" s="33">
        <f>+'2018 Hourly Load - RC2016'!L200/'2018 Hourly Load - RC2016'!$C$7</f>
        <v>0.68190126529330886</v>
      </c>
      <c r="M199" s="33">
        <f>+'2018 Hourly Load - RC2016'!M200/'2018 Hourly Load - RC2016'!$C$7</f>
        <v>0.74106260293532378</v>
      </c>
      <c r="N199" s="33">
        <f>+'2018 Hourly Load - RC2016'!N200/'2018 Hourly Load - RC2016'!$C$7</f>
        <v>0.77883227046949144</v>
      </c>
      <c r="O199" s="33">
        <f>+'2018 Hourly Load - RC2016'!O200/'2018 Hourly Load - RC2016'!$C$7</f>
        <v>0.78961166673477379</v>
      </c>
      <c r="P199" s="33">
        <f>+'2018 Hourly Load - RC2016'!P200/'2018 Hourly Load - RC2016'!$C$7</f>
        <v>0.75652142703669767</v>
      </c>
      <c r="Q199" s="33">
        <f>+'2018 Hourly Load - RC2016'!Q200/'2018 Hourly Load - RC2016'!$C$7</f>
        <v>0.72982362000756806</v>
      </c>
      <c r="R199" s="33">
        <f>+'2018 Hourly Load - RC2016'!R200/'2018 Hourly Load - RC2016'!$C$7</f>
        <v>0.71691341285263688</v>
      </c>
      <c r="S199" s="33">
        <f>+'2018 Hourly Load - RC2016'!S200/'2018 Hourly Load - RC2016'!$C$7</f>
        <v>0.6978614566628355</v>
      </c>
      <c r="T199" s="33">
        <f>+'2018 Hourly Load - RC2016'!T200/'2018 Hourly Load - RC2016'!$C$7</f>
        <v>0.67471500111645388</v>
      </c>
      <c r="U199" s="33">
        <f>+'2018 Hourly Load - RC2016'!U200/'2018 Hourly Load - RC2016'!$C$7</f>
        <v>0.66113630427065251</v>
      </c>
      <c r="V199" s="33">
        <f>+'2018 Hourly Load - RC2016'!V200/'2018 Hourly Load - RC2016'!$C$7</f>
        <v>0.64914527044066783</v>
      </c>
      <c r="W199" s="33">
        <f>+'2018 Hourly Load - RC2016'!W200/'2018 Hourly Load - RC2016'!$C$7</f>
        <v>0.65959042186051509</v>
      </c>
      <c r="X199" s="33">
        <f>+'2018 Hourly Load - RC2016'!X200/'2018 Hourly Load - RC2016'!$C$7</f>
        <v>0.5842182092148972</v>
      </c>
      <c r="Y199" s="33">
        <f>+'2018 Hourly Load - RC2016'!Y200/'2018 Hourly Load - RC2016'!$C$7</f>
        <v>0.53257738059517234</v>
      </c>
      <c r="AA199" s="34">
        <f t="shared" si="2"/>
        <v>0.78961166673477379</v>
      </c>
    </row>
    <row r="200" spans="1:27" x14ac:dyDescent="0.2">
      <c r="A200" s="29">
        <f>IF('2018 Hourly Load - RC2016'!A201="","",'2018 Hourly Load - RC2016'!A201)</f>
        <v>43291</v>
      </c>
      <c r="B200" s="33">
        <f>+'2018 Hourly Load - RC2016'!B201/'2018 Hourly Load - RC2016'!$C$7</f>
        <v>0.48043518470729474</v>
      </c>
      <c r="C200" s="33">
        <f>+'2018 Hourly Load - RC2016'!C201/'2018 Hourly Load - RC2016'!$C$7</f>
        <v>0.44584084320476064</v>
      </c>
      <c r="D200" s="33">
        <f>+'2018 Hourly Load - RC2016'!D201/'2018 Hourly Load - RC2016'!$C$7</f>
        <v>0.42486697915370736</v>
      </c>
      <c r="E200" s="33">
        <f>+'2018 Hourly Load - RC2016'!E201/'2018 Hourly Load - RC2016'!$C$7</f>
        <v>0.41291772592940207</v>
      </c>
      <c r="F200" s="33">
        <f>+'2018 Hourly Load - RC2016'!F201/'2018 Hourly Load - RC2016'!$C$7</f>
        <v>0.40936637444665397</v>
      </c>
      <c r="G200" s="33">
        <f>+'2018 Hourly Load - RC2016'!G201/'2018 Hourly Load - RC2016'!$C$7</f>
        <v>0.42457451491395165</v>
      </c>
      <c r="H200" s="33">
        <f>+'2018 Hourly Load - RC2016'!H201/'2018 Hourly Load - RC2016'!$C$7</f>
        <v>0.45762297400634838</v>
      </c>
      <c r="I200" s="33">
        <f>+'2018 Hourly Load - RC2016'!I201/'2018 Hourly Load - RC2016'!$C$7</f>
        <v>0.49405566215877567</v>
      </c>
      <c r="J200" s="33">
        <f>+'2018 Hourly Load - RC2016'!J201/'2018 Hourly Load - RC2016'!$C$7</f>
        <v>0.54745127621703482</v>
      </c>
      <c r="K200" s="33">
        <f>+'2018 Hourly Load - RC2016'!K201/'2018 Hourly Load - RC2016'!$C$7</f>
        <v>0.6109160162440268</v>
      </c>
      <c r="L200" s="33">
        <f>+'2018 Hourly Load - RC2016'!L201/'2018 Hourly Load - RC2016'!$C$7</f>
        <v>0.65938151883211815</v>
      </c>
      <c r="M200" s="33">
        <f>+'2018 Hourly Load - RC2016'!M201/'2018 Hourly Load - RC2016'!$C$7</f>
        <v>0.69197039126204152</v>
      </c>
      <c r="N200" s="33">
        <f>+'2018 Hourly Load - RC2016'!N201/'2018 Hourly Load - RC2016'!$C$7</f>
        <v>0.72163462129440792</v>
      </c>
      <c r="O200" s="33">
        <f>+'2018 Hourly Load - RC2016'!O201/'2018 Hourly Load - RC2016'!$C$7</f>
        <v>0.74252492413410232</v>
      </c>
      <c r="P200" s="33">
        <f>+'2018 Hourly Load - RC2016'!P201/'2018 Hourly Load - RC2016'!$C$7</f>
        <v>0.74168931202051458</v>
      </c>
      <c r="Q200" s="33">
        <f>+'2018 Hourly Load - RC2016'!Q201/'2018 Hourly Load - RC2016'!$C$7</f>
        <v>0.72785993154063677</v>
      </c>
      <c r="R200" s="33">
        <f>+'2018 Hourly Load - RC2016'!R201/'2018 Hourly Load - RC2016'!$C$7</f>
        <v>0.7068442868839041</v>
      </c>
      <c r="S200" s="33">
        <f>+'2018 Hourly Load - RC2016'!S201/'2018 Hourly Load - RC2016'!$C$7</f>
        <v>0.68386495376024015</v>
      </c>
      <c r="T200" s="33">
        <f>+'2018 Hourly Load - RC2016'!T201/'2018 Hourly Load - RC2016'!$C$7</f>
        <v>0.66468765575340061</v>
      </c>
      <c r="U200" s="33">
        <f>+'2018 Hourly Load - RC2016'!U201/'2018 Hourly Load - RC2016'!$C$7</f>
        <v>0.64454940381593506</v>
      </c>
      <c r="V200" s="33">
        <f>+'2018 Hourly Load - RC2016'!V201/'2018 Hourly Load - RC2016'!$C$7</f>
        <v>0.6389508026548969</v>
      </c>
      <c r="W200" s="33">
        <f>+'2018 Hourly Load - RC2016'!W201/'2018 Hourly Load - RC2016'!$C$7</f>
        <v>0.62136116766387406</v>
      </c>
      <c r="X200" s="33">
        <f>+'2018 Hourly Load - RC2016'!X201/'2018 Hourly Load - RC2016'!$C$7</f>
        <v>0.58075041894350798</v>
      </c>
      <c r="Y200" s="33">
        <f>+'2018 Hourly Load - RC2016'!Y201/'2018 Hourly Load - RC2016'!$C$7</f>
        <v>0.52986164122601209</v>
      </c>
      <c r="AA200" s="34">
        <f t="shared" si="2"/>
        <v>0.74252492413410232</v>
      </c>
    </row>
    <row r="201" spans="1:27" x14ac:dyDescent="0.2">
      <c r="A201" s="29">
        <f>IF('2018 Hourly Load - RC2016'!A202="","",'2018 Hourly Load - RC2016'!A202)</f>
        <v>43292</v>
      </c>
      <c r="B201" s="33">
        <f>+'2018 Hourly Load - RC2016'!B202/'2018 Hourly Load - RC2016'!$C$7</f>
        <v>0.47947423077666884</v>
      </c>
      <c r="C201" s="33">
        <f>+'2018 Hourly Load - RC2016'!C202/'2018 Hourly Load - RC2016'!$C$7</f>
        <v>0.44563194017636371</v>
      </c>
      <c r="D201" s="33">
        <f>+'2018 Hourly Load - RC2016'!D202/'2018 Hourly Load - RC2016'!$C$7</f>
        <v>0.42394780582876079</v>
      </c>
      <c r="E201" s="33">
        <f>+'2018 Hourly Load - RC2016'!E202/'2018 Hourly Load - RC2016'!$C$7</f>
        <v>0.4124999198726082</v>
      </c>
      <c r="F201" s="33">
        <f>+'2018 Hourly Load - RC2016'!F202/'2018 Hourly Load - RC2016'!$C$7</f>
        <v>0.40978418050344789</v>
      </c>
      <c r="G201" s="33">
        <f>+'2018 Hourly Load - RC2016'!G202/'2018 Hourly Load - RC2016'!$C$7</f>
        <v>0.42369712219468447</v>
      </c>
      <c r="H201" s="33">
        <f>+'2018 Hourly Load - RC2016'!H202/'2018 Hourly Load - RC2016'!$C$7</f>
        <v>0.45231683708506598</v>
      </c>
      <c r="I201" s="33">
        <f>+'2018 Hourly Load - RC2016'!I202/'2018 Hourly Load - RC2016'!$C$7</f>
        <v>0.48971047916811916</v>
      </c>
      <c r="J201" s="33">
        <f>+'2018 Hourly Load - RC2016'!J202/'2018 Hourly Load - RC2016'!$C$7</f>
        <v>0.55108618891114169</v>
      </c>
      <c r="K201" s="33">
        <f>+'2018 Hourly Load - RC2016'!K202/'2018 Hourly Load - RC2016'!$C$7</f>
        <v>0.61743379073001148</v>
      </c>
      <c r="L201" s="33">
        <f>+'2018 Hourly Load - RC2016'!L202/'2018 Hourly Load - RC2016'!$C$7</f>
        <v>0.68064784712292725</v>
      </c>
      <c r="M201" s="33">
        <f>+'2018 Hourly Load - RC2016'!M202/'2018 Hourly Load - RC2016'!$C$7</f>
        <v>0.73659207812762917</v>
      </c>
      <c r="N201" s="33">
        <f>+'2018 Hourly Load - RC2016'!N202/'2018 Hourly Load - RC2016'!$C$7</f>
        <v>0.77824734198998002</v>
      </c>
      <c r="O201" s="33">
        <f>+'2018 Hourly Load - RC2016'!O202/'2018 Hourly Load - RC2016'!$C$7</f>
        <v>0.81150470411077369</v>
      </c>
      <c r="P201" s="33">
        <f>+'2018 Hourly Load - RC2016'!P202/'2018 Hourly Load - RC2016'!$C$7</f>
        <v>0.83089090514601016</v>
      </c>
      <c r="Q201" s="33">
        <f>+'2018 Hourly Load - RC2016'!Q202/'2018 Hourly Load - RC2016'!$C$7</f>
        <v>0.8355703329821017</v>
      </c>
      <c r="R201" s="33">
        <f>+'2018 Hourly Load - RC2016'!R202/'2018 Hourly Load - RC2016'!$C$7</f>
        <v>0.83151761423120107</v>
      </c>
      <c r="S201" s="33">
        <f>+'2018 Hourly Load - RC2016'!S202/'2018 Hourly Load - RC2016'!$C$7</f>
        <v>0.81710330527181174</v>
      </c>
      <c r="T201" s="33">
        <f>+'2018 Hourly Load - RC2016'!T202/'2018 Hourly Load - RC2016'!$C$7</f>
        <v>0.79349726306295698</v>
      </c>
      <c r="U201" s="33">
        <f>+'2018 Hourly Load - RC2016'!U202/'2018 Hourly Load - RC2016'!$C$7</f>
        <v>0.75723169733324736</v>
      </c>
      <c r="V201" s="33">
        <f>+'2018 Hourly Load - RC2016'!V202/'2018 Hourly Load - RC2016'!$C$7</f>
        <v>0.73571468540836205</v>
      </c>
      <c r="W201" s="33">
        <f>+'2018 Hourly Load - RC2016'!W202/'2018 Hourly Load - RC2016'!$C$7</f>
        <v>0.71210864319950717</v>
      </c>
      <c r="X201" s="33">
        <f>+'2018 Hourly Load - RC2016'!X202/'2018 Hourly Load - RC2016'!$C$7</f>
        <v>0.66660956361465251</v>
      </c>
      <c r="Y201" s="33">
        <f>+'2018 Hourly Load - RC2016'!Y202/'2018 Hourly Load - RC2016'!$C$7</f>
        <v>0.61279614349959932</v>
      </c>
      <c r="AA201" s="34">
        <f t="shared" si="2"/>
        <v>0.8355703329821017</v>
      </c>
    </row>
    <row r="202" spans="1:27" x14ac:dyDescent="0.2">
      <c r="A202" s="29">
        <f>IF('2018 Hourly Load - RC2016'!A203="","",'2018 Hourly Load - RC2016'!A203)</f>
        <v>43293</v>
      </c>
      <c r="B202" s="33">
        <f>+'2018 Hourly Load - RC2016'!B203/'2018 Hourly Load - RC2016'!$C$7</f>
        <v>0.56119709548555385</v>
      </c>
      <c r="C202" s="33">
        <f>+'2018 Hourly Load - RC2016'!C203/'2018 Hourly Load - RC2016'!$C$7</f>
        <v>0.52213222917532509</v>
      </c>
      <c r="D202" s="33">
        <f>+'2018 Hourly Load - RC2016'!D203/'2018 Hourly Load - RC2016'!$C$7</f>
        <v>0.49225909611456192</v>
      </c>
      <c r="E202" s="33">
        <f>+'2018 Hourly Load - RC2016'!E203/'2018 Hourly Load - RC2016'!$C$7</f>
        <v>0.47329070113611926</v>
      </c>
      <c r="F202" s="33">
        <f>+'2018 Hourly Load - RC2016'!F203/'2018 Hourly Load - RC2016'!$C$7</f>
        <v>0.45841680551425673</v>
      </c>
      <c r="G202" s="33">
        <f>+'2018 Hourly Load - RC2016'!G203/'2018 Hourly Load - RC2016'!$C$7</f>
        <v>0.45854214733129495</v>
      </c>
      <c r="H202" s="33">
        <f>+'2018 Hourly Load - RC2016'!H203/'2018 Hourly Load - RC2016'!$C$7</f>
        <v>0.46242774365947814</v>
      </c>
      <c r="I202" s="33">
        <f>+'2018 Hourly Load - RC2016'!I203/'2018 Hourly Load - RC2016'!$C$7</f>
        <v>0.48114545500384442</v>
      </c>
      <c r="J202" s="33">
        <f>+'2018 Hourly Load - RC2016'!J203/'2018 Hourly Load - RC2016'!$C$7</f>
        <v>0.54001432840610364</v>
      </c>
      <c r="K202" s="33">
        <f>+'2018 Hourly Load - RC2016'!K203/'2018 Hourly Load - RC2016'!$C$7</f>
        <v>0.61968994343669859</v>
      </c>
      <c r="L202" s="33">
        <f>+'2018 Hourly Load - RC2016'!L203/'2018 Hourly Load - RC2016'!$C$7</f>
        <v>0.68307112225233169</v>
      </c>
      <c r="M202" s="33">
        <f>+'2018 Hourly Load - RC2016'!M203/'2018 Hourly Load - RC2016'!$C$7</f>
        <v>0.73914069507407187</v>
      </c>
      <c r="N202" s="33">
        <f>+'2018 Hourly Load - RC2016'!N203/'2018 Hourly Load - RC2016'!$C$7</f>
        <v>0.78367882072830064</v>
      </c>
      <c r="O202" s="33">
        <f>+'2018 Hourly Load - RC2016'!O203/'2018 Hourly Load - RC2016'!$C$7</f>
        <v>0.8079115720223462</v>
      </c>
      <c r="P202" s="33">
        <f>+'2018 Hourly Load - RC2016'!P203/'2018 Hourly Load - RC2016'!$C$7</f>
        <v>0.81497249438216302</v>
      </c>
      <c r="Q202" s="33">
        <f>+'2018 Hourly Load - RC2016'!Q203/'2018 Hourly Load - RC2016'!$C$7</f>
        <v>0.81355195378906375</v>
      </c>
      <c r="R202" s="33">
        <f>+'2018 Hourly Load - RC2016'!R203/'2018 Hourly Load - RC2016'!$C$7</f>
        <v>0.80711774051443785</v>
      </c>
      <c r="S202" s="33">
        <f>+'2018 Hourly Load - RC2016'!S203/'2018 Hourly Load - RC2016'!$C$7</f>
        <v>0.78564250919523182</v>
      </c>
      <c r="T202" s="33">
        <f>+'2018 Hourly Load - RC2016'!T203/'2018 Hourly Load - RC2016'!$C$7</f>
        <v>0.75564403431743044</v>
      </c>
      <c r="U202" s="33">
        <f>+'2018 Hourly Load - RC2016'!U203/'2018 Hourly Load - RC2016'!$C$7</f>
        <v>0.7142394540891559</v>
      </c>
      <c r="V202" s="33">
        <f>+'2018 Hourly Load - RC2016'!V203/'2018 Hourly Load - RC2016'!$C$7</f>
        <v>0.69318202882674385</v>
      </c>
      <c r="W202" s="33">
        <f>+'2018 Hourly Load - RC2016'!W203/'2018 Hourly Load - RC2016'!$C$7</f>
        <v>0.66385204363981276</v>
      </c>
      <c r="X202" s="33">
        <f>+'2018 Hourly Load - RC2016'!X203/'2018 Hourly Load - RC2016'!$C$7</f>
        <v>0.62161185129795038</v>
      </c>
      <c r="Y202" s="33">
        <f>+'2018 Hourly Load - RC2016'!Y203/'2018 Hourly Load - RC2016'!$C$7</f>
        <v>0.57314634870985914</v>
      </c>
      <c r="AA202" s="34">
        <f t="shared" si="2"/>
        <v>0.81497249438216302</v>
      </c>
    </row>
    <row r="203" spans="1:27" x14ac:dyDescent="0.2">
      <c r="A203" s="29">
        <f>IF('2018 Hourly Load - RC2016'!A204="","",'2018 Hourly Load - RC2016'!A204)</f>
        <v>43294</v>
      </c>
      <c r="B203" s="33">
        <f>+'2018 Hourly Load - RC2016'!B204/'2018 Hourly Load - RC2016'!$C$7</f>
        <v>0.53337121210308069</v>
      </c>
      <c r="C203" s="33">
        <f>+'2018 Hourly Load - RC2016'!C204/'2018 Hourly Load - RC2016'!$C$7</f>
        <v>0.50199397723785955</v>
      </c>
      <c r="D203" s="33">
        <f>+'2018 Hourly Load - RC2016'!D204/'2018 Hourly Load - RC2016'!$C$7</f>
        <v>0.47918176653691313</v>
      </c>
      <c r="E203" s="33">
        <f>+'2018 Hourly Load - RC2016'!E204/'2018 Hourly Load - RC2016'!$C$7</f>
        <v>0.46125788670045526</v>
      </c>
      <c r="F203" s="33">
        <f>+'2018 Hourly Load - RC2016'!F204/'2018 Hourly Load - RC2016'!$C$7</f>
        <v>0.44939219468750874</v>
      </c>
      <c r="G203" s="33">
        <f>+'2018 Hourly Load - RC2016'!G204/'2018 Hourly Load - RC2016'!$C$7</f>
        <v>0.4447127668514172</v>
      </c>
      <c r="H203" s="33">
        <f>+'2018 Hourly Load - RC2016'!H204/'2018 Hourly Load - RC2016'!$C$7</f>
        <v>0.44567372078204315</v>
      </c>
      <c r="I203" s="33">
        <f>+'2018 Hourly Load - RC2016'!I204/'2018 Hourly Load - RC2016'!$C$7</f>
        <v>0.4665640236217376</v>
      </c>
      <c r="J203" s="33">
        <f>+'2018 Hourly Load - RC2016'!J204/'2018 Hourly Load - RC2016'!$C$7</f>
        <v>0.53358011513147763</v>
      </c>
      <c r="K203" s="33">
        <f>+'2018 Hourly Load - RC2016'!K204/'2018 Hourly Load - RC2016'!$C$7</f>
        <v>0.60749000657831687</v>
      </c>
      <c r="L203" s="33">
        <f>+'2018 Hourly Load - RC2016'!L204/'2018 Hourly Load - RC2016'!$C$7</f>
        <v>0.66874037450430124</v>
      </c>
      <c r="M203" s="33">
        <f>+'2018 Hourly Load - RC2016'!M204/'2018 Hourly Load - RC2016'!$C$7</f>
        <v>0.72301338128182768</v>
      </c>
      <c r="N203" s="33">
        <f>+'2018 Hourly Load - RC2016'!N204/'2018 Hourly Load - RC2016'!$C$7</f>
        <v>0.76207824759205656</v>
      </c>
      <c r="O203" s="33">
        <f>+'2018 Hourly Load - RC2016'!O204/'2018 Hourly Load - RC2016'!$C$7</f>
        <v>0.78158979044433108</v>
      </c>
      <c r="P203" s="33">
        <f>+'2018 Hourly Load - RC2016'!P204/'2018 Hourly Load - RC2016'!$C$7</f>
        <v>0.79750820120817834</v>
      </c>
      <c r="Q203" s="33">
        <f>+'2018 Hourly Load - RC2016'!Q204/'2018 Hourly Load - RC2016'!$C$7</f>
        <v>0.8085800617132165</v>
      </c>
      <c r="R203" s="33">
        <f>+'2018 Hourly Load - RC2016'!R204/'2018 Hourly Load - RC2016'!$C$7</f>
        <v>0.80653281203492644</v>
      </c>
      <c r="S203" s="33">
        <f>+'2018 Hourly Load - RC2016'!S204/'2018 Hourly Load - RC2016'!$C$7</f>
        <v>0.79140823277898753</v>
      </c>
      <c r="T203" s="33">
        <f>+'2018 Hourly Load - RC2016'!T204/'2018 Hourly Load - RC2016'!$C$7</f>
        <v>0.76654877239975105</v>
      </c>
      <c r="U203" s="33">
        <f>+'2018 Hourly Load - RC2016'!U204/'2018 Hourly Load - RC2016'!$C$7</f>
        <v>0.73429414481526267</v>
      </c>
      <c r="V203" s="33">
        <f>+'2018 Hourly Load - RC2016'!V204/'2018 Hourly Load - RC2016'!$C$7</f>
        <v>0.71653738740152229</v>
      </c>
      <c r="W203" s="33">
        <f>+'2018 Hourly Load - RC2016'!W204/'2018 Hourly Load - RC2016'!$C$7</f>
        <v>0.69736008939468286</v>
      </c>
      <c r="X203" s="33">
        <f>+'2018 Hourly Load - RC2016'!X204/'2018 Hourly Load - RC2016'!$C$7</f>
        <v>0.65236237707798073</v>
      </c>
      <c r="Y203" s="33">
        <f>+'2018 Hourly Load - RC2016'!Y204/'2018 Hourly Load - RC2016'!$C$7</f>
        <v>0.59825649272317194</v>
      </c>
      <c r="AA203" s="34">
        <f t="shared" ref="AA203:AA266" si="3">MAX(B203:Y203)</f>
        <v>0.8085800617132165</v>
      </c>
    </row>
    <row r="204" spans="1:27" x14ac:dyDescent="0.2">
      <c r="A204" s="29">
        <f>IF('2018 Hourly Load - RC2016'!A205="","",'2018 Hourly Load - RC2016'!A205)</f>
        <v>43295</v>
      </c>
      <c r="B204" s="33">
        <f>+'2018 Hourly Load - RC2016'!B205/'2018 Hourly Load - RC2016'!$C$7</f>
        <v>0.5478273016681493</v>
      </c>
      <c r="C204" s="33">
        <f>+'2018 Hourly Load - RC2016'!C205/'2018 Hourly Load - RC2016'!$C$7</f>
        <v>0.50993229231694348</v>
      </c>
      <c r="D204" s="33">
        <f>+'2018 Hourly Load - RC2016'!D205/'2018 Hourly Load - RC2016'!$C$7</f>
        <v>0.48135435803224136</v>
      </c>
      <c r="E204" s="33">
        <f>+'2018 Hourly Load - RC2016'!E205/'2018 Hourly Load - RC2016'!$C$7</f>
        <v>0.46556128908543232</v>
      </c>
      <c r="F204" s="33">
        <f>+'2018 Hourly Load - RC2016'!F205/'2018 Hourly Load - RC2016'!$C$7</f>
        <v>0.46134144791181397</v>
      </c>
      <c r="G204" s="33">
        <f>+'2018 Hourly Load - RC2016'!G205/'2018 Hourly Load - RC2016'!$C$7</f>
        <v>0.47387562961563068</v>
      </c>
      <c r="H204" s="33">
        <f>+'2018 Hourly Load - RC2016'!H205/'2018 Hourly Load - RC2016'!$C$7</f>
        <v>0.50295493116848544</v>
      </c>
      <c r="I204" s="33">
        <f>+'2018 Hourly Load - RC2016'!I205/'2018 Hourly Load - RC2016'!$C$7</f>
        <v>0.53458284966778302</v>
      </c>
      <c r="J204" s="33">
        <f>+'2018 Hourly Load - RC2016'!J205/'2018 Hourly Load - RC2016'!$C$7</f>
        <v>0.59081954491224065</v>
      </c>
      <c r="K204" s="33">
        <f>+'2018 Hourly Load - RC2016'!K205/'2018 Hourly Load - RC2016'!$C$7</f>
        <v>0.65641509582888147</v>
      </c>
      <c r="L204" s="33">
        <f>+'2018 Hourly Load - RC2016'!L205/'2018 Hourly Load - RC2016'!$C$7</f>
        <v>0.72033942251834682</v>
      </c>
      <c r="M204" s="33">
        <f>+'2018 Hourly Load - RC2016'!M205/'2018 Hourly Load - RC2016'!$C$7</f>
        <v>0.77281586325165941</v>
      </c>
      <c r="N204" s="33">
        <f>+'2018 Hourly Load - RC2016'!N205/'2018 Hourly Load - RC2016'!$C$7</f>
        <v>0.81041840836310952</v>
      </c>
      <c r="O204" s="33">
        <f>+'2018 Hourly Load - RC2016'!O205/'2018 Hourly Load - RC2016'!$C$7</f>
        <v>0.82048753433184229</v>
      </c>
      <c r="P204" s="33">
        <f>+'2018 Hourly Load - RC2016'!P205/'2018 Hourly Load - RC2016'!$C$7</f>
        <v>0.81292524470387295</v>
      </c>
      <c r="Q204" s="33">
        <f>+'2018 Hourly Load - RC2016'!Q205/'2018 Hourly Load - RC2016'!$C$7</f>
        <v>0.80887252595297221</v>
      </c>
      <c r="R204" s="33">
        <f>+'2018 Hourly Load - RC2016'!R205/'2018 Hourly Load - RC2016'!$C$7</f>
        <v>0.80720130172579663</v>
      </c>
      <c r="S204" s="33">
        <f>+'2018 Hourly Load - RC2016'!S205/'2018 Hourly Load - RC2016'!$C$7</f>
        <v>0.80640747021788828</v>
      </c>
      <c r="T204" s="33">
        <f>+'2018 Hourly Load - RC2016'!T205/'2018 Hourly Load - RC2016'!$C$7</f>
        <v>0.79592053819236153</v>
      </c>
      <c r="U204" s="33">
        <f>+'2018 Hourly Load - RC2016'!U205/'2018 Hourly Load - RC2016'!$C$7</f>
        <v>0.76107551305575105</v>
      </c>
      <c r="V204" s="33">
        <f>+'2018 Hourly Load - RC2016'!V205/'2018 Hourly Load - RC2016'!$C$7</f>
        <v>0.72957293637349185</v>
      </c>
      <c r="W204" s="33">
        <f>+'2018 Hourly Load - RC2016'!W205/'2018 Hourly Load - RC2016'!$C$7</f>
        <v>0.69522927850503391</v>
      </c>
      <c r="X204" s="33">
        <f>+'2018 Hourly Load - RC2016'!X205/'2018 Hourly Load - RC2016'!$C$7</f>
        <v>0.64254393474332427</v>
      </c>
      <c r="Y204" s="33">
        <f>+'2018 Hourly Load - RC2016'!Y205/'2018 Hourly Load - RC2016'!$C$7</f>
        <v>0.58296479104451548</v>
      </c>
      <c r="AA204" s="34">
        <f t="shared" si="3"/>
        <v>0.82048753433184229</v>
      </c>
    </row>
    <row r="205" spans="1:27" x14ac:dyDescent="0.2">
      <c r="A205" s="29">
        <f>IF('2018 Hourly Load - RC2016'!A206="","",'2018 Hourly Load - RC2016'!A206)</f>
        <v>43296</v>
      </c>
      <c r="B205" s="33">
        <f>+'2018 Hourly Load - RC2016'!B206/'2018 Hourly Load - RC2016'!$C$7</f>
        <v>0.5294856157748975</v>
      </c>
      <c r="C205" s="33">
        <f>+'2018 Hourly Load - RC2016'!C206/'2018 Hourly Load - RC2016'!$C$7</f>
        <v>0.49179950945208861</v>
      </c>
      <c r="D205" s="33">
        <f>+'2018 Hourly Load - RC2016'!D206/'2018 Hourly Load - RC2016'!$C$7</f>
        <v>0.4659373145365468</v>
      </c>
      <c r="E205" s="33">
        <f>+'2018 Hourly Load - RC2016'!E206/'2018 Hourly Load - RC2016'!$C$7</f>
        <v>0.44926685287047052</v>
      </c>
      <c r="F205" s="33">
        <f>+'2018 Hourly Load - RC2016'!F206/'2018 Hourly Load - RC2016'!$C$7</f>
        <v>0.445339475936608</v>
      </c>
      <c r="G205" s="33">
        <f>+'2018 Hourly Load - RC2016'!G206/'2018 Hourly Load - RC2016'!$C$7</f>
        <v>0.45858392793697433</v>
      </c>
      <c r="H205" s="33">
        <f>+'2018 Hourly Load - RC2016'!H206/'2018 Hourly Load - RC2016'!$C$7</f>
        <v>0.49025362704195119</v>
      </c>
      <c r="I205" s="33">
        <f>+'2018 Hourly Load - RC2016'!I206/'2018 Hourly Load - RC2016'!$C$7</f>
        <v>0.52075346918790522</v>
      </c>
      <c r="J205" s="33">
        <f>+'2018 Hourly Load - RC2016'!J206/'2018 Hourly Load - RC2016'!$C$7</f>
        <v>0.5668374772522714</v>
      </c>
      <c r="K205" s="33">
        <f>+'2018 Hourly Load - RC2016'!K206/'2018 Hourly Load - RC2016'!$C$7</f>
        <v>0.63046933970198094</v>
      </c>
      <c r="L205" s="33">
        <f>+'2018 Hourly Load - RC2016'!L206/'2018 Hourly Load - RC2016'!$C$7</f>
        <v>0.68361427012616371</v>
      </c>
      <c r="M205" s="33">
        <f>+'2018 Hourly Load - RC2016'!M206/'2018 Hourly Load - RC2016'!$C$7</f>
        <v>0.7284030794144688</v>
      </c>
      <c r="N205" s="33">
        <f>+'2018 Hourly Load - RC2016'!N206/'2018 Hourly Load - RC2016'!$C$7</f>
        <v>0.75530978947199545</v>
      </c>
      <c r="O205" s="33">
        <f>+'2018 Hourly Load - RC2016'!O206/'2018 Hourly Load - RC2016'!$C$7</f>
        <v>0.75551869250039239</v>
      </c>
      <c r="P205" s="33">
        <f>+'2018 Hourly Load - RC2016'!P206/'2018 Hourly Load - RC2016'!$C$7</f>
        <v>0.74402902593856035</v>
      </c>
      <c r="Q205" s="33">
        <f>+'2018 Hourly Load - RC2016'!Q206/'2018 Hourly Load - RC2016'!$C$7</f>
        <v>0.72313872309886595</v>
      </c>
      <c r="R205" s="33">
        <f>+'2018 Hourly Load - RC2016'!R206/'2018 Hourly Load - RC2016'!$C$7</f>
        <v>0.70859907232243846</v>
      </c>
      <c r="S205" s="33">
        <f>+'2018 Hourly Load - RC2016'!S206/'2018 Hourly Load - RC2016'!$C$7</f>
        <v>0.69836282393098814</v>
      </c>
      <c r="T205" s="33">
        <f>+'2018 Hourly Load - RC2016'!T206/'2018 Hourly Load - RC2016'!$C$7</f>
        <v>0.69393407972897292</v>
      </c>
      <c r="U205" s="33">
        <f>+'2018 Hourly Load - RC2016'!U206/'2018 Hourly Load - RC2016'!$C$7</f>
        <v>0.67718005685153781</v>
      </c>
      <c r="V205" s="33">
        <f>+'2018 Hourly Load - RC2016'!V206/'2018 Hourly Load - RC2016'!$C$7</f>
        <v>0.67149789447914099</v>
      </c>
      <c r="W205" s="33">
        <f>+'2018 Hourly Load - RC2016'!W206/'2018 Hourly Load - RC2016'!$C$7</f>
        <v>0.65336511161428612</v>
      </c>
      <c r="X205" s="33">
        <f>+'2018 Hourly Load - RC2016'!X206/'2018 Hourly Load - RC2016'!$C$7</f>
        <v>0.60794959324079023</v>
      </c>
      <c r="Y205" s="33">
        <f>+'2018 Hourly Load - RC2016'!Y206/'2018 Hourly Load - RC2016'!$C$7</f>
        <v>0.5536765864632639</v>
      </c>
      <c r="AA205" s="34">
        <f t="shared" si="3"/>
        <v>0.75551869250039239</v>
      </c>
    </row>
    <row r="206" spans="1:27" x14ac:dyDescent="0.2">
      <c r="A206" s="29">
        <f>IF('2018 Hourly Load - RC2016'!A207="","",'2018 Hourly Load - RC2016'!A207)</f>
        <v>43297</v>
      </c>
      <c r="B206" s="33">
        <f>+'2018 Hourly Load - RC2016'!B207/'2018 Hourly Load - RC2016'!$C$7</f>
        <v>0.50554532872060765</v>
      </c>
      <c r="C206" s="33">
        <f>+'2018 Hourly Load - RC2016'!C207/'2018 Hourly Load - RC2016'!$C$7</f>
        <v>0.46806812542619558</v>
      </c>
      <c r="D206" s="33">
        <f>+'2018 Hourly Load - RC2016'!D207/'2018 Hourly Load - RC2016'!$C$7</f>
        <v>0.44224771111633315</v>
      </c>
      <c r="E206" s="33">
        <f>+'2018 Hourly Load - RC2016'!E207/'2018 Hourly Load - RC2016'!$C$7</f>
        <v>0.4294210651727608</v>
      </c>
      <c r="F206" s="33">
        <f>+'2018 Hourly Load - RC2016'!F207/'2018 Hourly Load - RC2016'!$C$7</f>
        <v>0.42758271852286767</v>
      </c>
      <c r="G206" s="33">
        <f>+'2018 Hourly Load - RC2016'!G207/'2018 Hourly Load - RC2016'!$C$7</f>
        <v>0.44542303714796677</v>
      </c>
      <c r="H206" s="33">
        <f>+'2018 Hourly Load - RC2016'!H207/'2018 Hourly Load - RC2016'!$C$7</f>
        <v>0.48549063799450082</v>
      </c>
      <c r="I206" s="33">
        <f>+'2018 Hourly Load - RC2016'!I207/'2018 Hourly Load - RC2016'!$C$7</f>
        <v>0.51828841345282128</v>
      </c>
      <c r="J206" s="33">
        <f>+'2018 Hourly Load - RC2016'!J207/'2018 Hourly Load - RC2016'!$C$7</f>
        <v>0.57419086385184381</v>
      </c>
      <c r="K206" s="33">
        <f>+'2018 Hourly Load - RC2016'!K207/'2018 Hourly Load - RC2016'!$C$7</f>
        <v>0.6376556038788358</v>
      </c>
      <c r="L206" s="33">
        <f>+'2018 Hourly Load - RC2016'!L207/'2018 Hourly Load - RC2016'!$C$7</f>
        <v>0.68963067734399575</v>
      </c>
      <c r="M206" s="33">
        <f>+'2018 Hourly Load - RC2016'!M207/'2018 Hourly Load - RC2016'!$C$7</f>
        <v>0.72831951820311003</v>
      </c>
      <c r="N206" s="33">
        <f>+'2018 Hourly Load - RC2016'!N207/'2018 Hourly Load - RC2016'!$C$7</f>
        <v>0.75209268283468234</v>
      </c>
      <c r="O206" s="33">
        <f>+'2018 Hourly Load - RC2016'!O207/'2018 Hourly Load - RC2016'!$C$7</f>
        <v>0.73421058360390401</v>
      </c>
      <c r="P206" s="33">
        <f>+'2018 Hourly Load - RC2016'!P207/'2018 Hourly Load - RC2016'!$C$7</f>
        <v>0.71344562258124766</v>
      </c>
      <c r="Q206" s="33">
        <f>+'2018 Hourly Load - RC2016'!Q207/'2018 Hourly Load - RC2016'!$C$7</f>
        <v>0.69631557425269808</v>
      </c>
      <c r="R206" s="33">
        <f>+'2018 Hourly Load - RC2016'!R207/'2018 Hourly Load - RC2016'!$C$7</f>
        <v>0.68094031136268296</v>
      </c>
      <c r="S206" s="33">
        <f>+'2018 Hourly Load - RC2016'!S207/'2018 Hourly Load - RC2016'!$C$7</f>
        <v>0.66648422179761424</v>
      </c>
      <c r="T206" s="33">
        <f>+'2018 Hourly Load - RC2016'!T207/'2018 Hourly Load - RC2016'!$C$7</f>
        <v>0.65691646309703422</v>
      </c>
      <c r="U206" s="33">
        <f>+'2018 Hourly Load - RC2016'!U207/'2018 Hourly Load - RC2016'!$C$7</f>
        <v>0.64066380748775187</v>
      </c>
      <c r="V206" s="33">
        <f>+'2018 Hourly Load - RC2016'!V207/'2018 Hourly Load - RC2016'!$C$7</f>
        <v>0.64291996019443887</v>
      </c>
      <c r="W206" s="33">
        <f>+'2018 Hourly Load - RC2016'!W207/'2018 Hourly Load - RC2016'!$C$7</f>
        <v>0.63105426818149235</v>
      </c>
      <c r="X206" s="33">
        <f>+'2018 Hourly Load - RC2016'!X207/'2018 Hourly Load - RC2016'!$C$7</f>
        <v>0.59115378975767574</v>
      </c>
      <c r="Y206" s="33">
        <f>+'2018 Hourly Load - RC2016'!Y207/'2018 Hourly Load - RC2016'!$C$7</f>
        <v>0.54043213446289751</v>
      </c>
      <c r="AA206" s="34">
        <f t="shared" si="3"/>
        <v>0.75209268283468234</v>
      </c>
    </row>
    <row r="207" spans="1:27" x14ac:dyDescent="0.2">
      <c r="A207" s="29">
        <f>IF('2018 Hourly Load - RC2016'!A208="","",'2018 Hourly Load - RC2016'!A208)</f>
        <v>43298</v>
      </c>
      <c r="B207" s="33">
        <f>+'2018 Hourly Load - RC2016'!B208/'2018 Hourly Load - RC2016'!$C$7</f>
        <v>0.49317826943950843</v>
      </c>
      <c r="C207" s="33">
        <f>+'2018 Hourly Load - RC2016'!C208/'2018 Hourly Load - RC2016'!$C$7</f>
        <v>0.46096542246069944</v>
      </c>
      <c r="D207" s="33">
        <f>+'2018 Hourly Load - RC2016'!D208/'2018 Hourly Load - RC2016'!$C$7</f>
        <v>0.43568815602466909</v>
      </c>
      <c r="E207" s="33">
        <f>+'2018 Hourly Load - RC2016'!E208/'2018 Hourly Load - RC2016'!$C$7</f>
        <v>0.42319575492653183</v>
      </c>
      <c r="F207" s="33">
        <f>+'2018 Hourly Load - RC2016'!F208/'2018 Hourly Load - RC2016'!$C$7</f>
        <v>0.4219841173618295</v>
      </c>
      <c r="G207" s="33">
        <f>+'2018 Hourly Load - RC2016'!G208/'2018 Hourly Load - RC2016'!$C$7</f>
        <v>0.43848745660518812</v>
      </c>
      <c r="H207" s="33">
        <f>+'2018 Hourly Load - RC2016'!H208/'2018 Hourly Load - RC2016'!$C$7</f>
        <v>0.47245508902253153</v>
      </c>
      <c r="I207" s="33">
        <f>+'2018 Hourly Load - RC2016'!I208/'2018 Hourly Load - RC2016'!$C$7</f>
        <v>0.50124192633563058</v>
      </c>
      <c r="J207" s="33">
        <f>+'2018 Hourly Load - RC2016'!J208/'2018 Hourly Load - RC2016'!$C$7</f>
        <v>0.56311900334680576</v>
      </c>
      <c r="K207" s="33">
        <f>+'2018 Hourly Load - RC2016'!K208/'2018 Hourly Load - RC2016'!$C$7</f>
        <v>0.62257280522857639</v>
      </c>
      <c r="L207" s="33">
        <f>+'2018 Hourly Load - RC2016'!L208/'2018 Hourly Load - RC2016'!$C$7</f>
        <v>0.67993757682637745</v>
      </c>
      <c r="M207" s="33">
        <f>+'2018 Hourly Load - RC2016'!M208/'2018 Hourly Load - RC2016'!$C$7</f>
        <v>0.72869554365422451</v>
      </c>
      <c r="N207" s="33">
        <f>+'2018 Hourly Load - RC2016'!N208/'2018 Hourly Load - RC2016'!$C$7</f>
        <v>0.72986540061324756</v>
      </c>
      <c r="O207" s="33">
        <f>+'2018 Hourly Load - RC2016'!O208/'2018 Hourly Load - RC2016'!$C$7</f>
        <v>0.72205242735120179</v>
      </c>
      <c r="P207" s="33">
        <f>+'2018 Hourly Load - RC2016'!P208/'2018 Hourly Load - RC2016'!$C$7</f>
        <v>0.712317546227904</v>
      </c>
      <c r="Q207" s="33">
        <f>+'2018 Hourly Load - RC2016'!Q208/'2018 Hourly Load - RC2016'!$C$7</f>
        <v>0.72815239578039248</v>
      </c>
      <c r="R207" s="33">
        <f>+'2018 Hourly Load - RC2016'!R208/'2018 Hourly Load - RC2016'!$C$7</f>
        <v>0.74937694346552219</v>
      </c>
      <c r="S207" s="33">
        <f>+'2018 Hourly Load - RC2016'!S208/'2018 Hourly Load - RC2016'!$C$7</f>
        <v>0.75184199920060613</v>
      </c>
      <c r="T207" s="33">
        <f>+'2018 Hourly Load - RC2016'!T208/'2018 Hourly Load - RC2016'!$C$7</f>
        <v>0.7471207907588352</v>
      </c>
      <c r="U207" s="33">
        <f>+'2018 Hourly Load - RC2016'!U208/'2018 Hourly Load - RC2016'!$C$7</f>
        <v>0.72756746730088107</v>
      </c>
      <c r="V207" s="33">
        <f>+'2018 Hourly Load - RC2016'!V208/'2018 Hourly Load - RC2016'!$C$7</f>
        <v>0.71156549532567515</v>
      </c>
      <c r="W207" s="33">
        <f>+'2018 Hourly Load - RC2016'!W208/'2018 Hourly Load - RC2016'!$C$7</f>
        <v>0.68825191735657598</v>
      </c>
      <c r="X207" s="33">
        <f>+'2018 Hourly Load - RC2016'!X208/'2018 Hourly Load - RC2016'!$C$7</f>
        <v>0.63427137481880524</v>
      </c>
      <c r="Y207" s="33">
        <f>+'2018 Hourly Load - RC2016'!Y208/'2018 Hourly Load - RC2016'!$C$7</f>
        <v>0.57920453653337056</v>
      </c>
      <c r="AA207" s="34">
        <f t="shared" si="3"/>
        <v>0.75184199920060613</v>
      </c>
    </row>
    <row r="208" spans="1:27" x14ac:dyDescent="0.2">
      <c r="A208" s="29">
        <f>IF('2018 Hourly Load - RC2016'!A209="","",'2018 Hourly Load - RC2016'!A209)</f>
        <v>43299</v>
      </c>
      <c r="B208" s="33">
        <f>+'2018 Hourly Load - RC2016'!B209/'2018 Hourly Load - RC2016'!$C$7</f>
        <v>0.52117127524469919</v>
      </c>
      <c r="C208" s="33">
        <f>+'2018 Hourly Load - RC2016'!C209/'2018 Hourly Load - RC2016'!$C$7</f>
        <v>0.48260777620262302</v>
      </c>
      <c r="D208" s="33">
        <f>+'2018 Hourly Load - RC2016'!D209/'2018 Hourly Load - RC2016'!$C$7</f>
        <v>0.45687092310411942</v>
      </c>
      <c r="E208" s="33">
        <f>+'2018 Hourly Load - RC2016'!E209/'2018 Hourly Load - RC2016'!$C$7</f>
        <v>0.43986621659260805</v>
      </c>
      <c r="F208" s="33">
        <f>+'2018 Hourly Load - RC2016'!F209/'2018 Hourly Load - RC2016'!$C$7</f>
        <v>0.43339022271230271</v>
      </c>
      <c r="G208" s="33">
        <f>+'2018 Hourly Load - RC2016'!G209/'2018 Hourly Load - RC2016'!$C$7</f>
        <v>0.44600796562747824</v>
      </c>
      <c r="H208" s="33">
        <f>+'2018 Hourly Load - RC2016'!H209/'2018 Hourly Load - RC2016'!$C$7</f>
        <v>0.47366672658723374</v>
      </c>
      <c r="I208" s="33">
        <f>+'2018 Hourly Load - RC2016'!I209/'2018 Hourly Load - RC2016'!$C$7</f>
        <v>0.50642272143987477</v>
      </c>
      <c r="J208" s="33">
        <f>+'2018 Hourly Load - RC2016'!J209/'2018 Hourly Load - RC2016'!$C$7</f>
        <v>0.5661689875614011</v>
      </c>
      <c r="K208" s="33">
        <f>+'2018 Hourly Load - RC2016'!K209/'2018 Hourly Load - RC2016'!$C$7</f>
        <v>0.63844943538674415</v>
      </c>
      <c r="L208" s="33">
        <f>+'2018 Hourly Load - RC2016'!L209/'2018 Hourly Load - RC2016'!$C$7</f>
        <v>0.70408676690906447</v>
      </c>
      <c r="M208" s="33">
        <f>+'2018 Hourly Load - RC2016'!M209/'2018 Hourly Load - RC2016'!$C$7</f>
        <v>0.76257961486020909</v>
      </c>
      <c r="N208" s="33">
        <f>+'2018 Hourly Load - RC2016'!N209/'2018 Hourly Load - RC2016'!$C$7</f>
        <v>0.81000060230631565</v>
      </c>
      <c r="O208" s="33">
        <f>+'2018 Hourly Load - RC2016'!O209/'2018 Hourly Load - RC2016'!$C$7</f>
        <v>0.84476206623156747</v>
      </c>
      <c r="P208" s="33">
        <f>+'2018 Hourly Load - RC2016'!P209/'2018 Hourly Load - RC2016'!$C$7</f>
        <v>0.86594483331101768</v>
      </c>
      <c r="Q208" s="33">
        <f>+'2018 Hourly Load - RC2016'!Q209/'2018 Hourly Load - RC2016'!$C$7</f>
        <v>0.87751806108420838</v>
      </c>
      <c r="R208" s="33">
        <f>+'2018 Hourly Load - RC2016'!R209/'2018 Hourly Load - RC2016'!$C$7</f>
        <v>0.87755984168988788</v>
      </c>
      <c r="S208" s="33">
        <f>+'2018 Hourly Load - RC2016'!S209/'2018 Hourly Load - RC2016'!$C$7</f>
        <v>0.85545790128549104</v>
      </c>
      <c r="T208" s="33">
        <f>+'2018 Hourly Load - RC2016'!T209/'2018 Hourly Load - RC2016'!$C$7</f>
        <v>0.81367729560610191</v>
      </c>
      <c r="U208" s="33">
        <f>+'2018 Hourly Load - RC2016'!U209/'2018 Hourly Load - RC2016'!$C$7</f>
        <v>0.76947341479730835</v>
      </c>
      <c r="V208" s="33">
        <f>+'2018 Hourly Load - RC2016'!V209/'2018 Hourly Load - RC2016'!$C$7</f>
        <v>0.74148040899211765</v>
      </c>
      <c r="W208" s="33">
        <f>+'2018 Hourly Load - RC2016'!W209/'2018 Hourly Load - RC2016'!$C$7</f>
        <v>0.71118946987456055</v>
      </c>
      <c r="X208" s="33">
        <f>+'2018 Hourly Load - RC2016'!X209/'2018 Hourly Load - RC2016'!$C$7</f>
        <v>0.66213903880695779</v>
      </c>
      <c r="Y208" s="33">
        <f>+'2018 Hourly Load - RC2016'!Y209/'2018 Hourly Load - RC2016'!$C$7</f>
        <v>0.60911945019981306</v>
      </c>
      <c r="AA208" s="34">
        <f t="shared" si="3"/>
        <v>0.87755984168988788</v>
      </c>
    </row>
    <row r="209" spans="1:27" x14ac:dyDescent="0.2">
      <c r="A209" s="29">
        <f>IF('2018 Hourly Load - RC2016'!A210="","",'2018 Hourly Load - RC2016'!A210)</f>
        <v>43300</v>
      </c>
      <c r="B209" s="33">
        <f>+'2018 Hourly Load - RC2016'!B210/'2018 Hourly Load - RC2016'!$C$7</f>
        <v>0.55547315250747753</v>
      </c>
      <c r="C209" s="33">
        <f>+'2018 Hourly Load - RC2016'!C210/'2018 Hourly Load - RC2016'!$C$7</f>
        <v>0.51298227653153883</v>
      </c>
      <c r="D209" s="33">
        <f>+'2018 Hourly Load - RC2016'!D210/'2018 Hourly Load - RC2016'!$C$7</f>
        <v>0.48281667923101995</v>
      </c>
      <c r="E209" s="33">
        <f>+'2018 Hourly Load - RC2016'!E210/'2018 Hourly Load - RC2016'!$C$7</f>
        <v>0.46347225880146281</v>
      </c>
      <c r="F209" s="33">
        <f>+'2018 Hourly Load - RC2016'!F210/'2018 Hourly Load - RC2016'!$C$7</f>
        <v>0.45106341891468432</v>
      </c>
      <c r="G209" s="33">
        <f>+'2018 Hourly Load - RC2016'!G210/'2018 Hourly Load - RC2016'!$C$7</f>
        <v>0.45026958740677592</v>
      </c>
      <c r="H209" s="33">
        <f>+'2018 Hourly Load - RC2016'!H210/'2018 Hourly Load - RC2016'!$C$7</f>
        <v>0.45453120918607354</v>
      </c>
      <c r="I209" s="33">
        <f>+'2018 Hourly Load - RC2016'!I210/'2018 Hourly Load - RC2016'!$C$7</f>
        <v>0.47546329263144754</v>
      </c>
      <c r="J209" s="33">
        <f>+'2018 Hourly Load - RC2016'!J210/'2018 Hourly Load - RC2016'!$C$7</f>
        <v>0.54757661803407298</v>
      </c>
      <c r="K209" s="33">
        <f>+'2018 Hourly Load - RC2016'!K210/'2018 Hourly Load - RC2016'!$C$7</f>
        <v>0.62842209002369087</v>
      </c>
      <c r="L209" s="33">
        <f>+'2018 Hourly Load - RC2016'!L210/'2018 Hourly Load - RC2016'!$C$7</f>
        <v>0.69794501787419416</v>
      </c>
      <c r="M209" s="33">
        <f>+'2018 Hourly Load - RC2016'!M210/'2018 Hourly Load - RC2016'!$C$7</f>
        <v>0.75656320764237706</v>
      </c>
      <c r="N209" s="33">
        <f>+'2018 Hourly Load - RC2016'!N210/'2018 Hourly Load - RC2016'!$C$7</f>
        <v>0.80043284360573552</v>
      </c>
      <c r="O209" s="33">
        <f>+'2018 Hourly Load - RC2016'!O210/'2018 Hourly Load - RC2016'!$C$7</f>
        <v>0.83185185907663617</v>
      </c>
      <c r="P209" s="33">
        <f>+'2018 Hourly Load - RC2016'!P210/'2018 Hourly Load - RC2016'!$C$7</f>
        <v>0.84484562744292613</v>
      </c>
      <c r="Q209" s="33">
        <f>+'2018 Hourly Load - RC2016'!Q210/'2018 Hourly Load - RC2016'!$C$7</f>
        <v>0.84927437164494146</v>
      </c>
      <c r="R209" s="33">
        <f>+'2018 Hourly Load - RC2016'!R210/'2018 Hourly Load - RC2016'!$C$7</f>
        <v>0.8597195230647886</v>
      </c>
      <c r="S209" s="33">
        <f>+'2018 Hourly Load - RC2016'!S210/'2018 Hourly Load - RC2016'!$C$7</f>
        <v>0.8516976467743459</v>
      </c>
      <c r="T209" s="33">
        <f>+'2018 Hourly Load - RC2016'!T210/'2018 Hourly Load - RC2016'!$C$7</f>
        <v>0.81923411616146069</v>
      </c>
      <c r="U209" s="33">
        <f>+'2018 Hourly Load - RC2016'!U210/'2018 Hourly Load - RC2016'!$C$7</f>
        <v>0.78401306557373573</v>
      </c>
      <c r="V209" s="33">
        <f>+'2018 Hourly Load - RC2016'!V210/'2018 Hourly Load - RC2016'!$C$7</f>
        <v>0.76303920152268245</v>
      </c>
      <c r="W209" s="33">
        <f>+'2018 Hourly Load - RC2016'!W210/'2018 Hourly Load - RC2016'!$C$7</f>
        <v>0.73032498727572071</v>
      </c>
      <c r="X209" s="33">
        <f>+'2018 Hourly Load - RC2016'!X210/'2018 Hourly Load - RC2016'!$C$7</f>
        <v>0.6808149695456448</v>
      </c>
      <c r="Y209" s="33">
        <f>+'2018 Hourly Load - RC2016'!Y210/'2018 Hourly Load - RC2016'!$C$7</f>
        <v>0.62913236032024045</v>
      </c>
      <c r="AA209" s="34">
        <f t="shared" si="3"/>
        <v>0.8597195230647886</v>
      </c>
    </row>
    <row r="210" spans="1:27" x14ac:dyDescent="0.2">
      <c r="A210" s="29">
        <f>IF('2018 Hourly Load - RC2016'!A211="","",'2018 Hourly Load - RC2016'!A211)</f>
        <v>43301</v>
      </c>
      <c r="B210" s="33">
        <f>+'2018 Hourly Load - RC2016'!B211/'2018 Hourly Load - RC2016'!$C$7</f>
        <v>0.57665591958692786</v>
      </c>
      <c r="C210" s="33">
        <f>+'2018 Hourly Load - RC2016'!C211/'2018 Hourly Load - RC2016'!$C$7</f>
        <v>0.53583626783816463</v>
      </c>
      <c r="D210" s="33">
        <f>+'2018 Hourly Load - RC2016'!D211/'2018 Hourly Load - RC2016'!$C$7</f>
        <v>0.504083007521829</v>
      </c>
      <c r="E210" s="33">
        <f>+'2018 Hourly Load - RC2016'!E211/'2018 Hourly Load - RC2016'!$C$7</f>
        <v>0.48168860287767645</v>
      </c>
      <c r="F210" s="33">
        <f>+'2018 Hourly Load - RC2016'!F211/'2018 Hourly Load - RC2016'!$C$7</f>
        <v>0.46861127330002766</v>
      </c>
      <c r="G210" s="33">
        <f>+'2018 Hourly Load - RC2016'!G211/'2018 Hourly Load - RC2016'!$C$7</f>
        <v>0.4630126721389895</v>
      </c>
      <c r="H210" s="33">
        <f>+'2018 Hourly Load - RC2016'!H211/'2018 Hourly Load - RC2016'!$C$7</f>
        <v>0.46363938122418041</v>
      </c>
      <c r="I210" s="33">
        <f>+'2018 Hourly Load - RC2016'!I211/'2018 Hourly Load - RC2016'!$C$7</f>
        <v>0.47688383322454669</v>
      </c>
      <c r="J210" s="33">
        <f>+'2018 Hourly Load - RC2016'!J211/'2018 Hourly Load - RC2016'!$C$7</f>
        <v>0.54352389928317224</v>
      </c>
      <c r="K210" s="33">
        <f>+'2018 Hourly Load - RC2016'!K211/'2018 Hourly Load - RC2016'!$C$7</f>
        <v>0.62779538093849996</v>
      </c>
      <c r="L210" s="33">
        <f>+'2018 Hourly Load - RC2016'!L211/'2018 Hourly Load - RC2016'!$C$7</f>
        <v>0.69694228333788888</v>
      </c>
      <c r="M210" s="33">
        <f>+'2018 Hourly Load - RC2016'!M211/'2018 Hourly Load - RC2016'!$C$7</f>
        <v>0.76349878818515571</v>
      </c>
      <c r="N210" s="33">
        <f>+'2018 Hourly Load - RC2016'!N211/'2018 Hourly Load - RC2016'!$C$7</f>
        <v>0.8130923671265905</v>
      </c>
      <c r="O210" s="33">
        <f>+'2018 Hourly Load - RC2016'!O211/'2018 Hourly Load - RC2016'!$C$7</f>
        <v>0.84576480076787275</v>
      </c>
      <c r="P210" s="33">
        <f>+'2018 Hourly Load - RC2016'!P211/'2018 Hourly Load - RC2016'!$C$7</f>
        <v>0.86139074729196419</v>
      </c>
      <c r="Q210" s="33">
        <f>+'2018 Hourly Load - RC2016'!Q211/'2018 Hourly Load - RC2016'!$C$7</f>
        <v>0.85240791707089569</v>
      </c>
      <c r="R210" s="33">
        <f>+'2018 Hourly Load - RC2016'!R211/'2018 Hourly Load - RC2016'!$C$7</f>
        <v>0.8443442601747736</v>
      </c>
      <c r="S210" s="33">
        <f>+'2018 Hourly Load - RC2016'!S211/'2018 Hourly Load - RC2016'!$C$7</f>
        <v>0.83147583362552158</v>
      </c>
      <c r="T210" s="33">
        <f>+'2018 Hourly Load - RC2016'!T211/'2018 Hourly Load - RC2016'!$C$7</f>
        <v>0.80327392479193405</v>
      </c>
      <c r="U210" s="33">
        <f>+'2018 Hourly Load - RC2016'!U211/'2018 Hourly Load - RC2016'!$C$7</f>
        <v>0.76809465480988848</v>
      </c>
      <c r="V210" s="33">
        <f>+'2018 Hourly Load - RC2016'!V211/'2018 Hourly Load - RC2016'!$C$7</f>
        <v>0.75326253979370539</v>
      </c>
      <c r="W210" s="33">
        <f>+'2018 Hourly Load - RC2016'!W211/'2018 Hourly Load - RC2016'!$C$7</f>
        <v>0.72685719700433149</v>
      </c>
      <c r="X210" s="33">
        <f>+'2018 Hourly Load - RC2016'!X211/'2018 Hourly Load - RC2016'!$C$7</f>
        <v>0.68052250530588909</v>
      </c>
      <c r="Y210" s="33">
        <f>+'2018 Hourly Load - RC2016'!Y211/'2018 Hourly Load - RC2016'!$C$7</f>
        <v>0.62056733615596571</v>
      </c>
      <c r="AA210" s="34">
        <f t="shared" si="3"/>
        <v>0.86139074729196419</v>
      </c>
    </row>
    <row r="211" spans="1:27" x14ac:dyDescent="0.2">
      <c r="A211" s="29">
        <f>IF('2018 Hourly Load - RC2016'!A212="","",'2018 Hourly Load - RC2016'!A212)</f>
        <v>43302</v>
      </c>
      <c r="B211" s="33">
        <f>+'2018 Hourly Load - RC2016'!B212/'2018 Hourly Load - RC2016'!$C$7</f>
        <v>0.56550049787053092</v>
      </c>
      <c r="C211" s="33">
        <f>+'2018 Hourly Load - RC2016'!C212/'2018 Hourly Load - RC2016'!$C$7</f>
        <v>0.52564180005239369</v>
      </c>
      <c r="D211" s="33">
        <f>+'2018 Hourly Load - RC2016'!D212/'2018 Hourly Load - RC2016'!$C$7</f>
        <v>0.49656249849953898</v>
      </c>
      <c r="E211" s="33">
        <f>+'2018 Hourly Load - RC2016'!E212/'2018 Hourly Load - RC2016'!$C$7</f>
        <v>0.47855505745172228</v>
      </c>
      <c r="F211" s="33">
        <f>+'2018 Hourly Load - RC2016'!F212/'2018 Hourly Load - RC2016'!$C$7</f>
        <v>0.47408453264402767</v>
      </c>
      <c r="G211" s="33">
        <f>+'2018 Hourly Load - RC2016'!G212/'2018 Hourly Load - RC2016'!$C$7</f>
        <v>0.48657693374216499</v>
      </c>
      <c r="H211" s="33">
        <f>+'2018 Hourly Load - RC2016'!H212/'2018 Hourly Load - RC2016'!$C$7</f>
        <v>0.5172438983108365</v>
      </c>
      <c r="I211" s="33">
        <f>+'2018 Hourly Load - RC2016'!I212/'2018 Hourly Load - RC2016'!$C$7</f>
        <v>0.54540402653874476</v>
      </c>
      <c r="J211" s="33">
        <f>+'2018 Hourly Load - RC2016'!J212/'2018 Hourly Load - RC2016'!$C$7</f>
        <v>0.59428733518362997</v>
      </c>
      <c r="K211" s="33">
        <f>+'2018 Hourly Load - RC2016'!K212/'2018 Hourly Load - RC2016'!$C$7</f>
        <v>0.65846234550717153</v>
      </c>
      <c r="L211" s="33">
        <f>+'2018 Hourly Load - RC2016'!L212/'2018 Hourly Load - RC2016'!$C$7</f>
        <v>0.72443392187492694</v>
      </c>
      <c r="M211" s="33">
        <f>+'2018 Hourly Load - RC2016'!M212/'2018 Hourly Load - RC2016'!$C$7</f>
        <v>0.77883227046949144</v>
      </c>
      <c r="N211" s="33">
        <f>+'2018 Hourly Load - RC2016'!N212/'2018 Hourly Load - RC2016'!$C$7</f>
        <v>0.81279990288683479</v>
      </c>
      <c r="O211" s="33">
        <f>+'2018 Hourly Load - RC2016'!O212/'2018 Hourly Load - RC2016'!$C$7</f>
        <v>0.81860740707626978</v>
      </c>
      <c r="P211" s="33">
        <f>+'2018 Hourly Load - RC2016'!P212/'2018 Hourly Load - RC2016'!$C$7</f>
        <v>0.79922120604103331</v>
      </c>
      <c r="Q211" s="33">
        <f>+'2018 Hourly Load - RC2016'!Q212/'2018 Hourly Load - RC2016'!$C$7</f>
        <v>0.77950076016036163</v>
      </c>
      <c r="R211" s="33">
        <f>+'2018 Hourly Load - RC2016'!R212/'2018 Hourly Load - RC2016'!$C$7</f>
        <v>0.75831799308091141</v>
      </c>
      <c r="S211" s="33">
        <f>+'2018 Hourly Load - RC2016'!S212/'2018 Hourly Load - RC2016'!$C$7</f>
        <v>0.73918247567975126</v>
      </c>
      <c r="T211" s="33">
        <f>+'2018 Hourly Load - RC2016'!T212/'2018 Hourly Load - RC2016'!$C$7</f>
        <v>0.71954559101043836</v>
      </c>
      <c r="U211" s="33">
        <f>+'2018 Hourly Load - RC2016'!U212/'2018 Hourly Load - RC2016'!$C$7</f>
        <v>0.69765255363443857</v>
      </c>
      <c r="V211" s="33">
        <f>+'2018 Hourly Load - RC2016'!V212/'2018 Hourly Load - RC2016'!$C$7</f>
        <v>0.6933491512494615</v>
      </c>
      <c r="W211" s="33">
        <f>+'2018 Hourly Load - RC2016'!W212/'2018 Hourly Load - RC2016'!$C$7</f>
        <v>0.66226438062399595</v>
      </c>
      <c r="X211" s="33">
        <f>+'2018 Hourly Load - RC2016'!X212/'2018 Hourly Load - RC2016'!$C$7</f>
        <v>0.61663995922210313</v>
      </c>
      <c r="Y211" s="33">
        <f>+'2018 Hourly Load - RC2016'!Y212/'2018 Hourly Load - RC2016'!$C$7</f>
        <v>0.56311900334680576</v>
      </c>
      <c r="AA211" s="34">
        <f t="shared" si="3"/>
        <v>0.81860740707626978</v>
      </c>
    </row>
    <row r="212" spans="1:27" x14ac:dyDescent="0.2">
      <c r="A212" s="29">
        <f>IF('2018 Hourly Load - RC2016'!A213="","",'2018 Hourly Load - RC2016'!A213)</f>
        <v>43303</v>
      </c>
      <c r="B212" s="33">
        <f>+'2018 Hourly Load - RC2016'!B213/'2018 Hourly Load - RC2016'!$C$7</f>
        <v>0.51060078200781367</v>
      </c>
      <c r="C212" s="33">
        <f>+'2018 Hourly Load - RC2016'!C213/'2018 Hourly Load - RC2016'!$C$7</f>
        <v>0.47391741022131012</v>
      </c>
      <c r="D212" s="33">
        <f>+'2018 Hourly Load - RC2016'!D213/'2018 Hourly Load - RC2016'!$C$7</f>
        <v>0.45281820435321862</v>
      </c>
      <c r="E212" s="33">
        <f>+'2018 Hourly Load - RC2016'!E213/'2018 Hourly Load - RC2016'!$C$7</f>
        <v>0.43769362509727983</v>
      </c>
      <c r="F212" s="33">
        <f>+'2018 Hourly Load - RC2016'!F213/'2018 Hourly Load - RC2016'!$C$7</f>
        <v>0.43543747239059277</v>
      </c>
      <c r="G212" s="33">
        <f>+'2018 Hourly Load - RC2016'!G213/'2018 Hourly Load - RC2016'!$C$7</f>
        <v>0.45436408676335605</v>
      </c>
      <c r="H212" s="33">
        <f>+'2018 Hourly Load - RC2016'!H213/'2018 Hourly Load - RC2016'!$C$7</f>
        <v>0.48595022465697413</v>
      </c>
      <c r="I212" s="33">
        <f>+'2018 Hourly Load - RC2016'!I213/'2018 Hourly Load - RC2016'!$C$7</f>
        <v>0.51745280133923344</v>
      </c>
      <c r="J212" s="33">
        <f>+'2018 Hourly Load - RC2016'!J213/'2018 Hourly Load - RC2016'!$C$7</f>
        <v>0.57118266024292785</v>
      </c>
      <c r="K212" s="33">
        <f>+'2018 Hourly Load - RC2016'!K213/'2018 Hourly Load - RC2016'!$C$7</f>
        <v>0.6315556354496451</v>
      </c>
      <c r="L212" s="33">
        <f>+'2018 Hourly Load - RC2016'!L213/'2018 Hourly Load - RC2016'!$C$7</f>
        <v>0.6856197391987745</v>
      </c>
      <c r="M212" s="33">
        <f>+'2018 Hourly Load - RC2016'!M213/'2018 Hourly Load - RC2016'!$C$7</f>
        <v>0.72597980428506426</v>
      </c>
      <c r="N212" s="33">
        <f>+'2018 Hourly Load - RC2016'!N213/'2018 Hourly Load - RC2016'!$C$7</f>
        <v>0.75017077497343054</v>
      </c>
      <c r="O212" s="33">
        <f>+'2018 Hourly Load - RC2016'!O213/'2018 Hourly Load - RC2016'!$C$7</f>
        <v>0.76366591060787326</v>
      </c>
      <c r="P212" s="33">
        <f>+'2018 Hourly Load - RC2016'!P213/'2018 Hourly Load - RC2016'!$C$7</f>
        <v>0.7821747189238426</v>
      </c>
      <c r="Q212" s="33">
        <f>+'2018 Hourly Load - RC2016'!Q213/'2018 Hourly Load - RC2016'!$C$7</f>
        <v>0.79295411518912506</v>
      </c>
      <c r="R212" s="33">
        <f>+'2018 Hourly Load - RC2016'!R213/'2018 Hourly Load - RC2016'!$C$7</f>
        <v>0.78476511647596481</v>
      </c>
      <c r="S212" s="33">
        <f>+'2018 Hourly Load - RC2016'!S213/'2018 Hourly Load - RC2016'!$C$7</f>
        <v>0.7603234621535222</v>
      </c>
      <c r="T212" s="33">
        <f>+'2018 Hourly Load - RC2016'!T213/'2018 Hourly Load - RC2016'!$C$7</f>
        <v>0.73868110841159851</v>
      </c>
      <c r="U212" s="33">
        <f>+'2018 Hourly Load - RC2016'!U213/'2018 Hourly Load - RC2016'!$C$7</f>
        <v>0.71444835711755295</v>
      </c>
      <c r="V212" s="33">
        <f>+'2018 Hourly Load - RC2016'!V213/'2018 Hourly Load - RC2016'!$C$7</f>
        <v>0.70755455718045368</v>
      </c>
      <c r="W212" s="33">
        <f>+'2018 Hourly Load - RC2016'!W213/'2018 Hourly Load - RC2016'!$C$7</f>
        <v>0.68139989802515621</v>
      </c>
      <c r="X212" s="33">
        <f>+'2018 Hourly Load - RC2016'!X213/'2018 Hourly Load - RC2016'!$C$7</f>
        <v>0.63268371180298855</v>
      </c>
      <c r="Y212" s="33">
        <f>+'2018 Hourly Load - RC2016'!Y213/'2018 Hourly Load - RC2016'!$C$7</f>
        <v>0.57920453653337056</v>
      </c>
      <c r="AA212" s="34">
        <f t="shared" si="3"/>
        <v>0.79295411518912506</v>
      </c>
    </row>
    <row r="213" spans="1:27" x14ac:dyDescent="0.2">
      <c r="A213" s="29">
        <f>IF('2018 Hourly Load - RC2016'!A214="","",'2018 Hourly Load - RC2016'!A214)</f>
        <v>43304</v>
      </c>
      <c r="B213" s="33">
        <f>+'2018 Hourly Load - RC2016'!B214/'2018 Hourly Load - RC2016'!$C$7</f>
        <v>0.53069725333959983</v>
      </c>
      <c r="C213" s="33">
        <f>+'2018 Hourly Load - RC2016'!C214/'2018 Hourly Load - RC2016'!$C$7</f>
        <v>0.49443168760989009</v>
      </c>
      <c r="D213" s="33">
        <f>+'2018 Hourly Load - RC2016'!D214/'2018 Hourly Load - RC2016'!$C$7</f>
        <v>0.46911264056818036</v>
      </c>
      <c r="E213" s="33">
        <f>+'2018 Hourly Load - RC2016'!E214/'2018 Hourly Load - RC2016'!$C$7</f>
        <v>0.45306888798729494</v>
      </c>
      <c r="F213" s="33">
        <f>+'2018 Hourly Load - RC2016'!F214/'2018 Hourly Load - RC2016'!$C$7</f>
        <v>0.44897438863071482</v>
      </c>
      <c r="G213" s="33">
        <f>+'2018 Hourly Load - RC2016'!G214/'2018 Hourly Load - RC2016'!$C$7</f>
        <v>0.46242774365947814</v>
      </c>
      <c r="H213" s="33">
        <f>+'2018 Hourly Load - RC2016'!H214/'2018 Hourly Load - RC2016'!$C$7</f>
        <v>0.49848440636079089</v>
      </c>
      <c r="I213" s="33">
        <f>+'2018 Hourly Load - RC2016'!I214/'2018 Hourly Load - RC2016'!$C$7</f>
        <v>0.52664453458869909</v>
      </c>
      <c r="J213" s="33">
        <f>+'2018 Hourly Load - RC2016'!J214/'2018 Hourly Load - RC2016'!$C$7</f>
        <v>0.57962234259016443</v>
      </c>
      <c r="K213" s="33">
        <f>+'2018 Hourly Load - RC2016'!K214/'2018 Hourly Load - RC2016'!$C$7</f>
        <v>0.6337700075506526</v>
      </c>
      <c r="L213" s="33">
        <f>+'2018 Hourly Load - RC2016'!L214/'2018 Hourly Load - RC2016'!$C$7</f>
        <v>0.68119099499675928</v>
      </c>
      <c r="M213" s="33">
        <f>+'2018 Hourly Load - RC2016'!M214/'2018 Hourly Load - RC2016'!$C$7</f>
        <v>0.71887710131956806</v>
      </c>
      <c r="N213" s="33">
        <f>+'2018 Hourly Load - RC2016'!N214/'2018 Hourly Load - RC2016'!$C$7</f>
        <v>0.74753859681562906</v>
      </c>
      <c r="O213" s="33">
        <f>+'2018 Hourly Load - RC2016'!O214/'2018 Hourly Load - RC2016'!$C$7</f>
        <v>0.77461242929587315</v>
      </c>
      <c r="P213" s="33">
        <f>+'2018 Hourly Load - RC2016'!P214/'2018 Hourly Load - RC2016'!$C$7</f>
        <v>0.80076708845117073</v>
      </c>
      <c r="Q213" s="33">
        <f>+'2018 Hourly Load - RC2016'!Q214/'2018 Hourly Load - RC2016'!$C$7</f>
        <v>0.81413688226857528</v>
      </c>
      <c r="R213" s="33">
        <f>+'2018 Hourly Load - RC2016'!R214/'2018 Hourly Load - RC2016'!$C$7</f>
        <v>0.81915055495010192</v>
      </c>
      <c r="S213" s="33">
        <f>+'2018 Hourly Load - RC2016'!S214/'2018 Hourly Load - RC2016'!$C$7</f>
        <v>0.81493071377648352</v>
      </c>
      <c r="T213" s="33">
        <f>+'2018 Hourly Load - RC2016'!T214/'2018 Hourly Load - RC2016'!$C$7</f>
        <v>0.81167182653349135</v>
      </c>
      <c r="U213" s="33">
        <f>+'2018 Hourly Load - RC2016'!U214/'2018 Hourly Load - RC2016'!$C$7</f>
        <v>0.78221649952952199</v>
      </c>
      <c r="V213" s="33">
        <f>+'2018 Hourly Load - RC2016'!V214/'2018 Hourly Load - RC2016'!$C$7</f>
        <v>0.76420905848170528</v>
      </c>
      <c r="W213" s="33">
        <f>+'2018 Hourly Load - RC2016'!W214/'2018 Hourly Load - RC2016'!$C$7</f>
        <v>0.73688454236738476</v>
      </c>
      <c r="X213" s="33">
        <f>+'2018 Hourly Load - RC2016'!X214/'2018 Hourly Load - RC2016'!$C$7</f>
        <v>0.68052250530588909</v>
      </c>
      <c r="Y213" s="33">
        <f>+'2018 Hourly Load - RC2016'!Y214/'2018 Hourly Load - RC2016'!$C$7</f>
        <v>0.62198787674906486</v>
      </c>
      <c r="AA213" s="34">
        <f t="shared" si="3"/>
        <v>0.81915055495010192</v>
      </c>
    </row>
    <row r="214" spans="1:27" x14ac:dyDescent="0.2">
      <c r="A214" s="29">
        <f>IF('2018 Hourly Load - RC2016'!A215="","",'2018 Hourly Load - RC2016'!A215)</f>
        <v>43305</v>
      </c>
      <c r="B214" s="33">
        <f>+'2018 Hourly Load - RC2016'!B215/'2018 Hourly Load - RC2016'!$C$7</f>
        <v>0.56621076816708049</v>
      </c>
      <c r="C214" s="33">
        <f>+'2018 Hourly Load - RC2016'!C215/'2018 Hourly Load - RC2016'!$C$7</f>
        <v>0.52271715765483651</v>
      </c>
      <c r="D214" s="33">
        <f>+'2018 Hourly Load - RC2016'!D215/'2018 Hourly Load - RC2016'!$C$7</f>
        <v>0.49309470822814971</v>
      </c>
      <c r="E214" s="33">
        <f>+'2018 Hourly Load - RC2016'!E215/'2018 Hourly Load - RC2016'!$C$7</f>
        <v>0.47471124172921852</v>
      </c>
      <c r="F214" s="33">
        <f>+'2018 Hourly Load - RC2016'!F215/'2018 Hourly Load - RC2016'!$C$7</f>
        <v>0.4681934672432338</v>
      </c>
      <c r="G214" s="33">
        <f>+'2018 Hourly Load - RC2016'!G215/'2018 Hourly Load - RC2016'!$C$7</f>
        <v>0.48001737865050087</v>
      </c>
      <c r="H214" s="33">
        <f>+'2018 Hourly Load - RC2016'!H215/'2018 Hourly Load - RC2016'!$C$7</f>
        <v>0.50646450204555415</v>
      </c>
      <c r="I214" s="33">
        <f>+'2018 Hourly Load - RC2016'!I215/'2018 Hourly Load - RC2016'!$C$7</f>
        <v>0.53663009934607309</v>
      </c>
      <c r="J214" s="33">
        <f>+'2018 Hourly Load - RC2016'!J215/'2018 Hourly Load - RC2016'!$C$7</f>
        <v>0.59198940187126359</v>
      </c>
      <c r="K214" s="33">
        <f>+'2018 Hourly Load - RC2016'!K215/'2018 Hourly Load - RC2016'!$C$7</f>
        <v>0.66167945214448454</v>
      </c>
      <c r="L214" s="33">
        <f>+'2018 Hourly Load - RC2016'!L215/'2018 Hourly Load - RC2016'!$C$7</f>
        <v>0.72405789642381235</v>
      </c>
      <c r="M214" s="33">
        <f>+'2018 Hourly Load - RC2016'!M215/'2018 Hourly Load - RC2016'!$C$7</f>
        <v>0.67003557328036234</v>
      </c>
      <c r="N214" s="33">
        <f>+'2018 Hourly Load - RC2016'!N215/'2018 Hourly Load - RC2016'!$C$7</f>
        <v>0.81142114289941492</v>
      </c>
      <c r="O214" s="33">
        <f>+'2018 Hourly Load - RC2016'!O215/'2018 Hourly Load - RC2016'!$C$7</f>
        <v>0.83193542028799494</v>
      </c>
      <c r="P214" s="33">
        <f>+'2018 Hourly Load - RC2016'!P215/'2018 Hourly Load - RC2016'!$C$7</f>
        <v>0.84396823472365901</v>
      </c>
      <c r="Q214" s="33">
        <f>+'2018 Hourly Load - RC2016'!Q215/'2018 Hourly Load - RC2016'!$C$7</f>
        <v>0.85541612067981165</v>
      </c>
      <c r="R214" s="33">
        <f>+'2018 Hourly Load - RC2016'!R215/'2018 Hourly Load - RC2016'!$C$7</f>
        <v>0.87112562841526198</v>
      </c>
      <c r="S214" s="33">
        <f>+'2018 Hourly Load - RC2016'!S215/'2018 Hourly Load - RC2016'!$C$7</f>
        <v>0.86205923698283438</v>
      </c>
      <c r="T214" s="33">
        <f>+'2018 Hourly Load - RC2016'!T215/'2018 Hourly Load - RC2016'!$C$7</f>
        <v>0.84789561165752159</v>
      </c>
      <c r="U214" s="33">
        <f>+'2018 Hourly Load - RC2016'!U215/'2018 Hourly Load - RC2016'!$C$7</f>
        <v>0.81330127015498732</v>
      </c>
      <c r="V214" s="33">
        <f>+'2018 Hourly Load - RC2016'!V215/'2018 Hourly Load - RC2016'!$C$7</f>
        <v>0.78163157105001058</v>
      </c>
      <c r="W214" s="33">
        <f>+'2018 Hourly Load - RC2016'!W215/'2018 Hourly Load - RC2016'!$C$7</f>
        <v>0.75042145860750686</v>
      </c>
      <c r="X214" s="33">
        <f>+'2018 Hourly Load - RC2016'!X215/'2018 Hourly Load - RC2016'!$C$7</f>
        <v>0.68837725917361414</v>
      </c>
      <c r="Y214" s="33">
        <f>+'2018 Hourly Load - RC2016'!Y215/'2018 Hourly Load - RC2016'!$C$7</f>
        <v>0.62462005490686645</v>
      </c>
      <c r="AA214" s="34">
        <f t="shared" si="3"/>
        <v>0.87112562841526198</v>
      </c>
    </row>
    <row r="215" spans="1:27" x14ac:dyDescent="0.2">
      <c r="A215" s="29">
        <f>IF('2018 Hourly Load - RC2016'!A216="","",'2018 Hourly Load - RC2016'!A216)</f>
        <v>43306</v>
      </c>
      <c r="B215" s="33">
        <f>+'2018 Hourly Load - RC2016'!B216/'2018 Hourly Load - RC2016'!$C$7</f>
        <v>0.57063951236909582</v>
      </c>
      <c r="C215" s="33">
        <f>+'2018 Hourly Load - RC2016'!C216/'2018 Hourly Load - RC2016'!$C$7</f>
        <v>0.52555823884103503</v>
      </c>
      <c r="D215" s="33">
        <f>+'2018 Hourly Load - RC2016'!D216/'2018 Hourly Load - RC2016'!$C$7</f>
        <v>0.49606113123138629</v>
      </c>
      <c r="E215" s="33">
        <f>+'2018 Hourly Load - RC2016'!E216/'2018 Hourly Load - RC2016'!$C$7</f>
        <v>0.47579753747688264</v>
      </c>
      <c r="F215" s="33">
        <f>+'2018 Hourly Load - RC2016'!F216/'2018 Hourly Load - RC2016'!$C$7</f>
        <v>0.46602087574790552</v>
      </c>
      <c r="G215" s="33">
        <f>+'2018 Hourly Load - RC2016'!G216/'2018 Hourly Load - RC2016'!$C$7</f>
        <v>0.47771944533813454</v>
      </c>
      <c r="H215" s="33">
        <f>+'2018 Hourly Load - RC2016'!H216/'2018 Hourly Load - RC2016'!$C$7</f>
        <v>0.504083007521829</v>
      </c>
      <c r="I215" s="33">
        <f>+'2018 Hourly Load - RC2016'!I216/'2018 Hourly Load - RC2016'!$C$7</f>
        <v>0.53579448723248535</v>
      </c>
      <c r="J215" s="33">
        <f>+'2018 Hourly Load - RC2016'!J216/'2018 Hourly Load - RC2016'!$C$7</f>
        <v>0.59959347210491243</v>
      </c>
      <c r="K215" s="33">
        <f>+'2018 Hourly Load - RC2016'!K216/'2018 Hourly Load - RC2016'!$C$7</f>
        <v>0.67011913449172122</v>
      </c>
      <c r="L215" s="33">
        <f>+'2018 Hourly Load - RC2016'!L216/'2018 Hourly Load - RC2016'!$C$7</f>
        <v>0.73283182361648402</v>
      </c>
      <c r="M215" s="33">
        <f>+'2018 Hourly Load - RC2016'!M216/'2018 Hourly Load - RC2016'!$C$7</f>
        <v>0.78936098310069747</v>
      </c>
      <c r="N215" s="33">
        <f>+'2018 Hourly Load - RC2016'!N216/'2018 Hourly Load - RC2016'!$C$7</f>
        <v>0.82320327370100266</v>
      </c>
      <c r="O215" s="33">
        <f>+'2018 Hourly Load - RC2016'!O216/'2018 Hourly Load - RC2016'!$C$7</f>
        <v>0.84150317898857507</v>
      </c>
      <c r="P215" s="33">
        <f>+'2018 Hourly Load - RC2016'!P216/'2018 Hourly Load - RC2016'!$C$7</f>
        <v>0.85821542126033068</v>
      </c>
      <c r="Q215" s="33">
        <f>+'2018 Hourly Load - RC2016'!Q216/'2018 Hourly Load - RC2016'!$C$7</f>
        <v>0.87384136778442223</v>
      </c>
      <c r="R215" s="33">
        <f>+'2018 Hourly Load - RC2016'!R216/'2018 Hourly Load - RC2016'!$C$7</f>
        <v>0.87597217867407096</v>
      </c>
      <c r="S215" s="33">
        <f>+'2018 Hourly Load - RC2016'!S216/'2018 Hourly Load - RC2016'!$C$7</f>
        <v>0.86022089033294136</v>
      </c>
      <c r="T215" s="33">
        <f>+'2018 Hourly Load - RC2016'!T216/'2018 Hourly Load - RC2016'!$C$7</f>
        <v>0.82746489548030033</v>
      </c>
      <c r="U215" s="33">
        <f>+'2018 Hourly Load - RC2016'!U216/'2018 Hourly Load - RC2016'!$C$7</f>
        <v>0.78702126918265169</v>
      </c>
      <c r="V215" s="33">
        <f>+'2018 Hourly Load - RC2016'!V216/'2018 Hourly Load - RC2016'!$C$7</f>
        <v>0.76554603786344577</v>
      </c>
      <c r="W215" s="33">
        <f>+'2018 Hourly Load - RC2016'!W216/'2018 Hourly Load - RC2016'!$C$7</f>
        <v>0.73237223695401077</v>
      </c>
      <c r="X215" s="33">
        <f>+'2018 Hourly Load - RC2016'!X216/'2018 Hourly Load - RC2016'!$C$7</f>
        <v>0.68373961194320187</v>
      </c>
      <c r="Y215" s="33">
        <f>+'2018 Hourly Load - RC2016'!Y216/'2018 Hourly Load - RC2016'!$C$7</f>
        <v>0.63034399788494277</v>
      </c>
      <c r="AA215" s="34">
        <f t="shared" si="3"/>
        <v>0.87597217867407096</v>
      </c>
    </row>
    <row r="216" spans="1:27" x14ac:dyDescent="0.2">
      <c r="A216" s="29">
        <f>IF('2018 Hourly Load - RC2016'!A217="","",'2018 Hourly Load - RC2016'!A217)</f>
        <v>43307</v>
      </c>
      <c r="B216" s="33">
        <f>+'2018 Hourly Load - RC2016'!B217/'2018 Hourly Load - RC2016'!$C$7</f>
        <v>0.58271410741043927</v>
      </c>
      <c r="C216" s="33">
        <f>+'2018 Hourly Load - RC2016'!C217/'2018 Hourly Load - RC2016'!$C$7</f>
        <v>0.54260472595822573</v>
      </c>
      <c r="D216" s="33">
        <f>+'2018 Hourly Load - RC2016'!D217/'2018 Hourly Load - RC2016'!$C$7</f>
        <v>0.51619938316885183</v>
      </c>
      <c r="E216" s="33">
        <f>+'2018 Hourly Load - RC2016'!E217/'2018 Hourly Load - RC2016'!$C$7</f>
        <v>0.49372141731334052</v>
      </c>
      <c r="F216" s="33">
        <f>+'2018 Hourly Load - RC2016'!F217/'2018 Hourly Load - RC2016'!$C$7</f>
        <v>0.4799338174391421</v>
      </c>
      <c r="G216" s="33">
        <f>+'2018 Hourly Load - RC2016'!G217/'2018 Hourly Load - RC2016'!$C$7</f>
        <v>0.47763588412677571</v>
      </c>
      <c r="H216" s="33">
        <f>+'2018 Hourly Load - RC2016'!H217/'2018 Hourly Load - RC2016'!$C$7</f>
        <v>0.48356873013324897</v>
      </c>
      <c r="I216" s="33">
        <f>+'2018 Hourly Load - RC2016'!I217/'2018 Hourly Load - RC2016'!$C$7</f>
        <v>0.49944536029141684</v>
      </c>
      <c r="J216" s="33">
        <f>+'2018 Hourly Load - RC2016'!J217/'2018 Hourly Load - RC2016'!$C$7</f>
        <v>0.55839779490503483</v>
      </c>
      <c r="K216" s="33">
        <f>+'2018 Hourly Load - RC2016'!K217/'2018 Hourly Load - RC2016'!$C$7</f>
        <v>0.63661108873685113</v>
      </c>
      <c r="L216" s="33">
        <f>+'2018 Hourly Load - RC2016'!L217/'2018 Hourly Load - RC2016'!$C$7</f>
        <v>0.70722031233501859</v>
      </c>
      <c r="M216" s="33">
        <f>+'2018 Hourly Load - RC2016'!M217/'2018 Hourly Load - RC2016'!$C$7</f>
        <v>0.75363856524481987</v>
      </c>
      <c r="N216" s="33">
        <f>+'2018 Hourly Load - RC2016'!N217/'2018 Hourly Load - RC2016'!$C$7</f>
        <v>0.773191888702774</v>
      </c>
      <c r="O216" s="33">
        <f>+'2018 Hourly Load - RC2016'!O217/'2018 Hourly Load - RC2016'!$C$7</f>
        <v>0.78392950436237685</v>
      </c>
      <c r="P216" s="33">
        <f>+'2018 Hourly Load - RC2016'!P217/'2018 Hourly Load - RC2016'!$C$7</f>
        <v>0.78075417833074334</v>
      </c>
      <c r="Q216" s="33">
        <f>+'2018 Hourly Load - RC2016'!Q217/'2018 Hourly Load - RC2016'!$C$7</f>
        <v>0.76893026692347632</v>
      </c>
      <c r="R216" s="33">
        <f>+'2018 Hourly Load - RC2016'!R217/'2018 Hourly Load - RC2016'!$C$7</f>
        <v>0.76905560874051448</v>
      </c>
      <c r="S216" s="33">
        <f>+'2018 Hourly Load - RC2016'!S217/'2018 Hourly Load - RC2016'!$C$7</f>
        <v>0.76023990094216332</v>
      </c>
      <c r="T216" s="33">
        <f>+'2018 Hourly Load - RC2016'!T217/'2018 Hourly Load - RC2016'!$C$7</f>
        <v>0.74064479687852991</v>
      </c>
      <c r="U216" s="33">
        <f>+'2018 Hourly Load - RC2016'!U217/'2018 Hourly Load - RC2016'!$C$7</f>
        <v>0.7133202807642095</v>
      </c>
      <c r="V216" s="33">
        <f>+'2018 Hourly Load - RC2016'!V217/'2018 Hourly Load - RC2016'!$C$7</f>
        <v>0.70613401658735453</v>
      </c>
      <c r="W216" s="33">
        <f>+'2018 Hourly Load - RC2016'!W217/'2018 Hourly Load - RC2016'!$C$7</f>
        <v>0.67763964351401118</v>
      </c>
      <c r="X216" s="33">
        <f>+'2018 Hourly Load - RC2016'!X217/'2018 Hourly Load - RC2016'!$C$7</f>
        <v>0.6331432984654618</v>
      </c>
      <c r="Y216" s="33">
        <f>+'2018 Hourly Load - RC2016'!Y217/'2018 Hourly Load - RC2016'!$C$7</f>
        <v>0.59119557036335524</v>
      </c>
      <c r="AA216" s="34">
        <f t="shared" si="3"/>
        <v>0.78392950436237685</v>
      </c>
    </row>
    <row r="217" spans="1:27" x14ac:dyDescent="0.2">
      <c r="A217" s="29">
        <f>IF('2018 Hourly Load - RC2016'!A218="","",'2018 Hourly Load - RC2016'!A218)</f>
        <v>43308</v>
      </c>
      <c r="B217" s="33">
        <f>+'2018 Hourly Load - RC2016'!B218/'2018 Hourly Load - RC2016'!$C$7</f>
        <v>0.54544580714442414</v>
      </c>
      <c r="C217" s="33">
        <f>+'2018 Hourly Load - RC2016'!C218/'2018 Hourly Load - RC2016'!$C$7</f>
        <v>0.50913846080903513</v>
      </c>
      <c r="D217" s="33">
        <f>+'2018 Hourly Load - RC2016'!D218/'2018 Hourly Load - RC2016'!$C$7</f>
        <v>0.48390297497868406</v>
      </c>
      <c r="E217" s="33">
        <f>+'2018 Hourly Load - RC2016'!E218/'2018 Hourly Load - RC2016'!$C$7</f>
        <v>0.46535238605703538</v>
      </c>
      <c r="F217" s="33">
        <f>+'2018 Hourly Load - RC2016'!F218/'2018 Hourly Load - RC2016'!$C$7</f>
        <v>0.45545038251102016</v>
      </c>
      <c r="G217" s="33">
        <f>+'2018 Hourly Load - RC2016'!G218/'2018 Hourly Load - RC2016'!$C$7</f>
        <v>0.45260930132482169</v>
      </c>
      <c r="H217" s="33">
        <f>+'2018 Hourly Load - RC2016'!H218/'2018 Hourly Load - RC2016'!$C$7</f>
        <v>0.45490723463718807</v>
      </c>
      <c r="I217" s="33">
        <f>+'2018 Hourly Load - RC2016'!I218/'2018 Hourly Load - RC2016'!$C$7</f>
        <v>0.46936332420225668</v>
      </c>
      <c r="J217" s="33">
        <f>+'2018 Hourly Load - RC2016'!J218/'2018 Hourly Load - RC2016'!$C$7</f>
        <v>0.54260472595822573</v>
      </c>
      <c r="K217" s="33">
        <f>+'2018 Hourly Load - RC2016'!K218/'2018 Hourly Load - RC2016'!$C$7</f>
        <v>0.62541388641477491</v>
      </c>
      <c r="L217" s="33">
        <f>+'2018 Hourly Load - RC2016'!L218/'2018 Hourly Load - RC2016'!$C$7</f>
        <v>0.69359983488353771</v>
      </c>
      <c r="M217" s="33">
        <f>+'2018 Hourly Load - RC2016'!M218/'2018 Hourly Load - RC2016'!$C$7</f>
        <v>0.75372212645617853</v>
      </c>
      <c r="N217" s="33">
        <f>+'2018 Hourly Load - RC2016'!N218/'2018 Hourly Load - RC2016'!$C$7</f>
        <v>0.80122667511364398</v>
      </c>
      <c r="O217" s="33">
        <f>+'2018 Hourly Load - RC2016'!O218/'2018 Hourly Load - RC2016'!$C$7</f>
        <v>0.83753402144903311</v>
      </c>
      <c r="P217" s="33">
        <f>+'2018 Hourly Load - RC2016'!P218/'2018 Hourly Load - RC2016'!$C$7</f>
        <v>0.86080581881245277</v>
      </c>
      <c r="Q217" s="33">
        <f>+'2018 Hourly Load - RC2016'!Q218/'2018 Hourly Load - RC2016'!$C$7</f>
        <v>0.87626464291382666</v>
      </c>
      <c r="R217" s="33">
        <f>+'2018 Hourly Load - RC2016'!R218/'2018 Hourly Load - RC2016'!$C$7</f>
        <v>0.88144543801807096</v>
      </c>
      <c r="S217" s="33">
        <f>+'2018 Hourly Load - RC2016'!S218/'2018 Hourly Load - RC2016'!$C$7</f>
        <v>0.87555437261727709</v>
      </c>
      <c r="T217" s="33">
        <f>+'2018 Hourly Load - RC2016'!T218/'2018 Hourly Load - RC2016'!$C$7</f>
        <v>0.8491072492222238</v>
      </c>
      <c r="U217" s="33">
        <f>+'2018 Hourly Load - RC2016'!U218/'2018 Hourly Load - RC2016'!$C$7</f>
        <v>0.80987526048927749</v>
      </c>
      <c r="V217" s="33">
        <f>+'2018 Hourly Load - RC2016'!V218/'2018 Hourly Load - RC2016'!$C$7</f>
        <v>0.79178425823010212</v>
      </c>
      <c r="W217" s="33">
        <f>+'2018 Hourly Load - RC2016'!W218/'2018 Hourly Load - RC2016'!$C$7</f>
        <v>0.76145153850686564</v>
      </c>
      <c r="X217" s="33">
        <f>+'2018 Hourly Load - RC2016'!X218/'2018 Hourly Load - RC2016'!$C$7</f>
        <v>0.70793058263156816</v>
      </c>
      <c r="Y217" s="33">
        <f>+'2018 Hourly Load - RC2016'!Y218/'2018 Hourly Load - RC2016'!$C$7</f>
        <v>0.64985554073721741</v>
      </c>
      <c r="AA217" s="34">
        <f t="shared" si="3"/>
        <v>0.88144543801807096</v>
      </c>
    </row>
    <row r="218" spans="1:27" x14ac:dyDescent="0.2">
      <c r="A218" s="29">
        <f>IF('2018 Hourly Load - RC2016'!A219="","",'2018 Hourly Load - RC2016'!A219)</f>
        <v>43309</v>
      </c>
      <c r="B218" s="33">
        <f>+'2018 Hourly Load - RC2016'!B219/'2018 Hourly Load - RC2016'!$C$7</f>
        <v>0.59198940187126359</v>
      </c>
      <c r="C218" s="33">
        <f>+'2018 Hourly Load - RC2016'!C219/'2018 Hourly Load - RC2016'!$C$7</f>
        <v>0.5526738519269585</v>
      </c>
      <c r="D218" s="33">
        <f>+'2018 Hourly Load - RC2016'!D219/'2018 Hourly Load - RC2016'!$C$7</f>
        <v>0.52296784128891283</v>
      </c>
      <c r="E218" s="33">
        <f>+'2018 Hourly Load - RC2016'!E219/'2018 Hourly Load - RC2016'!$C$7</f>
        <v>0.50433369115590532</v>
      </c>
      <c r="F218" s="33">
        <f>+'2018 Hourly Load - RC2016'!F219/'2018 Hourly Load - RC2016'!$C$7</f>
        <v>0.4990693348403023</v>
      </c>
      <c r="G218" s="33">
        <f>+'2018 Hourly Load - RC2016'!G219/'2018 Hourly Load - RC2016'!$C$7</f>
        <v>0.5124391286577068</v>
      </c>
      <c r="H218" s="33">
        <f>+'2018 Hourly Load - RC2016'!H219/'2018 Hourly Load - RC2016'!$C$7</f>
        <v>0.54047391506857689</v>
      </c>
      <c r="I218" s="33">
        <f>+'2018 Hourly Load - RC2016'!I219/'2018 Hourly Load - RC2016'!$C$7</f>
        <v>0.56800733421129423</v>
      </c>
      <c r="J218" s="33">
        <f>+'2018 Hourly Load - RC2016'!J219/'2018 Hourly Load - RC2016'!$C$7</f>
        <v>0.624787177329584</v>
      </c>
      <c r="K218" s="33">
        <f>+'2018 Hourly Load - RC2016'!K219/'2018 Hourly Load - RC2016'!$C$7</f>
        <v>0.69664981909813317</v>
      </c>
      <c r="L218" s="33">
        <f>+'2018 Hourly Load - RC2016'!L219/'2018 Hourly Load - RC2016'!$C$7</f>
        <v>0.75923716640585803</v>
      </c>
      <c r="M218" s="33">
        <f>+'2018 Hourly Load - RC2016'!M219/'2018 Hourly Load - RC2016'!$C$7</f>
        <v>0.81706152466613247</v>
      </c>
      <c r="N218" s="33">
        <f>+'2018 Hourly Load - RC2016'!N219/'2018 Hourly Load - RC2016'!$C$7</f>
        <v>0.85591748794796418</v>
      </c>
      <c r="O218" s="33">
        <f>+'2018 Hourly Load - RC2016'!O219/'2018 Hourly Load - RC2016'!$C$7</f>
        <v>0.89159812519816251</v>
      </c>
      <c r="P218" s="33">
        <f>+'2018 Hourly Load - RC2016'!P219/'2018 Hourly Load - RC2016'!$C$7</f>
        <v>0.92347672733153641</v>
      </c>
      <c r="Q218" s="33">
        <f>+'2018 Hourly Load - RC2016'!Q219/'2018 Hourly Load - RC2016'!$C$7</f>
        <v>0.9411917041395973</v>
      </c>
      <c r="R218" s="33">
        <f>+'2018 Hourly Load - RC2016'!R219/'2018 Hourly Load - RC2016'!$C$7</f>
        <v>0.94758413680854381</v>
      </c>
      <c r="S218" s="33">
        <f>+'2018 Hourly Load - RC2016'!S219/'2018 Hourly Load - RC2016'!$C$7</f>
        <v>0.94048143384304772</v>
      </c>
      <c r="T218" s="33">
        <f>+'2018 Hourly Load - RC2016'!T219/'2018 Hourly Load - RC2016'!$C$7</f>
        <v>0.92243221218955163</v>
      </c>
      <c r="U218" s="33">
        <f>+'2018 Hourly Load - RC2016'!U219/'2018 Hourly Load - RC2016'!$C$7</f>
        <v>0.88670979433367403</v>
      </c>
      <c r="V218" s="33">
        <f>+'2018 Hourly Load - RC2016'!V219/'2018 Hourly Load - RC2016'!$C$7</f>
        <v>0.86473319574631535</v>
      </c>
      <c r="W218" s="33">
        <f>+'2018 Hourly Load - RC2016'!W219/'2018 Hourly Load - RC2016'!$C$7</f>
        <v>0.82880187486204082</v>
      </c>
      <c r="X218" s="33">
        <f>+'2018 Hourly Load - RC2016'!X219/'2018 Hourly Load - RC2016'!$C$7</f>
        <v>0.7625378342545297</v>
      </c>
      <c r="Y218" s="33">
        <f>+'2018 Hourly Load - RC2016'!Y219/'2018 Hourly Load - RC2016'!$C$7</f>
        <v>0.69226285550179734</v>
      </c>
      <c r="AA218" s="34">
        <f t="shared" si="3"/>
        <v>0.94758413680854381</v>
      </c>
    </row>
    <row r="219" spans="1:27" x14ac:dyDescent="0.2">
      <c r="A219" s="29">
        <f>IF('2018 Hourly Load - RC2016'!A220="","",'2018 Hourly Load - RC2016'!A220)</f>
        <v>43310</v>
      </c>
      <c r="B219" s="33">
        <f>+'2018 Hourly Load - RC2016'!B220/'2018 Hourly Load - RC2016'!$C$7</f>
        <v>0.62988441122246941</v>
      </c>
      <c r="C219" s="33">
        <f>+'2018 Hourly Load - RC2016'!C220/'2018 Hourly Load - RC2016'!$C$7</f>
        <v>0.58568053041367585</v>
      </c>
      <c r="D219" s="33">
        <f>+'2018 Hourly Load - RC2016'!D220/'2018 Hourly Load - RC2016'!$C$7</f>
        <v>0.55380192828030195</v>
      </c>
      <c r="E219" s="33">
        <f>+'2018 Hourly Load - RC2016'!E220/'2018 Hourly Load - RC2016'!$C$7</f>
        <v>0.53420682421666854</v>
      </c>
      <c r="F219" s="33">
        <f>+'2018 Hourly Load - RC2016'!F220/'2018 Hourly Load - RC2016'!$C$7</f>
        <v>0.52551645823535553</v>
      </c>
      <c r="G219" s="33">
        <f>+'2018 Hourly Load - RC2016'!G220/'2018 Hourly Load - RC2016'!$C$7</f>
        <v>0.53520955875297382</v>
      </c>
      <c r="H219" s="33">
        <f>+'2018 Hourly Load - RC2016'!H220/'2018 Hourly Load - RC2016'!$C$7</f>
        <v>0.56077928942875999</v>
      </c>
      <c r="I219" s="33">
        <f>+'2018 Hourly Load - RC2016'!I220/'2018 Hourly Load - RC2016'!$C$7</f>
        <v>0.58513738253984382</v>
      </c>
      <c r="J219" s="33">
        <f>+'2018 Hourly Load - RC2016'!J220/'2018 Hourly Load - RC2016'!$C$7</f>
        <v>0.64170832262973654</v>
      </c>
      <c r="K219" s="33">
        <f>+'2018 Hourly Load - RC2016'!K220/'2018 Hourly Load - RC2016'!$C$7</f>
        <v>0.70659360324982767</v>
      </c>
      <c r="L219" s="33">
        <f>+'2018 Hourly Load - RC2016'!L220/'2018 Hourly Load - RC2016'!$C$7</f>
        <v>0.76780219057013266</v>
      </c>
      <c r="M219" s="33">
        <f>+'2018 Hourly Load - RC2016'!M220/'2018 Hourly Load - RC2016'!$C$7</f>
        <v>0.82186629431926217</v>
      </c>
      <c r="N219" s="33">
        <f>+'2018 Hourly Load - RC2016'!N220/'2018 Hourly Load - RC2016'!$C$7</f>
        <v>0.8572126867240254</v>
      </c>
      <c r="O219" s="33">
        <f>+'2018 Hourly Load - RC2016'!O220/'2018 Hourly Load - RC2016'!$C$7</f>
        <v>0.88111119317263586</v>
      </c>
      <c r="P219" s="33">
        <f>+'2018 Hourly Load - RC2016'!P220/'2018 Hourly Load - RC2016'!$C$7</f>
        <v>0.89289332397422361</v>
      </c>
      <c r="Q219" s="33">
        <f>+'2018 Hourly Load - RC2016'!Q220/'2018 Hourly Load - RC2016'!$C$7</f>
        <v>0.88370159072475807</v>
      </c>
      <c r="R219" s="33">
        <f>+'2018 Hourly Load - RC2016'!R220/'2018 Hourly Load - RC2016'!$C$7</f>
        <v>0.87467697989800997</v>
      </c>
      <c r="S219" s="33">
        <f>+'2018 Hourly Load - RC2016'!S220/'2018 Hourly Load - RC2016'!$C$7</f>
        <v>0.84388467351230023</v>
      </c>
      <c r="T219" s="33">
        <f>+'2018 Hourly Load - RC2016'!T220/'2018 Hourly Load - RC2016'!$C$7</f>
        <v>0.80607322537245318</v>
      </c>
      <c r="U219" s="33">
        <f>+'2018 Hourly Load - RC2016'!U220/'2018 Hourly Load - RC2016'!$C$7</f>
        <v>0.77239805719486554</v>
      </c>
      <c r="V219" s="33">
        <f>+'2018 Hourly Load - RC2016'!V220/'2018 Hourly Load - RC2016'!$C$7</f>
        <v>0.75819265126387325</v>
      </c>
      <c r="W219" s="33">
        <f>+'2018 Hourly Load - RC2016'!W220/'2018 Hourly Load - RC2016'!$C$7</f>
        <v>0.72865376304854523</v>
      </c>
      <c r="X219" s="33">
        <f>+'2018 Hourly Load - RC2016'!X220/'2018 Hourly Load - RC2016'!$C$7</f>
        <v>0.67429719505966002</v>
      </c>
      <c r="Y219" s="33">
        <f>+'2018 Hourly Load - RC2016'!Y220/'2018 Hourly Load - RC2016'!$C$7</f>
        <v>0.6212358258468359</v>
      </c>
      <c r="AA219" s="34">
        <f t="shared" si="3"/>
        <v>0.89289332397422361</v>
      </c>
    </row>
    <row r="220" spans="1:27" x14ac:dyDescent="0.2">
      <c r="A220" s="29">
        <f>IF('2018 Hourly Load - RC2016'!A221="","",'2018 Hourly Load - RC2016'!A221)</f>
        <v>43311</v>
      </c>
      <c r="B220" s="33">
        <f>+'2018 Hourly Load - RC2016'!B221/'2018 Hourly Load - RC2016'!$C$7</f>
        <v>0.56788199239425607</v>
      </c>
      <c r="C220" s="33">
        <f>+'2018 Hourly Load - RC2016'!C221/'2018 Hourly Load - RC2016'!$C$7</f>
        <v>0.53215957453837848</v>
      </c>
      <c r="D220" s="33">
        <f>+'2018 Hourly Load - RC2016'!D221/'2018 Hourly Load - RC2016'!$C$7</f>
        <v>0.50475149721269919</v>
      </c>
      <c r="E220" s="33">
        <f>+'2018 Hourly Load - RC2016'!E221/'2018 Hourly Load - RC2016'!$C$7</f>
        <v>0.4887913058431726</v>
      </c>
      <c r="F220" s="33">
        <f>+'2018 Hourly Load - RC2016'!F221/'2018 Hourly Load - RC2016'!$C$7</f>
        <v>0.48244065377990547</v>
      </c>
      <c r="G220" s="33">
        <f>+'2018 Hourly Load - RC2016'!G221/'2018 Hourly Load - RC2016'!$C$7</f>
        <v>0.49539264154051604</v>
      </c>
      <c r="H220" s="33">
        <f>+'2018 Hourly Load - RC2016'!H221/'2018 Hourly Load - RC2016'!$C$7</f>
        <v>0.52806507518179835</v>
      </c>
      <c r="I220" s="33">
        <f>+'2018 Hourly Load - RC2016'!I221/'2018 Hourly Load - RC2016'!$C$7</f>
        <v>0.5536765864632639</v>
      </c>
      <c r="J220" s="33">
        <f>+'2018 Hourly Load - RC2016'!J221/'2018 Hourly Load - RC2016'!$C$7</f>
        <v>0.60849274111462226</v>
      </c>
      <c r="K220" s="33">
        <f>+'2018 Hourly Load - RC2016'!K221/'2018 Hourly Load - RC2016'!$C$7</f>
        <v>0.66915818056109511</v>
      </c>
      <c r="L220" s="33">
        <f>+'2018 Hourly Load - RC2016'!L221/'2018 Hourly Load - RC2016'!$C$7</f>
        <v>0.71883532071388878</v>
      </c>
      <c r="M220" s="33">
        <f>+'2018 Hourly Load - RC2016'!M221/'2018 Hourly Load - RC2016'!$C$7</f>
        <v>0.77603296988897241</v>
      </c>
      <c r="N220" s="33">
        <f>+'2018 Hourly Load - RC2016'!N221/'2018 Hourly Load - RC2016'!$C$7</f>
        <v>0.82395532460323162</v>
      </c>
      <c r="O220" s="33">
        <f>+'2018 Hourly Load - RC2016'!O221/'2018 Hourly Load - RC2016'!$C$7</f>
        <v>0.86561058846558248</v>
      </c>
      <c r="P220" s="33">
        <f>+'2018 Hourly Load - RC2016'!P221/'2018 Hourly Load - RC2016'!$C$7</f>
        <v>0.88737828402454433</v>
      </c>
      <c r="Q220" s="33">
        <f>+'2018 Hourly Load - RC2016'!Q221/'2018 Hourly Load - RC2016'!$C$7</f>
        <v>0.88913306946307846</v>
      </c>
      <c r="R220" s="33">
        <f>+'2018 Hourly Load - RC2016'!R221/'2018 Hourly Load - RC2016'!$C$7</f>
        <v>0.86331265515321609</v>
      </c>
      <c r="S220" s="33">
        <f>+'2018 Hourly Load - RC2016'!S221/'2018 Hourly Load - RC2016'!$C$7</f>
        <v>0.82061287614888057</v>
      </c>
      <c r="T220" s="33">
        <f>+'2018 Hourly Load - RC2016'!T221/'2018 Hourly Load - RC2016'!$C$7</f>
        <v>0.78982056976317083</v>
      </c>
      <c r="U220" s="33">
        <f>+'2018 Hourly Load - RC2016'!U221/'2018 Hourly Load - RC2016'!$C$7</f>
        <v>0.75948785003993435</v>
      </c>
      <c r="V220" s="33">
        <f>+'2018 Hourly Load - RC2016'!V221/'2018 Hourly Load - RC2016'!$C$7</f>
        <v>0.74039411324445359</v>
      </c>
      <c r="W220" s="33">
        <f>+'2018 Hourly Load - RC2016'!W221/'2018 Hourly Load - RC2016'!$C$7</f>
        <v>0.71173261774839258</v>
      </c>
      <c r="X220" s="33">
        <f>+'2018 Hourly Load - RC2016'!X221/'2018 Hourly Load - RC2016'!$C$7</f>
        <v>0.65670756006863729</v>
      </c>
      <c r="Y220" s="33">
        <f>+'2018 Hourly Load - RC2016'!Y221/'2018 Hourly Load - RC2016'!$C$7</f>
        <v>0.60093045148665281</v>
      </c>
      <c r="AA220" s="34">
        <f t="shared" si="3"/>
        <v>0.88913306946307846</v>
      </c>
    </row>
    <row r="221" spans="1:27" x14ac:dyDescent="0.2">
      <c r="A221" s="29">
        <f>IF('2018 Hourly Load - RC2016'!A222="","",'2018 Hourly Load - RC2016'!A222)</f>
        <v>43312</v>
      </c>
      <c r="B221" s="33">
        <f>+'2018 Hourly Load - RC2016'!B222/'2018 Hourly Load - RC2016'!$C$7</f>
        <v>0.54661566410344709</v>
      </c>
      <c r="C221" s="33">
        <f>+'2018 Hourly Load - RC2016'!C222/'2018 Hourly Load - RC2016'!$C$7</f>
        <v>0.5079268232443328</v>
      </c>
      <c r="D221" s="33">
        <f>+'2018 Hourly Load - RC2016'!D222/'2018 Hourly Load - RC2016'!$C$7</f>
        <v>0.48147969984927952</v>
      </c>
      <c r="E221" s="33">
        <f>+'2018 Hourly Load - RC2016'!E222/'2018 Hourly Load - RC2016'!$C$7</f>
        <v>0.46572841150814981</v>
      </c>
      <c r="F221" s="33">
        <f>+'2018 Hourly Load - RC2016'!F222/'2018 Hourly Load - RC2016'!$C$7</f>
        <v>0.46025515216414986</v>
      </c>
      <c r="G221" s="33">
        <f>+'2018 Hourly Load - RC2016'!G222/'2018 Hourly Load - RC2016'!$C$7</f>
        <v>0.47220440538845515</v>
      </c>
      <c r="H221" s="33">
        <f>+'2018 Hourly Load - RC2016'!H222/'2018 Hourly Load - RC2016'!$C$7</f>
        <v>0.50391588509911145</v>
      </c>
      <c r="I221" s="33">
        <f>+'2018 Hourly Load - RC2016'!I222/'2018 Hourly Load - RC2016'!$C$7</f>
        <v>0.52814863639315712</v>
      </c>
      <c r="J221" s="33">
        <f>+'2018 Hourly Load - RC2016'!J222/'2018 Hourly Load - RC2016'!$C$7</f>
        <v>0.57665591958692786</v>
      </c>
      <c r="K221" s="33">
        <f>+'2018 Hourly Load - RC2016'!K222/'2018 Hourly Load - RC2016'!$C$7</f>
        <v>0.6460117250147136</v>
      </c>
      <c r="L221" s="33">
        <f>+'2018 Hourly Load - RC2016'!L222/'2018 Hourly Load - RC2016'!$C$7</f>
        <v>0.71808326981165982</v>
      </c>
      <c r="M221" s="33">
        <f>+'2018 Hourly Load - RC2016'!M222/'2018 Hourly Load - RC2016'!$C$7</f>
        <v>0.78167335165568996</v>
      </c>
      <c r="N221" s="33">
        <f>+'2018 Hourly Load - RC2016'!N222/'2018 Hourly Load - RC2016'!$C$7</f>
        <v>0.82291080946124695</v>
      </c>
      <c r="O221" s="33">
        <f>+'2018 Hourly Load - RC2016'!O222/'2018 Hourly Load - RC2016'!$C$7</f>
        <v>0.84998464194149104</v>
      </c>
      <c r="P221" s="33">
        <f>+'2018 Hourly Load - RC2016'!P222/'2018 Hourly Load - RC2016'!$C$7</f>
        <v>0.85925993640231546</v>
      </c>
      <c r="Q221" s="33">
        <f>+'2018 Hourly Load - RC2016'!Q222/'2018 Hourly Load - RC2016'!$C$7</f>
        <v>0.8488147849824681</v>
      </c>
      <c r="R221" s="33">
        <f>+'2018 Hourly Load - RC2016'!R222/'2018 Hourly Load - RC2016'!$C$7</f>
        <v>0.81610057073550646</v>
      </c>
      <c r="S221" s="33">
        <f>+'2018 Hourly Load - RC2016'!S222/'2018 Hourly Load - RC2016'!$C$7</f>
        <v>0.78526648374411734</v>
      </c>
      <c r="T221" s="33">
        <f>+'2018 Hourly Load - RC2016'!T222/'2018 Hourly Load - RC2016'!$C$7</f>
        <v>0.75915360519449915</v>
      </c>
      <c r="U221" s="33">
        <f>+'2018 Hourly Load - RC2016'!U222/'2018 Hourly Load - RC2016'!$C$7</f>
        <v>0.72974005879620929</v>
      </c>
      <c r="V221" s="33">
        <f>+'2018 Hourly Load - RC2016'!V222/'2018 Hourly Load - RC2016'!$C$7</f>
        <v>0.72084078978649946</v>
      </c>
      <c r="W221" s="33">
        <f>+'2018 Hourly Load - RC2016'!W222/'2018 Hourly Load - RC2016'!$C$7</f>
        <v>0.69514571729367525</v>
      </c>
      <c r="X221" s="33">
        <f>+'2018 Hourly Load - RC2016'!X222/'2018 Hourly Load - RC2016'!$C$7</f>
        <v>0.64680555652262206</v>
      </c>
      <c r="Y221" s="33">
        <f>+'2018 Hourly Load - RC2016'!Y222/'2018 Hourly Load - RC2016'!$C$7</f>
        <v>0.59123735096903451</v>
      </c>
      <c r="AA221" s="34">
        <f t="shared" si="3"/>
        <v>0.85925993640231546</v>
      </c>
    </row>
    <row r="222" spans="1:27" x14ac:dyDescent="0.2">
      <c r="A222" s="29">
        <f>IF('2018 Hourly Load - RC2016'!A223="","",'2018 Hourly Load - RC2016'!A223)</f>
        <v>43313</v>
      </c>
      <c r="B222" s="33">
        <f>+'2018 Hourly Load - RC2016'!B223/'2018 Hourly Load - RC2016'!$C$7</f>
        <v>0.54331499625477531</v>
      </c>
      <c r="C222" s="33">
        <f>+'2018 Hourly Load - RC2016'!C223/'2018 Hourly Load - RC2016'!$C$7</f>
        <v>0.50713299173642434</v>
      </c>
      <c r="D222" s="33">
        <f>+'2018 Hourly Load - RC2016'!D223/'2018 Hourly Load - RC2016'!$C$7</f>
        <v>0.4778447871551727</v>
      </c>
      <c r="E222" s="33">
        <f>+'2018 Hourly Load - RC2016'!E223/'2018 Hourly Load - RC2016'!$C$7</f>
        <v>0.46472567697184453</v>
      </c>
      <c r="F222" s="33">
        <f>+'2018 Hourly Load - RC2016'!F223/'2018 Hourly Load - RC2016'!$C$7</f>
        <v>0.45749763218931022</v>
      </c>
      <c r="G222" s="33">
        <f>+'2018 Hourly Load - RC2016'!G223/'2018 Hourly Load - RC2016'!$C$7</f>
        <v>0.47074208418967656</v>
      </c>
      <c r="H222" s="33">
        <f>+'2018 Hourly Load - RC2016'!H223/'2018 Hourly Load - RC2016'!$C$7</f>
        <v>0.4979412584869588</v>
      </c>
      <c r="I222" s="33">
        <f>+'2018 Hourly Load - RC2016'!I223/'2018 Hourly Load - RC2016'!$C$7</f>
        <v>0.53165820727022572</v>
      </c>
      <c r="J222" s="33">
        <f>+'2018 Hourly Load - RC2016'!J223/'2018 Hourly Load - RC2016'!$C$7</f>
        <v>0.5890647594737064</v>
      </c>
      <c r="K222" s="33">
        <f>+'2018 Hourly Load - RC2016'!K223/'2018 Hourly Load - RC2016'!$C$7</f>
        <v>0.66138698790472883</v>
      </c>
      <c r="L222" s="33">
        <f>+'2018 Hourly Load - RC2016'!L223/'2018 Hourly Load - RC2016'!$C$7</f>
        <v>0.72506063096011775</v>
      </c>
      <c r="M222" s="33">
        <f>+'2018 Hourly Load - RC2016'!M223/'2018 Hourly Load - RC2016'!$C$7</f>
        <v>0.78012746924555254</v>
      </c>
      <c r="N222" s="33">
        <f>+'2018 Hourly Load - RC2016'!N223/'2018 Hourly Load - RC2016'!$C$7</f>
        <v>0.82132314644543014</v>
      </c>
      <c r="O222" s="33">
        <f>+'2018 Hourly Load - RC2016'!O223/'2018 Hourly Load - RC2016'!$C$7</f>
        <v>0.85015176436420858</v>
      </c>
      <c r="P222" s="33">
        <f>+'2018 Hourly Load - RC2016'!P223/'2018 Hourly Load - RC2016'!$C$7</f>
        <v>0.87405027081281916</v>
      </c>
      <c r="Q222" s="33">
        <f>+'2018 Hourly Load - RC2016'!Q223/'2018 Hourly Load - RC2016'!$C$7</f>
        <v>0.88683513615071219</v>
      </c>
      <c r="R222" s="33">
        <f>+'2018 Hourly Load - RC2016'!R223/'2018 Hourly Load - RC2016'!$C$7</f>
        <v>0.88499678950081906</v>
      </c>
      <c r="S222" s="33">
        <f>+'2018 Hourly Load - RC2016'!S223/'2018 Hourly Load - RC2016'!$C$7</f>
        <v>0.85992842609318565</v>
      </c>
      <c r="T222" s="33">
        <f>+'2018 Hourly Load - RC2016'!T223/'2018 Hourly Load - RC2016'!$C$7</f>
        <v>0.82270190643284991</v>
      </c>
      <c r="U222" s="33">
        <f>+'2018 Hourly Load - RC2016'!U223/'2018 Hourly Load - RC2016'!$C$7</f>
        <v>0.78618565706906396</v>
      </c>
      <c r="V222" s="33">
        <f>+'2018 Hourly Load - RC2016'!V223/'2018 Hourly Load - RC2016'!$C$7</f>
        <v>0.77106107781312505</v>
      </c>
      <c r="W222" s="33">
        <f>+'2018 Hourly Load - RC2016'!W223/'2018 Hourly Load - RC2016'!$C$7</f>
        <v>0.73989274597630084</v>
      </c>
      <c r="X222" s="33">
        <f>+'2018 Hourly Load - RC2016'!X223/'2018 Hourly Load - RC2016'!$C$7</f>
        <v>0.68553617798741562</v>
      </c>
      <c r="Y222" s="33">
        <f>+'2018 Hourly Load - RC2016'!Y223/'2018 Hourly Load - RC2016'!$C$7</f>
        <v>0.63184809968940081</v>
      </c>
      <c r="AA222" s="34">
        <f t="shared" si="3"/>
        <v>0.88683513615071219</v>
      </c>
    </row>
    <row r="223" spans="1:27" x14ac:dyDescent="0.2">
      <c r="A223" s="29">
        <f>IF('2018 Hourly Load - RC2016'!A224="","",'2018 Hourly Load - RC2016'!A224)</f>
        <v>43314</v>
      </c>
      <c r="B223" s="33">
        <f>+'2018 Hourly Load - RC2016'!B224/'2018 Hourly Load - RC2016'!$C$7</f>
        <v>0.58049973530943155</v>
      </c>
      <c r="C223" s="33">
        <f>+'2018 Hourly Load - RC2016'!C224/'2018 Hourly Load - RC2016'!$C$7</f>
        <v>0.53809242054485162</v>
      </c>
      <c r="D223" s="33">
        <f>+'2018 Hourly Load - RC2016'!D224/'2018 Hourly Load - RC2016'!$C$7</f>
        <v>0.50830284869544728</v>
      </c>
      <c r="E223" s="33">
        <f>+'2018 Hourly Load - RC2016'!E224/'2018 Hourly Load - RC2016'!$C$7</f>
        <v>0.48757966827847032</v>
      </c>
      <c r="F223" s="33">
        <f>+'2018 Hourly Load - RC2016'!F224/'2018 Hourly Load - RC2016'!$C$7</f>
        <v>0.47600644050527957</v>
      </c>
      <c r="G223" s="33">
        <f>+'2018 Hourly Load - RC2016'!G224/'2018 Hourly Load - RC2016'!$C$7</f>
        <v>0.47496192536329479</v>
      </c>
      <c r="H223" s="33">
        <f>+'2018 Hourly Load - RC2016'!H224/'2018 Hourly Load - RC2016'!$C$7</f>
        <v>0.48177216408903523</v>
      </c>
      <c r="I223" s="33">
        <f>+'2018 Hourly Load - RC2016'!I224/'2018 Hourly Load - RC2016'!$C$7</f>
        <v>0.49681318213361531</v>
      </c>
      <c r="J223" s="33">
        <f>+'2018 Hourly Load - RC2016'!J224/'2018 Hourly Load - RC2016'!$C$7</f>
        <v>0.56111353427419508</v>
      </c>
      <c r="K223" s="33">
        <f>+'2018 Hourly Load - RC2016'!K224/'2018 Hourly Load - RC2016'!$C$7</f>
        <v>0.63907614447193506</v>
      </c>
      <c r="L223" s="33">
        <f>+'2018 Hourly Load - RC2016'!L224/'2018 Hourly Load - RC2016'!$C$7</f>
        <v>0.70676072567254533</v>
      </c>
      <c r="M223" s="33">
        <f>+'2018 Hourly Load - RC2016'!M224/'2018 Hourly Load - RC2016'!$C$7</f>
        <v>0.75798374823547643</v>
      </c>
      <c r="N223" s="33">
        <f>+'2018 Hourly Load - RC2016'!N224/'2018 Hourly Load - RC2016'!$C$7</f>
        <v>0.7973410787854609</v>
      </c>
      <c r="O223" s="33">
        <f>+'2018 Hourly Load - RC2016'!O224/'2018 Hourly Load - RC2016'!$C$7</f>
        <v>0.81948479979553701</v>
      </c>
      <c r="P223" s="33">
        <f>+'2018 Hourly Load - RC2016'!P224/'2018 Hourly Load - RC2016'!$C$7</f>
        <v>0.83924702628188796</v>
      </c>
      <c r="Q223" s="33">
        <f>+'2018 Hourly Load - RC2016'!Q224/'2018 Hourly Load - RC2016'!$C$7</f>
        <v>0.83836963356262084</v>
      </c>
      <c r="R223" s="33">
        <f>+'2018 Hourly Load - RC2016'!R224/'2018 Hourly Load - RC2016'!$C$7</f>
        <v>0.83160117544255974</v>
      </c>
      <c r="S223" s="33">
        <f>+'2018 Hourly Load - RC2016'!S224/'2018 Hourly Load - RC2016'!$C$7</f>
        <v>0.81417866287425467</v>
      </c>
      <c r="T223" s="33">
        <f>+'2018 Hourly Load - RC2016'!T224/'2018 Hourly Load - RC2016'!$C$7</f>
        <v>0.78296855043175095</v>
      </c>
      <c r="U223" s="33">
        <f>+'2018 Hourly Load - RC2016'!U224/'2018 Hourly Load - RC2016'!$C$7</f>
        <v>0.75108994829837705</v>
      </c>
      <c r="V223" s="33">
        <f>+'2018 Hourly Load - RC2016'!V224/'2018 Hourly Load - RC2016'!$C$7</f>
        <v>0.73880645022863667</v>
      </c>
      <c r="W223" s="33">
        <f>+'2018 Hourly Load - RC2016'!W224/'2018 Hourly Load - RC2016'!$C$7</f>
        <v>0.71411411227211774</v>
      </c>
      <c r="X223" s="33">
        <f>+'2018 Hourly Load - RC2016'!X224/'2018 Hourly Load - RC2016'!$C$7</f>
        <v>0.66706915027712566</v>
      </c>
      <c r="Y223" s="33">
        <f>+'2018 Hourly Load - RC2016'!Y224/'2018 Hourly Load - RC2016'!$C$7</f>
        <v>0.61931391798558399</v>
      </c>
      <c r="AA223" s="34">
        <f t="shared" si="3"/>
        <v>0.83924702628188796</v>
      </c>
    </row>
    <row r="224" spans="1:27" x14ac:dyDescent="0.2">
      <c r="A224" s="29">
        <f>IF('2018 Hourly Load - RC2016'!A225="","",'2018 Hourly Load - RC2016'!A225)</f>
        <v>43315</v>
      </c>
      <c r="B224" s="33">
        <f>+'2018 Hourly Load - RC2016'!B225/'2018 Hourly Load - RC2016'!$C$7</f>
        <v>0.5707230735804546</v>
      </c>
      <c r="C224" s="33">
        <f>+'2018 Hourly Load - RC2016'!C225/'2018 Hourly Load - RC2016'!$C$7</f>
        <v>0.53299518665196621</v>
      </c>
      <c r="D224" s="33">
        <f>+'2018 Hourly Load - RC2016'!D225/'2018 Hourly Load - RC2016'!$C$7</f>
        <v>0.50475149721269919</v>
      </c>
      <c r="E224" s="33">
        <f>+'2018 Hourly Load - RC2016'!E225/'2018 Hourly Load - RC2016'!$C$7</f>
        <v>0.4859084440512948</v>
      </c>
      <c r="F224" s="33">
        <f>+'2018 Hourly Load - RC2016'!F225/'2018 Hourly Load - RC2016'!$C$7</f>
        <v>0.4746276805178597</v>
      </c>
      <c r="G224" s="33">
        <f>+'2018 Hourly Load - RC2016'!G225/'2018 Hourly Load - RC2016'!$C$7</f>
        <v>0.47324892053043988</v>
      </c>
      <c r="H224" s="33">
        <f>+'2018 Hourly Load - RC2016'!H225/'2018 Hourly Load - RC2016'!$C$7</f>
        <v>0.47826259321196657</v>
      </c>
      <c r="I224" s="33">
        <f>+'2018 Hourly Load - RC2016'!I225/'2018 Hourly Load - RC2016'!$C$7</f>
        <v>0.48574132162857719</v>
      </c>
      <c r="J224" s="33">
        <f>+'2018 Hourly Load - RC2016'!J225/'2018 Hourly Load - RC2016'!$C$7</f>
        <v>0.53663009934607309</v>
      </c>
      <c r="K224" s="33">
        <f>+'2018 Hourly Load - RC2016'!K225/'2018 Hourly Load - RC2016'!$C$7</f>
        <v>0.60055442603553832</v>
      </c>
      <c r="L224" s="33">
        <f>+'2018 Hourly Load - RC2016'!L225/'2018 Hourly Load - RC2016'!$C$7</f>
        <v>0.64818431651004182</v>
      </c>
      <c r="M224" s="33">
        <f>+'2018 Hourly Load - RC2016'!M225/'2018 Hourly Load - RC2016'!$C$7</f>
        <v>0.69865528817074385</v>
      </c>
      <c r="N224" s="33">
        <f>+'2018 Hourly Load - RC2016'!N225/'2018 Hourly Load - RC2016'!$C$7</f>
        <v>0.72276269764775136</v>
      </c>
      <c r="O224" s="33">
        <f>+'2018 Hourly Load - RC2016'!O225/'2018 Hourly Load - RC2016'!$C$7</f>
        <v>0.72990718121892684</v>
      </c>
      <c r="P224" s="33">
        <f>+'2018 Hourly Load - RC2016'!P225/'2018 Hourly Load - RC2016'!$C$7</f>
        <v>0.73249757877104893</v>
      </c>
      <c r="Q224" s="33">
        <f>+'2018 Hourly Load - RC2016'!Q225/'2018 Hourly Load - RC2016'!$C$7</f>
        <v>0.73889001143999555</v>
      </c>
      <c r="R224" s="33">
        <f>+'2018 Hourly Load - RC2016'!R225/'2018 Hourly Load - RC2016'!$C$7</f>
        <v>0.74419614836127801</v>
      </c>
      <c r="S224" s="33">
        <f>+'2018 Hourly Load - RC2016'!S225/'2018 Hourly Load - RC2016'!$C$7</f>
        <v>0.73759481266393445</v>
      </c>
      <c r="T224" s="33">
        <f>+'2018 Hourly Load - RC2016'!T225/'2018 Hourly Load - RC2016'!$C$7</f>
        <v>0.72013051948994988</v>
      </c>
      <c r="U224" s="33">
        <f>+'2018 Hourly Load - RC2016'!U225/'2018 Hourly Load - RC2016'!$C$7</f>
        <v>0.7030004711614003</v>
      </c>
      <c r="V224" s="33">
        <f>+'2018 Hourly Load - RC2016'!V225/'2018 Hourly Load - RC2016'!$C$7</f>
        <v>0.68783411129978211</v>
      </c>
      <c r="W224" s="33">
        <f>+'2018 Hourly Load - RC2016'!W225/'2018 Hourly Load - RC2016'!$C$7</f>
        <v>0.65929795762075938</v>
      </c>
      <c r="X224" s="33">
        <f>+'2018 Hourly Load - RC2016'!X225/'2018 Hourly Load - RC2016'!$C$7</f>
        <v>0.6106235520042711</v>
      </c>
      <c r="Y224" s="33">
        <f>+'2018 Hourly Load - RC2016'!Y225/'2018 Hourly Load - RC2016'!$C$7</f>
        <v>0.55660122886082097</v>
      </c>
      <c r="AA224" s="34">
        <f t="shared" si="3"/>
        <v>0.74419614836127801</v>
      </c>
    </row>
    <row r="225" spans="1:27" x14ac:dyDescent="0.2">
      <c r="A225" s="29">
        <f>IF('2018 Hourly Load - RC2016'!A226="","",'2018 Hourly Load - RC2016'!A226)</f>
        <v>43316</v>
      </c>
      <c r="B225" s="33">
        <f>+'2018 Hourly Load - RC2016'!B226/'2018 Hourly Load - RC2016'!$C$7</f>
        <v>0.50546176750924887</v>
      </c>
      <c r="C225" s="33">
        <f>+'2018 Hourly Load - RC2016'!C226/'2018 Hourly Load - RC2016'!$C$7</f>
        <v>0.47099276782375282</v>
      </c>
      <c r="D225" s="33">
        <f>+'2018 Hourly Load - RC2016'!D226/'2018 Hourly Load - RC2016'!$C$7</f>
        <v>0.44855658257392095</v>
      </c>
      <c r="E225" s="33">
        <f>+'2018 Hourly Load - RC2016'!E226/'2018 Hourly Load - RC2016'!$C$7</f>
        <v>0.43527034996787517</v>
      </c>
      <c r="F225" s="33">
        <f>+'2018 Hourly Load - RC2016'!F226/'2018 Hourly Load - RC2016'!$C$7</f>
        <v>0.43435117664292866</v>
      </c>
      <c r="G225" s="33">
        <f>+'2018 Hourly Load - RC2016'!G226/'2018 Hourly Load - RC2016'!$C$7</f>
        <v>0.45219149526802777</v>
      </c>
      <c r="H225" s="33">
        <f>+'2018 Hourly Load - RC2016'!H226/'2018 Hourly Load - RC2016'!$C$7</f>
        <v>0.4865351531364856</v>
      </c>
      <c r="I225" s="33">
        <f>+'2018 Hourly Load - RC2016'!I226/'2018 Hourly Load - RC2016'!$C$7</f>
        <v>0.51197954199523354</v>
      </c>
      <c r="J225" s="33">
        <f>+'2018 Hourly Load - RC2016'!J226/'2018 Hourly Load - RC2016'!$C$7</f>
        <v>0.5607375088230806</v>
      </c>
      <c r="K225" s="33">
        <f>+'2018 Hourly Load - RC2016'!K226/'2018 Hourly Load - RC2016'!$C$7</f>
        <v>0.62161185129795038</v>
      </c>
      <c r="L225" s="33">
        <f>+'2018 Hourly Load - RC2016'!L226/'2018 Hourly Load - RC2016'!$C$7</f>
        <v>0.68119099499675928</v>
      </c>
      <c r="M225" s="33">
        <f>+'2018 Hourly Load - RC2016'!M226/'2018 Hourly Load - RC2016'!$C$7</f>
        <v>0.73178730847449935</v>
      </c>
      <c r="N225" s="33">
        <f>+'2018 Hourly Load - RC2016'!N226/'2018 Hourly Load - RC2016'!$C$7</f>
        <v>0.74557490834869777</v>
      </c>
      <c r="O225" s="33">
        <f>+'2018 Hourly Load - RC2016'!O226/'2018 Hourly Load - RC2016'!$C$7</f>
        <v>0.73930781749678942</v>
      </c>
      <c r="P225" s="33">
        <f>+'2018 Hourly Load - RC2016'!P226/'2018 Hourly Load - RC2016'!$C$7</f>
        <v>0.7171640964867132</v>
      </c>
      <c r="Q225" s="33">
        <f>+'2018 Hourly Load - RC2016'!Q226/'2018 Hourly Load - RC2016'!$C$7</f>
        <v>0.69460256941984311</v>
      </c>
      <c r="R225" s="33">
        <f>+'2018 Hourly Load - RC2016'!R226/'2018 Hourly Load - RC2016'!$C$7</f>
        <v>0.67216638417001107</v>
      </c>
      <c r="S225" s="33">
        <f>+'2018 Hourly Load - RC2016'!S226/'2018 Hourly Load - RC2016'!$C$7</f>
        <v>0.64713980136805715</v>
      </c>
      <c r="T225" s="33">
        <f>+'2018 Hourly Load - RC2016'!T226/'2018 Hourly Load - RC2016'!$C$7</f>
        <v>0.63117960999853051</v>
      </c>
      <c r="U225" s="33">
        <f>+'2018 Hourly Load - RC2016'!U226/'2018 Hourly Load - RC2016'!$C$7</f>
        <v>0.61906323435150767</v>
      </c>
      <c r="V225" s="33">
        <f>+'2018 Hourly Load - RC2016'!V226/'2018 Hourly Load - RC2016'!$C$7</f>
        <v>0.62721045245898854</v>
      </c>
      <c r="W225" s="33">
        <f>+'2018 Hourly Load - RC2016'!W226/'2018 Hourly Load - RC2016'!$C$7</f>
        <v>0.60740644536695809</v>
      </c>
      <c r="X225" s="33">
        <f>+'2018 Hourly Load - RC2016'!X226/'2018 Hourly Load - RC2016'!$C$7</f>
        <v>0.56905184935327902</v>
      </c>
      <c r="Y225" s="33">
        <f>+'2018 Hourly Load - RC2016'!Y226/'2018 Hourly Load - RC2016'!$C$7</f>
        <v>0.52547467762967626</v>
      </c>
      <c r="AA225" s="34">
        <f t="shared" si="3"/>
        <v>0.74557490834869777</v>
      </c>
    </row>
    <row r="226" spans="1:27" x14ac:dyDescent="0.2">
      <c r="A226" s="29">
        <f>IF('2018 Hourly Load - RC2016'!A227="","",'2018 Hourly Load - RC2016'!A227)</f>
        <v>43317</v>
      </c>
      <c r="B226" s="33">
        <f>+'2018 Hourly Load - RC2016'!B227/'2018 Hourly Load - RC2016'!$C$7</f>
        <v>0.4826495568083024</v>
      </c>
      <c r="C226" s="33">
        <f>+'2018 Hourly Load - RC2016'!C227/'2018 Hourly Load - RC2016'!$C$7</f>
        <v>0.45331957162137132</v>
      </c>
      <c r="D226" s="33">
        <f>+'2018 Hourly Load - RC2016'!D227/'2018 Hourly Load - RC2016'!$C$7</f>
        <v>0.43610596208146302</v>
      </c>
      <c r="E226" s="33">
        <f>+'2018 Hourly Load - RC2016'!E227/'2018 Hourly Load - RC2016'!$C$7</f>
        <v>0.42662176459224171</v>
      </c>
      <c r="F226" s="33">
        <f>+'2018 Hourly Load - RC2016'!F227/'2018 Hourly Load - RC2016'!$C$7</f>
        <v>0.42612039732408896</v>
      </c>
      <c r="G226" s="33">
        <f>+'2018 Hourly Load - RC2016'!G227/'2018 Hourly Load - RC2016'!$C$7</f>
        <v>0.44199702748225689</v>
      </c>
      <c r="H226" s="33">
        <f>+'2018 Hourly Load - RC2016'!H227/'2018 Hourly Load - RC2016'!$C$7</f>
        <v>0.47893108290283676</v>
      </c>
      <c r="I226" s="33">
        <f>+'2018 Hourly Load - RC2016'!I227/'2018 Hourly Load - RC2016'!$C$7</f>
        <v>0.5088877771749587</v>
      </c>
      <c r="J226" s="33">
        <f>+'2018 Hourly Load - RC2016'!J227/'2018 Hourly Load - RC2016'!$C$7</f>
        <v>0.56253407486729423</v>
      </c>
      <c r="K226" s="33">
        <f>+'2018 Hourly Load - RC2016'!K227/'2018 Hourly Load - RC2016'!$C$7</f>
        <v>0.62946660516567554</v>
      </c>
      <c r="L226" s="33">
        <f>+'2018 Hourly Load - RC2016'!L227/'2018 Hourly Load - RC2016'!$C$7</f>
        <v>0.68587042283285082</v>
      </c>
      <c r="M226" s="33">
        <f>+'2018 Hourly Load - RC2016'!M227/'2018 Hourly Load - RC2016'!$C$7</f>
        <v>0.73826330235480464</v>
      </c>
      <c r="N226" s="33">
        <f>+'2018 Hourly Load - RC2016'!N227/'2018 Hourly Load - RC2016'!$C$7</f>
        <v>0.77954254076604101</v>
      </c>
      <c r="O226" s="33">
        <f>+'2018 Hourly Load - RC2016'!O227/'2018 Hourly Load - RC2016'!$C$7</f>
        <v>0.80415131751120117</v>
      </c>
      <c r="P226" s="33">
        <f>+'2018 Hourly Load - RC2016'!P227/'2018 Hourly Load - RC2016'!$C$7</f>
        <v>0.79917942543535392</v>
      </c>
      <c r="Q226" s="33">
        <f>+'2018 Hourly Load - RC2016'!Q227/'2018 Hourly Load - RC2016'!$C$7</f>
        <v>0.7953773903185295</v>
      </c>
      <c r="R226" s="33">
        <f>+'2018 Hourly Load - RC2016'!R227/'2018 Hourly Load - RC2016'!$C$7</f>
        <v>0.79913764482967453</v>
      </c>
      <c r="S226" s="33">
        <f>+'2018 Hourly Load - RC2016'!S227/'2018 Hourly Load - RC2016'!$C$7</f>
        <v>0.80260543510106386</v>
      </c>
      <c r="T226" s="33">
        <f>+'2018 Hourly Load - RC2016'!T227/'2018 Hourly Load - RC2016'!$C$7</f>
        <v>0.78902673825526237</v>
      </c>
      <c r="U226" s="33">
        <f>+'2018 Hourly Load - RC2016'!U227/'2018 Hourly Load - RC2016'!$C$7</f>
        <v>0.75873579913770528</v>
      </c>
      <c r="V226" s="33">
        <f>+'2018 Hourly Load - RC2016'!V227/'2018 Hourly Load - RC2016'!$C$7</f>
        <v>0.74490641865782758</v>
      </c>
      <c r="W226" s="33">
        <f>+'2018 Hourly Load - RC2016'!W227/'2018 Hourly Load - RC2016'!$C$7</f>
        <v>0.70939290383034681</v>
      </c>
      <c r="X226" s="33">
        <f>+'2018 Hourly Load - RC2016'!X227/'2018 Hourly Load - RC2016'!$C$7</f>
        <v>0.65161032617575176</v>
      </c>
      <c r="Y226" s="33">
        <f>+'2018 Hourly Load - RC2016'!Y227/'2018 Hourly Load - RC2016'!$C$7</f>
        <v>0.5938695291268361</v>
      </c>
      <c r="AA226" s="34">
        <f t="shared" si="3"/>
        <v>0.80415131751120117</v>
      </c>
    </row>
    <row r="227" spans="1:27" x14ac:dyDescent="0.2">
      <c r="A227" s="29">
        <f>IF('2018 Hourly Load - RC2016'!A228="","",'2018 Hourly Load - RC2016'!A228)</f>
        <v>43318</v>
      </c>
      <c r="B227" s="33">
        <f>+'2018 Hourly Load - RC2016'!B228/'2018 Hourly Load - RC2016'!$C$7</f>
        <v>0.53579448723248535</v>
      </c>
      <c r="C227" s="33">
        <f>+'2018 Hourly Load - RC2016'!C228/'2018 Hourly Load - RC2016'!$C$7</f>
        <v>0.49760701364152371</v>
      </c>
      <c r="D227" s="33">
        <f>+'2018 Hourly Load - RC2016'!D228/'2018 Hourly Load - RC2016'!$C$7</f>
        <v>0.47007359449880631</v>
      </c>
      <c r="E227" s="33">
        <f>+'2018 Hourly Load - RC2016'!E228/'2018 Hourly Load - RC2016'!$C$7</f>
        <v>0.45269286253618041</v>
      </c>
      <c r="F227" s="33">
        <f>+'2018 Hourly Load - RC2016'!F228/'2018 Hourly Load - RC2016'!$C$7</f>
        <v>0.44939219468750874</v>
      </c>
      <c r="G227" s="33">
        <f>+'2018 Hourly Load - RC2016'!G228/'2018 Hourly Load - RC2016'!$C$7</f>
        <v>0.46200993760268422</v>
      </c>
      <c r="H227" s="33">
        <f>+'2018 Hourly Load - RC2016'!H228/'2018 Hourly Load - RC2016'!$C$7</f>
        <v>0.49355429489062297</v>
      </c>
      <c r="I227" s="33">
        <f>+'2018 Hourly Load - RC2016'!I228/'2018 Hourly Load - RC2016'!$C$7</f>
        <v>0.52380345340250056</v>
      </c>
      <c r="J227" s="33">
        <f>+'2018 Hourly Load - RC2016'!J228/'2018 Hourly Load - RC2016'!$C$7</f>
        <v>0.58296479104451548</v>
      </c>
      <c r="K227" s="33">
        <f>+'2018 Hourly Load - RC2016'!K228/'2018 Hourly Load - RC2016'!$C$7</f>
        <v>0.65445140736195029</v>
      </c>
      <c r="L227" s="33">
        <f>+'2018 Hourly Load - RC2016'!L228/'2018 Hourly Load - RC2016'!$C$7</f>
        <v>0.71820861162869787</v>
      </c>
      <c r="M227" s="33">
        <f>+'2018 Hourly Load - RC2016'!M228/'2018 Hourly Load - RC2016'!$C$7</f>
        <v>0.78484867768732347</v>
      </c>
      <c r="N227" s="33">
        <f>+'2018 Hourly Load - RC2016'!N228/'2018 Hourly Load - RC2016'!$C$7</f>
        <v>0.83030597666649875</v>
      </c>
      <c r="O227" s="33">
        <f>+'2018 Hourly Load - RC2016'!O228/'2018 Hourly Load - RC2016'!$C$7</f>
        <v>0.86811742480634591</v>
      </c>
      <c r="P227" s="33">
        <f>+'2018 Hourly Load - RC2016'!P228/'2018 Hourly Load - RC2016'!$C$7</f>
        <v>0.89143100277544496</v>
      </c>
      <c r="Q227" s="33">
        <f>+'2018 Hourly Load - RC2016'!Q228/'2018 Hourly Load - RC2016'!$C$7</f>
        <v>0.89331113003101748</v>
      </c>
      <c r="R227" s="33">
        <f>+'2018 Hourly Load - RC2016'!R228/'2018 Hourly Load - RC2016'!$C$7</f>
        <v>0.87334000051626948</v>
      </c>
      <c r="S227" s="33">
        <f>+'2018 Hourly Load - RC2016'!S228/'2018 Hourly Load - RC2016'!$C$7</f>
        <v>0.85148874374594907</v>
      </c>
      <c r="T227" s="33">
        <f>+'2018 Hourly Load - RC2016'!T228/'2018 Hourly Load - RC2016'!$C$7</f>
        <v>0.82174095250222401</v>
      </c>
      <c r="U227" s="33">
        <f>+'2018 Hourly Load - RC2016'!U228/'2018 Hourly Load - RC2016'!$C$7</f>
        <v>0.79203494186417844</v>
      </c>
      <c r="V227" s="33">
        <f>+'2018 Hourly Load - RC2016'!V228/'2018 Hourly Load - RC2016'!$C$7</f>
        <v>0.77849802562405634</v>
      </c>
      <c r="W227" s="33">
        <f>+'2018 Hourly Load - RC2016'!W228/'2018 Hourly Load - RC2016'!$C$7</f>
        <v>0.74570025016573593</v>
      </c>
      <c r="X227" s="33">
        <f>+'2018 Hourly Load - RC2016'!X228/'2018 Hourly Load - RC2016'!$C$7</f>
        <v>0.68215194892738529</v>
      </c>
      <c r="Y227" s="33">
        <f>+'2018 Hourly Load - RC2016'!Y228/'2018 Hourly Load - RC2016'!$C$7</f>
        <v>0.62324129491944658</v>
      </c>
      <c r="AA227" s="34">
        <f t="shared" si="3"/>
        <v>0.89331113003101748</v>
      </c>
    </row>
    <row r="228" spans="1:27" x14ac:dyDescent="0.2">
      <c r="A228" s="29">
        <f>IF('2018 Hourly Load - RC2016'!A229="","",'2018 Hourly Load - RC2016'!A229)</f>
        <v>43319</v>
      </c>
      <c r="B228" s="33">
        <f>+'2018 Hourly Load - RC2016'!B229/'2018 Hourly Load - RC2016'!$C$7</f>
        <v>0.56483200817966073</v>
      </c>
      <c r="C228" s="33">
        <f>+'2018 Hourly Load - RC2016'!C229/'2018 Hourly Load - RC2016'!$C$7</f>
        <v>0.52422125945929454</v>
      </c>
      <c r="D228" s="33">
        <f>+'2018 Hourly Load - RC2016'!D229/'2018 Hourly Load - RC2016'!$C$7</f>
        <v>0.49706386576769163</v>
      </c>
      <c r="E228" s="33">
        <f>+'2018 Hourly Load - RC2016'!E229/'2018 Hourly Load - RC2016'!$C$7</f>
        <v>0.47901464411419559</v>
      </c>
      <c r="F228" s="33">
        <f>+'2018 Hourly Load - RC2016'!F229/'2018 Hourly Load - RC2016'!$C$7</f>
        <v>0.4723715278111727</v>
      </c>
      <c r="G228" s="33">
        <f>+'2018 Hourly Load - RC2016'!G229/'2018 Hourly Load - RC2016'!$C$7</f>
        <v>0.48494749012066884</v>
      </c>
      <c r="H228" s="33">
        <f>+'2018 Hourly Load - RC2016'!H229/'2018 Hourly Load - RC2016'!$C$7</f>
        <v>0.51619938316885183</v>
      </c>
      <c r="I228" s="33">
        <f>+'2018 Hourly Load - RC2016'!I229/'2018 Hourly Load - RC2016'!$C$7</f>
        <v>0.54339855746613408</v>
      </c>
      <c r="J228" s="33">
        <f>+'2018 Hourly Load - RC2016'!J229/'2018 Hourly Load - RC2016'!$C$7</f>
        <v>0.60594412416817955</v>
      </c>
      <c r="K228" s="33">
        <f>+'2018 Hourly Load - RC2016'!K229/'2018 Hourly Load - RC2016'!$C$7</f>
        <v>0.67922730652982788</v>
      </c>
      <c r="L228" s="33">
        <f>+'2018 Hourly Load - RC2016'!L229/'2018 Hourly Load - RC2016'!$C$7</f>
        <v>0.74423792896695729</v>
      </c>
      <c r="M228" s="33">
        <f>+'2018 Hourly Load - RC2016'!M229/'2018 Hourly Load - RC2016'!$C$7</f>
        <v>0.80540473568158299</v>
      </c>
      <c r="N228" s="33">
        <f>+'2018 Hourly Load - RC2016'!N229/'2018 Hourly Load - RC2016'!$C$7</f>
        <v>0.85257503949361313</v>
      </c>
      <c r="O228" s="33">
        <f>+'2018 Hourly Load - RC2016'!O229/'2018 Hourly Load - RC2016'!$C$7</f>
        <v>0.88482966707810151</v>
      </c>
      <c r="P228" s="33">
        <f>+'2018 Hourly Load - RC2016'!P229/'2018 Hourly Load - RC2016'!$C$7</f>
        <v>0.89147278338112446</v>
      </c>
      <c r="Q228" s="33">
        <f>+'2018 Hourly Load - RC2016'!Q229/'2018 Hourly Load - RC2016'!$C$7</f>
        <v>0.88758718705294115</v>
      </c>
      <c r="R228" s="33">
        <f>+'2018 Hourly Load - RC2016'!R229/'2018 Hourly Load - RC2016'!$C$7</f>
        <v>0.88119475438399464</v>
      </c>
      <c r="S228" s="33">
        <f>+'2018 Hourly Load - RC2016'!S229/'2018 Hourly Load - RC2016'!$C$7</f>
        <v>0.87003933266759781</v>
      </c>
      <c r="T228" s="33">
        <f>+'2018 Hourly Load - RC2016'!T229/'2018 Hourly Load - RC2016'!$C$7</f>
        <v>0.84029154142387275</v>
      </c>
      <c r="U228" s="33">
        <f>+'2018 Hourly Load - RC2016'!U229/'2018 Hourly Load - RC2016'!$C$7</f>
        <v>0.80607322537245318</v>
      </c>
      <c r="V228" s="33">
        <f>+'2018 Hourly Load - RC2016'!V229/'2018 Hourly Load - RC2016'!$C$7</f>
        <v>0.77461242929587315</v>
      </c>
      <c r="W228" s="33">
        <f>+'2018 Hourly Load - RC2016'!W229/'2018 Hourly Load - RC2016'!$C$7</f>
        <v>0.73074279333251457</v>
      </c>
      <c r="X228" s="33">
        <f>+'2018 Hourly Load - RC2016'!X229/'2018 Hourly Load - RC2016'!$C$7</f>
        <v>0.66368492121709521</v>
      </c>
      <c r="Y228" s="33">
        <f>+'2018 Hourly Load - RC2016'!Y229/'2018 Hourly Load - RC2016'!$C$7</f>
        <v>0.60180784420592004</v>
      </c>
      <c r="AA228" s="34">
        <f t="shared" si="3"/>
        <v>0.89147278338112446</v>
      </c>
    </row>
    <row r="229" spans="1:27" x14ac:dyDescent="0.2">
      <c r="A229" s="29">
        <f>IF('2018 Hourly Load - RC2016'!A230="","",'2018 Hourly Load - RC2016'!A230)</f>
        <v>43320</v>
      </c>
      <c r="B229" s="33">
        <f>+'2018 Hourly Load - RC2016'!B230/'2018 Hourly Load - RC2016'!$C$7</f>
        <v>0.54594717441257679</v>
      </c>
      <c r="C229" s="33">
        <f>+'2018 Hourly Load - RC2016'!C230/'2018 Hourly Load - RC2016'!$C$7</f>
        <v>0.50353985964799697</v>
      </c>
      <c r="D229" s="33">
        <f>+'2018 Hourly Load - RC2016'!D230/'2018 Hourly Load - RC2016'!$C$7</f>
        <v>0.47801190957789025</v>
      </c>
      <c r="E229" s="33">
        <f>+'2018 Hourly Load - RC2016'!E230/'2018 Hourly Load - RC2016'!$C$7</f>
        <v>0.4625530854765163</v>
      </c>
      <c r="F229" s="33">
        <f>+'2018 Hourly Load - RC2016'!F230/'2018 Hourly Load - RC2016'!$C$7</f>
        <v>0.4556175049337377</v>
      </c>
      <c r="G229" s="33">
        <f>+'2018 Hourly Load - RC2016'!G230/'2018 Hourly Load - RC2016'!$C$7</f>
        <v>0.48064408773569178</v>
      </c>
      <c r="H229" s="33">
        <f>+'2018 Hourly Load - RC2016'!H230/'2018 Hourly Load - RC2016'!$C$7</f>
        <v>0.50036453361636335</v>
      </c>
      <c r="I229" s="33">
        <f>+'2018 Hourly Load - RC2016'!I230/'2018 Hourly Load - RC2016'!$C$7</f>
        <v>0.52702056003981357</v>
      </c>
      <c r="J229" s="33">
        <f>+'2018 Hourly Load - RC2016'!J230/'2018 Hourly Load - RC2016'!$C$7</f>
        <v>0.56992924207254614</v>
      </c>
      <c r="K229" s="33">
        <f>+'2018 Hourly Load - RC2016'!K230/'2018 Hourly Load - RC2016'!$C$7</f>
        <v>0.63276727301434732</v>
      </c>
      <c r="L229" s="33">
        <f>+'2018 Hourly Load - RC2016'!L230/'2018 Hourly Load - RC2016'!$C$7</f>
        <v>0.69038272824622482</v>
      </c>
      <c r="M229" s="33">
        <f>+'2018 Hourly Load - RC2016'!M230/'2018 Hourly Load - RC2016'!$C$7</f>
        <v>0.75159131556652981</v>
      </c>
      <c r="N229" s="33">
        <f>+'2018 Hourly Load - RC2016'!N230/'2018 Hourly Load - RC2016'!$C$7</f>
        <v>0.80615678658381185</v>
      </c>
      <c r="O229" s="33">
        <f>+'2018 Hourly Load - RC2016'!O230/'2018 Hourly Load - RC2016'!$C$7</f>
        <v>0.85094559587211693</v>
      </c>
      <c r="P229" s="33">
        <f>+'2018 Hourly Load - RC2016'!P230/'2018 Hourly Load - RC2016'!$C$7</f>
        <v>0.87388314839010162</v>
      </c>
      <c r="Q229" s="33">
        <f>+'2018 Hourly Load - RC2016'!Q230/'2018 Hourly Load - RC2016'!$C$7</f>
        <v>0.87526190837752138</v>
      </c>
      <c r="R229" s="33">
        <f>+'2018 Hourly Load - RC2016'!R230/'2018 Hourly Load - RC2016'!$C$7</f>
        <v>0.86774139935523142</v>
      </c>
      <c r="S229" s="33">
        <f>+'2018 Hourly Load - RC2016'!S230/'2018 Hourly Load - RC2016'!$C$7</f>
        <v>0.83536142995370488</v>
      </c>
      <c r="T229" s="33">
        <f>+'2018 Hourly Load - RC2016'!T230/'2018 Hourly Load - RC2016'!$C$7</f>
        <v>0.7953773903185295</v>
      </c>
      <c r="U229" s="33">
        <f>+'2018 Hourly Load - RC2016'!U230/'2018 Hourly Load - RC2016'!$C$7</f>
        <v>0.75794196762979693</v>
      </c>
      <c r="V229" s="33">
        <f>+'2018 Hourly Load - RC2016'!V230/'2018 Hourly Load - RC2016'!$C$7</f>
        <v>0.74444683199535422</v>
      </c>
      <c r="W229" s="33">
        <f>+'2018 Hourly Load - RC2016'!W230/'2018 Hourly Load - RC2016'!$C$7</f>
        <v>0.71281891349605675</v>
      </c>
      <c r="X229" s="33">
        <f>+'2018 Hourly Load - RC2016'!X230/'2018 Hourly Load - RC2016'!$C$7</f>
        <v>0.66422806909092724</v>
      </c>
      <c r="Y229" s="33">
        <f>+'2018 Hourly Load - RC2016'!Y230/'2018 Hourly Load - RC2016'!$C$7</f>
        <v>0.61893789253446951</v>
      </c>
      <c r="AA229" s="55">
        <f t="shared" si="3"/>
        <v>0.87526190837752138</v>
      </c>
    </row>
    <row r="230" spans="1:27" x14ac:dyDescent="0.2">
      <c r="A230" s="29">
        <f>IF('2018 Hourly Load - RC2016'!A231="","",'2018 Hourly Load - RC2016'!A231)</f>
        <v>43321</v>
      </c>
      <c r="B230" s="33">
        <f>+'2018 Hourly Load - RC2016'!B231/'2018 Hourly Load - RC2016'!$C$7</f>
        <v>0.56190736578210343</v>
      </c>
      <c r="C230" s="33">
        <f>+'2018 Hourly Load - RC2016'!C231/'2018 Hourly Load - RC2016'!$C$7</f>
        <v>0.5224246934150808</v>
      </c>
      <c r="D230" s="33">
        <f>+'2018 Hourly Load - RC2016'!D231/'2018 Hourly Load - RC2016'!$C$7</f>
        <v>0.4928022439883939</v>
      </c>
      <c r="E230" s="33">
        <f>+'2018 Hourly Load - RC2016'!E231/'2018 Hourly Load - RC2016'!$C$7</f>
        <v>0.47370850719291313</v>
      </c>
      <c r="F230" s="33">
        <f>+'2018 Hourly Load - RC2016'!F231/'2018 Hourly Load - RC2016'!$C$7</f>
        <v>0.46434965152072999</v>
      </c>
      <c r="G230" s="33">
        <f>+'2018 Hourly Load - RC2016'!G231/'2018 Hourly Load - RC2016'!$C$7</f>
        <v>0.46434965152072999</v>
      </c>
      <c r="H230" s="33">
        <f>+'2018 Hourly Load - RC2016'!H231/'2018 Hourly Load - RC2016'!$C$7</f>
        <v>0.4706167423726384</v>
      </c>
      <c r="I230" s="33">
        <f>+'2018 Hourly Load - RC2016'!I231/'2018 Hourly Load - RC2016'!$C$7</f>
        <v>0.48958513735108095</v>
      </c>
      <c r="J230" s="33">
        <f>+'2018 Hourly Load - RC2016'!J231/'2018 Hourly Load - RC2016'!$C$7</f>
        <v>0.56086285064011876</v>
      </c>
      <c r="K230" s="33">
        <f>+'2018 Hourly Load - RC2016'!K231/'2018 Hourly Load - RC2016'!$C$7</f>
        <v>0.64459118442161434</v>
      </c>
      <c r="L230" s="33">
        <f>+'2018 Hourly Load - RC2016'!L231/'2018 Hourly Load - RC2016'!$C$7</f>
        <v>0.71482438256866743</v>
      </c>
      <c r="M230" s="33">
        <f>+'2018 Hourly Load - RC2016'!M231/'2018 Hourly Load - RC2016'!$C$7</f>
        <v>0.77544804140946089</v>
      </c>
      <c r="N230" s="33">
        <f>+'2018 Hourly Load - RC2016'!N231/'2018 Hourly Load - RC2016'!$C$7</f>
        <v>0.82027863130344536</v>
      </c>
      <c r="O230" s="33">
        <f>+'2018 Hourly Load - RC2016'!O231/'2018 Hourly Load - RC2016'!$C$7</f>
        <v>0.84985930012445288</v>
      </c>
      <c r="P230" s="33">
        <f>+'2018 Hourly Load - RC2016'!P231/'2018 Hourly Load - RC2016'!$C$7</f>
        <v>0.87020645509031536</v>
      </c>
      <c r="Q230" s="33">
        <f>+'2018 Hourly Load - RC2016'!Q231/'2018 Hourly Load - RC2016'!$C$7</f>
        <v>0.88219748892030003</v>
      </c>
      <c r="R230" s="33">
        <f>+'2018 Hourly Load - RC2016'!R231/'2018 Hourly Load - RC2016'!$C$7</f>
        <v>0.88052626469312434</v>
      </c>
      <c r="S230" s="33">
        <f>+'2018 Hourly Load - RC2016'!S231/'2018 Hourly Load - RC2016'!$C$7</f>
        <v>0.85495653401733829</v>
      </c>
      <c r="T230" s="33">
        <f>+'2018 Hourly Load - RC2016'!T231/'2018 Hourly Load - RC2016'!$C$7</f>
        <v>0.81267456106979663</v>
      </c>
      <c r="U230" s="33">
        <f>+'2018 Hourly Load - RC2016'!U231/'2018 Hourly Load - RC2016'!$C$7</f>
        <v>0.77139532265856026</v>
      </c>
      <c r="V230" s="33">
        <f>+'2018 Hourly Load - RC2016'!V231/'2018 Hourly Load - RC2016'!$C$7</f>
        <v>0.75564403431743044</v>
      </c>
      <c r="W230" s="33">
        <f>+'2018 Hourly Load - RC2016'!W231/'2018 Hourly Load - RC2016'!$C$7</f>
        <v>0.72184352432280474</v>
      </c>
      <c r="X230" s="33">
        <f>+'2018 Hourly Load - RC2016'!X231/'2018 Hourly Load - RC2016'!$C$7</f>
        <v>0.67250062901544627</v>
      </c>
      <c r="Y230" s="33">
        <f>+'2018 Hourly Load - RC2016'!Y231/'2018 Hourly Load - RC2016'!$C$7</f>
        <v>0.62658374337379774</v>
      </c>
      <c r="AA230" s="34">
        <f t="shared" si="3"/>
        <v>0.88219748892030003</v>
      </c>
    </row>
    <row r="231" spans="1:27" x14ac:dyDescent="0.2">
      <c r="A231" s="29">
        <f>IF('2018 Hourly Load - RC2016'!A232="","",'2018 Hourly Load - RC2016'!A232)</f>
        <v>43322</v>
      </c>
      <c r="B231" s="33">
        <f>+'2018 Hourly Load - RC2016'!B232/'2018 Hourly Load - RC2016'!$C$7</f>
        <v>0.57615455231877521</v>
      </c>
      <c r="C231" s="33">
        <f>+'2018 Hourly Load - RC2016'!C232/'2018 Hourly Load - RC2016'!$C$7</f>
        <v>0.53767461448805776</v>
      </c>
      <c r="D231" s="33">
        <f>+'2018 Hourly Load - RC2016'!D232/'2018 Hourly Load - RC2016'!$C$7</f>
        <v>0.50617203780579845</v>
      </c>
      <c r="E231" s="33">
        <f>+'2018 Hourly Load - RC2016'!E232/'2018 Hourly Load - RC2016'!$C$7</f>
        <v>0.4859084440512948</v>
      </c>
      <c r="F231" s="33">
        <f>+'2018 Hourly Load - RC2016'!F232/'2018 Hourly Load - RC2016'!$C$7</f>
        <v>0.47362494598155441</v>
      </c>
      <c r="G231" s="33">
        <f>+'2018 Hourly Load - RC2016'!G232/'2018 Hourly Load - RC2016'!$C$7</f>
        <v>0.46923798238521858</v>
      </c>
      <c r="H231" s="33">
        <f>+'2018 Hourly Load - RC2016'!H232/'2018 Hourly Load - RC2016'!$C$7</f>
        <v>0.4712434514578292</v>
      </c>
      <c r="I231" s="33">
        <f>+'2018 Hourly Load - RC2016'!I232/'2018 Hourly Load - RC2016'!$C$7</f>
        <v>0.48260777620262302</v>
      </c>
      <c r="J231" s="33">
        <f>+'2018 Hourly Load - RC2016'!J232/'2018 Hourly Load - RC2016'!$C$7</f>
        <v>0.5507519440657066</v>
      </c>
      <c r="K231" s="33">
        <f>+'2018 Hourly Load - RC2016'!K232/'2018 Hourly Load - RC2016'!$C$7</f>
        <v>0.63460561966424045</v>
      </c>
      <c r="L231" s="33">
        <f>+'2018 Hourly Load - RC2016'!L232/'2018 Hourly Load - RC2016'!$C$7</f>
        <v>0.70663538385550717</v>
      </c>
      <c r="M231" s="33">
        <f>+'2018 Hourly Load - RC2016'!M232/'2018 Hourly Load - RC2016'!$C$7</f>
        <v>0.77582406686057537</v>
      </c>
      <c r="N231" s="33">
        <f>+'2018 Hourly Load - RC2016'!N232/'2018 Hourly Load - RC2016'!$C$7</f>
        <v>0.82349573794075837</v>
      </c>
      <c r="O231" s="33">
        <f>+'2018 Hourly Load - RC2016'!O232/'2018 Hourly Load - RC2016'!$C$7</f>
        <v>0.85909281397959791</v>
      </c>
      <c r="P231" s="33">
        <f>+'2018 Hourly Load - RC2016'!P232/'2018 Hourly Load - RC2016'!$C$7</f>
        <v>0.87609752049110923</v>
      </c>
      <c r="Q231" s="33">
        <f>+'2018 Hourly Load - RC2016'!Q232/'2018 Hourly Load - RC2016'!$C$7</f>
        <v>0.87943996894546028</v>
      </c>
      <c r="R231" s="33">
        <f>+'2018 Hourly Load - RC2016'!R232/'2018 Hourly Load - RC2016'!$C$7</f>
        <v>0.87647354594222371</v>
      </c>
      <c r="S231" s="33">
        <f>+'2018 Hourly Load - RC2016'!S232/'2018 Hourly Load - RC2016'!$C$7</f>
        <v>0.86473319574631535</v>
      </c>
      <c r="T231" s="33">
        <f>+'2018 Hourly Load - RC2016'!T232/'2018 Hourly Load - RC2016'!$C$7</f>
        <v>0.83302171603565911</v>
      </c>
      <c r="U231" s="33">
        <f>+'2018 Hourly Load - RC2016'!U232/'2018 Hourly Load - RC2016'!$C$7</f>
        <v>0.79211850307553711</v>
      </c>
      <c r="V231" s="33">
        <f>+'2018 Hourly Load - RC2016'!V232/'2018 Hourly Load - RC2016'!$C$7</f>
        <v>0.77315010809709461</v>
      </c>
      <c r="W231" s="33">
        <f>+'2018 Hourly Load - RC2016'!W232/'2018 Hourly Load - RC2016'!$C$7</f>
        <v>0.73287360422216352</v>
      </c>
      <c r="X231" s="33">
        <f>+'2018 Hourly Load - RC2016'!X232/'2018 Hourly Load - RC2016'!$C$7</f>
        <v>0.67383760839718676</v>
      </c>
      <c r="Y231" s="33">
        <f>+'2018 Hourly Load - RC2016'!Y232/'2018 Hourly Load - RC2016'!$C$7</f>
        <v>0.61296326592231687</v>
      </c>
      <c r="AA231" s="34">
        <f t="shared" si="3"/>
        <v>0.87943996894546028</v>
      </c>
    </row>
    <row r="232" spans="1:27" x14ac:dyDescent="0.2">
      <c r="A232" s="29">
        <f>IF('2018 Hourly Load - RC2016'!A233="","",'2018 Hourly Load - RC2016'!A233)</f>
        <v>43323</v>
      </c>
      <c r="B232" s="33">
        <f>+'2018 Hourly Load - RC2016'!B233/'2018 Hourly Load - RC2016'!$C$7</f>
        <v>0.55614164219834783</v>
      </c>
      <c r="C232" s="33">
        <f>+'2018 Hourly Load - RC2016'!C233/'2018 Hourly Load - RC2016'!$C$7</f>
        <v>0.51465350075871441</v>
      </c>
      <c r="D232" s="33">
        <f>+'2018 Hourly Load - RC2016'!D233/'2018 Hourly Load - RC2016'!$C$7</f>
        <v>0.4860337858683329</v>
      </c>
      <c r="E232" s="33">
        <f>+'2018 Hourly Load - RC2016'!E233/'2018 Hourly Load - RC2016'!$C$7</f>
        <v>0.46856949269434833</v>
      </c>
      <c r="F232" s="33">
        <f>+'2018 Hourly Load - RC2016'!F233/'2018 Hourly Load - RC2016'!$C$7</f>
        <v>0.46292911092763078</v>
      </c>
      <c r="G232" s="33">
        <f>+'2018 Hourly Load - RC2016'!G233/'2018 Hourly Load - RC2016'!$C$7</f>
        <v>0.47813725139492841</v>
      </c>
      <c r="H232" s="33">
        <f>+'2018 Hourly Load - RC2016'!H233/'2018 Hourly Load - RC2016'!$C$7</f>
        <v>0.509556266865829</v>
      </c>
      <c r="I232" s="33">
        <f>+'2018 Hourly Load - RC2016'!I233/'2018 Hourly Load - RC2016'!$C$7</f>
        <v>0.53286984483492805</v>
      </c>
      <c r="J232" s="33">
        <f>+'2018 Hourly Load - RC2016'!J233/'2018 Hourly Load - RC2016'!$C$7</f>
        <v>0.58689216797837818</v>
      </c>
      <c r="K232" s="33">
        <f>+'2018 Hourly Load - RC2016'!K233/'2018 Hourly Load - RC2016'!$C$7</f>
        <v>0.66193013577856086</v>
      </c>
      <c r="L232" s="33">
        <f>+'2018 Hourly Load - RC2016'!L233/'2018 Hourly Load - RC2016'!$C$7</f>
        <v>0.73107703817794978</v>
      </c>
      <c r="M232" s="33">
        <f>+'2018 Hourly Load - RC2016'!M233/'2018 Hourly Load - RC2016'!$C$7</f>
        <v>0.79951367028078912</v>
      </c>
      <c r="N232" s="33">
        <f>+'2018 Hourly Load - RC2016'!N233/'2018 Hourly Load - RC2016'!$C$7</f>
        <v>0.85102915708347582</v>
      </c>
      <c r="O232" s="33">
        <f>+'2018 Hourly Load - RC2016'!O233/'2018 Hourly Load - RC2016'!$C$7</f>
        <v>0.88353446830204041</v>
      </c>
      <c r="P232" s="33">
        <f>+'2018 Hourly Load - RC2016'!P233/'2018 Hourly Load - RC2016'!$C$7</f>
        <v>0.89180702822655944</v>
      </c>
      <c r="Q232" s="33">
        <f>+'2018 Hourly Load - RC2016'!Q233/'2018 Hourly Load - RC2016'!$C$7</f>
        <v>0.88950909491419305</v>
      </c>
      <c r="R232" s="33">
        <f>+'2018 Hourly Load - RC2016'!R233/'2018 Hourly Load - RC2016'!$C$7</f>
        <v>0.89072073247889538</v>
      </c>
      <c r="S232" s="33">
        <f>+'2018 Hourly Load - RC2016'!S233/'2018 Hourly Load - RC2016'!$C$7</f>
        <v>0.88286597861117033</v>
      </c>
      <c r="T232" s="33">
        <f>+'2018 Hourly Load - RC2016'!T233/'2018 Hourly Load - RC2016'!$C$7</f>
        <v>0.85917637519095658</v>
      </c>
      <c r="U232" s="33">
        <f>+'2018 Hourly Load - RC2016'!U233/'2018 Hourly Load - RC2016'!$C$7</f>
        <v>0.82253478401013236</v>
      </c>
      <c r="V232" s="33">
        <f>+'2018 Hourly Load - RC2016'!V233/'2018 Hourly Load - RC2016'!$C$7</f>
        <v>0.80774444959962877</v>
      </c>
      <c r="W232" s="33">
        <f>+'2018 Hourly Load - RC2016'!W233/'2018 Hourly Load - RC2016'!$C$7</f>
        <v>0.7606159263932778</v>
      </c>
      <c r="X232" s="33">
        <f>+'2018 Hourly Load - RC2016'!X233/'2018 Hourly Load - RC2016'!$C$7</f>
        <v>0.70254088449892704</v>
      </c>
      <c r="Y232" s="33">
        <f>+'2018 Hourly Load - RC2016'!Y233/'2018 Hourly Load - RC2016'!$C$7</f>
        <v>0.6350652063267137</v>
      </c>
      <c r="AA232" s="34">
        <f t="shared" si="3"/>
        <v>0.89180702822655944</v>
      </c>
    </row>
    <row r="233" spans="1:27" x14ac:dyDescent="0.2">
      <c r="A233" s="29">
        <f>IF('2018 Hourly Load - RC2016'!A234="","",'2018 Hourly Load - RC2016'!A234)</f>
        <v>43324</v>
      </c>
      <c r="B233" s="33">
        <f>+'2018 Hourly Load - RC2016'!B234/'2018 Hourly Load - RC2016'!$C$7</f>
        <v>0.57598742989605756</v>
      </c>
      <c r="C233" s="33">
        <f>+'2018 Hourly Load - RC2016'!C234/'2018 Hourly Load - RC2016'!$C$7</f>
        <v>0.53537668117569148</v>
      </c>
      <c r="D233" s="33">
        <f>+'2018 Hourly Load - RC2016'!D234/'2018 Hourly Load - RC2016'!$C$7</f>
        <v>0.50291315056280605</v>
      </c>
      <c r="E233" s="33">
        <f>+'2018 Hourly Load - RC2016'!E234/'2018 Hourly Load - RC2016'!$C$7</f>
        <v>0.48298380165373755</v>
      </c>
      <c r="F233" s="33">
        <f>+'2018 Hourly Load - RC2016'!F234/'2018 Hourly Load - RC2016'!$C$7</f>
        <v>0.47642424656207344</v>
      </c>
      <c r="G233" s="33">
        <f>+'2018 Hourly Load - RC2016'!G234/'2018 Hourly Load - RC2016'!$C$7</f>
        <v>0.48912555068860775</v>
      </c>
      <c r="H233" s="33">
        <f>+'2018 Hourly Load - RC2016'!H234/'2018 Hourly Load - RC2016'!$C$7</f>
        <v>0.5205027855538289</v>
      </c>
      <c r="I233" s="33">
        <f>+'2018 Hourly Load - RC2016'!I234/'2018 Hourly Load - RC2016'!$C$7</f>
        <v>0.54586361320121801</v>
      </c>
      <c r="J233" s="33">
        <f>+'2018 Hourly Load - RC2016'!J234/'2018 Hourly Load - RC2016'!$C$7</f>
        <v>0.60059620664121771</v>
      </c>
      <c r="K233" s="33">
        <f>+'2018 Hourly Load - RC2016'!K234/'2018 Hourly Load - RC2016'!$C$7</f>
        <v>0.67137255266210283</v>
      </c>
      <c r="L233" s="33">
        <f>+'2018 Hourly Load - RC2016'!L234/'2018 Hourly Load - RC2016'!$C$7</f>
        <v>0.73467017026637726</v>
      </c>
      <c r="M233" s="33">
        <f>+'2018 Hourly Load - RC2016'!M234/'2018 Hourly Load - RC2016'!$C$7</f>
        <v>0.79170069701874324</v>
      </c>
      <c r="N233" s="33">
        <f>+'2018 Hourly Load - RC2016'!N234/'2018 Hourly Load - RC2016'!$C$7</f>
        <v>0.83256212937318574</v>
      </c>
      <c r="O233" s="33">
        <f>+'2018 Hourly Load - RC2016'!O234/'2018 Hourly Load - RC2016'!$C$7</f>
        <v>0.86398114484408628</v>
      </c>
      <c r="P233" s="33">
        <f>+'2018 Hourly Load - RC2016'!P234/'2018 Hourly Load - RC2016'!$C$7</f>
        <v>0.87542903080023893</v>
      </c>
      <c r="Q233" s="33">
        <f>+'2018 Hourly Load - RC2016'!Q234/'2018 Hourly Load - RC2016'!$C$7</f>
        <v>0.8745516380809718</v>
      </c>
      <c r="R233" s="33">
        <f>+'2018 Hourly Load - RC2016'!R234/'2018 Hourly Load - RC2016'!$C$7</f>
        <v>0.8813618768067123</v>
      </c>
      <c r="S233" s="33">
        <f>+'2018 Hourly Load - RC2016'!S234/'2018 Hourly Load - RC2016'!$C$7</f>
        <v>0.8768077907876588</v>
      </c>
      <c r="T233" s="33">
        <f>+'2018 Hourly Load - RC2016'!T234/'2018 Hourly Load - RC2016'!$C$7</f>
        <v>0.86084759941813216</v>
      </c>
      <c r="U233" s="33">
        <f>+'2018 Hourly Load - RC2016'!U234/'2018 Hourly Load - RC2016'!$C$7</f>
        <v>0.82587723246448341</v>
      </c>
      <c r="V233" s="33">
        <f>+'2018 Hourly Load - RC2016'!V234/'2018 Hourly Load - RC2016'!$C$7</f>
        <v>0.80415131751120117</v>
      </c>
      <c r="W233" s="33">
        <f>+'2018 Hourly Load - RC2016'!W234/'2018 Hourly Load - RC2016'!$C$7</f>
        <v>0.76040702336488086</v>
      </c>
      <c r="X233" s="33">
        <f>+'2018 Hourly Load - RC2016'!X234/'2018 Hourly Load - RC2016'!$C$7</f>
        <v>0.69919843604457588</v>
      </c>
      <c r="Y233" s="33">
        <f>+'2018 Hourly Load - RC2016'!Y234/'2018 Hourly Load - RC2016'!$C$7</f>
        <v>0.63844943538674415</v>
      </c>
      <c r="AA233" s="34">
        <f t="shared" si="3"/>
        <v>0.8813618768067123</v>
      </c>
    </row>
    <row r="234" spans="1:27" x14ac:dyDescent="0.2">
      <c r="A234" s="29">
        <f>IF('2018 Hourly Load - RC2016'!A235="","",'2018 Hourly Load - RC2016'!A235)</f>
        <v>43325</v>
      </c>
      <c r="B234" s="33">
        <f>+'2018 Hourly Load - RC2016'!B235/'2018 Hourly Load - RC2016'!$C$7</f>
        <v>0.57853604684250026</v>
      </c>
      <c r="C234" s="33">
        <f>+'2018 Hourly Load - RC2016'!C235/'2018 Hourly Load - RC2016'!$C$7</f>
        <v>0.54080815991401199</v>
      </c>
      <c r="D234" s="33">
        <f>+'2018 Hourly Load - RC2016'!D235/'2018 Hourly Load - RC2016'!$C$7</f>
        <v>0.51143639412140141</v>
      </c>
      <c r="E234" s="33">
        <f>+'2018 Hourly Load - RC2016'!E235/'2018 Hourly Load - RC2016'!$C$7</f>
        <v>0.48712008161599701</v>
      </c>
      <c r="F234" s="33">
        <f>+'2018 Hourly Load - RC2016'!F235/'2018 Hourly Load - RC2016'!$C$7</f>
        <v>0.48076942955272989</v>
      </c>
      <c r="G234" s="33">
        <f>+'2018 Hourly Load - RC2016'!G235/'2018 Hourly Load - RC2016'!$C$7</f>
        <v>0.49413922337013438</v>
      </c>
      <c r="H234" s="33">
        <f>+'2018 Hourly Load - RC2016'!H235/'2018 Hourly Load - RC2016'!$C$7</f>
        <v>0.52681165701141663</v>
      </c>
      <c r="I234" s="33">
        <f>+'2018 Hourly Load - RC2016'!I235/'2018 Hourly Load - RC2016'!$C$7</f>
        <v>0.55292453556103482</v>
      </c>
      <c r="J234" s="33">
        <f>+'2018 Hourly Load - RC2016'!J235/'2018 Hourly Load - RC2016'!$C$7</f>
        <v>0.61246189865416423</v>
      </c>
      <c r="K234" s="33">
        <f>+'2018 Hourly Load - RC2016'!K235/'2018 Hourly Load - RC2016'!$C$7</f>
        <v>0.68424097921135463</v>
      </c>
      <c r="L234" s="33">
        <f>+'2018 Hourly Load - RC2016'!L235/'2018 Hourly Load - RC2016'!$C$7</f>
        <v>0.74912625983144587</v>
      </c>
      <c r="M234" s="33">
        <f>+'2018 Hourly Load - RC2016'!M235/'2018 Hourly Load - RC2016'!$C$7</f>
        <v>0.81589166770710952</v>
      </c>
      <c r="N234" s="33">
        <f>+'2018 Hourly Load - RC2016'!N235/'2018 Hourly Load - RC2016'!$C$7</f>
        <v>0.86368868060433057</v>
      </c>
      <c r="O234" s="33">
        <f>+'2018 Hourly Load - RC2016'!O235/'2018 Hourly Load - RC2016'!$C$7</f>
        <v>0.89665357848536853</v>
      </c>
      <c r="P234" s="33">
        <f>+'2018 Hourly Load - RC2016'!P235/'2018 Hourly Load - RC2016'!$C$7</f>
        <v>0.91324047894008609</v>
      </c>
      <c r="Q234" s="33">
        <f>+'2018 Hourly Load - RC2016'!Q235/'2018 Hourly Load - RC2016'!$C$7</f>
        <v>0.92180550310436093</v>
      </c>
      <c r="R234" s="33">
        <f>+'2018 Hourly Load - RC2016'!R235/'2018 Hourly Load - RC2016'!$C$7</f>
        <v>0.92176372249868144</v>
      </c>
      <c r="S234" s="33">
        <f>+'2018 Hourly Load - RC2016'!S235/'2018 Hourly Load - RC2016'!$C$7</f>
        <v>0.90166725116689528</v>
      </c>
      <c r="T234" s="33">
        <f>+'2018 Hourly Load - RC2016'!T235/'2018 Hourly Load - RC2016'!$C$7</f>
        <v>0.87062426114710922</v>
      </c>
      <c r="U234" s="33">
        <f>+'2018 Hourly Load - RC2016'!U235/'2018 Hourly Load - RC2016'!$C$7</f>
        <v>0.83013885424378131</v>
      </c>
      <c r="V234" s="33">
        <f>+'2018 Hourly Load - RC2016'!V235/'2018 Hourly Load - RC2016'!$C$7</f>
        <v>0.81321770894362866</v>
      </c>
      <c r="W234" s="33">
        <f>+'2018 Hourly Load - RC2016'!W235/'2018 Hourly Load - RC2016'!$C$7</f>
        <v>0.77365147536524714</v>
      </c>
      <c r="X234" s="33">
        <f>+'2018 Hourly Load - RC2016'!X235/'2018 Hourly Load - RC2016'!$C$7</f>
        <v>0.71156549532567515</v>
      </c>
      <c r="Y234" s="33">
        <f>+'2018 Hourly Load - RC2016'!Y235/'2018 Hourly Load - RC2016'!$C$7</f>
        <v>0.64981376013153802</v>
      </c>
      <c r="AA234" s="34">
        <f t="shared" si="3"/>
        <v>0.92180550310436093</v>
      </c>
    </row>
    <row r="235" spans="1:27" x14ac:dyDescent="0.2">
      <c r="A235" s="29">
        <f>IF('2018 Hourly Load - RC2016'!A236="","",'2018 Hourly Load - RC2016'!A236)</f>
        <v>43326</v>
      </c>
      <c r="B235" s="33">
        <f>+'2018 Hourly Load - RC2016'!B236/'2018 Hourly Load - RC2016'!$C$7</f>
        <v>0.59428733518362997</v>
      </c>
      <c r="C235" s="33">
        <f>+'2018 Hourly Load - RC2016'!C236/'2018 Hourly Load - RC2016'!$C$7</f>
        <v>0.55601630038130967</v>
      </c>
      <c r="D235" s="33">
        <f>+'2018 Hourly Load - RC2016'!D236/'2018 Hourly Load - RC2016'!$C$7</f>
        <v>0.52898424850674486</v>
      </c>
      <c r="E235" s="33">
        <f>+'2018 Hourly Load - RC2016'!E236/'2018 Hourly Load - RC2016'!$C$7</f>
        <v>0.51135283291004274</v>
      </c>
      <c r="F235" s="33">
        <f>+'2018 Hourly Load - RC2016'!F236/'2018 Hourly Load - RC2016'!$C$7</f>
        <v>0.50345629843663808</v>
      </c>
      <c r="G235" s="33">
        <f>+'2018 Hourly Load - RC2016'!G236/'2018 Hourly Load - RC2016'!$C$7</f>
        <v>0.51356720501105024</v>
      </c>
      <c r="H235" s="33">
        <f>+'2018 Hourly Load - RC2016'!H236/'2018 Hourly Load - RC2016'!$C$7</f>
        <v>0.54502800108763028</v>
      </c>
      <c r="I235" s="33">
        <f>+'2018 Hourly Load - RC2016'!I236/'2018 Hourly Load - RC2016'!$C$7</f>
        <v>0.56880116571920269</v>
      </c>
      <c r="J235" s="33">
        <f>+'2018 Hourly Load - RC2016'!J236/'2018 Hourly Load - RC2016'!$C$7</f>
        <v>0.62595703428860694</v>
      </c>
      <c r="K235" s="33">
        <f>+'2018 Hourly Load - RC2016'!K236/'2018 Hourly Load - RC2016'!$C$7</f>
        <v>0.6994491196786522</v>
      </c>
      <c r="L235" s="33">
        <f>+'2018 Hourly Load - RC2016'!L236/'2018 Hourly Load - RC2016'!$C$7</f>
        <v>0.76592206331456025</v>
      </c>
      <c r="M235" s="33">
        <f>+'2018 Hourly Load - RC2016'!M236/'2018 Hourly Load - RC2016'!$C$7</f>
        <v>0.81781357556836143</v>
      </c>
      <c r="N235" s="33">
        <f>+'2018 Hourly Load - RC2016'!N236/'2018 Hourly Load - RC2016'!$C$7</f>
        <v>0.86218457879987265</v>
      </c>
      <c r="O235" s="33">
        <f>+'2018 Hourly Load - RC2016'!O236/'2018 Hourly Load - RC2016'!$C$7</f>
        <v>0.88558171798033047</v>
      </c>
      <c r="P235" s="33">
        <f>+'2018 Hourly Load - RC2016'!P236/'2018 Hourly Load - RC2016'!$C$7</f>
        <v>0.88884060522332276</v>
      </c>
      <c r="Q235" s="33">
        <f>+'2018 Hourly Load - RC2016'!Q236/'2018 Hourly Load - RC2016'!$C$7</f>
        <v>0.85888391095120087</v>
      </c>
      <c r="R235" s="33">
        <f>+'2018 Hourly Load - RC2016'!R236/'2018 Hourly Load - RC2016'!$C$7</f>
        <v>0.81430400469129283</v>
      </c>
      <c r="S235" s="33">
        <f>+'2018 Hourly Load - RC2016'!S236/'2018 Hourly Load - RC2016'!$C$7</f>
        <v>0.78000212742851438</v>
      </c>
      <c r="T235" s="33">
        <f>+'2018 Hourly Load - RC2016'!T236/'2018 Hourly Load - RC2016'!$C$7</f>
        <v>0.75121529011541532</v>
      </c>
      <c r="U235" s="33">
        <f>+'2018 Hourly Load - RC2016'!U236/'2018 Hourly Load - RC2016'!$C$7</f>
        <v>0.72669007458161394</v>
      </c>
      <c r="V235" s="33">
        <f>+'2018 Hourly Load - RC2016'!V236/'2018 Hourly Load - RC2016'!$C$7</f>
        <v>0.72167640190008719</v>
      </c>
      <c r="W235" s="33">
        <f>+'2018 Hourly Load - RC2016'!W236/'2018 Hourly Load - RC2016'!$C$7</f>
        <v>0.68808479493385843</v>
      </c>
      <c r="X235" s="33">
        <f>+'2018 Hourly Load - RC2016'!X236/'2018 Hourly Load - RC2016'!$C$7</f>
        <v>0.64220968989788918</v>
      </c>
      <c r="Y235" s="33">
        <f>+'2018 Hourly Load - RC2016'!Y236/'2018 Hourly Load - RC2016'!$C$7</f>
        <v>0.58425998982057659</v>
      </c>
      <c r="AA235" s="34">
        <f t="shared" si="3"/>
        <v>0.88884060522332276</v>
      </c>
    </row>
    <row r="236" spans="1:27" x14ac:dyDescent="0.2">
      <c r="A236" s="29">
        <f>IF('2018 Hourly Load - RC2016'!A237="","",'2018 Hourly Load - RC2016'!A237)</f>
        <v>43327</v>
      </c>
      <c r="B236" s="33">
        <f>+'2018 Hourly Load - RC2016'!B237/'2018 Hourly Load - RC2016'!$C$7</f>
        <v>0.53408148239963038</v>
      </c>
      <c r="C236" s="33">
        <f>+'2018 Hourly Load - RC2016'!C237/'2018 Hourly Load - RC2016'!$C$7</f>
        <v>0.49990494695389004</v>
      </c>
      <c r="D236" s="33">
        <f>+'2018 Hourly Load - RC2016'!D237/'2018 Hourly Load - RC2016'!$C$7</f>
        <v>0.47333248174179871</v>
      </c>
      <c r="E236" s="33">
        <f>+'2018 Hourly Load - RC2016'!E237/'2018 Hourly Load - RC2016'!$C$7</f>
        <v>0.46113254488341704</v>
      </c>
      <c r="F236" s="33">
        <f>+'2018 Hourly Load - RC2016'!F237/'2018 Hourly Load - RC2016'!$C$7</f>
        <v>0.45791543824610409</v>
      </c>
      <c r="G236" s="33">
        <f>+'2018 Hourly Load - RC2016'!G237/'2018 Hourly Load - RC2016'!$C$7</f>
        <v>0.47425165506674521</v>
      </c>
      <c r="H236" s="33">
        <f>+'2018 Hourly Load - RC2016'!H237/'2018 Hourly Load - RC2016'!$C$7</f>
        <v>0.51030831776805796</v>
      </c>
      <c r="I236" s="33">
        <f>+'2018 Hourly Load - RC2016'!I237/'2018 Hourly Load - RC2016'!$C$7</f>
        <v>0.54043213446289751</v>
      </c>
      <c r="J236" s="33">
        <f>+'2018 Hourly Load - RC2016'!J237/'2018 Hourly Load - RC2016'!$C$7</f>
        <v>0.59913388544243906</v>
      </c>
      <c r="K236" s="33">
        <f>+'2018 Hourly Load - RC2016'!K237/'2018 Hourly Load - RC2016'!$C$7</f>
        <v>0.6624315030467135</v>
      </c>
      <c r="L236" s="33">
        <f>+'2018 Hourly Load - RC2016'!L237/'2018 Hourly Load - RC2016'!$C$7</f>
        <v>0.72272091704207186</v>
      </c>
      <c r="M236" s="33">
        <f>+'2018 Hourly Load - RC2016'!M237/'2018 Hourly Load - RC2016'!$C$7</f>
        <v>0.76596384392023964</v>
      </c>
      <c r="N236" s="33">
        <f>+'2018 Hourly Load - RC2016'!N237/'2018 Hourly Load - RC2016'!$C$7</f>
        <v>0.7985944969558425</v>
      </c>
      <c r="O236" s="33">
        <f>+'2018 Hourly Load - RC2016'!O237/'2018 Hourly Load - RC2016'!$C$7</f>
        <v>0.79174247762442274</v>
      </c>
      <c r="P236" s="33">
        <f>+'2018 Hourly Load - RC2016'!P237/'2018 Hourly Load - RC2016'!$C$7</f>
        <v>0.73400168057550697</v>
      </c>
      <c r="Q236" s="33">
        <f>+'2018 Hourly Load - RC2016'!Q237/'2018 Hourly Load - RC2016'!$C$7</f>
        <v>0.69698406394356827</v>
      </c>
      <c r="R236" s="33">
        <f>+'2018 Hourly Load - RC2016'!R237/'2018 Hourly Load - RC2016'!$C$7</f>
        <v>0.67216638417001107</v>
      </c>
      <c r="S236" s="33">
        <f>+'2018 Hourly Load - RC2016'!S237/'2018 Hourly Load - RC2016'!$C$7</f>
        <v>0.65499455523578232</v>
      </c>
      <c r="T236" s="33">
        <f>+'2018 Hourly Load - RC2016'!T237/'2018 Hourly Load - RC2016'!$C$7</f>
        <v>0.6334775433108969</v>
      </c>
      <c r="U236" s="33">
        <f>+'2018 Hourly Load - RC2016'!U237/'2018 Hourly Load - RC2016'!$C$7</f>
        <v>0.61283792410527871</v>
      </c>
      <c r="V236" s="33">
        <f>+'2018 Hourly Load - RC2016'!V237/'2018 Hourly Load - RC2016'!$C$7</f>
        <v>0.61563722468579785</v>
      </c>
      <c r="W236" s="33">
        <f>+'2018 Hourly Load - RC2016'!W237/'2018 Hourly Load - RC2016'!$C$7</f>
        <v>0.59395309033819488</v>
      </c>
      <c r="X236" s="33">
        <f>+'2018 Hourly Load - RC2016'!X237/'2018 Hourly Load - RC2016'!$C$7</f>
        <v>0.56336968698088208</v>
      </c>
      <c r="Y236" s="33">
        <f>+'2018 Hourly Load - RC2016'!Y237/'2018 Hourly Load - RC2016'!$C$7</f>
        <v>0.52413769824793577</v>
      </c>
      <c r="AA236" s="34">
        <f t="shared" si="3"/>
        <v>0.7985944969558425</v>
      </c>
    </row>
    <row r="237" spans="1:27" x14ac:dyDescent="0.2">
      <c r="A237" s="29">
        <f>IF('2018 Hourly Load - RC2016'!A238="","",'2018 Hourly Load - RC2016'!A238)</f>
        <v>43328</v>
      </c>
      <c r="B237" s="33">
        <f>+'2018 Hourly Load - RC2016'!B238/'2018 Hourly Load - RC2016'!$C$7</f>
        <v>0.4834851689218902</v>
      </c>
      <c r="C237" s="33">
        <f>+'2018 Hourly Load - RC2016'!C238/'2018 Hourly Load - RC2016'!$C$7</f>
        <v>0.45645311704732544</v>
      </c>
      <c r="D237" s="33">
        <f>+'2018 Hourly Load - RC2016'!D238/'2018 Hourly Load - RC2016'!$C$7</f>
        <v>0.43802786994271492</v>
      </c>
      <c r="E237" s="33">
        <f>+'2018 Hourly Load - RC2016'!E238/'2018 Hourly Load - RC2016'!$C$7</f>
        <v>0.42570259126729509</v>
      </c>
      <c r="F237" s="33">
        <f>+'2018 Hourly Load - RC2016'!F238/'2018 Hourly Load - RC2016'!$C$7</f>
        <v>0.41939371980970735</v>
      </c>
      <c r="G237" s="33">
        <f>+'2018 Hourly Load - RC2016'!G238/'2018 Hourly Load - RC2016'!$C$7</f>
        <v>0.4216916531220738</v>
      </c>
      <c r="H237" s="33">
        <f>+'2018 Hourly Load - RC2016'!H238/'2018 Hourly Load - RC2016'!$C$7</f>
        <v>0.43326488089526455</v>
      </c>
      <c r="I237" s="33">
        <f>+'2018 Hourly Load - RC2016'!I238/'2018 Hourly Load - RC2016'!$C$7</f>
        <v>0.45214971466234838</v>
      </c>
      <c r="J237" s="33">
        <f>+'2018 Hourly Load - RC2016'!J238/'2018 Hourly Load - RC2016'!$C$7</f>
        <v>0.51782882679034803</v>
      </c>
      <c r="K237" s="33">
        <f>+'2018 Hourly Load - RC2016'!K238/'2018 Hourly Load - RC2016'!$C$7</f>
        <v>0.60924479201685122</v>
      </c>
      <c r="L237" s="33">
        <f>+'2018 Hourly Load - RC2016'!L238/'2018 Hourly Load - RC2016'!$C$7</f>
        <v>0.68449166284543106</v>
      </c>
      <c r="M237" s="33">
        <f>+'2018 Hourly Load - RC2016'!M238/'2018 Hourly Load - RC2016'!$C$7</f>
        <v>0.73909891446839238</v>
      </c>
      <c r="N237" s="33">
        <f>+'2018 Hourly Load - RC2016'!N238/'2018 Hourly Load - RC2016'!$C$7</f>
        <v>0.78973700855181206</v>
      </c>
      <c r="O237" s="33">
        <f>+'2018 Hourly Load - RC2016'!O238/'2018 Hourly Load - RC2016'!$C$7</f>
        <v>0.79867805816720117</v>
      </c>
      <c r="P237" s="33">
        <f>+'2018 Hourly Load - RC2016'!P238/'2018 Hourly Load - RC2016'!$C$7</f>
        <v>0.82370464096915541</v>
      </c>
      <c r="Q237" s="33">
        <f>+'2018 Hourly Load - RC2016'!Q238/'2018 Hourly Load - RC2016'!$C$7</f>
        <v>0.80477802659639208</v>
      </c>
      <c r="R237" s="33">
        <f>+'2018 Hourly Load - RC2016'!R238/'2018 Hourly Load - RC2016'!$C$7</f>
        <v>0.77039258812225486</v>
      </c>
      <c r="S237" s="33">
        <f>+'2018 Hourly Load - RC2016'!S238/'2018 Hourly Load - RC2016'!$C$7</f>
        <v>0.73454482844933899</v>
      </c>
      <c r="T237" s="33">
        <f>+'2018 Hourly Load - RC2016'!T238/'2018 Hourly Load - RC2016'!$C$7</f>
        <v>0.70041007360927821</v>
      </c>
      <c r="U237" s="33">
        <f>+'2018 Hourly Load - RC2016'!U238/'2018 Hourly Load - RC2016'!$C$7</f>
        <v>0.67124721084506467</v>
      </c>
      <c r="V237" s="33">
        <f>+'2018 Hourly Load - RC2016'!V238/'2018 Hourly Load - RC2016'!$C$7</f>
        <v>0.66318355394894246</v>
      </c>
      <c r="W237" s="33">
        <f>+'2018 Hourly Load - RC2016'!W238/'2018 Hourly Load - RC2016'!$C$7</f>
        <v>0.63961929234576709</v>
      </c>
      <c r="X237" s="33">
        <f>+'2018 Hourly Load - RC2016'!X238/'2018 Hourly Load - RC2016'!$C$7</f>
        <v>0.60464892539211845</v>
      </c>
      <c r="Y237" s="33">
        <f>+'2018 Hourly Load - RC2016'!Y238/'2018 Hourly Load - RC2016'!$C$7</f>
        <v>0.55701903491761495</v>
      </c>
      <c r="AA237" s="34">
        <f t="shared" si="3"/>
        <v>0.82370464096915541</v>
      </c>
    </row>
    <row r="238" spans="1:27" x14ac:dyDescent="0.2">
      <c r="A238" s="29">
        <f>IF('2018 Hourly Load - RC2016'!A239="","",'2018 Hourly Load - RC2016'!A239)</f>
        <v>43329</v>
      </c>
      <c r="B238" s="33">
        <f>+'2018 Hourly Load - RC2016'!B239/'2018 Hourly Load - RC2016'!$C$7</f>
        <v>0.51356720501105024</v>
      </c>
      <c r="C238" s="33">
        <f>+'2018 Hourly Load - RC2016'!C239/'2018 Hourly Load - RC2016'!$C$7</f>
        <v>0.48127079682088258</v>
      </c>
      <c r="D238" s="33">
        <f>+'2018 Hourly Load - RC2016'!D239/'2018 Hourly Load - RC2016'!$C$7</f>
        <v>0.45707982613251635</v>
      </c>
      <c r="E238" s="33">
        <f>+'2018 Hourly Load - RC2016'!E239/'2018 Hourly Load - RC2016'!$C$7</f>
        <v>0.44011690022668432</v>
      </c>
      <c r="F238" s="33">
        <f>+'2018 Hourly Load - RC2016'!F239/'2018 Hourly Load - RC2016'!$C$7</f>
        <v>0.43297241665550884</v>
      </c>
      <c r="G238" s="33">
        <f>+'2018 Hourly Load - RC2016'!G239/'2018 Hourly Load - RC2016'!$C$7</f>
        <v>0.43330666150094399</v>
      </c>
      <c r="H238" s="33">
        <f>+'2018 Hourly Load - RC2016'!H239/'2018 Hourly Load - RC2016'!$C$7</f>
        <v>0.44103607355163094</v>
      </c>
      <c r="I238" s="33">
        <f>+'2018 Hourly Load - RC2016'!I239/'2018 Hourly Load - RC2016'!$C$7</f>
        <v>0.45578462735645525</v>
      </c>
      <c r="J238" s="33">
        <f>+'2018 Hourly Load - RC2016'!J239/'2018 Hourly Load - RC2016'!$C$7</f>
        <v>0.5179123880017068</v>
      </c>
      <c r="K238" s="33">
        <f>+'2018 Hourly Load - RC2016'!K239/'2018 Hourly Load - RC2016'!$C$7</f>
        <v>0.60502495084323293</v>
      </c>
      <c r="L238" s="33">
        <f>+'2018 Hourly Load - RC2016'!L239/'2018 Hourly Load - RC2016'!$C$7</f>
        <v>0.68323824467504934</v>
      </c>
      <c r="M238" s="33">
        <f>+'2018 Hourly Load - RC2016'!M239/'2018 Hourly Load - RC2016'!$C$7</f>
        <v>0.74557490834869777</v>
      </c>
      <c r="N238" s="33">
        <f>+'2018 Hourly Load - RC2016'!N239/'2018 Hourly Load - RC2016'!$C$7</f>
        <v>0.79675615030594926</v>
      </c>
      <c r="O238" s="33">
        <f>+'2018 Hourly Load - RC2016'!O239/'2018 Hourly Load - RC2016'!$C$7</f>
        <v>0.83928880688756746</v>
      </c>
      <c r="P238" s="33">
        <f>+'2018 Hourly Load - RC2016'!P239/'2018 Hourly Load - RC2016'!$C$7</f>
        <v>0.84630794864170478</v>
      </c>
      <c r="Q238" s="33">
        <f>+'2018 Hourly Load - RC2016'!Q239/'2018 Hourly Load - RC2016'!$C$7</f>
        <v>0.83836963356262084</v>
      </c>
      <c r="R238" s="33">
        <f>+'2018 Hourly Load - RC2016'!R239/'2018 Hourly Load - RC2016'!$C$7</f>
        <v>0.84242235231352169</v>
      </c>
      <c r="S238" s="33">
        <f>+'2018 Hourly Load - RC2016'!S239/'2018 Hourly Load - RC2016'!$C$7</f>
        <v>0.84087646990338416</v>
      </c>
      <c r="T238" s="33">
        <f>+'2018 Hourly Load - RC2016'!T239/'2018 Hourly Load - RC2016'!$C$7</f>
        <v>0.82228410037605604</v>
      </c>
      <c r="U238" s="33">
        <f>+'2018 Hourly Load - RC2016'!U239/'2018 Hourly Load - RC2016'!$C$7</f>
        <v>0.79165891641306385</v>
      </c>
      <c r="V238" s="33">
        <f>+'2018 Hourly Load - RC2016'!V239/'2018 Hourly Load - RC2016'!$C$7</f>
        <v>0.78196581589544567</v>
      </c>
      <c r="W238" s="33">
        <f>+'2018 Hourly Load - RC2016'!W239/'2018 Hourly Load - RC2016'!$C$7</f>
        <v>0.74687010712475876</v>
      </c>
      <c r="X238" s="33">
        <f>+'2018 Hourly Load - RC2016'!X239/'2018 Hourly Load - RC2016'!$C$7</f>
        <v>0.68699849918619427</v>
      </c>
      <c r="Y238" s="33">
        <f>+'2018 Hourly Load - RC2016'!Y239/'2018 Hourly Load - RC2016'!$C$7</f>
        <v>0.61684886225050006</v>
      </c>
      <c r="AA238" s="34">
        <f t="shared" si="3"/>
        <v>0.84630794864170478</v>
      </c>
    </row>
    <row r="239" spans="1:27" x14ac:dyDescent="0.2">
      <c r="A239" s="29">
        <f>IF('2018 Hourly Load - RC2016'!A240="","",'2018 Hourly Load - RC2016'!A240)</f>
        <v>43330</v>
      </c>
      <c r="B239" s="33">
        <f>+'2018 Hourly Load - RC2016'!B240/'2018 Hourly Load - RC2016'!$C$7</f>
        <v>0.56395461546039349</v>
      </c>
      <c r="C239" s="33">
        <f>+'2018 Hourly Load - RC2016'!C240/'2018 Hourly Load - RC2016'!$C$7</f>
        <v>0.52192332614692816</v>
      </c>
      <c r="D239" s="33">
        <f>+'2018 Hourly Load - RC2016'!D240/'2018 Hourly Load - RC2016'!$C$7</f>
        <v>0.49359607549630236</v>
      </c>
      <c r="E239" s="33">
        <f>+'2018 Hourly Load - RC2016'!E240/'2018 Hourly Load - RC2016'!$C$7</f>
        <v>0.47654958837911165</v>
      </c>
      <c r="F239" s="33">
        <f>+'2018 Hourly Load - RC2016'!F240/'2018 Hourly Load - RC2016'!$C$7</f>
        <v>0.47283111447364595</v>
      </c>
      <c r="G239" s="33">
        <f>+'2018 Hourly Load - RC2016'!G240/'2018 Hourly Load - RC2016'!$C$7</f>
        <v>0.496353595471142</v>
      </c>
      <c r="H239" s="33">
        <f>+'2018 Hourly Load - RC2016'!H240/'2018 Hourly Load - RC2016'!$C$7</f>
        <v>0.53654653813471431</v>
      </c>
      <c r="I239" s="33">
        <f>+'2018 Hourly Load - RC2016'!I240/'2018 Hourly Load - RC2016'!$C$7</f>
        <v>0.55438685675981347</v>
      </c>
      <c r="J239" s="33">
        <f>+'2018 Hourly Load - RC2016'!J240/'2018 Hourly Load - RC2016'!$C$7</f>
        <v>0.5971284163698285</v>
      </c>
      <c r="K239" s="33">
        <f>+'2018 Hourly Load - RC2016'!K240/'2018 Hourly Load - RC2016'!$C$7</f>
        <v>0.67120543023938517</v>
      </c>
      <c r="L239" s="33">
        <f>+'2018 Hourly Load - RC2016'!L240/'2018 Hourly Load - RC2016'!$C$7</f>
        <v>0.74114616414668244</v>
      </c>
      <c r="M239" s="33">
        <f>+'2018 Hourly Load - RC2016'!M240/'2018 Hourly Load - RC2016'!$C$7</f>
        <v>0.80394241448280424</v>
      </c>
      <c r="N239" s="33">
        <f>+'2018 Hourly Load - RC2016'!N240/'2018 Hourly Load - RC2016'!$C$7</f>
        <v>0.85061135102668195</v>
      </c>
      <c r="O239" s="33">
        <f>+'2018 Hourly Load - RC2016'!O240/'2018 Hourly Load - RC2016'!$C$7</f>
        <v>0.88796321250405574</v>
      </c>
      <c r="P239" s="33">
        <f>+'2018 Hourly Load - RC2016'!P240/'2018 Hourly Load - RC2016'!$C$7</f>
        <v>0.90475901598717012</v>
      </c>
      <c r="Q239" s="33">
        <f>+'2018 Hourly Load - RC2016'!Q240/'2018 Hourly Load - RC2016'!$C$7</f>
        <v>0.91837949343865088</v>
      </c>
      <c r="R239" s="33">
        <f>+'2018 Hourly Load - RC2016'!R240/'2018 Hourly Load - RC2016'!$C$7</f>
        <v>0.92055208493397911</v>
      </c>
      <c r="S239" s="33">
        <f>+'2018 Hourly Load - RC2016'!S240/'2018 Hourly Load - RC2016'!$C$7</f>
        <v>0.91165281592426928</v>
      </c>
      <c r="T239" s="33">
        <f>+'2018 Hourly Load - RC2016'!T240/'2018 Hourly Load - RC2016'!$C$7</f>
        <v>0.89235017610039158</v>
      </c>
      <c r="U239" s="33">
        <f>+'2018 Hourly Load - RC2016'!U240/'2018 Hourly Load - RC2016'!$C$7</f>
        <v>0.85771405399217793</v>
      </c>
      <c r="V239" s="33">
        <f>+'2018 Hourly Load - RC2016'!V240/'2018 Hourly Load - RC2016'!$C$7</f>
        <v>0.84396823472365901</v>
      </c>
      <c r="W239" s="33">
        <f>+'2018 Hourly Load - RC2016'!W240/'2018 Hourly Load - RC2016'!$C$7</f>
        <v>0.79299589579480434</v>
      </c>
      <c r="X239" s="33">
        <f>+'2018 Hourly Load - RC2016'!X240/'2018 Hourly Load - RC2016'!$C$7</f>
        <v>0.71983805525019406</v>
      </c>
      <c r="Y239" s="33">
        <f>+'2018 Hourly Load - RC2016'!Y240/'2018 Hourly Load - RC2016'!$C$7</f>
        <v>0.65549592250393496</v>
      </c>
      <c r="AA239" s="34">
        <f t="shared" si="3"/>
        <v>0.92055208493397911</v>
      </c>
    </row>
    <row r="240" spans="1:27" x14ac:dyDescent="0.2">
      <c r="A240" s="29">
        <f>IF('2018 Hourly Load - RC2016'!A241="","",'2018 Hourly Load - RC2016'!A241)</f>
        <v>43331</v>
      </c>
      <c r="B240" s="33">
        <f>+'2018 Hourly Load - RC2016'!B241/'2018 Hourly Load - RC2016'!$C$7</f>
        <v>0.59303391701324837</v>
      </c>
      <c r="C240" s="33">
        <f>+'2018 Hourly Load - RC2016'!C241/'2018 Hourly Load - RC2016'!$C$7</f>
        <v>0.55108618891114169</v>
      </c>
      <c r="D240" s="33">
        <f>+'2018 Hourly Load - RC2016'!D241/'2018 Hourly Load - RC2016'!$C$7</f>
        <v>0.52087881100494338</v>
      </c>
      <c r="E240" s="33">
        <f>+'2018 Hourly Load - RC2016'!E241/'2018 Hourly Load - RC2016'!$C$7</f>
        <v>0.50157617118106568</v>
      </c>
      <c r="F240" s="33">
        <f>+'2018 Hourly Load - RC2016'!F241/'2018 Hourly Load - RC2016'!$C$7</f>
        <v>0.49572688638595119</v>
      </c>
      <c r="G240" s="33">
        <f>+'2018 Hourly Load - RC2016'!G241/'2018 Hourly Load - RC2016'!$C$7</f>
        <v>0.51494596499847023</v>
      </c>
      <c r="H240" s="33">
        <f>+'2018 Hourly Load - RC2016'!H241/'2018 Hourly Load - RC2016'!$C$7</f>
        <v>0.55614164219834783</v>
      </c>
      <c r="I240" s="33">
        <f>+'2018 Hourly Load - RC2016'!I241/'2018 Hourly Load - RC2016'!$C$7</f>
        <v>0.57222717538491252</v>
      </c>
      <c r="J240" s="33">
        <f>+'2018 Hourly Load - RC2016'!J241/'2018 Hourly Load - RC2016'!$C$7</f>
        <v>0.61726666830729393</v>
      </c>
      <c r="K240" s="33">
        <f>+'2018 Hourly Load - RC2016'!K241/'2018 Hourly Load - RC2016'!$C$7</f>
        <v>0.68858616220201119</v>
      </c>
      <c r="L240" s="33">
        <f>+'2018 Hourly Load - RC2016'!L241/'2018 Hourly Load - RC2016'!$C$7</f>
        <v>0.75184199920060613</v>
      </c>
      <c r="M240" s="33">
        <f>+'2018 Hourly Load - RC2016'!M241/'2018 Hourly Load - RC2016'!$C$7</f>
        <v>0.81346839257770509</v>
      </c>
      <c r="N240" s="33">
        <f>+'2018 Hourly Load - RC2016'!N241/'2018 Hourly Load - RC2016'!$C$7</f>
        <v>0.86214279819419326</v>
      </c>
      <c r="O240" s="33">
        <f>+'2018 Hourly Load - RC2016'!O241/'2018 Hourly Load - RC2016'!$C$7</f>
        <v>0.89494057365251367</v>
      </c>
      <c r="P240" s="33">
        <f>+'2018 Hourly Load - RC2016'!P241/'2018 Hourly Load - RC2016'!$C$7</f>
        <v>0.91411787165935321</v>
      </c>
      <c r="Q240" s="33">
        <f>+'2018 Hourly Load - RC2016'!Q241/'2018 Hourly Load - RC2016'!$C$7</f>
        <v>0.93705542417733778</v>
      </c>
      <c r="R240" s="33">
        <f>+'2018 Hourly Load - RC2016'!R241/'2018 Hourly Load - RC2016'!$C$7</f>
        <v>0.94875399376756675</v>
      </c>
      <c r="S240" s="33">
        <f>+'2018 Hourly Load - RC2016'!S241/'2018 Hourly Load - RC2016'!$C$7</f>
        <v>0.93680474054326146</v>
      </c>
      <c r="T240" s="33">
        <f>+'2018 Hourly Load - RC2016'!T241/'2018 Hourly Load - RC2016'!$C$7</f>
        <v>0.91428499408207087</v>
      </c>
      <c r="U240" s="33">
        <f>+'2018 Hourly Load - RC2016'!U241/'2018 Hourly Load - RC2016'!$C$7</f>
        <v>0.8748858829264069</v>
      </c>
      <c r="V240" s="33">
        <f>+'2018 Hourly Load - RC2016'!V241/'2018 Hourly Load - RC2016'!$C$7</f>
        <v>0.85888391095120087</v>
      </c>
      <c r="W240" s="33">
        <f>+'2018 Hourly Load - RC2016'!W241/'2018 Hourly Load - RC2016'!$C$7</f>
        <v>0.81108689805397982</v>
      </c>
      <c r="X240" s="33">
        <f>+'2018 Hourly Load - RC2016'!X241/'2018 Hourly Load - RC2016'!$C$7</f>
        <v>0.73859754720023985</v>
      </c>
      <c r="Y240" s="33">
        <f>+'2018 Hourly Load - RC2016'!Y241/'2018 Hourly Load - RC2016'!$C$7</f>
        <v>0.67095474660530896</v>
      </c>
      <c r="AA240" s="34">
        <f t="shared" si="3"/>
        <v>0.94875399376756675</v>
      </c>
    </row>
    <row r="241" spans="1:27" x14ac:dyDescent="0.2">
      <c r="A241" s="29">
        <f>IF('2018 Hourly Load - RC2016'!A242="","",'2018 Hourly Load - RC2016'!A242)</f>
        <v>43332</v>
      </c>
      <c r="B241" s="33">
        <f>+'2018 Hourly Load - RC2016'!B242/'2018 Hourly Load - RC2016'!$C$7</f>
        <v>0.6096208174679657</v>
      </c>
      <c r="C241" s="33">
        <f>+'2018 Hourly Load - RC2016'!C242/'2018 Hourly Load - RC2016'!$C$7</f>
        <v>0.56708816088634773</v>
      </c>
      <c r="D241" s="33">
        <f>+'2018 Hourly Load - RC2016'!D242/'2018 Hourly Load - RC2016'!$C$7</f>
        <v>0.53750749206534021</v>
      </c>
      <c r="E241" s="33">
        <f>+'2018 Hourly Load - RC2016'!E242/'2018 Hourly Load - RC2016'!$C$7</f>
        <v>0.51523842923822594</v>
      </c>
      <c r="F241" s="33">
        <f>+'2018 Hourly Load - RC2016'!F242/'2018 Hourly Load - RC2016'!$C$7</f>
        <v>0.50801038445569158</v>
      </c>
      <c r="G241" s="33">
        <f>+'2018 Hourly Load - RC2016'!G242/'2018 Hourly Load - RC2016'!$C$7</f>
        <v>0.52493152975584412</v>
      </c>
      <c r="H241" s="33">
        <f>+'2018 Hourly Load - RC2016'!H242/'2018 Hourly Load - RC2016'!$C$7</f>
        <v>0.56395461546039349</v>
      </c>
      <c r="I241" s="33">
        <f>+'2018 Hourly Load - RC2016'!I242/'2018 Hourly Load - RC2016'!$C$7</f>
        <v>0.51987607646863809</v>
      </c>
      <c r="J241" s="33">
        <f>+'2018 Hourly Load - RC2016'!J242/'2018 Hourly Load - RC2016'!$C$7</f>
        <v>0.62157007069227099</v>
      </c>
      <c r="K241" s="33">
        <f>+'2018 Hourly Load - RC2016'!K242/'2018 Hourly Load - RC2016'!$C$7</f>
        <v>0.6933491512494615</v>
      </c>
      <c r="L241" s="33">
        <f>+'2018 Hourly Load - RC2016'!L242/'2018 Hourly Load - RC2016'!$C$7</f>
        <v>0.75593649855718636</v>
      </c>
      <c r="M241" s="33">
        <f>+'2018 Hourly Load - RC2016'!M242/'2018 Hourly Load - RC2016'!$C$7</f>
        <v>0.82115602402271259</v>
      </c>
      <c r="N241" s="33">
        <f>+'2018 Hourly Load - RC2016'!N242/'2018 Hourly Load - RC2016'!$C$7</f>
        <v>0.86264416546234601</v>
      </c>
      <c r="O241" s="33">
        <f>+'2018 Hourly Load - RC2016'!O242/'2018 Hourly Load - RC2016'!$C$7</f>
        <v>0.90246108267480374</v>
      </c>
      <c r="P241" s="33">
        <f>+'2018 Hourly Load - RC2016'!P242/'2018 Hourly Load - RC2016'!$C$7</f>
        <v>0.91858839646704782</v>
      </c>
      <c r="Q241" s="33">
        <f>+'2018 Hourly Load - RC2016'!Q242/'2018 Hourly Load - RC2016'!$C$7</f>
        <v>0.92176372249868144</v>
      </c>
      <c r="R241" s="33">
        <f>+'2018 Hourly Load - RC2016'!R242/'2018 Hourly Load - RC2016'!$C$7</f>
        <v>0.92051030432829972</v>
      </c>
      <c r="S241" s="33">
        <f>+'2018 Hourly Load - RC2016'!S242/'2018 Hourly Load - RC2016'!$C$7</f>
        <v>0.90810146444152118</v>
      </c>
      <c r="T241" s="33">
        <f>+'2018 Hourly Load - RC2016'!T242/'2018 Hourly Load - RC2016'!$C$7</f>
        <v>0.88119475438399464</v>
      </c>
      <c r="U241" s="33">
        <f>+'2018 Hourly Load - RC2016'!U242/'2018 Hourly Load - RC2016'!$C$7</f>
        <v>0.84785383105184209</v>
      </c>
      <c r="V241" s="33">
        <f>+'2018 Hourly Load - RC2016'!V242/'2018 Hourly Load - RC2016'!$C$7</f>
        <v>0.83281281300726206</v>
      </c>
      <c r="W241" s="33">
        <f>+'2018 Hourly Load - RC2016'!W242/'2018 Hourly Load - RC2016'!$C$7</f>
        <v>0.79073974308811734</v>
      </c>
      <c r="X241" s="33">
        <f>+'2018 Hourly Load - RC2016'!X242/'2018 Hourly Load - RC2016'!$C$7</f>
        <v>0.72514419217147652</v>
      </c>
      <c r="Y241" s="33">
        <f>+'2018 Hourly Load - RC2016'!Y242/'2018 Hourly Load - RC2016'!$C$7</f>
        <v>0.65737604975950747</v>
      </c>
      <c r="AA241" s="34">
        <f t="shared" si="3"/>
        <v>0.92176372249868144</v>
      </c>
    </row>
    <row r="242" spans="1:27" x14ac:dyDescent="0.2">
      <c r="A242" s="29">
        <f>IF('2018 Hourly Load - RC2016'!A243="","",'2018 Hourly Load - RC2016'!A243)</f>
        <v>43333</v>
      </c>
      <c r="B242" s="33">
        <f>+'2018 Hourly Load - RC2016'!B243/'2018 Hourly Load - RC2016'!$C$7</f>
        <v>0.60423111933532458</v>
      </c>
      <c r="C242" s="33">
        <f>+'2018 Hourly Load - RC2016'!C243/'2018 Hourly Load - RC2016'!$C$7</f>
        <v>0.56224161062753852</v>
      </c>
      <c r="D242" s="33">
        <f>+'2018 Hourly Load - RC2016'!D243/'2018 Hourly Load - RC2016'!$C$7</f>
        <v>0.53249381938381357</v>
      </c>
      <c r="E242" s="33">
        <f>+'2018 Hourly Load - RC2016'!E243/'2018 Hourly Load - RC2016'!$C$7</f>
        <v>0.51335830198265331</v>
      </c>
      <c r="F242" s="33">
        <f>+'2018 Hourly Load - RC2016'!F243/'2018 Hourly Load - RC2016'!$C$7</f>
        <v>0.50558710932628703</v>
      </c>
      <c r="G242" s="33">
        <f>+'2018 Hourly Load - RC2016'!G243/'2018 Hourly Load - RC2016'!$C$7</f>
        <v>0.52359455037410363</v>
      </c>
      <c r="H242" s="33">
        <f>+'2018 Hourly Load - RC2016'!H243/'2018 Hourly Load - RC2016'!$C$7</f>
        <v>0.5649155693910195</v>
      </c>
      <c r="I242" s="33">
        <f>+'2018 Hourly Load - RC2016'!I243/'2018 Hourly Load - RC2016'!$C$7</f>
        <v>0.58329903588995069</v>
      </c>
      <c r="J242" s="33">
        <f>+'2018 Hourly Load - RC2016'!J243/'2018 Hourly Load - RC2016'!$C$7</f>
        <v>0.62913236032024045</v>
      </c>
      <c r="K242" s="33">
        <f>+'2018 Hourly Load - RC2016'!K243/'2018 Hourly Load - RC2016'!$C$7</f>
        <v>0.69472791123688138</v>
      </c>
      <c r="L242" s="33">
        <f>+'2018 Hourly Load - RC2016'!L243/'2018 Hourly Load - RC2016'!$C$7</f>
        <v>0.76069948760463657</v>
      </c>
      <c r="M242" s="33">
        <f>+'2018 Hourly Load - RC2016'!M243/'2018 Hourly Load - RC2016'!$C$7</f>
        <v>0.82341217672939948</v>
      </c>
      <c r="N242" s="33">
        <f>+'2018 Hourly Load - RC2016'!N243/'2018 Hourly Load - RC2016'!$C$7</f>
        <v>0.86765783814387254</v>
      </c>
      <c r="O242" s="33">
        <f>+'2018 Hourly Load - RC2016'!O243/'2018 Hourly Load - RC2016'!$C$7</f>
        <v>0.90571996991779602</v>
      </c>
      <c r="P242" s="33">
        <f>+'2018 Hourly Load - RC2016'!P243/'2018 Hourly Load - RC2016'!$C$7</f>
        <v>0.92698629820860501</v>
      </c>
      <c r="Q242" s="33">
        <f>+'2018 Hourly Load - RC2016'!Q243/'2018 Hourly Load - RC2016'!$C$7</f>
        <v>0.94850331013349043</v>
      </c>
      <c r="R242" s="33">
        <f>+'2018 Hourly Load - RC2016'!R243/'2018 Hourly Load - RC2016'!$C$7</f>
        <v>0.94925536103571939</v>
      </c>
      <c r="S242" s="33">
        <f>+'2018 Hourly Load - RC2016'!S243/'2018 Hourly Load - RC2016'!$C$7</f>
        <v>0.91779456495913947</v>
      </c>
      <c r="T242" s="33">
        <f>+'2018 Hourly Load - RC2016'!T243/'2018 Hourly Load - RC2016'!$C$7</f>
        <v>0.88462076404970447</v>
      </c>
      <c r="U242" s="33">
        <f>+'2018 Hourly Load - RC2016'!U243/'2018 Hourly Load - RC2016'!$C$7</f>
        <v>0.83878743961941471</v>
      </c>
      <c r="V242" s="33">
        <f>+'2018 Hourly Load - RC2016'!V243/'2018 Hourly Load - RC2016'!$C$7</f>
        <v>0.82830050759388807</v>
      </c>
      <c r="W242" s="33">
        <f>+'2018 Hourly Load - RC2016'!W243/'2018 Hourly Load - RC2016'!$C$7</f>
        <v>0.7818404740784074</v>
      </c>
      <c r="X242" s="33">
        <f>+'2018 Hourly Load - RC2016'!X243/'2018 Hourly Load - RC2016'!$C$7</f>
        <v>0.71962915222179713</v>
      </c>
      <c r="Y242" s="33">
        <f>+'2018 Hourly Load - RC2016'!Y243/'2018 Hourly Load - RC2016'!$C$7</f>
        <v>0.65215347404958379</v>
      </c>
      <c r="AA242" s="34">
        <f t="shared" si="3"/>
        <v>0.94925536103571939</v>
      </c>
    </row>
    <row r="243" spans="1:27" x14ac:dyDescent="0.2">
      <c r="A243" s="29">
        <f>IF('2018 Hourly Load - RC2016'!A244="","",'2018 Hourly Load - RC2016'!A244)</f>
        <v>43334</v>
      </c>
      <c r="B243" s="33">
        <f>+'2018 Hourly Load - RC2016'!B244/'2018 Hourly Load - RC2016'!$C$7</f>
        <v>0.59086132551792003</v>
      </c>
      <c r="C243" s="33">
        <f>+'2018 Hourly Load - RC2016'!C244/'2018 Hourly Load - RC2016'!$C$7</f>
        <v>0.55096084709410353</v>
      </c>
      <c r="D243" s="33">
        <f>+'2018 Hourly Load - RC2016'!D244/'2018 Hourly Load - RC2016'!$C$7</f>
        <v>0.52213222917532509</v>
      </c>
      <c r="E243" s="33">
        <f>+'2018 Hourly Load - RC2016'!E244/'2018 Hourly Load - RC2016'!$C$7</f>
        <v>0.50387410449343206</v>
      </c>
      <c r="F243" s="33">
        <f>+'2018 Hourly Load - RC2016'!F244/'2018 Hourly Load - RC2016'!$C$7</f>
        <v>0.49643715668250082</v>
      </c>
      <c r="G243" s="33">
        <f>+'2018 Hourly Load - RC2016'!G244/'2018 Hourly Load - RC2016'!$C$7</f>
        <v>0.51344186319401219</v>
      </c>
      <c r="H243" s="33">
        <f>+'2018 Hourly Load - RC2016'!H244/'2018 Hourly Load - RC2016'!$C$7</f>
        <v>0.55497178523932489</v>
      </c>
      <c r="I243" s="33">
        <f>+'2018 Hourly Load - RC2016'!I244/'2018 Hourly Load - RC2016'!$C$7</f>
        <v>0.57272854265306516</v>
      </c>
      <c r="J243" s="33">
        <f>+'2018 Hourly Load - RC2016'!J244/'2018 Hourly Load - RC2016'!$C$7</f>
        <v>0.61780981618112596</v>
      </c>
      <c r="K243" s="33">
        <f>+'2018 Hourly Load - RC2016'!K244/'2018 Hourly Load - RC2016'!$C$7</f>
        <v>0.68971423855535463</v>
      </c>
      <c r="L243" s="33">
        <f>+'2018 Hourly Load - RC2016'!L244/'2018 Hourly Load - RC2016'!$C$7</f>
        <v>0.75305363676530834</v>
      </c>
      <c r="M243" s="33">
        <f>+'2018 Hourly Load - RC2016'!M244/'2018 Hourly Load - RC2016'!$C$7</f>
        <v>0.81300880591523161</v>
      </c>
      <c r="N243" s="33">
        <f>+'2018 Hourly Load - RC2016'!N244/'2018 Hourly Load - RC2016'!$C$7</f>
        <v>0.85988664548750615</v>
      </c>
      <c r="O243" s="33">
        <f>+'2018 Hourly Load - RC2016'!O244/'2018 Hourly Load - RC2016'!$C$7</f>
        <v>0.89331113003101748</v>
      </c>
      <c r="P243" s="33">
        <f>+'2018 Hourly Load - RC2016'!P244/'2018 Hourly Load - RC2016'!$C$7</f>
        <v>0.90567818931211674</v>
      </c>
      <c r="Q243" s="33">
        <f>+'2018 Hourly Load - RC2016'!Q244/'2018 Hourly Load - RC2016'!$C$7</f>
        <v>0.93212531270716992</v>
      </c>
      <c r="R243" s="33">
        <f>+'2018 Hourly Load - RC2016'!R244/'2018 Hourly Load - RC2016'!$C$7</f>
        <v>0.9389355514329103</v>
      </c>
      <c r="S243" s="33">
        <f>+'2018 Hourly Load - RC2016'!S244/'2018 Hourly Load - RC2016'!$C$7</f>
        <v>0.92017605948286474</v>
      </c>
      <c r="T243" s="33">
        <f>+'2018 Hourly Load - RC2016'!T244/'2018 Hourly Load - RC2016'!$C$7</f>
        <v>0.8896762173369106</v>
      </c>
      <c r="U243" s="33">
        <f>+'2018 Hourly Load - RC2016'!U244/'2018 Hourly Load - RC2016'!$C$7</f>
        <v>0.84375933169526196</v>
      </c>
      <c r="V243" s="33">
        <f>+'2018 Hourly Load - RC2016'!V244/'2018 Hourly Load - RC2016'!$C$7</f>
        <v>0.81881631010466682</v>
      </c>
      <c r="W243" s="33">
        <f>+'2018 Hourly Load - RC2016'!W244/'2018 Hourly Load - RC2016'!$C$7</f>
        <v>0.77026724630521659</v>
      </c>
      <c r="X243" s="33">
        <f>+'2018 Hourly Load - RC2016'!X244/'2018 Hourly Load - RC2016'!$C$7</f>
        <v>0.71386342863804153</v>
      </c>
      <c r="Y243" s="33">
        <f>+'2018 Hourly Load - RC2016'!Y244/'2018 Hourly Load - RC2016'!$C$7</f>
        <v>0.65700002430839299</v>
      </c>
      <c r="AA243" s="34">
        <f t="shared" si="3"/>
        <v>0.9389355514329103</v>
      </c>
    </row>
    <row r="244" spans="1:27" x14ac:dyDescent="0.2">
      <c r="A244" s="29">
        <f>IF('2018 Hourly Load - RC2016'!A245="","",'2018 Hourly Load - RC2016'!A245)</f>
        <v>43335</v>
      </c>
      <c r="B244" s="33">
        <f>+'2018 Hourly Load - RC2016'!B245/'2018 Hourly Load - RC2016'!$C$7</f>
        <v>0.59988593634466814</v>
      </c>
      <c r="C244" s="33">
        <f>+'2018 Hourly Load - RC2016'!C245/'2018 Hourly Load - RC2016'!$C$7</f>
        <v>0.55948409065269888</v>
      </c>
      <c r="D244" s="33">
        <f>+'2018 Hourly Load - RC2016'!D245/'2018 Hourly Load - RC2016'!$C$7</f>
        <v>0.52676987640573725</v>
      </c>
      <c r="E244" s="33">
        <f>+'2018 Hourly Load - RC2016'!E245/'2018 Hourly Load - RC2016'!$C$7</f>
        <v>0.50420834933886716</v>
      </c>
      <c r="F244" s="33">
        <f>+'2018 Hourly Load - RC2016'!F245/'2018 Hourly Load - RC2016'!$C$7</f>
        <v>0.49021184643627186</v>
      </c>
      <c r="G244" s="33">
        <f>+'2018 Hourly Load - RC2016'!G245/'2018 Hourly Load - RC2016'!$C$7</f>
        <v>0.48895842826589014</v>
      </c>
      <c r="H244" s="33">
        <f>+'2018 Hourly Load - RC2016'!H245/'2018 Hourly Load - RC2016'!$C$7</f>
        <v>0.49543442214619549</v>
      </c>
      <c r="I244" s="33">
        <f>+'2018 Hourly Load - RC2016'!I245/'2018 Hourly Load - RC2016'!$C$7</f>
        <v>0.50930558323175268</v>
      </c>
      <c r="J244" s="33">
        <f>+'2018 Hourly Load - RC2016'!J245/'2018 Hourly Load - RC2016'!$C$7</f>
        <v>0.5736059353723324</v>
      </c>
      <c r="K244" s="33">
        <f>+'2018 Hourly Load - RC2016'!K245/'2018 Hourly Load - RC2016'!$C$7</f>
        <v>0.6624315030467135</v>
      </c>
      <c r="L244" s="33">
        <f>+'2018 Hourly Load - RC2016'!L245/'2018 Hourly Load - RC2016'!$C$7</f>
        <v>0.73650851691627028</v>
      </c>
      <c r="M244" s="33">
        <f>+'2018 Hourly Load - RC2016'!M245/'2018 Hourly Load - RC2016'!$C$7</f>
        <v>0.80126845571932337</v>
      </c>
      <c r="N244" s="33">
        <f>+'2018 Hourly Load - RC2016'!N245/'2018 Hourly Load - RC2016'!$C$7</f>
        <v>0.84985930012445288</v>
      </c>
      <c r="O244" s="33">
        <f>+'2018 Hourly Load - RC2016'!O245/'2018 Hourly Load - RC2016'!$C$7</f>
        <v>0.88236461134301758</v>
      </c>
      <c r="P244" s="33">
        <f>+'2018 Hourly Load - RC2016'!P245/'2018 Hourly Load - RC2016'!$C$7</f>
        <v>0.89690426211944485</v>
      </c>
      <c r="Q244" s="33">
        <f>+'2018 Hourly Load - RC2016'!Q245/'2018 Hourly Load - RC2016'!$C$7</f>
        <v>0.90864461231535321</v>
      </c>
      <c r="R244" s="33">
        <f>+'2018 Hourly Load - RC2016'!R245/'2018 Hourly Load - RC2016'!$C$7</f>
        <v>0.91532950922405554</v>
      </c>
      <c r="S244" s="33">
        <f>+'2018 Hourly Load - RC2016'!S245/'2018 Hourly Load - RC2016'!$C$7</f>
        <v>0.90597065355187245</v>
      </c>
      <c r="T244" s="33">
        <f>+'2018 Hourly Load - RC2016'!T245/'2018 Hourly Load - RC2016'!$C$7</f>
        <v>0.87622286230814739</v>
      </c>
      <c r="U244" s="33">
        <f>+'2018 Hourly Load - RC2016'!U245/'2018 Hourly Load - RC2016'!$C$7</f>
        <v>0.83226966513343004</v>
      </c>
      <c r="V244" s="33">
        <f>+'2018 Hourly Load - RC2016'!V245/'2018 Hourly Load - RC2016'!$C$7</f>
        <v>0.81121223987101798</v>
      </c>
      <c r="W244" s="33">
        <f>+'2018 Hourly Load - RC2016'!W245/'2018 Hourly Load - RC2016'!$C$7</f>
        <v>0.77214737356078922</v>
      </c>
      <c r="X244" s="33">
        <f>+'2018 Hourly Load - RC2016'!X245/'2018 Hourly Load - RC2016'!$C$7</f>
        <v>0.72393255460677419</v>
      </c>
      <c r="Y244" s="33">
        <f>+'2018 Hourly Load - RC2016'!Y245/'2018 Hourly Load - RC2016'!$C$7</f>
        <v>0.66656778300897312</v>
      </c>
      <c r="AA244" s="34">
        <f t="shared" si="3"/>
        <v>0.91532950922405554</v>
      </c>
    </row>
    <row r="245" spans="1:27" x14ac:dyDescent="0.2">
      <c r="A245" s="29">
        <f>IF('2018 Hourly Load - RC2016'!A246="","",'2018 Hourly Load - RC2016'!A246)</f>
        <v>43336</v>
      </c>
      <c r="B245" s="33">
        <f>+'2018 Hourly Load - RC2016'!B246/'2018 Hourly Load - RC2016'!$C$7</f>
        <v>0.60840917990326349</v>
      </c>
      <c r="C245" s="33">
        <f>+'2018 Hourly Load - RC2016'!C246/'2018 Hourly Load - RC2016'!$C$7</f>
        <v>0.56504091120805766</v>
      </c>
      <c r="D245" s="33">
        <f>+'2018 Hourly Load - RC2016'!D246/'2018 Hourly Load - RC2016'!$C$7</f>
        <v>0.53115684000207308</v>
      </c>
      <c r="E245" s="33">
        <f>+'2018 Hourly Load - RC2016'!E246/'2018 Hourly Load - RC2016'!$C$7</f>
        <v>0.50767613961025648</v>
      </c>
      <c r="F245" s="33">
        <f>+'2018 Hourly Load - RC2016'!F246/'2018 Hourly Load - RC2016'!$C$7</f>
        <v>0.49334539186222598</v>
      </c>
      <c r="G245" s="33">
        <f>+'2018 Hourly Load - RC2016'!G246/'2018 Hourly Load - RC2016'!$C$7</f>
        <v>0.4878303519125467</v>
      </c>
      <c r="H245" s="33">
        <f>+'2018 Hourly Load - RC2016'!H246/'2018 Hourly Load - RC2016'!$C$7</f>
        <v>0.48849884160341694</v>
      </c>
      <c r="I245" s="33">
        <f>+'2018 Hourly Load - RC2016'!I246/'2018 Hourly Load - RC2016'!$C$7</f>
        <v>0.49727276879608862</v>
      </c>
      <c r="J245" s="33">
        <f>+'2018 Hourly Load - RC2016'!J246/'2018 Hourly Load - RC2016'!$C$7</f>
        <v>0.56612720695572172</v>
      </c>
      <c r="K245" s="33">
        <f>+'2018 Hourly Load - RC2016'!K246/'2018 Hourly Load - RC2016'!$C$7</f>
        <v>0.6537411370654006</v>
      </c>
      <c r="L245" s="33">
        <f>+'2018 Hourly Load - RC2016'!L246/'2018 Hourly Load - RC2016'!$C$7</f>
        <v>0.72418323824085051</v>
      </c>
      <c r="M245" s="33">
        <f>+'2018 Hourly Load - RC2016'!M246/'2018 Hourly Load - RC2016'!$C$7</f>
        <v>0.79550273213556766</v>
      </c>
      <c r="N245" s="33">
        <f>+'2018 Hourly Load - RC2016'!N246/'2018 Hourly Load - RC2016'!$C$7</f>
        <v>0.85086203466075816</v>
      </c>
      <c r="O245" s="33">
        <f>+'2018 Hourly Load - RC2016'!O246/'2018 Hourly Load - RC2016'!$C$7</f>
        <v>0.88996868157666642</v>
      </c>
      <c r="P245" s="33">
        <f>+'2018 Hourly Load - RC2016'!P246/'2018 Hourly Load - RC2016'!$C$7</f>
        <v>0.91340760136280363</v>
      </c>
      <c r="Q245" s="33">
        <f>+'2018 Hourly Load - RC2016'!Q246/'2018 Hourly Load - RC2016'!$C$7</f>
        <v>0.92560753822118513</v>
      </c>
      <c r="R245" s="33">
        <f>+'2018 Hourly Load - RC2016'!R246/'2018 Hourly Load - RC2016'!$C$7</f>
        <v>0.92686095639156696</v>
      </c>
      <c r="S245" s="33">
        <f>+'2018 Hourly Load - RC2016'!S246/'2018 Hourly Load - RC2016'!$C$7</f>
        <v>0.92000893706014708</v>
      </c>
      <c r="T245" s="33">
        <f>+'2018 Hourly Load - RC2016'!T246/'2018 Hourly Load - RC2016'!$C$7</f>
        <v>0.89243373731175035</v>
      </c>
      <c r="U245" s="33">
        <f>+'2018 Hourly Load - RC2016'!U246/'2018 Hourly Load - RC2016'!$C$7</f>
        <v>0.85462228917190319</v>
      </c>
      <c r="V245" s="33">
        <f>+'2018 Hourly Load - RC2016'!V246/'2018 Hourly Load - RC2016'!$C$7</f>
        <v>0.83811894992854452</v>
      </c>
      <c r="W245" s="33">
        <f>+'2018 Hourly Load - RC2016'!W246/'2018 Hourly Load - RC2016'!$C$7</f>
        <v>0.78794044250759832</v>
      </c>
      <c r="X245" s="33">
        <f>+'2018 Hourly Load - RC2016'!X246/'2018 Hourly Load - RC2016'!$C$7</f>
        <v>0.72326406491590389</v>
      </c>
      <c r="Y245" s="33">
        <f>+'2018 Hourly Load - RC2016'!Y246/'2018 Hourly Load - RC2016'!$C$7</f>
        <v>0.6592143964094006</v>
      </c>
      <c r="AA245" s="34">
        <f t="shared" si="3"/>
        <v>0.92686095639156696</v>
      </c>
    </row>
    <row r="246" spans="1:27" x14ac:dyDescent="0.2">
      <c r="A246" s="29">
        <f>IF('2018 Hourly Load - RC2016'!A247="","",'2018 Hourly Load - RC2016'!A247)</f>
        <v>43337</v>
      </c>
      <c r="B246" s="33">
        <f>+'2018 Hourly Load - RC2016'!B247/'2018 Hourly Load - RC2016'!$C$7</f>
        <v>0.60857630232598103</v>
      </c>
      <c r="C246" s="33">
        <f>+'2018 Hourly Load - RC2016'!C247/'2018 Hourly Load - RC2016'!$C$7</f>
        <v>0.56512447241941643</v>
      </c>
      <c r="D246" s="33">
        <f>+'2018 Hourly Load - RC2016'!D247/'2018 Hourly Load - RC2016'!$C$7</f>
        <v>0.53988898658906548</v>
      </c>
      <c r="E246" s="33">
        <f>+'2018 Hourly Load - RC2016'!E247/'2018 Hourly Load - RC2016'!$C$7</f>
        <v>0.52476440733312657</v>
      </c>
      <c r="F246" s="33">
        <f>+'2018 Hourly Load - RC2016'!F247/'2018 Hourly Load - RC2016'!$C$7</f>
        <v>0.52388701461385945</v>
      </c>
      <c r="G246" s="33">
        <f>+'2018 Hourly Load - RC2016'!G247/'2018 Hourly Load - RC2016'!$C$7</f>
        <v>0.54699168955456157</v>
      </c>
      <c r="H246" s="33">
        <f>+'2018 Hourly Load - RC2016'!H247/'2018 Hourly Load - RC2016'!$C$7</f>
        <v>0.58981681037593536</v>
      </c>
      <c r="I246" s="33">
        <f>+'2018 Hourly Load - RC2016'!I247/'2018 Hourly Load - RC2016'!$C$7</f>
        <v>0.60657083325337036</v>
      </c>
      <c r="J246" s="33">
        <f>+'2018 Hourly Load - RC2016'!J247/'2018 Hourly Load - RC2016'!$C$7</f>
        <v>0.63769738448451518</v>
      </c>
      <c r="K246" s="33">
        <f>+'2018 Hourly Load - RC2016'!K247/'2018 Hourly Load - RC2016'!$C$7</f>
        <v>0.6997833645240874</v>
      </c>
      <c r="L246" s="33">
        <f>+'2018 Hourly Load - RC2016'!L247/'2018 Hourly Load - RC2016'!$C$7</f>
        <v>0.75952963064561374</v>
      </c>
      <c r="M246" s="33">
        <f>+'2018 Hourly Load - RC2016'!M247/'2018 Hourly Load - RC2016'!$C$7</f>
        <v>0.81050196957446841</v>
      </c>
      <c r="N246" s="33">
        <f>+'2018 Hourly Load - RC2016'!N247/'2018 Hourly Load - RC2016'!$C$7</f>
        <v>0.84208810746808649</v>
      </c>
      <c r="O246" s="33">
        <f>+'2018 Hourly Load - RC2016'!O247/'2018 Hourly Load - RC2016'!$C$7</f>
        <v>0.85441338614350626</v>
      </c>
      <c r="P246" s="33">
        <f>+'2018 Hourly Load - RC2016'!P247/'2018 Hourly Load - RC2016'!$C$7</f>
        <v>0.85712912551266651</v>
      </c>
      <c r="Q246" s="33">
        <f>+'2018 Hourly Load - RC2016'!Q247/'2018 Hourly Load - RC2016'!$C$7</f>
        <v>0.85637707461043755</v>
      </c>
      <c r="R246" s="33">
        <f>+'2018 Hourly Load - RC2016'!R247/'2018 Hourly Load - RC2016'!$C$7</f>
        <v>0.85884213034552159</v>
      </c>
      <c r="S246" s="33">
        <f>+'2018 Hourly Load - RC2016'!S247/'2018 Hourly Load - RC2016'!$C$7</f>
        <v>0.84919081043358258</v>
      </c>
      <c r="T246" s="33">
        <f>+'2018 Hourly Load - RC2016'!T247/'2018 Hourly Load - RC2016'!$C$7</f>
        <v>0.82040397312048352</v>
      </c>
      <c r="U246" s="33">
        <f>+'2018 Hourly Load - RC2016'!U247/'2018 Hourly Load - RC2016'!$C$7</f>
        <v>0.79366438548567464</v>
      </c>
      <c r="V246" s="33">
        <f>+'2018 Hourly Load - RC2016'!V247/'2018 Hourly Load - RC2016'!$C$7</f>
        <v>0.78685414675993415</v>
      </c>
      <c r="W246" s="33">
        <f>+'2018 Hourly Load - RC2016'!W247/'2018 Hourly Load - RC2016'!$C$7</f>
        <v>0.74022699082173604</v>
      </c>
      <c r="X246" s="33">
        <f>+'2018 Hourly Load - RC2016'!X247/'2018 Hourly Load - RC2016'!$C$7</f>
        <v>0.68265331619553782</v>
      </c>
      <c r="Y246" s="33">
        <f>+'2018 Hourly Load - RC2016'!Y247/'2018 Hourly Load - RC2016'!$C$7</f>
        <v>0.61709954588457638</v>
      </c>
      <c r="AA246" s="34">
        <f t="shared" si="3"/>
        <v>0.85884213034552159</v>
      </c>
    </row>
    <row r="247" spans="1:27" x14ac:dyDescent="0.2">
      <c r="A247" s="29">
        <f>IF('2018 Hourly Load - RC2016'!A248="","",'2018 Hourly Load - RC2016'!A248)</f>
        <v>43338</v>
      </c>
      <c r="B247" s="33">
        <f>+'2018 Hourly Load - RC2016'!B248/'2018 Hourly Load - RC2016'!$C$7</f>
        <v>0.56967855843846982</v>
      </c>
      <c r="C247" s="33">
        <f>+'2018 Hourly Load - RC2016'!C248/'2018 Hourly Load - RC2016'!$C$7</f>
        <v>0.53554380359840892</v>
      </c>
      <c r="D247" s="33">
        <f>+'2018 Hourly Load - RC2016'!D248/'2018 Hourly Load - RC2016'!$C$7</f>
        <v>0.51151995533276018</v>
      </c>
      <c r="E247" s="33">
        <f>+'2018 Hourly Load - RC2016'!E248/'2018 Hourly Load - RC2016'!$C$7</f>
        <v>0.49723098819040917</v>
      </c>
      <c r="F247" s="33">
        <f>+'2018 Hourly Load - RC2016'!F248/'2018 Hourly Load - RC2016'!$C$7</f>
        <v>0.49464059063828703</v>
      </c>
      <c r="G247" s="33">
        <f>+'2018 Hourly Load - RC2016'!G248/'2018 Hourly Load - RC2016'!$C$7</f>
        <v>0.51632472498588999</v>
      </c>
      <c r="H247" s="33">
        <f>+'2018 Hourly Load - RC2016'!H248/'2018 Hourly Load - RC2016'!$C$7</f>
        <v>0.56002723852653102</v>
      </c>
      <c r="I247" s="33">
        <f>+'2018 Hourly Load - RC2016'!I248/'2018 Hourly Load - RC2016'!$C$7</f>
        <v>0.57590386868469878</v>
      </c>
      <c r="J247" s="33">
        <f>+'2018 Hourly Load - RC2016'!J248/'2018 Hourly Load - RC2016'!$C$7</f>
        <v>0.61049821018723294</v>
      </c>
      <c r="K247" s="33">
        <f>+'2018 Hourly Load - RC2016'!K248/'2018 Hourly Load - RC2016'!$C$7</f>
        <v>0.67425541445398063</v>
      </c>
      <c r="L247" s="33">
        <f>+'2018 Hourly Load - RC2016'!L248/'2018 Hourly Load - RC2016'!$C$7</f>
        <v>0.72974005879620929</v>
      </c>
      <c r="M247" s="33">
        <f>+'2018 Hourly Load - RC2016'!M248/'2018 Hourly Load - RC2016'!$C$7</f>
        <v>0.77987678561147622</v>
      </c>
      <c r="N247" s="33">
        <f>+'2018 Hourly Load - RC2016'!N248/'2018 Hourly Load - RC2016'!$C$7</f>
        <v>0.81480537195944536</v>
      </c>
      <c r="O247" s="33">
        <f>+'2018 Hourly Load - RC2016'!O248/'2018 Hourly Load - RC2016'!$C$7</f>
        <v>0.84563945895083459</v>
      </c>
      <c r="P247" s="33">
        <f>+'2018 Hourly Load - RC2016'!P248/'2018 Hourly Load - RC2016'!$C$7</f>
        <v>0.86627907815645278</v>
      </c>
      <c r="Q247" s="33">
        <f>+'2018 Hourly Load - RC2016'!Q248/'2018 Hourly Load - RC2016'!$C$7</f>
        <v>0.88278241739981145</v>
      </c>
      <c r="R247" s="33">
        <f>+'2018 Hourly Load - RC2016'!R248/'2018 Hourly Load - RC2016'!$C$7</f>
        <v>0.89122209974704802</v>
      </c>
      <c r="S247" s="33">
        <f>+'2018 Hourly Load - RC2016'!S248/'2018 Hourly Load - RC2016'!$C$7</f>
        <v>0.88399405496451378</v>
      </c>
      <c r="T247" s="33">
        <f>+'2018 Hourly Load - RC2016'!T248/'2018 Hourly Load - RC2016'!$C$7</f>
        <v>0.85921815579663596</v>
      </c>
      <c r="U247" s="33">
        <f>+'2018 Hourly Load - RC2016'!U248/'2018 Hourly Load - RC2016'!$C$7</f>
        <v>0.82149026886814758</v>
      </c>
      <c r="V247" s="33">
        <f>+'2018 Hourly Load - RC2016'!V248/'2018 Hourly Load - RC2016'!$C$7</f>
        <v>0.80770266899394927</v>
      </c>
      <c r="W247" s="33">
        <f>+'2018 Hourly Load - RC2016'!W248/'2018 Hourly Load - RC2016'!$C$7</f>
        <v>0.7609083906330335</v>
      </c>
      <c r="X247" s="33">
        <f>+'2018 Hourly Load - RC2016'!X248/'2018 Hourly Load - RC2016'!$C$7</f>
        <v>0.68950533552695759</v>
      </c>
      <c r="Y247" s="33">
        <f>+'2018 Hourly Load - RC2016'!Y248/'2018 Hourly Load - RC2016'!$C$7</f>
        <v>0.62578991186588928</v>
      </c>
      <c r="AA247" s="34">
        <f t="shared" si="3"/>
        <v>0.89122209974704802</v>
      </c>
    </row>
    <row r="248" spans="1:27" x14ac:dyDescent="0.2">
      <c r="A248" s="29">
        <f>IF('2018 Hourly Load - RC2016'!A249="","",'2018 Hourly Load - RC2016'!A249)</f>
        <v>43339</v>
      </c>
      <c r="B248" s="33">
        <f>+'2018 Hourly Load - RC2016'!B249/'2018 Hourly Load - RC2016'!$C$7</f>
        <v>0.56403817667175227</v>
      </c>
      <c r="C248" s="33">
        <f>+'2018 Hourly Load - RC2016'!C249/'2018 Hourly Load - RC2016'!$C$7</f>
        <v>0.52271715765483651</v>
      </c>
      <c r="D248" s="33">
        <f>+'2018 Hourly Load - RC2016'!D249/'2018 Hourly Load - RC2016'!$C$7</f>
        <v>0.49259334095999696</v>
      </c>
      <c r="E248" s="33">
        <f>+'2018 Hourly Load - RC2016'!E249/'2018 Hourly Load - RC2016'!$C$7</f>
        <v>0.47437699688378338</v>
      </c>
      <c r="F248" s="33">
        <f>+'2018 Hourly Load - RC2016'!F249/'2018 Hourly Load - RC2016'!$C$7</f>
        <v>0.46760853876372238</v>
      </c>
      <c r="G248" s="33">
        <f>+'2018 Hourly Load - RC2016'!G249/'2018 Hourly Load - RC2016'!$C$7</f>
        <v>0.48649337253080621</v>
      </c>
      <c r="H248" s="33">
        <f>+'2018 Hourly Load - RC2016'!H249/'2018 Hourly Load - RC2016'!$C$7</f>
        <v>0.52927671274650057</v>
      </c>
      <c r="I248" s="33">
        <f>+'2018 Hourly Load - RC2016'!I249/'2018 Hourly Load - RC2016'!$C$7</f>
        <v>0.54381636352292795</v>
      </c>
      <c r="J248" s="33">
        <f>+'2018 Hourly Load - RC2016'!J249/'2018 Hourly Load - RC2016'!$C$7</f>
        <v>0.58392574497514149</v>
      </c>
      <c r="K248" s="33">
        <f>+'2018 Hourly Load - RC2016'!K249/'2018 Hourly Load - RC2016'!$C$7</f>
        <v>0.6537411370654006</v>
      </c>
      <c r="L248" s="33">
        <f>+'2018 Hourly Load - RC2016'!L249/'2018 Hourly Load - RC2016'!$C$7</f>
        <v>0.71382164803236203</v>
      </c>
      <c r="M248" s="33">
        <f>+'2018 Hourly Load - RC2016'!M249/'2018 Hourly Load - RC2016'!$C$7</f>
        <v>0.77081039417904873</v>
      </c>
      <c r="N248" s="33">
        <f>+'2018 Hourly Load - RC2016'!N249/'2018 Hourly Load - RC2016'!$C$7</f>
        <v>0.81601700952414769</v>
      </c>
      <c r="O248" s="33">
        <f>+'2018 Hourly Load - RC2016'!O249/'2018 Hourly Load - RC2016'!$C$7</f>
        <v>0.85244969767657497</v>
      </c>
      <c r="P248" s="33">
        <f>+'2018 Hourly Load - RC2016'!P249/'2018 Hourly Load - RC2016'!$C$7</f>
        <v>0.88031736166472752</v>
      </c>
      <c r="Q248" s="33">
        <f>+'2018 Hourly Load - RC2016'!Q249/'2018 Hourly Load - RC2016'!$C$7</f>
        <v>0.90012136875675797</v>
      </c>
      <c r="R248" s="33">
        <f>+'2018 Hourly Load - RC2016'!R249/'2018 Hourly Load - RC2016'!$C$7</f>
        <v>0.91173637713562805</v>
      </c>
      <c r="S248" s="33">
        <f>+'2018 Hourly Load - RC2016'!S249/'2018 Hourly Load - RC2016'!$C$7</f>
        <v>0.9045083323530938</v>
      </c>
      <c r="T248" s="33">
        <f>+'2018 Hourly Load - RC2016'!T249/'2018 Hourly Load - RC2016'!$C$7</f>
        <v>0.88019201984768936</v>
      </c>
      <c r="U248" s="33">
        <f>+'2018 Hourly Load - RC2016'!U249/'2018 Hourly Load - RC2016'!$C$7</f>
        <v>0.83983195476139949</v>
      </c>
      <c r="V248" s="33">
        <f>+'2018 Hourly Load - RC2016'!V249/'2018 Hourly Load - RC2016'!$C$7</f>
        <v>0.8266292833667126</v>
      </c>
      <c r="W248" s="33">
        <f>+'2018 Hourly Load - RC2016'!W249/'2018 Hourly Load - RC2016'!$C$7</f>
        <v>0.77945897955468235</v>
      </c>
      <c r="X248" s="33">
        <f>+'2018 Hourly Load - RC2016'!X249/'2018 Hourly Load - RC2016'!$C$7</f>
        <v>0.71102234745184301</v>
      </c>
      <c r="Y248" s="33">
        <f>+'2018 Hourly Load - RC2016'!Y249/'2018 Hourly Load - RC2016'!$C$7</f>
        <v>0.64876924498955324</v>
      </c>
      <c r="AA248" s="34">
        <f t="shared" si="3"/>
        <v>0.91173637713562805</v>
      </c>
    </row>
    <row r="249" spans="1:27" x14ac:dyDescent="0.2">
      <c r="A249" s="29">
        <f>IF('2018 Hourly Load - RC2016'!A250="","",'2018 Hourly Load - RC2016'!A250)</f>
        <v>43340</v>
      </c>
      <c r="B249" s="33">
        <f>+'2018 Hourly Load - RC2016'!B250/'2018 Hourly Load - RC2016'!$C$7</f>
        <v>0.59107022854631708</v>
      </c>
      <c r="C249" s="33">
        <f>+'2018 Hourly Load - RC2016'!C250/'2018 Hourly Load - RC2016'!$C$7</f>
        <v>0.55104440830546231</v>
      </c>
      <c r="D249" s="33">
        <f>+'2018 Hourly Load - RC2016'!D250/'2018 Hourly Load - RC2016'!$C$7</f>
        <v>0.52121305585037847</v>
      </c>
      <c r="E249" s="33">
        <f>+'2018 Hourly Load - RC2016'!E250/'2018 Hourly Load - RC2016'!$C$7</f>
        <v>0.50124192633563058</v>
      </c>
      <c r="F249" s="33">
        <f>+'2018 Hourly Load - RC2016'!F250/'2018 Hourly Load - RC2016'!$C$7</f>
        <v>0.4929693664111115</v>
      </c>
      <c r="G249" s="33">
        <f>+'2018 Hourly Load - RC2016'!G250/'2018 Hourly Load - RC2016'!$C$7</f>
        <v>0.51189598078387477</v>
      </c>
      <c r="H249" s="33">
        <f>+'2018 Hourly Load - RC2016'!H250/'2018 Hourly Load - RC2016'!$C$7</f>
        <v>0.55639232583242404</v>
      </c>
      <c r="I249" s="33">
        <f>+'2018 Hourly Load - RC2016'!I250/'2018 Hourly Load - RC2016'!$C$7</f>
        <v>0.57264498144170639</v>
      </c>
      <c r="J249" s="33">
        <f>+'2018 Hourly Load - RC2016'!J250/'2018 Hourly Load - RC2016'!$C$7</f>
        <v>0.61137560290650006</v>
      </c>
      <c r="K249" s="33">
        <f>+'2018 Hourly Load - RC2016'!K250/'2018 Hourly Load - RC2016'!$C$7</f>
        <v>0.66711093088280504</v>
      </c>
      <c r="L249" s="33">
        <f>+'2018 Hourly Load - RC2016'!L250/'2018 Hourly Load - RC2016'!$C$7</f>
        <v>0.71056276078936975</v>
      </c>
      <c r="M249" s="33">
        <f>+'2018 Hourly Load - RC2016'!M250/'2018 Hourly Load - RC2016'!$C$7</f>
        <v>0.74737147439291152</v>
      </c>
      <c r="N249" s="33">
        <f>+'2018 Hourly Load - RC2016'!N250/'2018 Hourly Load - RC2016'!$C$7</f>
        <v>0.78923564128365931</v>
      </c>
      <c r="O249" s="33">
        <f>+'2018 Hourly Load - RC2016'!O250/'2018 Hourly Load - RC2016'!$C$7</f>
        <v>0.83135049180848353</v>
      </c>
      <c r="P249" s="33">
        <f>+'2018 Hourly Load - RC2016'!P250/'2018 Hourly Load - RC2016'!$C$7</f>
        <v>0.86916193994833058</v>
      </c>
      <c r="Q249" s="33">
        <f>+'2018 Hourly Load - RC2016'!Q250/'2018 Hourly Load - RC2016'!$C$7</f>
        <v>0.89264264034014729</v>
      </c>
      <c r="R249" s="33">
        <f>+'2018 Hourly Load - RC2016'!R250/'2018 Hourly Load - RC2016'!$C$7</f>
        <v>0.90287888873159761</v>
      </c>
      <c r="S249" s="33">
        <f>+'2018 Hourly Load - RC2016'!S250/'2018 Hourly Load - RC2016'!$C$7</f>
        <v>0.88537281495193354</v>
      </c>
      <c r="T249" s="33">
        <f>+'2018 Hourly Load - RC2016'!T250/'2018 Hourly Load - RC2016'!$C$7</f>
        <v>0.84939971346197962</v>
      </c>
      <c r="U249" s="33">
        <f>+'2018 Hourly Load - RC2016'!U250/'2018 Hourly Load - RC2016'!$C$7</f>
        <v>0.81990260585233099</v>
      </c>
      <c r="V249" s="33">
        <f>+'2018 Hourly Load - RC2016'!V250/'2018 Hourly Load - RC2016'!$C$7</f>
        <v>0.8018116035931554</v>
      </c>
      <c r="W249" s="33">
        <f>+'2018 Hourly Load - RC2016'!W250/'2018 Hourly Load - RC2016'!$C$7</f>
        <v>0.75163309617220919</v>
      </c>
      <c r="X249" s="33">
        <f>+'2018 Hourly Load - RC2016'!X250/'2018 Hourly Load - RC2016'!$C$7</f>
        <v>0.69034094764054554</v>
      </c>
      <c r="Y249" s="33">
        <f>+'2018 Hourly Load - RC2016'!Y250/'2018 Hourly Load - RC2016'!$C$7</f>
        <v>0.63030221727926339</v>
      </c>
      <c r="AA249" s="34">
        <f t="shared" si="3"/>
        <v>0.90287888873159761</v>
      </c>
    </row>
    <row r="250" spans="1:27" x14ac:dyDescent="0.2">
      <c r="A250" s="29">
        <f>IF('2018 Hourly Load - RC2016'!A251="","",'2018 Hourly Load - RC2016'!A251)</f>
        <v>43341</v>
      </c>
      <c r="B250" s="33">
        <f>+'2018 Hourly Load - RC2016'!B251/'2018 Hourly Load - RC2016'!$C$7</f>
        <v>0.57160046629972172</v>
      </c>
      <c r="C250" s="33">
        <f>+'2018 Hourly Load - RC2016'!C251/'2018 Hourly Load - RC2016'!$C$7</f>
        <v>0.53391435997691272</v>
      </c>
      <c r="D250" s="33">
        <f>+'2018 Hourly Load - RC2016'!D251/'2018 Hourly Load - RC2016'!$C$7</f>
        <v>0.50817750687840912</v>
      </c>
      <c r="E250" s="33">
        <f>+'2018 Hourly Load - RC2016'!E251/'2018 Hourly Load - RC2016'!$C$7</f>
        <v>0.49037896885898941</v>
      </c>
      <c r="F250" s="33">
        <f>+'2018 Hourly Load - RC2016'!F251/'2018 Hourly Load - RC2016'!$C$7</f>
        <v>0.48561597981153903</v>
      </c>
      <c r="G250" s="33">
        <f>+'2018 Hourly Load - RC2016'!G251/'2018 Hourly Load - RC2016'!$C$7</f>
        <v>0.50500218084677551</v>
      </c>
      <c r="H250" s="33">
        <f>+'2018 Hourly Load - RC2016'!H251/'2018 Hourly Load - RC2016'!$C$7</f>
        <v>0.54974920952940121</v>
      </c>
      <c r="I250" s="33">
        <f>+'2018 Hourly Load - RC2016'!I251/'2018 Hourly Load - RC2016'!$C$7</f>
        <v>0.57143334387700417</v>
      </c>
      <c r="J250" s="33">
        <f>+'2018 Hourly Load - RC2016'!J251/'2018 Hourly Load - RC2016'!$C$7</f>
        <v>0.61567900529147712</v>
      </c>
      <c r="K250" s="33">
        <f>+'2018 Hourly Load - RC2016'!K251/'2018 Hourly Load - RC2016'!$C$7</f>
        <v>0.68791767251114089</v>
      </c>
      <c r="L250" s="33">
        <f>+'2018 Hourly Load - RC2016'!L251/'2018 Hourly Load - RC2016'!$C$7</f>
        <v>0.75401459069593446</v>
      </c>
      <c r="M250" s="33">
        <f>+'2018 Hourly Load - RC2016'!M251/'2018 Hourly Load - RC2016'!$C$7</f>
        <v>0.80302324115785773</v>
      </c>
      <c r="N250" s="33">
        <f>+'2018 Hourly Load - RC2016'!N251/'2018 Hourly Load - RC2016'!$C$7</f>
        <v>0.83828607235126207</v>
      </c>
      <c r="O250" s="33">
        <f>+'2018 Hourly Load - RC2016'!O251/'2018 Hourly Load - RC2016'!$C$7</f>
        <v>0.87150165386637635</v>
      </c>
      <c r="P250" s="33">
        <f>+'2018 Hourly Load - RC2016'!P251/'2018 Hourly Load - RC2016'!$C$7</f>
        <v>0.89481523183547551</v>
      </c>
      <c r="Q250" s="33">
        <f>+'2018 Hourly Load - RC2016'!Q251/'2018 Hourly Load - RC2016'!$C$7</f>
        <v>0.90793434201880363</v>
      </c>
      <c r="R250" s="33">
        <f>+'2018 Hourly Load - RC2016'!R251/'2018 Hourly Load - RC2016'!$C$7</f>
        <v>0.9035473784224678</v>
      </c>
      <c r="S250" s="33">
        <f>+'2018 Hourly Load - RC2016'!S251/'2018 Hourly Load - RC2016'!$C$7</f>
        <v>0.87459341868665119</v>
      </c>
      <c r="T250" s="33">
        <f>+'2018 Hourly Load - RC2016'!T251/'2018 Hourly Load - RC2016'!$C$7</f>
        <v>0.83740867963199495</v>
      </c>
      <c r="U250" s="33">
        <f>+'2018 Hourly Load - RC2016'!U251/'2018 Hourly Load - RC2016'!$C$7</f>
        <v>0.8001821599716592</v>
      </c>
      <c r="V250" s="33">
        <f>+'2018 Hourly Load - RC2016'!V251/'2018 Hourly Load - RC2016'!$C$7</f>
        <v>0.78593497343498753</v>
      </c>
      <c r="W250" s="33">
        <f>+'2018 Hourly Load - RC2016'!W251/'2018 Hourly Load - RC2016'!$C$7</f>
        <v>0.74227424050002611</v>
      </c>
      <c r="X250" s="33">
        <f>+'2018 Hourly Load - RC2016'!X251/'2018 Hourly Load - RC2016'!$C$7</f>
        <v>0.69100943733141562</v>
      </c>
      <c r="Y250" s="33">
        <f>+'2018 Hourly Load - RC2016'!Y251/'2018 Hourly Load - RC2016'!$C$7</f>
        <v>0.64271105716604193</v>
      </c>
      <c r="AA250" s="34">
        <f t="shared" si="3"/>
        <v>0.90793434201880363</v>
      </c>
    </row>
    <row r="251" spans="1:27" x14ac:dyDescent="0.2">
      <c r="A251" s="29">
        <f>IF('2018 Hourly Load - RC2016'!A252="","",'2018 Hourly Load - RC2016'!A252)</f>
        <v>43342</v>
      </c>
      <c r="B251" s="33">
        <f>+'2018 Hourly Load - RC2016'!B252/'2018 Hourly Load - RC2016'!$C$7</f>
        <v>0.59437089639498875</v>
      </c>
      <c r="C251" s="33">
        <f>+'2018 Hourly Load - RC2016'!C252/'2018 Hourly Load - RC2016'!$C$7</f>
        <v>0.55660122886082097</v>
      </c>
      <c r="D251" s="33">
        <f>+'2018 Hourly Load - RC2016'!D252/'2018 Hourly Load - RC2016'!$C$7</f>
        <v>0.52894246790106558</v>
      </c>
      <c r="E251" s="33">
        <f>+'2018 Hourly Load - RC2016'!E252/'2018 Hourly Load - RC2016'!$C$7</f>
        <v>0.50876243535792054</v>
      </c>
      <c r="F251" s="33">
        <f>+'2018 Hourly Load - RC2016'!F252/'2018 Hourly Load - RC2016'!$C$7</f>
        <v>0.49994672755956948</v>
      </c>
      <c r="G251" s="33">
        <f>+'2018 Hourly Load - RC2016'!G252/'2018 Hourly Load - RC2016'!$C$7</f>
        <v>0.50834462930112667</v>
      </c>
      <c r="H251" s="33">
        <f>+'2018 Hourly Load - RC2016'!H252/'2018 Hourly Load - RC2016'!$C$7</f>
        <v>0.51135283291004274</v>
      </c>
      <c r="I251" s="33">
        <f>+'2018 Hourly Load - RC2016'!I252/'2018 Hourly Load - RC2016'!$C$7</f>
        <v>0.52183976493556938</v>
      </c>
      <c r="J251" s="33">
        <f>+'2018 Hourly Load - RC2016'!J252/'2018 Hourly Load - RC2016'!$C$7</f>
        <v>0.57577852686766062</v>
      </c>
      <c r="K251" s="33">
        <f>+'2018 Hourly Load - RC2016'!K252/'2018 Hourly Load - RC2016'!$C$7</f>
        <v>0.65862946792988919</v>
      </c>
      <c r="L251" s="33">
        <f>+'2018 Hourly Load - RC2016'!L252/'2018 Hourly Load - RC2016'!$C$7</f>
        <v>0.72811061517471309</v>
      </c>
      <c r="M251" s="33">
        <f>+'2018 Hourly Load - RC2016'!M252/'2018 Hourly Load - RC2016'!$C$7</f>
        <v>0.7924945285266517</v>
      </c>
      <c r="N251" s="33">
        <f>+'2018 Hourly Load - RC2016'!N252/'2018 Hourly Load - RC2016'!$C$7</f>
        <v>0.83502718510826968</v>
      </c>
      <c r="O251" s="33">
        <f>+'2018 Hourly Load - RC2016'!O252/'2018 Hourly Load - RC2016'!$C$7</f>
        <v>0.86761605753819326</v>
      </c>
      <c r="P251" s="33">
        <f>+'2018 Hourly Load - RC2016'!P252/'2018 Hourly Load - RC2016'!$C$7</f>
        <v>0.891639905803842</v>
      </c>
      <c r="Q251" s="33">
        <f>+'2018 Hourly Load - RC2016'!Q252/'2018 Hourly Load - RC2016'!$C$7</f>
        <v>0.90195971540665099</v>
      </c>
      <c r="R251" s="33">
        <f>+'2018 Hourly Load - RC2016'!R252/'2018 Hourly Load - RC2016'!$C$7</f>
        <v>0.90053917481355183</v>
      </c>
      <c r="S251" s="33">
        <f>+'2018 Hourly Load - RC2016'!S252/'2018 Hourly Load - RC2016'!$C$7</f>
        <v>0.87572149503999464</v>
      </c>
      <c r="T251" s="33">
        <f>+'2018 Hourly Load - RC2016'!T252/'2018 Hourly Load - RC2016'!$C$7</f>
        <v>0.83181007847095678</v>
      </c>
      <c r="U251" s="33">
        <f>+'2018 Hourly Load - RC2016'!U252/'2018 Hourly Load - RC2016'!$C$7</f>
        <v>0.79391506911975096</v>
      </c>
      <c r="V251" s="33">
        <f>+'2018 Hourly Load - RC2016'!V252/'2018 Hourly Load - RC2016'!$C$7</f>
        <v>0.77979322440011734</v>
      </c>
      <c r="W251" s="33">
        <f>+'2018 Hourly Load - RC2016'!W252/'2018 Hourly Load - RC2016'!$C$7</f>
        <v>0.73817974114344598</v>
      </c>
      <c r="X251" s="33">
        <f>+'2018 Hourly Load - RC2016'!X252/'2018 Hourly Load - RC2016'!$C$7</f>
        <v>0.69130190157117144</v>
      </c>
      <c r="Y251" s="33">
        <f>+'2018 Hourly Load - RC2016'!Y252/'2018 Hourly Load - RC2016'!$C$7</f>
        <v>0.64584460259199605</v>
      </c>
      <c r="AA251" s="34">
        <f t="shared" si="3"/>
        <v>0.90195971540665099</v>
      </c>
    </row>
    <row r="252" spans="1:27" x14ac:dyDescent="0.2">
      <c r="A252" s="29">
        <f>IF('2018 Hourly Load - RC2016'!A253="","",'2018 Hourly Load - RC2016'!A253)</f>
        <v>43343</v>
      </c>
      <c r="B252" s="33">
        <f>+'2018 Hourly Load - RC2016'!B253/'2018 Hourly Load - RC2016'!$C$7</f>
        <v>0.59604212062216433</v>
      </c>
      <c r="C252" s="33">
        <f>+'2018 Hourly Load - RC2016'!C253/'2018 Hourly Load - RC2016'!$C$7</f>
        <v>0.55522246887340121</v>
      </c>
      <c r="D252" s="33">
        <f>+'2018 Hourly Load - RC2016'!D253/'2018 Hourly Load - RC2016'!$C$7</f>
        <v>0.52426304006497393</v>
      </c>
      <c r="E252" s="33">
        <f>+'2018 Hourly Load - RC2016'!E253/'2018 Hourly Load - RC2016'!$C$7</f>
        <v>0.50541998690356948</v>
      </c>
      <c r="F252" s="33">
        <f>+'2018 Hourly Load - RC2016'!F253/'2018 Hourly Load - RC2016'!$C$7</f>
        <v>0.49205019308616493</v>
      </c>
      <c r="G252" s="33">
        <f>+'2018 Hourly Load - RC2016'!G253/'2018 Hourly Load - RC2016'!$C$7</f>
        <v>0.4862009082910505</v>
      </c>
      <c r="H252" s="33">
        <f>+'2018 Hourly Load - RC2016'!H253/'2018 Hourly Load - RC2016'!$C$7</f>
        <v>0.48975225977379855</v>
      </c>
      <c r="I252" s="33">
        <f>+'2018 Hourly Load - RC2016'!I253/'2018 Hourly Load - RC2016'!$C$7</f>
        <v>0.49948714089709617</v>
      </c>
      <c r="J252" s="33">
        <f>+'2018 Hourly Load - RC2016'!J253/'2018 Hourly Load - RC2016'!$C$7</f>
        <v>0.56278475850137066</v>
      </c>
      <c r="K252" s="33">
        <f>+'2018 Hourly Load - RC2016'!K253/'2018 Hourly Load - RC2016'!$C$7</f>
        <v>0.6524459382893395</v>
      </c>
      <c r="L252" s="33">
        <f>+'2018 Hourly Load - RC2016'!L253/'2018 Hourly Load - RC2016'!$C$7</f>
        <v>0.71845929526277419</v>
      </c>
      <c r="M252" s="33">
        <f>+'2018 Hourly Load - RC2016'!M253/'2018 Hourly Load - RC2016'!$C$7</f>
        <v>0.77624187291736935</v>
      </c>
      <c r="N252" s="33">
        <f>+'2018 Hourly Load - RC2016'!N253/'2018 Hourly Load - RC2016'!$C$7</f>
        <v>0.82337039612372021</v>
      </c>
      <c r="O252" s="33">
        <f>+'2018 Hourly Load - RC2016'!O253/'2018 Hourly Load - RC2016'!$C$7</f>
        <v>0.85520721765141461</v>
      </c>
      <c r="P252" s="33">
        <f>+'2018 Hourly Load - RC2016'!P253/'2018 Hourly Load - RC2016'!$C$7</f>
        <v>0.86932906237104812</v>
      </c>
      <c r="Q252" s="33">
        <f>+'2018 Hourly Load - RC2016'!Q253/'2018 Hourly Load - RC2016'!$C$7</f>
        <v>0.87388314839010162</v>
      </c>
      <c r="R252" s="33">
        <f>+'2018 Hourly Load - RC2016'!R253/'2018 Hourly Load - RC2016'!$C$7</f>
        <v>0.86435717029520087</v>
      </c>
      <c r="S252" s="33">
        <f>+'2018 Hourly Load - RC2016'!S253/'2018 Hourly Load - RC2016'!$C$7</f>
        <v>0.84568123955651386</v>
      </c>
      <c r="T252" s="33">
        <f>+'2018 Hourly Load - RC2016'!T253/'2018 Hourly Load - RC2016'!$C$7</f>
        <v>0.80607322537245318</v>
      </c>
      <c r="U252" s="33">
        <f>+'2018 Hourly Load - RC2016'!U253/'2018 Hourly Load - RC2016'!$C$7</f>
        <v>0.76851246086668246</v>
      </c>
      <c r="V252" s="33">
        <f>+'2018 Hourly Load - RC2016'!V253/'2018 Hourly Load - RC2016'!$C$7</f>
        <v>0.75731525854460613</v>
      </c>
      <c r="W252" s="33">
        <f>+'2018 Hourly Load - RC2016'!W253/'2018 Hourly Load - RC2016'!$C$7</f>
        <v>0.71804148920598032</v>
      </c>
      <c r="X252" s="33">
        <f>+'2018 Hourly Load - RC2016'!X253/'2018 Hourly Load - RC2016'!$C$7</f>
        <v>0.67003557328036234</v>
      </c>
      <c r="Y252" s="33">
        <f>+'2018 Hourly Load - RC2016'!Y253/'2018 Hourly Load - RC2016'!$C$7</f>
        <v>0.61914679556286645</v>
      </c>
      <c r="AA252" s="34">
        <f t="shared" si="3"/>
        <v>0.87388314839010162</v>
      </c>
    </row>
    <row r="253" spans="1:27" x14ac:dyDescent="0.2">
      <c r="A253" s="29">
        <f>IF('2018 Hourly Load - RC2016'!A254="","",'2018 Hourly Load - RC2016'!A254)</f>
        <v>43344</v>
      </c>
      <c r="B253" s="33">
        <f>+'2018 Hourly Load - RC2016'!B254/'2018 Hourly Load - RC2016'!$C$7</f>
        <v>0.57084841539749276</v>
      </c>
      <c r="C253" s="33">
        <f>+'2018 Hourly Load - RC2016'!C254/'2018 Hourly Load - RC2016'!$C$7</f>
        <v>0.53738215024830205</v>
      </c>
      <c r="D253" s="33">
        <f>+'2018 Hourly Load - RC2016'!D254/'2018 Hourly Load - RC2016'!$C$7</f>
        <v>0.51164529714979845</v>
      </c>
      <c r="E253" s="33">
        <f>+'2018 Hourly Load - RC2016'!E254/'2018 Hourly Load - RC2016'!$C$7</f>
        <v>0.49238443793160003</v>
      </c>
      <c r="F253" s="33">
        <f>+'2018 Hourly Load - RC2016'!F254/'2018 Hourly Load - RC2016'!$C$7</f>
        <v>0.48607556647401229</v>
      </c>
      <c r="G253" s="33">
        <f>+'2018 Hourly Load - RC2016'!G254/'2018 Hourly Load - RC2016'!$C$7</f>
        <v>0.48983582098515732</v>
      </c>
      <c r="H253" s="33">
        <f>+'2018 Hourly Load - RC2016'!H254/'2018 Hourly Load - RC2016'!$C$7</f>
        <v>0.50128370694130997</v>
      </c>
      <c r="I253" s="33">
        <f>+'2018 Hourly Load - RC2016'!I254/'2018 Hourly Load - RC2016'!$C$7</f>
        <v>0.50646450204555415</v>
      </c>
      <c r="J253" s="33">
        <f>+'2018 Hourly Load - RC2016'!J254/'2018 Hourly Load - RC2016'!$C$7</f>
        <v>0.56591830392732478</v>
      </c>
      <c r="K253" s="33">
        <f>+'2018 Hourly Load - RC2016'!K254/'2018 Hourly Load - RC2016'!$C$7</f>
        <v>0.65445140736195029</v>
      </c>
      <c r="L253" s="33">
        <f>+'2018 Hourly Load - RC2016'!L254/'2018 Hourly Load - RC2016'!$C$7</f>
        <v>0.72727500306112536</v>
      </c>
      <c r="M253" s="33">
        <f>+'2018 Hourly Load - RC2016'!M254/'2018 Hourly Load - RC2016'!$C$7</f>
        <v>0.79587875758668225</v>
      </c>
      <c r="N253" s="33">
        <f>+'2018 Hourly Load - RC2016'!N254/'2018 Hourly Load - RC2016'!$C$7</f>
        <v>0.83343952209245298</v>
      </c>
      <c r="O253" s="33">
        <f>+'2018 Hourly Load - RC2016'!O254/'2018 Hourly Load - RC2016'!$C$7</f>
        <v>0.86193389516579622</v>
      </c>
      <c r="P253" s="33">
        <f>+'2018 Hourly Load - RC2016'!P254/'2018 Hourly Load - RC2016'!$C$7</f>
        <v>0.88633376888255955</v>
      </c>
      <c r="Q253" s="33">
        <f>+'2018 Hourly Load - RC2016'!Q254/'2018 Hourly Load - RC2016'!$C$7</f>
        <v>0.89464810941275796</v>
      </c>
      <c r="R253" s="33">
        <f>+'2018 Hourly Load - RC2016'!R254/'2018 Hourly Load - RC2016'!$C$7</f>
        <v>0.88796321250405574</v>
      </c>
      <c r="S253" s="33">
        <f>+'2018 Hourly Load - RC2016'!S254/'2018 Hourly Load - RC2016'!$C$7</f>
        <v>0.87112562841526198</v>
      </c>
      <c r="T253" s="33">
        <f>+'2018 Hourly Load - RC2016'!T254/'2018 Hourly Load - RC2016'!$C$7</f>
        <v>0.84229701049648353</v>
      </c>
      <c r="U253" s="33">
        <f>+'2018 Hourly Load - RC2016'!U254/'2018 Hourly Load - RC2016'!$C$7</f>
        <v>0.80657459264060571</v>
      </c>
      <c r="V253" s="33">
        <f>+'2018 Hourly Load - RC2016'!V254/'2018 Hourly Load - RC2016'!$C$7</f>
        <v>0.79550273213556766</v>
      </c>
      <c r="W253" s="33">
        <f>+'2018 Hourly Load - RC2016'!W254/'2018 Hourly Load - RC2016'!$C$7</f>
        <v>0.74891735680304883</v>
      </c>
      <c r="X253" s="33">
        <f>+'2018 Hourly Load - RC2016'!X254/'2018 Hourly Load - RC2016'!$C$7</f>
        <v>0.68607932586124765</v>
      </c>
      <c r="Y253" s="33">
        <f>+'2018 Hourly Load - RC2016'!Y254/'2018 Hourly Load - RC2016'!$C$7</f>
        <v>0.62737757488170609</v>
      </c>
      <c r="AA253" s="34">
        <f t="shared" si="3"/>
        <v>0.89464810941275796</v>
      </c>
    </row>
    <row r="254" spans="1:27" x14ac:dyDescent="0.2">
      <c r="A254" s="29">
        <f>IF('2018 Hourly Load - RC2016'!A255="","",'2018 Hourly Load - RC2016'!A255)</f>
        <v>43345</v>
      </c>
      <c r="B254" s="33">
        <f>+'2018 Hourly Load - RC2016'!B255/'2018 Hourly Load - RC2016'!$C$7</f>
        <v>0.5719764917508362</v>
      </c>
      <c r="C254" s="33">
        <f>+'2018 Hourly Load - RC2016'!C255/'2018 Hourly Load - RC2016'!$C$7</f>
        <v>0.53291162544060744</v>
      </c>
      <c r="D254" s="33">
        <f>+'2018 Hourly Load - RC2016'!D255/'2018 Hourly Load - RC2016'!$C$7</f>
        <v>0.50525286448085194</v>
      </c>
      <c r="E254" s="33">
        <f>+'2018 Hourly Load - RC2016'!E255/'2018 Hourly Load - RC2016'!$C$7</f>
        <v>0.48887486705453137</v>
      </c>
      <c r="F254" s="33">
        <f>+'2018 Hourly Load - RC2016'!F255/'2018 Hourly Load - RC2016'!$C$7</f>
        <v>0.48331804649917265</v>
      </c>
      <c r="G254" s="33">
        <f>+'2018 Hourly Load - RC2016'!G255/'2018 Hourly Load - RC2016'!$C$7</f>
        <v>0.50266246692872973</v>
      </c>
      <c r="H254" s="33">
        <f>+'2018 Hourly Load - RC2016'!H255/'2018 Hourly Load - RC2016'!$C$7</f>
        <v>0.54481909805923334</v>
      </c>
      <c r="I254" s="33">
        <f>+'2018 Hourly Load - RC2016'!I255/'2018 Hourly Load - RC2016'!$C$7</f>
        <v>0.56153134033098895</v>
      </c>
      <c r="J254" s="33">
        <f>+'2018 Hourly Load - RC2016'!J255/'2018 Hourly Load - RC2016'!$C$7</f>
        <v>0.59800580908909562</v>
      </c>
      <c r="K254" s="33">
        <f>+'2018 Hourly Load - RC2016'!K255/'2018 Hourly Load - RC2016'!$C$7</f>
        <v>0.66468765575340061</v>
      </c>
      <c r="L254" s="33">
        <f>+'2018 Hourly Load - RC2016'!L255/'2018 Hourly Load - RC2016'!$C$7</f>
        <v>0.72330584552158339</v>
      </c>
      <c r="M254" s="33">
        <f>+'2018 Hourly Load - RC2016'!M255/'2018 Hourly Load - RC2016'!$C$7</f>
        <v>0.78275964740335402</v>
      </c>
      <c r="N254" s="33">
        <f>+'2018 Hourly Load - RC2016'!N255/'2018 Hourly Load - RC2016'!$C$7</f>
        <v>0.82458203368842242</v>
      </c>
      <c r="O254" s="33">
        <f>+'2018 Hourly Load - RC2016'!O255/'2018 Hourly Load - RC2016'!$C$7</f>
        <v>0.8501099837585292</v>
      </c>
      <c r="P254" s="33">
        <f>+'2018 Hourly Load - RC2016'!P255/'2018 Hourly Load - RC2016'!$C$7</f>
        <v>0.87743449987284972</v>
      </c>
      <c r="Q254" s="33">
        <f>+'2018 Hourly Load - RC2016'!Q255/'2018 Hourly Load - RC2016'!$C$7</f>
        <v>0.89318578821397931</v>
      </c>
      <c r="R254" s="33">
        <f>+'2018 Hourly Load - RC2016'!R255/'2018 Hourly Load - RC2016'!$C$7</f>
        <v>0.89648645606265098</v>
      </c>
      <c r="S254" s="33">
        <f>+'2018 Hourly Load - RC2016'!S255/'2018 Hourly Load - RC2016'!$C$7</f>
        <v>0.88211392770894115</v>
      </c>
      <c r="T254" s="33">
        <f>+'2018 Hourly Load - RC2016'!T255/'2018 Hourly Load - RC2016'!$C$7</f>
        <v>0.84990108073013215</v>
      </c>
      <c r="U254" s="33">
        <f>+'2018 Hourly Load - RC2016'!U255/'2018 Hourly Load - RC2016'!$C$7</f>
        <v>0.81401154045153712</v>
      </c>
      <c r="V254" s="33">
        <f>+'2018 Hourly Load - RC2016'!V255/'2018 Hourly Load - RC2016'!$C$7</f>
        <v>0.79278699276640741</v>
      </c>
      <c r="W254" s="33">
        <f>+'2018 Hourly Load - RC2016'!W255/'2018 Hourly Load - RC2016'!$C$7</f>
        <v>0.73437770602662156</v>
      </c>
      <c r="X254" s="33">
        <f>+'2018 Hourly Load - RC2016'!X255/'2018 Hourly Load - RC2016'!$C$7</f>
        <v>0.6656486096840265</v>
      </c>
      <c r="Y254" s="33">
        <f>+'2018 Hourly Load - RC2016'!Y255/'2018 Hourly Load - RC2016'!$C$7</f>
        <v>0.59825649272317194</v>
      </c>
      <c r="AA254" s="34">
        <f t="shared" si="3"/>
        <v>0.89648645606265098</v>
      </c>
    </row>
    <row r="255" spans="1:27" x14ac:dyDescent="0.2">
      <c r="A255" s="29">
        <f>IF('2018 Hourly Load - RC2016'!A256="","",'2018 Hourly Load - RC2016'!A256)</f>
        <v>43346</v>
      </c>
      <c r="B255" s="33">
        <f>+'2018 Hourly Load - RC2016'!B256/'2018 Hourly Load - RC2016'!$C$7</f>
        <v>0.54172733323895861</v>
      </c>
      <c r="C255" s="33">
        <f>+'2018 Hourly Load - RC2016'!C256/'2018 Hourly Load - RC2016'!$C$7</f>
        <v>0.50324739540824115</v>
      </c>
      <c r="D255" s="33">
        <f>+'2018 Hourly Load - RC2016'!D256/'2018 Hourly Load - RC2016'!$C$7</f>
        <v>0.47822081260628718</v>
      </c>
      <c r="E255" s="33">
        <f>+'2018 Hourly Load - RC2016'!E256/'2018 Hourly Load - RC2016'!$C$7</f>
        <v>0.46180103457428728</v>
      </c>
      <c r="F255" s="33">
        <f>+'2018 Hourly Load - RC2016'!F256/'2018 Hourly Load - RC2016'!$C$7</f>
        <v>0.45741407097795139</v>
      </c>
      <c r="G255" s="33">
        <f>+'2018 Hourly Load - RC2016'!G256/'2018 Hourly Load - RC2016'!$C$7</f>
        <v>0.47700917504158485</v>
      </c>
      <c r="H255" s="33">
        <f>+'2018 Hourly Load - RC2016'!H256/'2018 Hourly Load - RC2016'!$C$7</f>
        <v>0.52255003523211896</v>
      </c>
      <c r="I255" s="33">
        <f>+'2018 Hourly Load - RC2016'!I256/'2018 Hourly Load - RC2016'!$C$7</f>
        <v>0.53922049689819518</v>
      </c>
      <c r="J255" s="33">
        <f>+'2018 Hourly Load - RC2016'!J256/'2018 Hourly Load - RC2016'!$C$7</f>
        <v>0.57318812931553853</v>
      </c>
      <c r="K255" s="33">
        <f>+'2018 Hourly Load - RC2016'!K256/'2018 Hourly Load - RC2016'!$C$7</f>
        <v>0.63159741605532438</v>
      </c>
      <c r="L255" s="33">
        <f>+'2018 Hourly Load - RC2016'!L256/'2018 Hourly Load - RC2016'!$C$7</f>
        <v>0.67216638417001107</v>
      </c>
      <c r="M255" s="33">
        <f>+'2018 Hourly Load - RC2016'!M256/'2018 Hourly Load - RC2016'!$C$7</f>
        <v>0.71444835711755295</v>
      </c>
      <c r="N255" s="33">
        <f>+'2018 Hourly Load - RC2016'!N256/'2018 Hourly Load - RC2016'!$C$7</f>
        <v>0.75426527433001067</v>
      </c>
      <c r="O255" s="33">
        <f>+'2018 Hourly Load - RC2016'!O256/'2018 Hourly Load - RC2016'!$C$7</f>
        <v>0.79583697698100286</v>
      </c>
      <c r="P255" s="33">
        <f>+'2018 Hourly Load - RC2016'!P256/'2018 Hourly Load - RC2016'!$C$7</f>
        <v>0.82554298761904843</v>
      </c>
      <c r="Q255" s="33">
        <f>+'2018 Hourly Load - RC2016'!Q256/'2018 Hourly Load - RC2016'!$C$7</f>
        <v>0.83544499116506354</v>
      </c>
      <c r="R255" s="33">
        <f>+'2018 Hourly Load - RC2016'!R256/'2018 Hourly Load - RC2016'!$C$7</f>
        <v>0.84141961777721619</v>
      </c>
      <c r="S255" s="33">
        <f>+'2018 Hourly Load - RC2016'!S256/'2018 Hourly Load - RC2016'!$C$7</f>
        <v>0.82746489548030033</v>
      </c>
      <c r="T255" s="33">
        <f>+'2018 Hourly Load - RC2016'!T256/'2018 Hourly Load - RC2016'!$C$7</f>
        <v>0.80256365449538447</v>
      </c>
      <c r="U255" s="33">
        <f>+'2018 Hourly Load - RC2016'!U256/'2018 Hourly Load - RC2016'!$C$7</f>
        <v>0.76997478206546088</v>
      </c>
      <c r="V255" s="33">
        <f>+'2018 Hourly Load - RC2016'!V256/'2018 Hourly Load - RC2016'!$C$7</f>
        <v>0.75994743670240761</v>
      </c>
      <c r="W255" s="33">
        <f>+'2018 Hourly Load - RC2016'!W256/'2018 Hourly Load - RC2016'!$C$7</f>
        <v>0.71536753044249957</v>
      </c>
      <c r="X255" s="33">
        <f>+'2018 Hourly Load - RC2016'!X256/'2018 Hourly Load - RC2016'!$C$7</f>
        <v>0.65453496857330906</v>
      </c>
      <c r="Y255" s="33">
        <f>+'2018 Hourly Load - RC2016'!Y256/'2018 Hourly Load - RC2016'!$C$7</f>
        <v>0.58835448917715671</v>
      </c>
      <c r="AA255" s="34">
        <f t="shared" si="3"/>
        <v>0.84141961777721619</v>
      </c>
    </row>
    <row r="256" spans="1:27" x14ac:dyDescent="0.2">
      <c r="A256" s="29">
        <f>IF('2018 Hourly Load - RC2016'!A257="","",'2018 Hourly Load - RC2016'!A257)</f>
        <v>43347</v>
      </c>
      <c r="B256" s="33">
        <f>+'2018 Hourly Load - RC2016'!B257/'2018 Hourly Load - RC2016'!$C$7</f>
        <v>0.53408148239963038</v>
      </c>
      <c r="C256" s="33">
        <f>+'2018 Hourly Load - RC2016'!C257/'2018 Hourly Load - RC2016'!$C$7</f>
        <v>0.49593578941434813</v>
      </c>
      <c r="D256" s="33">
        <f>+'2018 Hourly Load - RC2016'!D257/'2018 Hourly Load - RC2016'!$C$7</f>
        <v>0.47103454842943226</v>
      </c>
      <c r="E256" s="33">
        <f>+'2018 Hourly Load - RC2016'!E257/'2018 Hourly Load - RC2016'!$C$7</f>
        <v>0.45565928553941709</v>
      </c>
      <c r="F256" s="33">
        <f>+'2018 Hourly Load - RC2016'!F257/'2018 Hourly Load - RC2016'!$C$7</f>
        <v>0.4514394443657988</v>
      </c>
      <c r="G256" s="33">
        <f>+'2018 Hourly Load - RC2016'!G257/'2018 Hourly Load - RC2016'!$C$7</f>
        <v>0.47086742600671466</v>
      </c>
      <c r="H256" s="33">
        <f>+'2018 Hourly Load - RC2016'!H257/'2018 Hourly Load - RC2016'!$C$7</f>
        <v>0.51807951042442435</v>
      </c>
      <c r="I256" s="33">
        <f>+'2018 Hourly Load - RC2016'!I257/'2018 Hourly Load - RC2016'!$C$7</f>
        <v>0.53408148239963038</v>
      </c>
      <c r="J256" s="33">
        <f>+'2018 Hourly Load - RC2016'!J257/'2018 Hourly Load - RC2016'!$C$7</f>
        <v>0.55877382035614931</v>
      </c>
      <c r="K256" s="33">
        <f>+'2018 Hourly Load - RC2016'!K257/'2018 Hourly Load - RC2016'!$C$7</f>
        <v>0.61049821018723294</v>
      </c>
      <c r="L256" s="33">
        <f>+'2018 Hourly Load - RC2016'!L257/'2018 Hourly Load - RC2016'!$C$7</f>
        <v>0.66456231393636245</v>
      </c>
      <c r="M256" s="33">
        <f>+'2018 Hourly Load - RC2016'!M257/'2018 Hourly Load - RC2016'!$C$7</f>
        <v>0.70889153656219417</v>
      </c>
      <c r="N256" s="33">
        <f>+'2018 Hourly Load - RC2016'!N257/'2018 Hourly Load - RC2016'!$C$7</f>
        <v>0.74561668895437716</v>
      </c>
      <c r="O256" s="33">
        <f>+'2018 Hourly Load - RC2016'!O257/'2018 Hourly Load - RC2016'!$C$7</f>
        <v>0.77991856621715561</v>
      </c>
      <c r="P256" s="33">
        <f>+'2018 Hourly Load - RC2016'!P257/'2018 Hourly Load - RC2016'!$C$7</f>
        <v>0.79424931396518605</v>
      </c>
      <c r="Q256" s="33">
        <f>+'2018 Hourly Load - RC2016'!Q257/'2018 Hourly Load - RC2016'!$C$7</f>
        <v>0.80026572118301809</v>
      </c>
      <c r="R256" s="33">
        <f>+'2018 Hourly Load - RC2016'!R257/'2018 Hourly Load - RC2016'!$C$7</f>
        <v>0.80745198535987306</v>
      </c>
      <c r="S256" s="33">
        <f>+'2018 Hourly Load - RC2016'!S257/'2018 Hourly Load - RC2016'!$C$7</f>
        <v>0.79658902788323183</v>
      </c>
      <c r="T256" s="33">
        <f>+'2018 Hourly Load - RC2016'!T257/'2018 Hourly Load - RC2016'!$C$7</f>
        <v>0.77686858200256015</v>
      </c>
      <c r="U256" s="33">
        <f>+'2018 Hourly Load - RC2016'!U257/'2018 Hourly Load - RC2016'!$C$7</f>
        <v>0.75873579913770528</v>
      </c>
      <c r="V256" s="33">
        <f>+'2018 Hourly Load - RC2016'!V257/'2018 Hourly Load - RC2016'!$C$7</f>
        <v>0.7535550040334611</v>
      </c>
      <c r="W256" s="33">
        <f>+'2018 Hourly Load - RC2016'!W257/'2018 Hourly Load - RC2016'!$C$7</f>
        <v>0.7088079753508354</v>
      </c>
      <c r="X256" s="33">
        <f>+'2018 Hourly Load - RC2016'!X257/'2018 Hourly Load - RC2016'!$C$7</f>
        <v>0.64722336257941593</v>
      </c>
      <c r="Y256" s="33">
        <f>+'2018 Hourly Load - RC2016'!Y257/'2018 Hourly Load - RC2016'!$C$7</f>
        <v>0.58864695341691242</v>
      </c>
      <c r="AA256" s="34">
        <f t="shared" si="3"/>
        <v>0.80745198535987306</v>
      </c>
    </row>
    <row r="257" spans="1:27" x14ac:dyDescent="0.2">
      <c r="A257" s="29">
        <f>IF('2018 Hourly Load - RC2016'!A258="","",'2018 Hourly Load - RC2016'!A258)</f>
        <v>43348</v>
      </c>
      <c r="B257" s="33">
        <f>+'2018 Hourly Load - RC2016'!B258/'2018 Hourly Load - RC2016'!$C$7</f>
        <v>0.53516777814729444</v>
      </c>
      <c r="C257" s="33">
        <f>+'2018 Hourly Load - RC2016'!C258/'2018 Hourly Load - RC2016'!$C$7</f>
        <v>0.49881865120622604</v>
      </c>
      <c r="D257" s="33">
        <f>+'2018 Hourly Load - RC2016'!D258/'2018 Hourly Load - RC2016'!$C$7</f>
        <v>0.47567219565984448</v>
      </c>
      <c r="E257" s="33">
        <f>+'2018 Hourly Load - RC2016'!E258/'2018 Hourly Load - RC2016'!$C$7</f>
        <v>0.46117432548909648</v>
      </c>
      <c r="F257" s="33">
        <f>+'2018 Hourly Load - RC2016'!F258/'2018 Hourly Load - RC2016'!$C$7</f>
        <v>0.45887639217673004</v>
      </c>
      <c r="G257" s="33">
        <f>+'2018 Hourly Load - RC2016'!G258/'2018 Hourly Load - RC2016'!$C$7</f>
        <v>0.47909820532555436</v>
      </c>
      <c r="H257" s="33">
        <f>+'2018 Hourly Load - RC2016'!H258/'2018 Hourly Load - RC2016'!$C$7</f>
        <v>0.52839932002723344</v>
      </c>
      <c r="I257" s="33">
        <f>+'2018 Hourly Load - RC2016'!I258/'2018 Hourly Load - RC2016'!$C$7</f>
        <v>0.5456129295671418</v>
      </c>
      <c r="J257" s="33">
        <f>+'2018 Hourly Load - RC2016'!J258/'2018 Hourly Load - RC2016'!$C$7</f>
        <v>0.58183671469117204</v>
      </c>
      <c r="K257" s="33">
        <f>+'2018 Hourly Load - RC2016'!K258/'2018 Hourly Load - RC2016'!$C$7</f>
        <v>0.6479336328759655</v>
      </c>
      <c r="L257" s="33">
        <f>+'2018 Hourly Load - RC2016'!L258/'2018 Hourly Load - RC2016'!$C$7</f>
        <v>0.71106412805752239</v>
      </c>
      <c r="M257" s="33">
        <f>+'2018 Hourly Load - RC2016'!M258/'2018 Hourly Load - RC2016'!$C$7</f>
        <v>0.76700835906222442</v>
      </c>
      <c r="N257" s="33">
        <f>+'2018 Hourly Load - RC2016'!N258/'2018 Hourly Load - RC2016'!$C$7</f>
        <v>0.81380263742314007</v>
      </c>
      <c r="O257" s="33">
        <f>+'2018 Hourly Load - RC2016'!O258/'2018 Hourly Load - RC2016'!$C$7</f>
        <v>0.84894012679950626</v>
      </c>
      <c r="P257" s="33">
        <f>+'2018 Hourly Load - RC2016'!P258/'2018 Hourly Load - RC2016'!$C$7</f>
        <v>0.86874413389153671</v>
      </c>
      <c r="Q257" s="33">
        <f>+'2018 Hourly Load - RC2016'!Q258/'2018 Hourly Load - RC2016'!$C$7</f>
        <v>0.86995577145623904</v>
      </c>
      <c r="R257" s="33">
        <f>+'2018 Hourly Load - RC2016'!R258/'2018 Hourly Load - RC2016'!$C$7</f>
        <v>0.85082025405507877</v>
      </c>
      <c r="S257" s="33">
        <f>+'2018 Hourly Load - RC2016'!S258/'2018 Hourly Load - RC2016'!$C$7</f>
        <v>0.81221497440732326</v>
      </c>
      <c r="T257" s="33">
        <f>+'2018 Hourly Load - RC2016'!T258/'2018 Hourly Load - RC2016'!$C$7</f>
        <v>0.77122820023584271</v>
      </c>
      <c r="U257" s="33">
        <f>+'2018 Hourly Load - RC2016'!U258/'2018 Hourly Load - RC2016'!$C$7</f>
        <v>0.74327697503633139</v>
      </c>
      <c r="V257" s="33">
        <f>+'2018 Hourly Load - RC2016'!V258/'2018 Hourly Load - RC2016'!$C$7</f>
        <v>0.72685719700433149</v>
      </c>
      <c r="W257" s="33">
        <f>+'2018 Hourly Load - RC2016'!W258/'2018 Hourly Load - RC2016'!$C$7</f>
        <v>0.68536905556469807</v>
      </c>
      <c r="X257" s="33">
        <f>+'2018 Hourly Load - RC2016'!X258/'2018 Hourly Load - RC2016'!$C$7</f>
        <v>0.63961929234576709</v>
      </c>
      <c r="Y257" s="33">
        <f>+'2018 Hourly Load - RC2016'!Y258/'2018 Hourly Load - RC2016'!$C$7</f>
        <v>0.59445445760634752</v>
      </c>
      <c r="AA257" s="34">
        <f t="shared" si="3"/>
        <v>0.86995577145623904</v>
      </c>
    </row>
    <row r="258" spans="1:27" x14ac:dyDescent="0.2">
      <c r="A258" s="29">
        <f>IF('2018 Hourly Load - RC2016'!A259="","",'2018 Hourly Load - RC2016'!A259)</f>
        <v>43349</v>
      </c>
      <c r="B258" s="33">
        <f>+'2018 Hourly Load - RC2016'!B259/'2018 Hourly Load - RC2016'!$C$7</f>
        <v>0.54686634773752341</v>
      </c>
      <c r="C258" s="33">
        <f>+'2018 Hourly Load - RC2016'!C259/'2018 Hourly Load - RC2016'!$C$7</f>
        <v>0.51544733226662287</v>
      </c>
      <c r="D258" s="33">
        <f>+'2018 Hourly Load - RC2016'!D259/'2018 Hourly Load - RC2016'!$C$7</f>
        <v>0.49100567794418021</v>
      </c>
      <c r="E258" s="33">
        <f>+'2018 Hourly Load - RC2016'!E259/'2018 Hourly Load - RC2016'!$C$7</f>
        <v>0.47412631324970705</v>
      </c>
      <c r="F258" s="33">
        <f>+'2018 Hourly Load - RC2016'!F259/'2018 Hourly Load - RC2016'!$C$7</f>
        <v>0.46597909514222619</v>
      </c>
      <c r="G258" s="33">
        <f>+'2018 Hourly Load - RC2016'!G259/'2018 Hourly Load - RC2016'!$C$7</f>
        <v>0.46585375332518802</v>
      </c>
      <c r="H258" s="33">
        <f>+'2018 Hourly Load - RC2016'!H259/'2018 Hourly Load - RC2016'!$C$7</f>
        <v>0.47600644050527957</v>
      </c>
      <c r="I258" s="33">
        <f>+'2018 Hourly Load - RC2016'!I259/'2018 Hourly Load - RC2016'!$C$7</f>
        <v>0.49255156035431763</v>
      </c>
      <c r="J258" s="33">
        <f>+'2018 Hourly Load - RC2016'!J259/'2018 Hourly Load - RC2016'!$C$7</f>
        <v>0.54469375624219518</v>
      </c>
      <c r="K258" s="33">
        <f>+'2018 Hourly Load - RC2016'!K259/'2018 Hourly Load - RC2016'!$C$7</f>
        <v>0.61275436289391993</v>
      </c>
      <c r="L258" s="33">
        <f>+'2018 Hourly Load - RC2016'!L259/'2018 Hourly Load - RC2016'!$C$7</f>
        <v>0.66485477817611816</v>
      </c>
      <c r="M258" s="33">
        <f>+'2018 Hourly Load - RC2016'!M259/'2018 Hourly Load - RC2016'!$C$7</f>
        <v>0.70412854751474374</v>
      </c>
      <c r="N258" s="33">
        <f>+'2018 Hourly Load - RC2016'!N259/'2018 Hourly Load - RC2016'!$C$7</f>
        <v>0.72694075821569015</v>
      </c>
      <c r="O258" s="33">
        <f>+'2018 Hourly Load - RC2016'!O259/'2018 Hourly Load - RC2016'!$C$7</f>
        <v>0.72397433521245369</v>
      </c>
      <c r="P258" s="33">
        <f>+'2018 Hourly Load - RC2016'!P259/'2018 Hourly Load - RC2016'!$C$7</f>
        <v>0.71678807103559872</v>
      </c>
      <c r="Q258" s="33">
        <f>+'2018 Hourly Load - RC2016'!Q259/'2018 Hourly Load - RC2016'!$C$7</f>
        <v>0.70734565415205675</v>
      </c>
      <c r="R258" s="33">
        <f>+'2018 Hourly Load - RC2016'!R259/'2018 Hourly Load - RC2016'!$C$7</f>
        <v>0.68900396825880506</v>
      </c>
      <c r="S258" s="33">
        <f>+'2018 Hourly Load - RC2016'!S259/'2018 Hourly Load - RC2016'!$C$7</f>
        <v>0.67425541445398063</v>
      </c>
      <c r="T258" s="33">
        <f>+'2018 Hourly Load - RC2016'!T259/'2018 Hourly Load - RC2016'!$C$7</f>
        <v>0.65700002430839299</v>
      </c>
      <c r="U258" s="33">
        <f>+'2018 Hourly Load - RC2016'!U259/'2018 Hourly Load - RC2016'!$C$7</f>
        <v>0.64805897469300366</v>
      </c>
      <c r="V258" s="33">
        <f>+'2018 Hourly Load - RC2016'!V259/'2018 Hourly Load - RC2016'!$C$7</f>
        <v>0.64814253590436244</v>
      </c>
      <c r="W258" s="33">
        <f>+'2018 Hourly Load - RC2016'!W259/'2018 Hourly Load - RC2016'!$C$7</f>
        <v>0.62294883067969087</v>
      </c>
      <c r="X258" s="33">
        <f>+'2018 Hourly Load - RC2016'!X259/'2018 Hourly Load - RC2016'!$C$7</f>
        <v>0.59182227944854604</v>
      </c>
      <c r="Y258" s="33">
        <f>+'2018 Hourly Load - RC2016'!Y259/'2018 Hourly Load - RC2016'!$C$7</f>
        <v>0.55647588704378292</v>
      </c>
      <c r="AA258" s="34">
        <f t="shared" si="3"/>
        <v>0.72694075821569015</v>
      </c>
    </row>
    <row r="259" spans="1:27" x14ac:dyDescent="0.2">
      <c r="A259" s="29">
        <f>IF('2018 Hourly Load - RC2016'!A260="","",'2018 Hourly Load - RC2016'!A260)</f>
        <v>43350</v>
      </c>
      <c r="B259" s="33">
        <f>+'2018 Hourly Load - RC2016'!B260/'2018 Hourly Load - RC2016'!$C$7</f>
        <v>0.5169514340710808</v>
      </c>
      <c r="C259" s="33">
        <f>+'2018 Hourly Load - RC2016'!C260/'2018 Hourly Load - RC2016'!$C$7</f>
        <v>0.48152148045495891</v>
      </c>
      <c r="D259" s="33">
        <f>+'2018 Hourly Load - RC2016'!D260/'2018 Hourly Load - RC2016'!$C$7</f>
        <v>0.45728872916091329</v>
      </c>
      <c r="E259" s="33">
        <f>+'2018 Hourly Load - RC2016'!E260/'2018 Hourly Load - RC2016'!$C$7</f>
        <v>0.44045114507211947</v>
      </c>
      <c r="F259" s="33">
        <f>+'2018 Hourly Load - RC2016'!F260/'2018 Hourly Load - RC2016'!$C$7</f>
        <v>0.43405871240317295</v>
      </c>
      <c r="G259" s="33">
        <f>+'2018 Hourly Load - RC2016'!G260/'2018 Hourly Load - RC2016'!$C$7</f>
        <v>0.43518678875651645</v>
      </c>
      <c r="H259" s="33">
        <f>+'2018 Hourly Load - RC2016'!H260/'2018 Hourly Load - RC2016'!$C$7</f>
        <v>0.44391893534350874</v>
      </c>
      <c r="I259" s="33">
        <f>+'2018 Hourly Load - RC2016'!I260/'2018 Hourly Load - RC2016'!$C$7</f>
        <v>0.45519969887694378</v>
      </c>
      <c r="J259" s="33">
        <f>+'2018 Hourly Load - RC2016'!J260/'2018 Hourly Load - RC2016'!$C$7</f>
        <v>0.50496040024109612</v>
      </c>
      <c r="K259" s="33">
        <f>+'2018 Hourly Load - RC2016'!K260/'2018 Hourly Load - RC2016'!$C$7</f>
        <v>0.56917719117031718</v>
      </c>
      <c r="L259" s="33">
        <f>+'2018 Hourly Load - RC2016'!L260/'2018 Hourly Load - RC2016'!$C$7</f>
        <v>0.62650018216243897</v>
      </c>
      <c r="M259" s="33">
        <f>+'2018 Hourly Load - RC2016'!M260/'2018 Hourly Load - RC2016'!$C$7</f>
        <v>0.68307112225233169</v>
      </c>
      <c r="N259" s="33">
        <f>+'2018 Hourly Load - RC2016'!N260/'2018 Hourly Load - RC2016'!$C$7</f>
        <v>0.72886266607694206</v>
      </c>
      <c r="O259" s="33">
        <f>+'2018 Hourly Load - RC2016'!O260/'2018 Hourly Load - RC2016'!$C$7</f>
        <v>0.76003099791376649</v>
      </c>
      <c r="P259" s="33">
        <f>+'2018 Hourly Load - RC2016'!P260/'2018 Hourly Load - RC2016'!$C$7</f>
        <v>0.77448708747883499</v>
      </c>
      <c r="Q259" s="33">
        <f>+'2018 Hourly Load - RC2016'!Q260/'2018 Hourly Load - RC2016'!$C$7</f>
        <v>0.76462686453849915</v>
      </c>
      <c r="R259" s="33">
        <f>+'2018 Hourly Load - RC2016'!R260/'2018 Hourly Load - RC2016'!$C$7</f>
        <v>0.74724613257587336</v>
      </c>
      <c r="S259" s="33">
        <f>+'2018 Hourly Load - RC2016'!S260/'2018 Hourly Load - RC2016'!$C$7</f>
        <v>0.72313872309886595</v>
      </c>
      <c r="T259" s="33">
        <f>+'2018 Hourly Load - RC2016'!T260/'2018 Hourly Load - RC2016'!$C$7</f>
        <v>0.68704027979187365</v>
      </c>
      <c r="U259" s="33">
        <f>+'2018 Hourly Load - RC2016'!U260/'2018 Hourly Load - RC2016'!$C$7</f>
        <v>0.67521636838460664</v>
      </c>
      <c r="V259" s="33">
        <f>+'2018 Hourly Load - RC2016'!V260/'2018 Hourly Load - RC2016'!$C$7</f>
        <v>0.67467322051077461</v>
      </c>
      <c r="W259" s="33">
        <f>+'2018 Hourly Load - RC2016'!W260/'2018 Hourly Load - RC2016'!$C$7</f>
        <v>0.63978641476848463</v>
      </c>
      <c r="X259" s="33">
        <f>+'2018 Hourly Load - RC2016'!X260/'2018 Hourly Load - RC2016'!$C$7</f>
        <v>0.59044351946112617</v>
      </c>
      <c r="Y259" s="33">
        <f>+'2018 Hourly Load - RC2016'!Y260/'2018 Hourly Load - RC2016'!$C$7</f>
        <v>0.53813420115053112</v>
      </c>
      <c r="AA259" s="34">
        <f t="shared" si="3"/>
        <v>0.77448708747883499</v>
      </c>
    </row>
    <row r="260" spans="1:27" x14ac:dyDescent="0.2">
      <c r="A260" s="29">
        <f>IF('2018 Hourly Load - RC2016'!A261="","",'2018 Hourly Load - RC2016'!A261)</f>
        <v>43351</v>
      </c>
      <c r="B260" s="33">
        <f>+'2018 Hourly Load - RC2016'!B261/'2018 Hourly Load - RC2016'!$C$7</f>
        <v>0.495058396695081</v>
      </c>
      <c r="C260" s="33">
        <f>+'2018 Hourly Load - RC2016'!C261/'2018 Hourly Load - RC2016'!$C$7</f>
        <v>0.46572841150814981</v>
      </c>
      <c r="D260" s="33">
        <f>+'2018 Hourly Load - RC2016'!D261/'2018 Hourly Load - RC2016'!$C$7</f>
        <v>0.4429162008072034</v>
      </c>
      <c r="E260" s="33">
        <f>+'2018 Hourly Load - RC2016'!E261/'2018 Hourly Load - RC2016'!$C$7</f>
        <v>0.42917038153868442</v>
      </c>
      <c r="F260" s="33">
        <f>+'2018 Hourly Load - RC2016'!F261/'2018 Hourly Load - RC2016'!$C$7</f>
        <v>0.42829298881941724</v>
      </c>
      <c r="G260" s="33">
        <f>+'2018 Hourly Load - RC2016'!G261/'2018 Hourly Load - RC2016'!$C$7</f>
        <v>0.45285998495889801</v>
      </c>
      <c r="H260" s="33">
        <f>+'2018 Hourly Load - RC2016'!H261/'2018 Hourly Load - RC2016'!$C$7</f>
        <v>0.49986316634821071</v>
      </c>
      <c r="I260" s="33">
        <f>+'2018 Hourly Load - RC2016'!I261/'2018 Hourly Load - RC2016'!$C$7</f>
        <v>0.517285678916516</v>
      </c>
      <c r="J260" s="33">
        <f>+'2018 Hourly Load - RC2016'!J261/'2018 Hourly Load - RC2016'!$C$7</f>
        <v>0.54552936835578292</v>
      </c>
      <c r="K260" s="33">
        <f>+'2018 Hourly Load - RC2016'!K261/'2018 Hourly Load - RC2016'!$C$7</f>
        <v>0.61170984775193527</v>
      </c>
      <c r="L260" s="33">
        <f>+'2018 Hourly Load - RC2016'!L261/'2018 Hourly Load - RC2016'!$C$7</f>
        <v>0.67805744957080505</v>
      </c>
      <c r="M260" s="33">
        <f>+'2018 Hourly Load - RC2016'!M261/'2018 Hourly Load - RC2016'!$C$7</f>
        <v>0.73558934359132377</v>
      </c>
      <c r="N260" s="33">
        <f>+'2018 Hourly Load - RC2016'!N261/'2018 Hourly Load - RC2016'!$C$7</f>
        <v>0.78075417833074334</v>
      </c>
      <c r="O260" s="33">
        <f>+'2018 Hourly Load - RC2016'!O261/'2018 Hourly Load - RC2016'!$C$7</f>
        <v>0.81476359135376608</v>
      </c>
      <c r="P260" s="33">
        <f>+'2018 Hourly Load - RC2016'!P261/'2018 Hourly Load - RC2016'!$C$7</f>
        <v>0.83953949052164367</v>
      </c>
      <c r="Q260" s="33">
        <f>+'2018 Hourly Load - RC2016'!Q261/'2018 Hourly Load - RC2016'!$C$7</f>
        <v>0.84990108073013215</v>
      </c>
      <c r="R260" s="33">
        <f>+'2018 Hourly Load - RC2016'!R261/'2018 Hourly Load - RC2016'!$C$7</f>
        <v>0.84877300437678871</v>
      </c>
      <c r="S260" s="33">
        <f>+'2018 Hourly Load - RC2016'!S261/'2018 Hourly Load - RC2016'!$C$7</f>
        <v>0.83945592931028501</v>
      </c>
      <c r="T260" s="33">
        <f>+'2018 Hourly Load - RC2016'!T261/'2018 Hourly Load - RC2016'!$C$7</f>
        <v>0.80511227144182707</v>
      </c>
      <c r="U260" s="33">
        <f>+'2018 Hourly Load - RC2016'!U261/'2018 Hourly Load - RC2016'!$C$7</f>
        <v>0.78551716737819366</v>
      </c>
      <c r="V260" s="33">
        <f>+'2018 Hourly Load - RC2016'!V261/'2018 Hourly Load - RC2016'!$C$7</f>
        <v>0.77185490932103351</v>
      </c>
      <c r="W260" s="33">
        <f>+'2018 Hourly Load - RC2016'!W261/'2018 Hourly Load - RC2016'!$C$7</f>
        <v>0.72217776916823995</v>
      </c>
      <c r="X260" s="33">
        <f>+'2018 Hourly Load - RC2016'!X261/'2018 Hourly Load - RC2016'!$C$7</f>
        <v>0.66046781457978232</v>
      </c>
      <c r="Y260" s="33">
        <f>+'2018 Hourly Load - RC2016'!Y261/'2018 Hourly Load - RC2016'!$C$7</f>
        <v>0.59863251817428642</v>
      </c>
      <c r="AA260" s="34">
        <f t="shared" si="3"/>
        <v>0.84990108073013215</v>
      </c>
    </row>
    <row r="261" spans="1:27" x14ac:dyDescent="0.2">
      <c r="A261" s="29">
        <f>IF('2018 Hourly Load - RC2016'!A262="","",'2018 Hourly Load - RC2016'!A262)</f>
        <v>43352</v>
      </c>
      <c r="B261" s="33">
        <f>+'2018 Hourly Load - RC2016'!B262/'2018 Hourly Load - RC2016'!$C$7</f>
        <v>0.54469375624219518</v>
      </c>
      <c r="C261" s="33">
        <f>+'2018 Hourly Load - RC2016'!C262/'2018 Hourly Load - RC2016'!$C$7</f>
        <v>0.50571245114332519</v>
      </c>
      <c r="D261" s="33">
        <f>+'2018 Hourly Load - RC2016'!D262/'2018 Hourly Load - RC2016'!$C$7</f>
        <v>0.48110367439816498</v>
      </c>
      <c r="E261" s="33">
        <f>+'2018 Hourly Load - RC2016'!E262/'2018 Hourly Load - RC2016'!$C$7</f>
        <v>0.46539416666271471</v>
      </c>
      <c r="F261" s="33">
        <f>+'2018 Hourly Load - RC2016'!F262/'2018 Hourly Load - RC2016'!$C$7</f>
        <v>0.45891817278240948</v>
      </c>
      <c r="G261" s="33">
        <f>+'2018 Hourly Load - RC2016'!G262/'2018 Hourly Load - RC2016'!$C$7</f>
        <v>0.47776122594381387</v>
      </c>
      <c r="H261" s="33">
        <f>+'2018 Hourly Load - RC2016'!H262/'2018 Hourly Load - RC2016'!$C$7</f>
        <v>0.52351098916274497</v>
      </c>
      <c r="I261" s="33">
        <f>+'2018 Hourly Load - RC2016'!I262/'2018 Hourly Load - RC2016'!$C$7</f>
        <v>0.53988898658906548</v>
      </c>
      <c r="J261" s="33">
        <f>+'2018 Hourly Load - RC2016'!J262/'2018 Hourly Load - RC2016'!$C$7</f>
        <v>0.56834157905672933</v>
      </c>
      <c r="K261" s="33">
        <f>+'2018 Hourly Load - RC2016'!K262/'2018 Hourly Load - RC2016'!$C$7</f>
        <v>0.62783716154417935</v>
      </c>
      <c r="L261" s="33">
        <f>+'2018 Hourly Load - RC2016'!L262/'2018 Hourly Load - RC2016'!$C$7</f>
        <v>0.68937999370991943</v>
      </c>
      <c r="M261" s="33">
        <f>+'2018 Hourly Load - RC2016'!M262/'2018 Hourly Load - RC2016'!$C$7</f>
        <v>0.74394546472720158</v>
      </c>
      <c r="N261" s="33">
        <f>+'2018 Hourly Load - RC2016'!N262/'2018 Hourly Load - RC2016'!$C$7</f>
        <v>0.78931920249501808</v>
      </c>
      <c r="O261" s="33">
        <f>+'2018 Hourly Load - RC2016'!O262/'2018 Hourly Load - RC2016'!$C$7</f>
        <v>0.82850941062228511</v>
      </c>
      <c r="P261" s="33">
        <f>+'2018 Hourly Load - RC2016'!P262/'2018 Hourly Load - RC2016'!$C$7</f>
        <v>0.84626616803602539</v>
      </c>
      <c r="Q261" s="33">
        <f>+'2018 Hourly Load - RC2016'!Q262/'2018 Hourly Load - RC2016'!$C$7</f>
        <v>0.86498387938039178</v>
      </c>
      <c r="R261" s="33">
        <f>+'2018 Hourly Load - RC2016'!R262/'2018 Hourly Load - RC2016'!$C$7</f>
        <v>0.86042979336133818</v>
      </c>
      <c r="S261" s="33">
        <f>+'2018 Hourly Load - RC2016'!S262/'2018 Hourly Load - RC2016'!$C$7</f>
        <v>0.84058400566362845</v>
      </c>
      <c r="T261" s="33">
        <f>+'2018 Hourly Load - RC2016'!T262/'2018 Hourly Load - RC2016'!$C$7</f>
        <v>0.80816225565642263</v>
      </c>
      <c r="U261" s="33">
        <f>+'2018 Hourly Load - RC2016'!U262/'2018 Hourly Load - RC2016'!$C$7</f>
        <v>0.78179869347272812</v>
      </c>
      <c r="V261" s="33">
        <f>+'2018 Hourly Load - RC2016'!V262/'2018 Hourly Load - RC2016'!$C$7</f>
        <v>0.76337344636811755</v>
      </c>
      <c r="W261" s="33">
        <f>+'2018 Hourly Load - RC2016'!W262/'2018 Hourly Load - RC2016'!$C$7</f>
        <v>0.70830660808268275</v>
      </c>
      <c r="X261" s="33">
        <f>+'2018 Hourly Load - RC2016'!X262/'2018 Hourly Load - RC2016'!$C$7</f>
        <v>0.64421515897049997</v>
      </c>
      <c r="Y261" s="33">
        <f>+'2018 Hourly Load - RC2016'!Y262/'2018 Hourly Load - RC2016'!$C$7</f>
        <v>0.58309013286155376</v>
      </c>
      <c r="AA261" s="34">
        <f t="shared" si="3"/>
        <v>0.86498387938039178</v>
      </c>
    </row>
    <row r="262" spans="1:27" x14ac:dyDescent="0.2">
      <c r="A262" s="29">
        <f>IF('2018 Hourly Load - RC2016'!A263="","",'2018 Hourly Load - RC2016'!A263)</f>
        <v>43353</v>
      </c>
      <c r="B262" s="33">
        <f>+'2018 Hourly Load - RC2016'!B263/'2018 Hourly Load - RC2016'!$C$7</f>
        <v>0.53278628362356928</v>
      </c>
      <c r="C262" s="33">
        <f>+'2018 Hourly Load - RC2016'!C263/'2018 Hourly Load - RC2016'!$C$7</f>
        <v>0.499570702108455</v>
      </c>
      <c r="D262" s="33">
        <f>+'2018 Hourly Load - RC2016'!D263/'2018 Hourly Load - RC2016'!$C$7</f>
        <v>0.47721807806998179</v>
      </c>
      <c r="E262" s="33">
        <f>+'2018 Hourly Load - RC2016'!E263/'2018 Hourly Load - RC2016'!$C$7</f>
        <v>0.46129966730613459</v>
      </c>
      <c r="F262" s="33">
        <f>+'2018 Hourly Load - RC2016'!F263/'2018 Hourly Load - RC2016'!$C$7</f>
        <v>0.4578736576404247</v>
      </c>
      <c r="G262" s="33">
        <f>+'2018 Hourly Load - RC2016'!G263/'2018 Hourly Load - RC2016'!$C$7</f>
        <v>0.47951601138234823</v>
      </c>
      <c r="H262" s="33">
        <f>+'2018 Hourly Load - RC2016'!H263/'2018 Hourly Load - RC2016'!$C$7</f>
        <v>0.52614316732054645</v>
      </c>
      <c r="I262" s="33">
        <f>+'2018 Hourly Load - RC2016'!I263/'2018 Hourly Load - RC2016'!$C$7</f>
        <v>0.54135130778784402</v>
      </c>
      <c r="J262" s="33">
        <f>+'2018 Hourly Load - RC2016'!J263/'2018 Hourly Load - RC2016'!$C$7</f>
        <v>0.56934431359303472</v>
      </c>
      <c r="K262" s="33">
        <f>+'2018 Hourly Load - RC2016'!K263/'2018 Hourly Load - RC2016'!$C$7</f>
        <v>0.62207143796042375</v>
      </c>
      <c r="L262" s="33">
        <f>+'2018 Hourly Load - RC2016'!L263/'2018 Hourly Load - RC2016'!$C$7</f>
        <v>0.6820683877160264</v>
      </c>
      <c r="M262" s="33">
        <f>+'2018 Hourly Load - RC2016'!M263/'2018 Hourly Load - RC2016'!$C$7</f>
        <v>0.73028320667004143</v>
      </c>
      <c r="N262" s="33">
        <f>+'2018 Hourly Load - RC2016'!N263/'2018 Hourly Load - RC2016'!$C$7</f>
        <v>0.77239805719486554</v>
      </c>
      <c r="O262" s="33">
        <f>+'2018 Hourly Load - RC2016'!O263/'2018 Hourly Load - RC2016'!$C$7</f>
        <v>0.80845471989617834</v>
      </c>
      <c r="P262" s="33">
        <f>+'2018 Hourly Load - RC2016'!P263/'2018 Hourly Load - RC2016'!$C$7</f>
        <v>0.82926146152451397</v>
      </c>
      <c r="Q262" s="33">
        <f>+'2018 Hourly Load - RC2016'!Q263/'2018 Hourly Load - RC2016'!$C$7</f>
        <v>0.83887100083077359</v>
      </c>
      <c r="R262" s="33">
        <f>+'2018 Hourly Load - RC2016'!R263/'2018 Hourly Load - RC2016'!$C$7</f>
        <v>0.83511074631962856</v>
      </c>
      <c r="S262" s="33">
        <f>+'2018 Hourly Load - RC2016'!S263/'2018 Hourly Load - RC2016'!$C$7</f>
        <v>0.81785535617404093</v>
      </c>
      <c r="T262" s="33">
        <f>+'2018 Hourly Load - RC2016'!T263/'2018 Hourly Load - RC2016'!$C$7</f>
        <v>0.78902673825526237</v>
      </c>
      <c r="U262" s="33">
        <f>+'2018 Hourly Load - RC2016'!U263/'2018 Hourly Load - RC2016'!$C$7</f>
        <v>0.76721726209062124</v>
      </c>
      <c r="V262" s="33">
        <f>+'2018 Hourly Load - RC2016'!V263/'2018 Hourly Load - RC2016'!$C$7</f>
        <v>0.75409815190729312</v>
      </c>
      <c r="W262" s="33">
        <f>+'2018 Hourly Load - RC2016'!W263/'2018 Hourly Load - RC2016'!$C$7</f>
        <v>0.69982514512976679</v>
      </c>
      <c r="X262" s="33">
        <f>+'2018 Hourly Load - RC2016'!X263/'2018 Hourly Load - RC2016'!$C$7</f>
        <v>0.63853299659810303</v>
      </c>
      <c r="Y262" s="33">
        <f>+'2018 Hourly Load - RC2016'!Y263/'2018 Hourly Load - RC2016'!$C$7</f>
        <v>0.57636345534717215</v>
      </c>
      <c r="AA262" s="34">
        <f t="shared" si="3"/>
        <v>0.83887100083077359</v>
      </c>
    </row>
    <row r="263" spans="1:27" x14ac:dyDescent="0.2">
      <c r="A263" s="29">
        <f>IF('2018 Hourly Load - RC2016'!A264="","",'2018 Hourly Load - RC2016'!A264)</f>
        <v>43354</v>
      </c>
      <c r="B263" s="33">
        <f>+'2018 Hourly Load - RC2016'!B264/'2018 Hourly Load - RC2016'!$C$7</f>
        <v>0.52413769824793577</v>
      </c>
      <c r="C263" s="33">
        <f>+'2018 Hourly Load - RC2016'!C264/'2018 Hourly Load - RC2016'!$C$7</f>
        <v>0.48996116280219548</v>
      </c>
      <c r="D263" s="33">
        <f>+'2018 Hourly Load - RC2016'!D264/'2018 Hourly Load - RC2016'!$C$7</f>
        <v>0.46547772787407354</v>
      </c>
      <c r="E263" s="33">
        <f>+'2018 Hourly Load - RC2016'!E264/'2018 Hourly Load - RC2016'!$C$7</f>
        <v>0.45006068437837898</v>
      </c>
      <c r="F263" s="33">
        <f>+'2018 Hourly Load - RC2016'!F264/'2018 Hourly Load - RC2016'!$C$7</f>
        <v>0.44655111350131022</v>
      </c>
      <c r="G263" s="33">
        <f>+'2018 Hourly Load - RC2016'!G264/'2018 Hourly Load - RC2016'!$C$7</f>
        <v>0.4670653908898903</v>
      </c>
      <c r="H263" s="33">
        <f>+'2018 Hourly Load - RC2016'!H264/'2018 Hourly Load - RC2016'!$C$7</f>
        <v>0.51448637833599686</v>
      </c>
      <c r="I263" s="33">
        <f>+'2018 Hourly Load - RC2016'!I264/'2018 Hourly Load - RC2016'!$C$7</f>
        <v>0.53144930424182879</v>
      </c>
      <c r="J263" s="33">
        <f>+'2018 Hourly Load - RC2016'!J264/'2018 Hourly Load - RC2016'!$C$7</f>
        <v>0.55714437673465311</v>
      </c>
      <c r="K263" s="33">
        <f>+'2018 Hourly Load - RC2016'!K264/'2018 Hourly Load - RC2016'!$C$7</f>
        <v>0.61413312288133981</v>
      </c>
      <c r="L263" s="33">
        <f>+'2018 Hourly Load - RC2016'!L264/'2018 Hourly Load - RC2016'!$C$7</f>
        <v>0.66573217089538528</v>
      </c>
      <c r="M263" s="33">
        <f>+'2018 Hourly Load - RC2016'!M264/'2018 Hourly Load - RC2016'!$C$7</f>
        <v>0.70956002625306436</v>
      </c>
      <c r="N263" s="33">
        <f>+'2018 Hourly Load - RC2016'!N264/'2018 Hourly Load - RC2016'!$C$7</f>
        <v>0.74152218959779703</v>
      </c>
      <c r="O263" s="33">
        <f>+'2018 Hourly Load - RC2016'!O264/'2018 Hourly Load - RC2016'!$C$7</f>
        <v>0.76412549727034662</v>
      </c>
      <c r="P263" s="33">
        <f>+'2018 Hourly Load - RC2016'!P264/'2018 Hourly Load - RC2016'!$C$7</f>
        <v>0.77185490932103351</v>
      </c>
      <c r="Q263" s="33">
        <f>+'2018 Hourly Load - RC2016'!Q264/'2018 Hourly Load - RC2016'!$C$7</f>
        <v>0.77423640384475878</v>
      </c>
      <c r="R263" s="33">
        <f>+'2018 Hourly Load - RC2016'!R264/'2018 Hourly Load - RC2016'!$C$7</f>
        <v>0.75973853367401056</v>
      </c>
      <c r="S263" s="33">
        <f>+'2018 Hourly Load - RC2016'!S264/'2018 Hourly Load - RC2016'!$C$7</f>
        <v>0.73103525757227028</v>
      </c>
      <c r="T263" s="33">
        <f>+'2018 Hourly Load - RC2016'!T264/'2018 Hourly Load - RC2016'!$C$7</f>
        <v>0.70462991478289649</v>
      </c>
      <c r="U263" s="33">
        <f>+'2018 Hourly Load - RC2016'!U264/'2018 Hourly Load - RC2016'!$C$7</f>
        <v>0.68967245794967524</v>
      </c>
      <c r="V263" s="33">
        <f>+'2018 Hourly Load - RC2016'!V264/'2018 Hourly Load - RC2016'!$C$7</f>
        <v>0.68215194892738529</v>
      </c>
      <c r="W263" s="33">
        <f>+'2018 Hourly Load - RC2016'!W264/'2018 Hourly Load - RC2016'!$C$7</f>
        <v>0.64237681232060684</v>
      </c>
      <c r="X263" s="33">
        <f>+'2018 Hourly Load - RC2016'!X264/'2018 Hourly Load - RC2016'!$C$7</f>
        <v>0.59717019697550777</v>
      </c>
      <c r="Y263" s="33">
        <f>+'2018 Hourly Load - RC2016'!Y264/'2018 Hourly Load - RC2016'!$C$7</f>
        <v>0.5426882871695845</v>
      </c>
      <c r="AA263" s="34">
        <f t="shared" si="3"/>
        <v>0.77423640384475878</v>
      </c>
    </row>
    <row r="264" spans="1:27" x14ac:dyDescent="0.2">
      <c r="A264" s="29">
        <f>IF('2018 Hourly Load - RC2016'!A265="","",'2018 Hourly Load - RC2016'!A265)</f>
        <v>43355</v>
      </c>
      <c r="B264" s="33">
        <f>+'2018 Hourly Load - RC2016'!B265/'2018 Hourly Load - RC2016'!$C$7</f>
        <v>0.48737076525007339</v>
      </c>
      <c r="C264" s="33">
        <f>+'2018 Hourly Load - RC2016'!C265/'2018 Hourly Load - RC2016'!$C$7</f>
        <v>0.45925241762784452</v>
      </c>
      <c r="D264" s="33">
        <f>+'2018 Hourly Load - RC2016'!D265/'2018 Hourly Load - RC2016'!$C$7</f>
        <v>0.43911416569037903</v>
      </c>
      <c r="E264" s="33">
        <f>+'2018 Hourly Load - RC2016'!E265/'2018 Hourly Load - RC2016'!$C$7</f>
        <v>0.42883613669324927</v>
      </c>
      <c r="F264" s="33">
        <f>+'2018 Hourly Load - RC2016'!F265/'2018 Hourly Load - RC2016'!$C$7</f>
        <v>0.42883613669324927</v>
      </c>
      <c r="G264" s="33">
        <f>+'2018 Hourly Load - RC2016'!G265/'2018 Hourly Load - RC2016'!$C$7</f>
        <v>0.45202437284531027</v>
      </c>
      <c r="H264" s="33">
        <f>+'2018 Hourly Load - RC2016'!H265/'2018 Hourly Load - RC2016'!$C$7</f>
        <v>0.50358164025367635</v>
      </c>
      <c r="I264" s="33">
        <f>+'2018 Hourly Load - RC2016'!I265/'2018 Hourly Load - RC2016'!$C$7</f>
        <v>0.51837197466418006</v>
      </c>
      <c r="J264" s="33">
        <f>+'2018 Hourly Load - RC2016'!J265/'2018 Hourly Load - RC2016'!$C$7</f>
        <v>0.54866291378173715</v>
      </c>
      <c r="K264" s="33">
        <f>+'2018 Hourly Load - RC2016'!K265/'2018 Hourly Load - RC2016'!$C$7</f>
        <v>0.59859073756860703</v>
      </c>
      <c r="L264" s="33">
        <f>+'2018 Hourly Load - RC2016'!L265/'2018 Hourly Load - RC2016'!$C$7</f>
        <v>0.64400625594210292</v>
      </c>
      <c r="M264" s="33">
        <f>+'2018 Hourly Load - RC2016'!M265/'2018 Hourly Load - RC2016'!$C$7</f>
        <v>0.68185948468762936</v>
      </c>
      <c r="N264" s="33">
        <f>+'2018 Hourly Load - RC2016'!N265/'2018 Hourly Load - RC2016'!$C$7</f>
        <v>0.71883532071388878</v>
      </c>
      <c r="O264" s="33">
        <f>+'2018 Hourly Load - RC2016'!O265/'2018 Hourly Load - RC2016'!$C$7</f>
        <v>0.75363856524481987</v>
      </c>
      <c r="P264" s="33">
        <f>+'2018 Hourly Load - RC2016'!P265/'2018 Hourly Load - RC2016'!$C$7</f>
        <v>0.76224537001477399</v>
      </c>
      <c r="Q264" s="33">
        <f>+'2018 Hourly Load - RC2016'!Q265/'2018 Hourly Load - RC2016'!$C$7</f>
        <v>0.75894470216610233</v>
      </c>
      <c r="R264" s="33">
        <f>+'2018 Hourly Load - RC2016'!R265/'2018 Hourly Load - RC2016'!$C$7</f>
        <v>0.76132619668982748</v>
      </c>
      <c r="S264" s="33">
        <f>+'2018 Hourly Load - RC2016'!S265/'2018 Hourly Load - RC2016'!$C$7</f>
        <v>0.7641672778760259</v>
      </c>
      <c r="T264" s="33">
        <f>+'2018 Hourly Load - RC2016'!T265/'2018 Hourly Load - RC2016'!$C$7</f>
        <v>0.73788727690369016</v>
      </c>
      <c r="U264" s="33">
        <f>+'2018 Hourly Load - RC2016'!U265/'2018 Hourly Load - RC2016'!$C$7</f>
        <v>0.70813948565996521</v>
      </c>
      <c r="V264" s="33">
        <f>+'2018 Hourly Load - RC2016'!V265/'2018 Hourly Load - RC2016'!$C$7</f>
        <v>0.69610667122430114</v>
      </c>
      <c r="W264" s="33">
        <f>+'2018 Hourly Load - RC2016'!W265/'2018 Hourly Load - RC2016'!$C$7</f>
        <v>0.66025891155138527</v>
      </c>
      <c r="X264" s="33">
        <f>+'2018 Hourly Load - RC2016'!X265/'2018 Hourly Load - RC2016'!$C$7</f>
        <v>0.61998240767645429</v>
      </c>
      <c r="Y264" s="33">
        <f>+'2018 Hourly Load - RC2016'!Y265/'2018 Hourly Load - RC2016'!$C$7</f>
        <v>0.5706812929747751</v>
      </c>
      <c r="AA264" s="34">
        <f t="shared" si="3"/>
        <v>0.7641672778760259</v>
      </c>
    </row>
    <row r="265" spans="1:27" x14ac:dyDescent="0.2">
      <c r="A265" s="29">
        <f>IF('2018 Hourly Load - RC2016'!A266="","",'2018 Hourly Load - RC2016'!A266)</f>
        <v>43356</v>
      </c>
      <c r="B265" s="33">
        <f>+'2018 Hourly Load - RC2016'!B266/'2018 Hourly Load - RC2016'!$C$7</f>
        <v>0.51670075043700447</v>
      </c>
      <c r="C265" s="33">
        <f>+'2018 Hourly Load - RC2016'!C266/'2018 Hourly Load - RC2016'!$C$7</f>
        <v>0.48064408773569178</v>
      </c>
      <c r="D265" s="33">
        <f>+'2018 Hourly Load - RC2016'!D266/'2018 Hourly Load - RC2016'!$C$7</f>
        <v>0.45507435705990562</v>
      </c>
      <c r="E265" s="33">
        <f>+'2018 Hourly Load - RC2016'!E266/'2018 Hourly Load - RC2016'!$C$7</f>
        <v>0.4343929572486081</v>
      </c>
      <c r="F265" s="33">
        <f>+'2018 Hourly Load - RC2016'!F266/'2018 Hourly Load - RC2016'!$C$7</f>
        <v>0.42595327490137147</v>
      </c>
      <c r="G265" s="33">
        <f>+'2018 Hourly Load - RC2016'!G266/'2018 Hourly Load - RC2016'!$C$7</f>
        <v>0.42515944339346307</v>
      </c>
      <c r="H265" s="33">
        <f>+'2018 Hourly Load - RC2016'!H266/'2018 Hourly Load - RC2016'!$C$7</f>
        <v>0.43660732934961566</v>
      </c>
      <c r="I265" s="33">
        <f>+'2018 Hourly Load - RC2016'!I266/'2018 Hourly Load - RC2016'!$C$7</f>
        <v>0.45214971466234838</v>
      </c>
      <c r="J265" s="33">
        <f>+'2018 Hourly Load - RC2016'!J266/'2018 Hourly Load - RC2016'!$C$7</f>
        <v>0.49873508999486715</v>
      </c>
      <c r="K265" s="33">
        <f>+'2018 Hourly Load - RC2016'!K266/'2018 Hourly Load - RC2016'!$C$7</f>
        <v>0.56516625302509582</v>
      </c>
      <c r="L265" s="33">
        <f>+'2018 Hourly Load - RC2016'!L266/'2018 Hourly Load - RC2016'!$C$7</f>
        <v>0.63427137481880524</v>
      </c>
      <c r="M265" s="33">
        <f>+'2018 Hourly Load - RC2016'!M266/'2018 Hourly Load - RC2016'!$C$7</f>
        <v>0.69535462032207207</v>
      </c>
      <c r="N265" s="33">
        <f>+'2018 Hourly Load - RC2016'!N266/'2018 Hourly Load - RC2016'!$C$7</f>
        <v>0.74164753141483519</v>
      </c>
      <c r="O265" s="33">
        <f>+'2018 Hourly Load - RC2016'!O266/'2018 Hourly Load - RC2016'!$C$7</f>
        <v>0.77010012388249915</v>
      </c>
      <c r="P265" s="33">
        <f>+'2018 Hourly Load - RC2016'!P266/'2018 Hourly Load - RC2016'!$C$7</f>
        <v>0.78150622923297242</v>
      </c>
      <c r="Q265" s="33">
        <f>+'2018 Hourly Load - RC2016'!Q266/'2018 Hourly Load - RC2016'!$C$7</f>
        <v>0.7802110304569112</v>
      </c>
      <c r="R265" s="33">
        <f>+'2018 Hourly Load - RC2016'!R266/'2018 Hourly Load - RC2016'!$C$7</f>
        <v>0.76400015545330835</v>
      </c>
      <c r="S265" s="33">
        <f>+'2018 Hourly Load - RC2016'!S266/'2018 Hourly Load - RC2016'!$C$7</f>
        <v>0.74081191930124746</v>
      </c>
      <c r="T265" s="33">
        <f>+'2018 Hourly Load - RC2016'!T266/'2018 Hourly Load - RC2016'!$C$7</f>
        <v>0.70145458875126299</v>
      </c>
      <c r="U265" s="33">
        <f>+'2018 Hourly Load - RC2016'!U266/'2018 Hourly Load - RC2016'!$C$7</f>
        <v>0.68127455620811794</v>
      </c>
      <c r="V265" s="33">
        <f>+'2018 Hourly Load - RC2016'!V266/'2018 Hourly Load - RC2016'!$C$7</f>
        <v>0.66857325208158369</v>
      </c>
      <c r="W265" s="33">
        <f>+'2018 Hourly Load - RC2016'!W266/'2018 Hourly Load - RC2016'!$C$7</f>
        <v>0.62850565123504964</v>
      </c>
      <c r="X265" s="33">
        <f>+'2018 Hourly Load - RC2016'!X266/'2018 Hourly Load - RC2016'!$C$7</f>
        <v>0.58062507712646971</v>
      </c>
      <c r="Y265" s="33">
        <f>+'2018 Hourly Load - RC2016'!Y266/'2018 Hourly Load - RC2016'!$C$7</f>
        <v>0.53086437576231738</v>
      </c>
      <c r="AA265" s="34">
        <f t="shared" si="3"/>
        <v>0.78150622923297242</v>
      </c>
    </row>
    <row r="266" spans="1:27" x14ac:dyDescent="0.2">
      <c r="A266" s="29">
        <f>IF('2018 Hourly Load - RC2016'!A267="","",'2018 Hourly Load - RC2016'!A267)</f>
        <v>43357</v>
      </c>
      <c r="B266" s="33">
        <f>+'2018 Hourly Load - RC2016'!B267/'2018 Hourly Load - RC2016'!$C$7</f>
        <v>0.49058787188738634</v>
      </c>
      <c r="C266" s="33">
        <f>+'2018 Hourly Load - RC2016'!C267/'2018 Hourly Load - RC2016'!$C$7</f>
        <v>0.45779009642906593</v>
      </c>
      <c r="D266" s="33">
        <f>+'2018 Hourly Load - RC2016'!D267/'2018 Hourly Load - RC2016'!$C$7</f>
        <v>0.43414227361453173</v>
      </c>
      <c r="E266" s="33">
        <f>+'2018 Hourly Load - RC2016'!E267/'2018 Hourly Load - RC2016'!$C$7</f>
        <v>0.41814030163932575</v>
      </c>
      <c r="F266" s="33">
        <f>+'2018 Hourly Load - RC2016'!F267/'2018 Hourly Load - RC2016'!$C$7</f>
        <v>0.40861432354442501</v>
      </c>
      <c r="G266" s="33">
        <f>+'2018 Hourly Load - RC2016'!G267/'2018 Hourly Load - RC2016'!$C$7</f>
        <v>0.4070266605286082</v>
      </c>
      <c r="H266" s="33">
        <f>+'2018 Hourly Load - RC2016'!H267/'2018 Hourly Load - RC2016'!$C$7</f>
        <v>0.41350265440891354</v>
      </c>
      <c r="I266" s="33">
        <f>+'2018 Hourly Load - RC2016'!I267/'2018 Hourly Load - RC2016'!$C$7</f>
        <v>0.42248548462998214</v>
      </c>
      <c r="J266" s="33">
        <f>+'2018 Hourly Load - RC2016'!J267/'2018 Hourly Load - RC2016'!$C$7</f>
        <v>0.47893108290283676</v>
      </c>
      <c r="K266" s="33">
        <f>+'2018 Hourly Load - RC2016'!K267/'2018 Hourly Load - RC2016'!$C$7</f>
        <v>0.55376014767462256</v>
      </c>
      <c r="L266" s="33">
        <f>+'2018 Hourly Load - RC2016'!L267/'2018 Hourly Load - RC2016'!$C$7</f>
        <v>0.62290705007401148</v>
      </c>
      <c r="M266" s="33">
        <f>+'2018 Hourly Load - RC2016'!M267/'2018 Hourly Load - RC2016'!$C$7</f>
        <v>0.68624644828396542</v>
      </c>
      <c r="N266" s="33">
        <f>+'2018 Hourly Load - RC2016'!N267/'2018 Hourly Load - RC2016'!$C$7</f>
        <v>0.73287360422216352</v>
      </c>
      <c r="O266" s="33">
        <f>+'2018 Hourly Load - RC2016'!O267/'2018 Hourly Load - RC2016'!$C$7</f>
        <v>0.76366591060787326</v>
      </c>
      <c r="P266" s="33">
        <f>+'2018 Hourly Load - RC2016'!P267/'2018 Hourly Load - RC2016'!$C$7</f>
        <v>0.77916651531492664</v>
      </c>
      <c r="Q266" s="33">
        <f>+'2018 Hourly Load - RC2016'!Q267/'2018 Hourly Load - RC2016'!$C$7</f>
        <v>0.78434731041917083</v>
      </c>
      <c r="R266" s="33">
        <f>+'2018 Hourly Load - RC2016'!R267/'2018 Hourly Load - RC2016'!$C$7</f>
        <v>0.78514114192707918</v>
      </c>
      <c r="S266" s="33">
        <f>+'2018 Hourly Load - RC2016'!S267/'2018 Hourly Load - RC2016'!$C$7</f>
        <v>0.76500288998961363</v>
      </c>
      <c r="T266" s="33">
        <f>+'2018 Hourly Load - RC2016'!T267/'2018 Hourly Load - RC2016'!$C$7</f>
        <v>0.72902978849965971</v>
      </c>
      <c r="U266" s="33">
        <f>+'2018 Hourly Load - RC2016'!U267/'2018 Hourly Load - RC2016'!$C$7</f>
        <v>0.70780524081453</v>
      </c>
      <c r="V266" s="33">
        <f>+'2018 Hourly Load - RC2016'!V267/'2018 Hourly Load - RC2016'!$C$7</f>
        <v>0.69639913546405685</v>
      </c>
      <c r="W266" s="33">
        <f>+'2018 Hourly Load - RC2016'!W267/'2018 Hourly Load - RC2016'!$C$7</f>
        <v>0.65386647888243876</v>
      </c>
      <c r="X266" s="33">
        <f>+'2018 Hourly Load - RC2016'!X267/'2018 Hourly Load - RC2016'!$C$7</f>
        <v>0.60230921147407268</v>
      </c>
      <c r="Y266" s="33">
        <f>+'2018 Hourly Load - RC2016'!Y267/'2018 Hourly Load - RC2016'!$C$7</f>
        <v>0.54298075140934021</v>
      </c>
      <c r="AA266" s="34">
        <f t="shared" si="3"/>
        <v>0.78514114192707918</v>
      </c>
    </row>
    <row r="267" spans="1:27" x14ac:dyDescent="0.2">
      <c r="A267" s="29">
        <f>IF('2018 Hourly Load - RC2016'!A268="","",'2018 Hourly Load - RC2016'!A268)</f>
        <v>43358</v>
      </c>
      <c r="B267" s="33">
        <f>+'2018 Hourly Load - RC2016'!B268/'2018 Hourly Load - RC2016'!$C$7</f>
        <v>0.49777413606424126</v>
      </c>
      <c r="C267" s="33">
        <f>+'2018 Hourly Load - RC2016'!C268/'2018 Hourly Load - RC2016'!$C$7</f>
        <v>0.46439143212640943</v>
      </c>
      <c r="D267" s="33">
        <f>+'2018 Hourly Load - RC2016'!D268/'2018 Hourly Load - RC2016'!$C$7</f>
        <v>0.44362647110375308</v>
      </c>
      <c r="E267" s="33">
        <f>+'2018 Hourly Load - RC2016'!E268/'2018 Hourly Load - RC2016'!$C$7</f>
        <v>0.43192790151352406</v>
      </c>
      <c r="F267" s="33">
        <f>+'2018 Hourly Load - RC2016'!F268/'2018 Hourly Load - RC2016'!$C$7</f>
        <v>0.43146831485105086</v>
      </c>
      <c r="G267" s="33">
        <f>+'2018 Hourly Load - RC2016'!G268/'2018 Hourly Load - RC2016'!$C$7</f>
        <v>0.45398806131224151</v>
      </c>
      <c r="H267" s="33">
        <f>+'2018 Hourly Load - RC2016'!H268/'2018 Hourly Load - RC2016'!$C$7</f>
        <v>0.50074055906747794</v>
      </c>
      <c r="I267" s="33">
        <f>+'2018 Hourly Load - RC2016'!I268/'2018 Hourly Load - RC2016'!$C$7</f>
        <v>0.51920758677776779</v>
      </c>
      <c r="J267" s="33">
        <f>+'2018 Hourly Load - RC2016'!J268/'2018 Hourly Load - RC2016'!$C$7</f>
        <v>0.55050126043163028</v>
      </c>
      <c r="K267" s="33">
        <f>+'2018 Hourly Load - RC2016'!K268/'2018 Hourly Load - RC2016'!$C$7</f>
        <v>0.61434202590973674</v>
      </c>
      <c r="L267" s="33">
        <f>+'2018 Hourly Load - RC2016'!L268/'2018 Hourly Load - RC2016'!$C$7</f>
        <v>0.69004848340078961</v>
      </c>
      <c r="M267" s="33">
        <f>+'2018 Hourly Load - RC2016'!M268/'2018 Hourly Load - RC2016'!$C$7</f>
        <v>0.74620161743388858</v>
      </c>
      <c r="N267" s="33">
        <f>+'2018 Hourly Load - RC2016'!N268/'2018 Hourly Load - RC2016'!$C$7</f>
        <v>0.79220206428689599</v>
      </c>
      <c r="O267" s="33">
        <f>+'2018 Hourly Load - RC2016'!O268/'2018 Hourly Load - RC2016'!$C$7</f>
        <v>0.83181007847095678</v>
      </c>
      <c r="P267" s="33">
        <f>+'2018 Hourly Load - RC2016'!P268/'2018 Hourly Load - RC2016'!$C$7</f>
        <v>0.85938527821935362</v>
      </c>
      <c r="Q267" s="33">
        <f>+'2018 Hourly Load - RC2016'!Q268/'2018 Hourly Load - RC2016'!$C$7</f>
        <v>0.87768518350692604</v>
      </c>
      <c r="R267" s="33">
        <f>+'2018 Hourly Load - RC2016'!R268/'2018 Hourly Load - RC2016'!$C$7</f>
        <v>0.88094407074991843</v>
      </c>
      <c r="S267" s="33">
        <f>+'2018 Hourly Load - RC2016'!S268/'2018 Hourly Load - RC2016'!$C$7</f>
        <v>0.86891125631425425</v>
      </c>
      <c r="T267" s="33">
        <f>+'2018 Hourly Load - RC2016'!T268/'2018 Hourly Load - RC2016'!$C$7</f>
        <v>0.83824429174558268</v>
      </c>
      <c r="U267" s="33">
        <f>+'2018 Hourly Load - RC2016'!U268/'2018 Hourly Load - RC2016'!$C$7</f>
        <v>0.81480537195944536</v>
      </c>
      <c r="V267" s="33">
        <f>+'2018 Hourly Load - RC2016'!V268/'2018 Hourly Load - RC2016'!$C$7</f>
        <v>0.7973410787854609</v>
      </c>
      <c r="W267" s="33">
        <f>+'2018 Hourly Load - RC2016'!W268/'2018 Hourly Load - RC2016'!$C$7</f>
        <v>0.74202355686594978</v>
      </c>
      <c r="X267" s="33">
        <f>+'2018 Hourly Load - RC2016'!X268/'2018 Hourly Load - RC2016'!$C$7</f>
        <v>0.67997935743205695</v>
      </c>
      <c r="Y267" s="33">
        <f>+'2018 Hourly Load - RC2016'!Y268/'2018 Hourly Load - RC2016'!$C$7</f>
        <v>0.60606946598521771</v>
      </c>
      <c r="AA267" s="34">
        <f t="shared" ref="AA267:AA330" si="4">MAX(B267:Y267)</f>
        <v>0.88094407074991843</v>
      </c>
    </row>
    <row r="268" spans="1:27" x14ac:dyDescent="0.2">
      <c r="A268" s="29">
        <f>IF('2018 Hourly Load - RC2016'!A269="","",'2018 Hourly Load - RC2016'!A269)</f>
        <v>43359</v>
      </c>
      <c r="B268" s="33">
        <f>+'2018 Hourly Load - RC2016'!B269/'2018 Hourly Load - RC2016'!$C$7</f>
        <v>0.54807798530222573</v>
      </c>
      <c r="C268" s="33">
        <f>+'2018 Hourly Load - RC2016'!C269/'2018 Hourly Load - RC2016'!$C$7</f>
        <v>0.51139461351572213</v>
      </c>
      <c r="D268" s="33">
        <f>+'2018 Hourly Load - RC2016'!D269/'2018 Hourly Load - RC2016'!$C$7</f>
        <v>0.48294202104805811</v>
      </c>
      <c r="E268" s="33">
        <f>+'2018 Hourly Load - RC2016'!E269/'2018 Hourly Load - RC2016'!$C$7</f>
        <v>0.4648092381832033</v>
      </c>
      <c r="F268" s="33">
        <f>+'2018 Hourly Load - RC2016'!F269/'2018 Hourly Load - RC2016'!$C$7</f>
        <v>0.45971200429031783</v>
      </c>
      <c r="G268" s="33">
        <f>+'2018 Hourly Load - RC2016'!G269/'2018 Hourly Load - RC2016'!$C$7</f>
        <v>0.47805369018356964</v>
      </c>
      <c r="H268" s="33">
        <f>+'2018 Hourly Load - RC2016'!H269/'2018 Hourly Load - RC2016'!$C$7</f>
        <v>0.52413769824793577</v>
      </c>
      <c r="I268" s="33">
        <f>+'2018 Hourly Load - RC2016'!I269/'2018 Hourly Load - RC2016'!$C$7</f>
        <v>0.54064103749129444</v>
      </c>
      <c r="J268" s="33">
        <f>+'2018 Hourly Load - RC2016'!J269/'2018 Hourly Load - RC2016'!$C$7</f>
        <v>0.57017992570662246</v>
      </c>
      <c r="K268" s="33">
        <f>+'2018 Hourly Load - RC2016'!K269/'2018 Hourly Load - RC2016'!$C$7</f>
        <v>0.62879811547480535</v>
      </c>
      <c r="L268" s="33">
        <f>+'2018 Hourly Load - RC2016'!L269/'2018 Hourly Load - RC2016'!$C$7</f>
        <v>0.69217929429043856</v>
      </c>
      <c r="M268" s="33">
        <f>+'2018 Hourly Load - RC2016'!M269/'2018 Hourly Load - RC2016'!$C$7</f>
        <v>0.74946050467688097</v>
      </c>
      <c r="N268" s="33">
        <f>+'2018 Hourly Load - RC2016'!N269/'2018 Hourly Load - RC2016'!$C$7</f>
        <v>0.79241096731529292</v>
      </c>
      <c r="O268" s="33">
        <f>+'2018 Hourly Load - RC2016'!O269/'2018 Hourly Load - RC2016'!$C$7</f>
        <v>0.82403888581459039</v>
      </c>
      <c r="P268" s="33">
        <f>+'2018 Hourly Load - RC2016'!P269/'2018 Hourly Load - RC2016'!$C$7</f>
        <v>0.81844028465355223</v>
      </c>
      <c r="Q268" s="33">
        <f>+'2018 Hourly Load - RC2016'!Q269/'2018 Hourly Load - RC2016'!$C$7</f>
        <v>0.8011431139022851</v>
      </c>
      <c r="R268" s="33">
        <f>+'2018 Hourly Load - RC2016'!R269/'2018 Hourly Load - RC2016'!$C$7</f>
        <v>0.78693770797129281</v>
      </c>
      <c r="S268" s="33">
        <f>+'2018 Hourly Load - RC2016'!S269/'2018 Hourly Load - RC2016'!$C$7</f>
        <v>0.77026724630521659</v>
      </c>
      <c r="T268" s="33">
        <f>+'2018 Hourly Load - RC2016'!T269/'2018 Hourly Load - RC2016'!$C$7</f>
        <v>0.75134063193245348</v>
      </c>
      <c r="U268" s="33">
        <f>+'2018 Hourly Load - RC2016'!U269/'2018 Hourly Load - RC2016'!$C$7</f>
        <v>0.7438619035158428</v>
      </c>
      <c r="V268" s="33">
        <f>+'2018 Hourly Load - RC2016'!V269/'2018 Hourly Load - RC2016'!$C$7</f>
        <v>0.7290715691053391</v>
      </c>
      <c r="W268" s="33">
        <f>+'2018 Hourly Load - RC2016'!W269/'2018 Hourly Load - RC2016'!$C$7</f>
        <v>0.68010469924909522</v>
      </c>
      <c r="X268" s="33">
        <f>+'2018 Hourly Load - RC2016'!X269/'2018 Hourly Load - RC2016'!$C$7</f>
        <v>0.62382622339895799</v>
      </c>
      <c r="Y268" s="33">
        <f>+'2018 Hourly Load - RC2016'!Y269/'2018 Hourly Load - RC2016'!$C$7</f>
        <v>0.56445598272854614</v>
      </c>
      <c r="AA268" s="34">
        <f t="shared" si="4"/>
        <v>0.82403888581459039</v>
      </c>
    </row>
    <row r="269" spans="1:27" x14ac:dyDescent="0.2">
      <c r="A269" s="29">
        <f>IF('2018 Hourly Load - RC2016'!A270="","",'2018 Hourly Load - RC2016'!A270)</f>
        <v>43360</v>
      </c>
      <c r="B269" s="33">
        <f>+'2018 Hourly Load - RC2016'!B270/'2018 Hourly Load - RC2016'!$C$7</f>
        <v>0.50922202202039391</v>
      </c>
      <c r="C269" s="33">
        <f>+'2018 Hourly Load - RC2016'!C270/'2018 Hourly Load - RC2016'!$C$7</f>
        <v>0.47500370596897423</v>
      </c>
      <c r="D269" s="33">
        <f>+'2018 Hourly Load - RC2016'!D270/'2018 Hourly Load - RC2016'!$C$7</f>
        <v>0.45077095467492856</v>
      </c>
      <c r="E269" s="33">
        <f>+'2018 Hourly Load - RC2016'!E270/'2018 Hourly Load - RC2016'!$C$7</f>
        <v>0.43547925299627216</v>
      </c>
      <c r="F269" s="33">
        <f>+'2018 Hourly Load - RC2016'!F270/'2018 Hourly Load - RC2016'!$C$7</f>
        <v>0.4342258348258905</v>
      </c>
      <c r="G269" s="33">
        <f>+'2018 Hourly Load - RC2016'!G270/'2018 Hourly Load - RC2016'!$C$7</f>
        <v>0.45733050976659262</v>
      </c>
      <c r="H269" s="33">
        <f>+'2018 Hourly Load - RC2016'!H270/'2018 Hourly Load - RC2016'!$C$7</f>
        <v>0.50721655294778312</v>
      </c>
      <c r="I269" s="33">
        <f>+'2018 Hourly Load - RC2016'!I270/'2018 Hourly Load - RC2016'!$C$7</f>
        <v>0.52392879521953883</v>
      </c>
      <c r="J269" s="33">
        <f>+'2018 Hourly Load - RC2016'!J270/'2018 Hourly Load - RC2016'!$C$7</f>
        <v>0.54895537802149286</v>
      </c>
      <c r="K269" s="33">
        <f>+'2018 Hourly Load - RC2016'!K270/'2018 Hourly Load - RC2016'!$C$7</f>
        <v>0.59566609517104985</v>
      </c>
      <c r="L269" s="33">
        <f>+'2018 Hourly Load - RC2016'!L270/'2018 Hourly Load - RC2016'!$C$7</f>
        <v>0.6540753819108357</v>
      </c>
      <c r="M269" s="33">
        <f>+'2018 Hourly Load - RC2016'!M270/'2018 Hourly Load - RC2016'!$C$7</f>
        <v>0.69807035969123243</v>
      </c>
      <c r="N269" s="33">
        <f>+'2018 Hourly Load - RC2016'!N270/'2018 Hourly Load - RC2016'!$C$7</f>
        <v>0.72965649758485052</v>
      </c>
      <c r="O269" s="33">
        <f>+'2018 Hourly Load - RC2016'!O270/'2018 Hourly Load - RC2016'!$C$7</f>
        <v>0.74636873985660623</v>
      </c>
      <c r="P269" s="33">
        <f>+'2018 Hourly Load - RC2016'!P270/'2018 Hourly Load - RC2016'!$C$7</f>
        <v>0.76466864514417854</v>
      </c>
      <c r="Q269" s="33">
        <f>+'2018 Hourly Load - RC2016'!Q270/'2018 Hourly Load - RC2016'!$C$7</f>
        <v>0.76358234939651448</v>
      </c>
      <c r="R269" s="33">
        <f>+'2018 Hourly Load - RC2016'!R270/'2018 Hourly Load - RC2016'!$C$7</f>
        <v>0.73763659326961395</v>
      </c>
      <c r="S269" s="33">
        <f>+'2018 Hourly Load - RC2016'!S270/'2018 Hourly Load - RC2016'!$C$7</f>
        <v>0.70763811839181245</v>
      </c>
      <c r="T269" s="33">
        <f>+'2018 Hourly Load - RC2016'!T270/'2018 Hourly Load - RC2016'!$C$7</f>
        <v>0.68687315736915611</v>
      </c>
      <c r="U269" s="33">
        <f>+'2018 Hourly Load - RC2016'!U270/'2018 Hourly Load - RC2016'!$C$7</f>
        <v>0.69038272824622482</v>
      </c>
      <c r="V269" s="33">
        <f>+'2018 Hourly Load - RC2016'!V270/'2018 Hourly Load - RC2016'!$C$7</f>
        <v>0.68444988223975156</v>
      </c>
      <c r="W269" s="33">
        <f>+'2018 Hourly Load - RC2016'!W270/'2018 Hourly Load - RC2016'!$C$7</f>
        <v>0.6466384340999044</v>
      </c>
      <c r="X269" s="33">
        <f>+'2018 Hourly Load - RC2016'!X270/'2018 Hourly Load - RC2016'!$C$7</f>
        <v>0.59219830489966052</v>
      </c>
      <c r="Y269" s="33">
        <f>+'2018 Hourly Load - RC2016'!Y270/'2018 Hourly Load - RC2016'!$C$7</f>
        <v>0.53257738059517234</v>
      </c>
      <c r="AA269" s="34">
        <f t="shared" si="4"/>
        <v>0.76466864514417854</v>
      </c>
    </row>
    <row r="270" spans="1:27" x14ac:dyDescent="0.2">
      <c r="A270" s="29">
        <f>IF('2018 Hourly Load - RC2016'!A271="","",'2018 Hourly Load - RC2016'!A271)</f>
        <v>43361</v>
      </c>
      <c r="B270" s="33">
        <f>+'2018 Hourly Load - RC2016'!B271/'2018 Hourly Load - RC2016'!$C$7</f>
        <v>0.48657693374216499</v>
      </c>
      <c r="C270" s="33">
        <f>+'2018 Hourly Load - RC2016'!C271/'2018 Hourly Load - RC2016'!$C$7</f>
        <v>0.45181546981691334</v>
      </c>
      <c r="D270" s="33">
        <f>+'2018 Hourly Load - RC2016'!D271/'2018 Hourly Load - RC2016'!$C$7</f>
        <v>0.43347378392366148</v>
      </c>
      <c r="E270" s="33">
        <f>+'2018 Hourly Load - RC2016'!E271/'2018 Hourly Load - RC2016'!$C$7</f>
        <v>0.42081426040280662</v>
      </c>
      <c r="F270" s="33">
        <f>+'2018 Hourly Load - RC2016'!F271/'2018 Hourly Load - RC2016'!$C$7</f>
        <v>0.4197279646551425</v>
      </c>
      <c r="G270" s="33">
        <f>+'2018 Hourly Load - RC2016'!G271/'2018 Hourly Load - RC2016'!$C$7</f>
        <v>0.44254017535608892</v>
      </c>
      <c r="H270" s="33">
        <f>+'2018 Hourly Load - RC2016'!H271/'2018 Hourly Load - RC2016'!$C$7</f>
        <v>0.4929693664111115</v>
      </c>
      <c r="I270" s="33">
        <f>+'2018 Hourly Load - RC2016'!I271/'2018 Hourly Load - RC2016'!$C$7</f>
        <v>0.50993229231694348</v>
      </c>
      <c r="J270" s="33">
        <f>+'2018 Hourly Load - RC2016'!J271/'2018 Hourly Load - RC2016'!$C$7</f>
        <v>0.53591982904952351</v>
      </c>
      <c r="K270" s="33">
        <f>+'2018 Hourly Load - RC2016'!K271/'2018 Hourly Load - RC2016'!$C$7</f>
        <v>0.58630723949886665</v>
      </c>
      <c r="L270" s="33">
        <f>+'2018 Hourly Load - RC2016'!L271/'2018 Hourly Load - RC2016'!$C$7</f>
        <v>0.63431315542448474</v>
      </c>
      <c r="M270" s="33">
        <f>+'2018 Hourly Load - RC2016'!M271/'2018 Hourly Load - RC2016'!$C$7</f>
        <v>0.68353070891480505</v>
      </c>
      <c r="N270" s="33">
        <f>+'2018 Hourly Load - RC2016'!N271/'2018 Hourly Load - RC2016'!$C$7</f>
        <v>0.73007430364164438</v>
      </c>
      <c r="O270" s="33">
        <f>+'2018 Hourly Load - RC2016'!O271/'2018 Hourly Load - RC2016'!$C$7</f>
        <v>0.77223093477214799</v>
      </c>
      <c r="P270" s="33">
        <f>+'2018 Hourly Load - RC2016'!P271/'2018 Hourly Load - RC2016'!$C$7</f>
        <v>0.8018116035931554</v>
      </c>
      <c r="Q270" s="33">
        <f>+'2018 Hourly Load - RC2016'!Q271/'2018 Hourly Load - RC2016'!$C$7</f>
        <v>0.81835672344219346</v>
      </c>
      <c r="R270" s="33">
        <f>+'2018 Hourly Load - RC2016'!R271/'2018 Hourly Load - RC2016'!$C$7</f>
        <v>0.81279990288683479</v>
      </c>
      <c r="S270" s="33">
        <f>+'2018 Hourly Load - RC2016'!S271/'2018 Hourly Load - RC2016'!$C$7</f>
        <v>0.81530673922759811</v>
      </c>
      <c r="T270" s="33">
        <f>+'2018 Hourly Load - RC2016'!T271/'2018 Hourly Load - RC2016'!$C$7</f>
        <v>0.77950076016036163</v>
      </c>
      <c r="U270" s="33">
        <f>+'2018 Hourly Load - RC2016'!U271/'2018 Hourly Load - RC2016'!$C$7</f>
        <v>0.75815087065819387</v>
      </c>
      <c r="V270" s="33">
        <f>+'2018 Hourly Load - RC2016'!V271/'2018 Hourly Load - RC2016'!$C$7</f>
        <v>0.73918247567975126</v>
      </c>
      <c r="W270" s="33">
        <f>+'2018 Hourly Load - RC2016'!W271/'2018 Hourly Load - RC2016'!$C$7</f>
        <v>0.69021560582350727</v>
      </c>
      <c r="X270" s="33">
        <f>+'2018 Hourly Load - RC2016'!X271/'2018 Hourly Load - RC2016'!$C$7</f>
        <v>0.63042755909630155</v>
      </c>
      <c r="Y270" s="33">
        <f>+'2018 Hourly Load - RC2016'!Y271/'2018 Hourly Load - RC2016'!$C$7</f>
        <v>0.56742240573178282</v>
      </c>
      <c r="AA270" s="34">
        <f t="shared" si="4"/>
        <v>0.81835672344219346</v>
      </c>
    </row>
    <row r="271" spans="1:27" x14ac:dyDescent="0.2">
      <c r="A271" s="29">
        <f>IF('2018 Hourly Load - RC2016'!A272="","",'2018 Hourly Load - RC2016'!A272)</f>
        <v>43362</v>
      </c>
      <c r="B271" s="33">
        <f>+'2018 Hourly Load - RC2016'!B272/'2018 Hourly Load - RC2016'!$C$7</f>
        <v>0.51544733226662287</v>
      </c>
      <c r="C271" s="33">
        <f>+'2018 Hourly Load - RC2016'!C272/'2018 Hourly Load - RC2016'!$C$7</f>
        <v>0.47801190957789025</v>
      </c>
      <c r="D271" s="33">
        <f>+'2018 Hourly Load - RC2016'!D272/'2018 Hourly Load - RC2016'!$C$7</f>
        <v>0.45519969887694378</v>
      </c>
      <c r="E271" s="33">
        <f>+'2018 Hourly Load - RC2016'!E272/'2018 Hourly Load - RC2016'!$C$7</f>
        <v>0.44053470628347818</v>
      </c>
      <c r="F271" s="33">
        <f>+'2018 Hourly Load - RC2016'!F272/'2018 Hourly Load - RC2016'!$C$7</f>
        <v>0.43786074751999732</v>
      </c>
      <c r="G271" s="33">
        <f>+'2018 Hourly Load - RC2016'!G272/'2018 Hourly Load - RC2016'!$C$7</f>
        <v>0.45895995338808881</v>
      </c>
      <c r="H271" s="33">
        <f>+'2018 Hourly Load - RC2016'!H272/'2018 Hourly Load - RC2016'!$C$7</f>
        <v>0.50830284869544728</v>
      </c>
      <c r="I271" s="33">
        <f>+'2018 Hourly Load - RC2016'!I272/'2018 Hourly Load - RC2016'!$C$7</f>
        <v>0.52898424850674486</v>
      </c>
      <c r="J271" s="33">
        <f>+'2018 Hourly Load - RC2016'!J272/'2018 Hourly Load - RC2016'!$C$7</f>
        <v>0.55505534645068366</v>
      </c>
      <c r="K271" s="33">
        <f>+'2018 Hourly Load - RC2016'!K272/'2018 Hourly Load - RC2016'!$C$7</f>
        <v>0.60974615928500386</v>
      </c>
      <c r="L271" s="33">
        <f>+'2018 Hourly Load - RC2016'!L272/'2018 Hourly Load - RC2016'!$C$7</f>
        <v>0.65491099402442343</v>
      </c>
      <c r="M271" s="33">
        <f>+'2018 Hourly Load - RC2016'!M272/'2018 Hourly Load - RC2016'!$C$7</f>
        <v>0.68282043861825537</v>
      </c>
      <c r="N271" s="33">
        <f>+'2018 Hourly Load - RC2016'!N272/'2018 Hourly Load - RC2016'!$C$7</f>
        <v>0.69109299854277439</v>
      </c>
      <c r="O271" s="33">
        <f>+'2018 Hourly Load - RC2016'!O272/'2018 Hourly Load - RC2016'!$C$7</f>
        <v>0.67747252109129352</v>
      </c>
      <c r="P271" s="33">
        <f>+'2018 Hourly Load - RC2016'!P272/'2018 Hourly Load - RC2016'!$C$7</f>
        <v>0.65428428493923263</v>
      </c>
      <c r="Q271" s="33">
        <f>+'2018 Hourly Load - RC2016'!Q272/'2018 Hourly Load - RC2016'!$C$7</f>
        <v>0.64342132746259151</v>
      </c>
      <c r="R271" s="33">
        <f>+'2018 Hourly Load - RC2016'!R272/'2018 Hourly Load - RC2016'!$C$7</f>
        <v>0.6334775433108969</v>
      </c>
      <c r="S271" s="33">
        <f>+'2018 Hourly Load - RC2016'!S272/'2018 Hourly Load - RC2016'!$C$7</f>
        <v>0.62365910097624044</v>
      </c>
      <c r="T271" s="33">
        <f>+'2018 Hourly Load - RC2016'!T272/'2018 Hourly Load - RC2016'!$C$7</f>
        <v>0.61196053138601159</v>
      </c>
      <c r="U271" s="33">
        <f>+'2018 Hourly Load - RC2016'!U272/'2018 Hourly Load - RC2016'!$C$7</f>
        <v>0.61638927558802681</v>
      </c>
      <c r="V271" s="33">
        <f>+'2018 Hourly Load - RC2016'!V272/'2018 Hourly Load - RC2016'!$C$7</f>
        <v>0.61133382230082078</v>
      </c>
      <c r="W271" s="33">
        <f>+'2018 Hourly Load - RC2016'!W272/'2018 Hourly Load - RC2016'!$C$7</f>
        <v>0.58538806617392014</v>
      </c>
      <c r="X271" s="33">
        <f>+'2018 Hourly Load - RC2016'!X272/'2018 Hourly Load - RC2016'!$C$7</f>
        <v>0.54816154651358451</v>
      </c>
      <c r="Y271" s="33">
        <f>+'2018 Hourly Load - RC2016'!Y272/'2018 Hourly Load - RC2016'!$C$7</f>
        <v>0.50654806325691293</v>
      </c>
      <c r="AA271" s="34">
        <f t="shared" si="4"/>
        <v>0.69109299854277439</v>
      </c>
    </row>
    <row r="272" spans="1:27" x14ac:dyDescent="0.2">
      <c r="A272" s="29">
        <f>IF('2018 Hourly Load - RC2016'!A273="","",'2018 Hourly Load - RC2016'!A273)</f>
        <v>43363</v>
      </c>
      <c r="B272" s="33">
        <f>+'2018 Hourly Load - RC2016'!B273/'2018 Hourly Load - RC2016'!$C$7</f>
        <v>0.46443321273208876</v>
      </c>
      <c r="C272" s="33">
        <f>+'2018 Hourly Load - RC2016'!C273/'2018 Hourly Load - RC2016'!$C$7</f>
        <v>0.43564637541898971</v>
      </c>
      <c r="D272" s="33">
        <f>+'2018 Hourly Load - RC2016'!D273/'2018 Hourly Load - RC2016'!$C$7</f>
        <v>0.41655263862350889</v>
      </c>
      <c r="E272" s="33">
        <f>+'2018 Hourly Load - RC2016'!E273/'2018 Hourly Load - RC2016'!$C$7</f>
        <v>0.40598214538662353</v>
      </c>
      <c r="F272" s="33">
        <f>+'2018 Hourly Load - RC2016'!F273/'2018 Hourly Load - RC2016'!$C$7</f>
        <v>0.4005924472539823</v>
      </c>
      <c r="G272" s="33">
        <f>+'2018 Hourly Load - RC2016'!G273/'2018 Hourly Load - RC2016'!$C$7</f>
        <v>0.40594036478094409</v>
      </c>
      <c r="H272" s="33">
        <f>+'2018 Hourly Load - RC2016'!H273/'2018 Hourly Load - RC2016'!$C$7</f>
        <v>0.42215123978454705</v>
      </c>
      <c r="I272" s="33">
        <f>+'2018 Hourly Load - RC2016'!I273/'2018 Hourly Load - RC2016'!$C$7</f>
        <v>0.44312510383560033</v>
      </c>
      <c r="J272" s="33">
        <f>+'2018 Hourly Load - RC2016'!J273/'2018 Hourly Load - RC2016'!$C$7</f>
        <v>0.48231531196286731</v>
      </c>
      <c r="K272" s="33">
        <f>+'2018 Hourly Load - RC2016'!K273/'2018 Hourly Load - RC2016'!$C$7</f>
        <v>0.54168555263327911</v>
      </c>
      <c r="L272" s="33">
        <f>+'2018 Hourly Load - RC2016'!L273/'2018 Hourly Load - RC2016'!$C$7</f>
        <v>0.59407843215523304</v>
      </c>
      <c r="M272" s="33">
        <f>+'2018 Hourly Load - RC2016'!M273/'2018 Hourly Load - RC2016'!$C$7</f>
        <v>0.63519054814375187</v>
      </c>
      <c r="N272" s="33">
        <f>+'2018 Hourly Load - RC2016'!N273/'2018 Hourly Load - RC2016'!$C$7</f>
        <v>0.66539792604995018</v>
      </c>
      <c r="O272" s="33">
        <f>+'2018 Hourly Load - RC2016'!O273/'2018 Hourly Load - RC2016'!$C$7</f>
        <v>0.68511837193062175</v>
      </c>
      <c r="P272" s="33">
        <f>+'2018 Hourly Load - RC2016'!P273/'2018 Hourly Load - RC2016'!$C$7</f>
        <v>0.68737452463730886</v>
      </c>
      <c r="Q272" s="33">
        <f>+'2018 Hourly Load - RC2016'!Q273/'2018 Hourly Load - RC2016'!$C$7</f>
        <v>0.65683290188567545</v>
      </c>
      <c r="R272" s="33">
        <f>+'2018 Hourly Load - RC2016'!R273/'2018 Hourly Load - RC2016'!$C$7</f>
        <v>0.63130495181556867</v>
      </c>
      <c r="S272" s="33">
        <f>+'2018 Hourly Load - RC2016'!S273/'2018 Hourly Load - RC2016'!$C$7</f>
        <v>0.61852008647767565</v>
      </c>
      <c r="T272" s="33">
        <f>+'2018 Hourly Load - RC2016'!T273/'2018 Hourly Load - RC2016'!$C$7</f>
        <v>0.59834005393453071</v>
      </c>
      <c r="U272" s="33">
        <f>+'2018 Hourly Load - RC2016'!U273/'2018 Hourly Load - RC2016'!$C$7</f>
        <v>0.60276879813654594</v>
      </c>
      <c r="V272" s="33">
        <f>+'2018 Hourly Load - RC2016'!V273/'2018 Hourly Load - RC2016'!$C$7</f>
        <v>0.59834005393453071</v>
      </c>
      <c r="W272" s="33">
        <f>+'2018 Hourly Load - RC2016'!W273/'2018 Hourly Load - RC2016'!$C$7</f>
        <v>0.56784021178857669</v>
      </c>
      <c r="X272" s="33">
        <f>+'2018 Hourly Load - RC2016'!X273/'2018 Hourly Load - RC2016'!$C$7</f>
        <v>0.53069725333959983</v>
      </c>
      <c r="Y272" s="33">
        <f>+'2018 Hourly Load - RC2016'!Y273/'2018 Hourly Load - RC2016'!$C$7</f>
        <v>0.49121458097257714</v>
      </c>
      <c r="AA272" s="34">
        <f t="shared" si="4"/>
        <v>0.68737452463730886</v>
      </c>
    </row>
    <row r="273" spans="1:27" x14ac:dyDescent="0.2">
      <c r="A273" s="29">
        <f>IF('2018 Hourly Load - RC2016'!A274="","",'2018 Hourly Load - RC2016'!A274)</f>
        <v>43364</v>
      </c>
      <c r="B273" s="33">
        <f>+'2018 Hourly Load - RC2016'!B274/'2018 Hourly Load - RC2016'!$C$7</f>
        <v>0.45361203586112703</v>
      </c>
      <c r="C273" s="33">
        <f>+'2018 Hourly Load - RC2016'!C274/'2018 Hourly Load - RC2016'!$C$7</f>
        <v>0.42240192341862337</v>
      </c>
      <c r="D273" s="33">
        <f>+'2018 Hourly Load - RC2016'!D274/'2018 Hourly Load - RC2016'!$C$7</f>
        <v>0.40192942663572273</v>
      </c>
      <c r="E273" s="33">
        <f>+'2018 Hourly Load - RC2016'!E274/'2018 Hourly Load - RC2016'!$C$7</f>
        <v>0.38864319402967706</v>
      </c>
      <c r="F273" s="33">
        <f>+'2018 Hourly Load - RC2016'!F274/'2018 Hourly Load - RC2016'!$C$7</f>
        <v>0.38291925105160074</v>
      </c>
      <c r="G273" s="33">
        <f>+'2018 Hourly Load - RC2016'!G274/'2018 Hourly Load - RC2016'!$C$7</f>
        <v>0.38438157225037933</v>
      </c>
      <c r="H273" s="33">
        <f>+'2018 Hourly Load - RC2016'!H274/'2018 Hourly Load - RC2016'!$C$7</f>
        <v>0.39499384609294419</v>
      </c>
      <c r="I273" s="33">
        <f>+'2018 Hourly Load - RC2016'!I274/'2018 Hourly Load - RC2016'!$C$7</f>
        <v>0.40706844113428764</v>
      </c>
      <c r="J273" s="33">
        <f>+'2018 Hourly Load - RC2016'!J274/'2018 Hourly Load - RC2016'!$C$7</f>
        <v>0.45319422980433316</v>
      </c>
      <c r="K273" s="33">
        <f>+'2018 Hourly Load - RC2016'!K274/'2018 Hourly Load - RC2016'!$C$7</f>
        <v>0.5236781115854624</v>
      </c>
      <c r="L273" s="33">
        <f>+'2018 Hourly Load - RC2016'!L274/'2018 Hourly Load - RC2016'!$C$7</f>
        <v>0.5877695606976453</v>
      </c>
      <c r="M273" s="33">
        <f>+'2018 Hourly Load - RC2016'!M274/'2018 Hourly Load - RC2016'!$C$7</f>
        <v>0.64684733712830134</v>
      </c>
      <c r="N273" s="33">
        <f>+'2018 Hourly Load - RC2016'!N274/'2018 Hourly Load - RC2016'!$C$7</f>
        <v>0.69401764094033158</v>
      </c>
      <c r="O273" s="33">
        <f>+'2018 Hourly Load - RC2016'!O274/'2018 Hourly Load - RC2016'!$C$7</f>
        <v>0.72685719700433149</v>
      </c>
      <c r="P273" s="33">
        <f>+'2018 Hourly Load - RC2016'!P274/'2018 Hourly Load - RC2016'!$C$7</f>
        <v>0.74891735680304883</v>
      </c>
      <c r="Q273" s="33">
        <f>+'2018 Hourly Load - RC2016'!Q274/'2018 Hourly Load - RC2016'!$C$7</f>
        <v>0.75723169733324736</v>
      </c>
      <c r="R273" s="33">
        <f>+'2018 Hourly Load - RC2016'!R274/'2018 Hourly Load - RC2016'!$C$7</f>
        <v>0.75606184037422453</v>
      </c>
      <c r="S273" s="33">
        <f>+'2018 Hourly Load - RC2016'!S274/'2018 Hourly Load - RC2016'!$C$7</f>
        <v>0.74056123566717103</v>
      </c>
      <c r="T273" s="33">
        <f>+'2018 Hourly Load - RC2016'!T274/'2018 Hourly Load - RC2016'!$C$7</f>
        <v>0.70567442992488127</v>
      </c>
      <c r="U273" s="33">
        <f>+'2018 Hourly Load - RC2016'!U274/'2018 Hourly Load - RC2016'!$C$7</f>
        <v>0.68954711613263708</v>
      </c>
      <c r="V273" s="33">
        <f>+'2018 Hourly Load - RC2016'!V274/'2018 Hourly Load - RC2016'!$C$7</f>
        <v>0.6717903587188967</v>
      </c>
      <c r="W273" s="33">
        <f>+'2018 Hourly Load - RC2016'!W274/'2018 Hourly Load - RC2016'!$C$7</f>
        <v>0.62424402945575197</v>
      </c>
      <c r="X273" s="33">
        <f>+'2018 Hourly Load - RC2016'!X274/'2018 Hourly Load - RC2016'!$C$7</f>
        <v>0.5729374456814621</v>
      </c>
      <c r="Y273" s="33">
        <f>+'2018 Hourly Load - RC2016'!Y274/'2018 Hourly Load - RC2016'!$C$7</f>
        <v>0.51456993954735564</v>
      </c>
      <c r="AA273" s="34">
        <f t="shared" si="4"/>
        <v>0.75723169733324736</v>
      </c>
    </row>
    <row r="274" spans="1:27" x14ac:dyDescent="0.2">
      <c r="A274" s="29">
        <f>IF('2018 Hourly Load - RC2016'!A275="","",'2018 Hourly Load - RC2016'!A275)</f>
        <v>43365</v>
      </c>
      <c r="B274" s="33">
        <f>+'2018 Hourly Load - RC2016'!B275/'2018 Hourly Load - RC2016'!$C$7</f>
        <v>0.46756675815804294</v>
      </c>
      <c r="C274" s="33">
        <f>+'2018 Hourly Load - RC2016'!C275/'2018 Hourly Load - RC2016'!$C$7</f>
        <v>0.43506144693947824</v>
      </c>
      <c r="D274" s="33">
        <f>+'2018 Hourly Load - RC2016'!D275/'2018 Hourly Load - RC2016'!$C$7</f>
        <v>0.41350265440891354</v>
      </c>
      <c r="E274" s="33">
        <f>+'2018 Hourly Load - RC2016'!E275/'2018 Hourly Load - RC2016'!$C$7</f>
        <v>0.40451982418784488</v>
      </c>
      <c r="F274" s="33">
        <f>+'2018 Hourly Load - RC2016'!F275/'2018 Hourly Load - RC2016'!$C$7</f>
        <v>0.40673419628885255</v>
      </c>
      <c r="G274" s="33">
        <f>+'2018 Hourly Load - RC2016'!G275/'2018 Hourly Load - RC2016'!$C$7</f>
        <v>0.4342258348258905</v>
      </c>
      <c r="H274" s="33">
        <f>+'2018 Hourly Load - RC2016'!H275/'2018 Hourly Load - RC2016'!$C$7</f>
        <v>0.4834851689218902</v>
      </c>
      <c r="I274" s="33">
        <f>+'2018 Hourly Load - RC2016'!I275/'2018 Hourly Load - RC2016'!$C$7</f>
        <v>0.50579601235468397</v>
      </c>
      <c r="J274" s="33">
        <f>+'2018 Hourly Load - RC2016'!J275/'2018 Hourly Load - RC2016'!$C$7</f>
        <v>0.53445750785074486</v>
      </c>
      <c r="K274" s="33">
        <f>+'2018 Hourly Load - RC2016'!K275/'2018 Hourly Load - RC2016'!$C$7</f>
        <v>0.58580587223071401</v>
      </c>
      <c r="L274" s="33">
        <f>+'2018 Hourly Load - RC2016'!L275/'2018 Hourly Load - RC2016'!$C$7</f>
        <v>0.63707067539932438</v>
      </c>
      <c r="M274" s="33">
        <f>+'2018 Hourly Load - RC2016'!M275/'2018 Hourly Load - RC2016'!$C$7</f>
        <v>0.68198482650466752</v>
      </c>
      <c r="N274" s="33">
        <f>+'2018 Hourly Load - RC2016'!N275/'2018 Hourly Load - RC2016'!$C$7</f>
        <v>0.71557643347089639</v>
      </c>
      <c r="O274" s="33">
        <f>+'2018 Hourly Load - RC2016'!O275/'2018 Hourly Load - RC2016'!$C$7</f>
        <v>0.72255379461935432</v>
      </c>
      <c r="P274" s="33">
        <f>+'2018 Hourly Load - RC2016'!P275/'2018 Hourly Load - RC2016'!$C$7</f>
        <v>0.71373808682100337</v>
      </c>
      <c r="Q274" s="33">
        <f>+'2018 Hourly Load - RC2016'!Q275/'2018 Hourly Load - RC2016'!$C$7</f>
        <v>0.70249910389324755</v>
      </c>
      <c r="R274" s="33">
        <f>+'2018 Hourly Load - RC2016'!R275/'2018 Hourly Load - RC2016'!$C$7</f>
        <v>0.69610667122430114</v>
      </c>
      <c r="S274" s="33">
        <f>+'2018 Hourly Load - RC2016'!S275/'2018 Hourly Load - RC2016'!$C$7</f>
        <v>0.68357248952048444</v>
      </c>
      <c r="T274" s="33">
        <f>+'2018 Hourly Load - RC2016'!T275/'2018 Hourly Load - RC2016'!$C$7</f>
        <v>0.67575951625843866</v>
      </c>
      <c r="U274" s="33">
        <f>+'2018 Hourly Load - RC2016'!U275/'2018 Hourly Load - RC2016'!$C$7</f>
        <v>0.68048072470020959</v>
      </c>
      <c r="V274" s="33">
        <f>+'2018 Hourly Load - RC2016'!V275/'2018 Hourly Load - RC2016'!$C$7</f>
        <v>0.66443697211932418</v>
      </c>
      <c r="W274" s="33">
        <f>+'2018 Hourly Load - RC2016'!W275/'2018 Hourly Load - RC2016'!$C$7</f>
        <v>0.61998240767645429</v>
      </c>
      <c r="X274" s="33">
        <f>+'2018 Hourly Load - RC2016'!X275/'2018 Hourly Load - RC2016'!$C$7</f>
        <v>0.5652498142364546</v>
      </c>
      <c r="Y274" s="33">
        <f>+'2018 Hourly Load - RC2016'!Y275/'2018 Hourly Load - RC2016'!$C$7</f>
        <v>0.50943092504879084</v>
      </c>
      <c r="AA274" s="34">
        <f t="shared" si="4"/>
        <v>0.72255379461935432</v>
      </c>
    </row>
    <row r="275" spans="1:27" x14ac:dyDescent="0.2">
      <c r="A275" s="29">
        <f>IF('2018 Hourly Load - RC2016'!A276="","",'2018 Hourly Load - RC2016'!A276)</f>
        <v>43366</v>
      </c>
      <c r="B275" s="33">
        <f>+'2018 Hourly Load - RC2016'!B276/'2018 Hourly Load - RC2016'!$C$7</f>
        <v>0.46226062123676054</v>
      </c>
      <c r="C275" s="33">
        <f>+'2018 Hourly Load - RC2016'!C276/'2018 Hourly Load - RC2016'!$C$7</f>
        <v>0.429880651835234</v>
      </c>
      <c r="D275" s="33">
        <f>+'2018 Hourly Load - RC2016'!D276/'2018 Hourly Load - RC2016'!$C$7</f>
        <v>0.4081547368819517</v>
      </c>
      <c r="E275" s="33">
        <f>+'2018 Hourly Load - RC2016'!E276/'2018 Hourly Load - RC2016'!$C$7</f>
        <v>0.39683219274283732</v>
      </c>
      <c r="F275" s="33">
        <f>+'2018 Hourly Load - RC2016'!F276/'2018 Hourly Load - RC2016'!$C$7</f>
        <v>0.39804383030753954</v>
      </c>
      <c r="G275" s="33">
        <f>+'2018 Hourly Load - RC2016'!G276/'2018 Hourly Load - RC2016'!$C$7</f>
        <v>0.42708135125471491</v>
      </c>
      <c r="H275" s="33">
        <f>+'2018 Hourly Load - RC2016'!H276/'2018 Hourly Load - RC2016'!$C$7</f>
        <v>0.48239887317422608</v>
      </c>
      <c r="I275" s="33">
        <f>+'2018 Hourly Load - RC2016'!I276/'2018 Hourly Load - RC2016'!$C$7</f>
        <v>0.50613025720011906</v>
      </c>
      <c r="J275" s="33">
        <f>+'2018 Hourly Load - RC2016'!J276/'2018 Hourly Load - RC2016'!$C$7</f>
        <v>0.51803772981874496</v>
      </c>
      <c r="K275" s="33">
        <f>+'2018 Hourly Load - RC2016'!K276/'2018 Hourly Load - RC2016'!$C$7</f>
        <v>0.55208892344744698</v>
      </c>
      <c r="L275" s="33">
        <f>+'2018 Hourly Load - RC2016'!L276/'2018 Hourly Load - RC2016'!$C$7</f>
        <v>0.57657235837556908</v>
      </c>
      <c r="M275" s="33">
        <f>+'2018 Hourly Load - RC2016'!M276/'2018 Hourly Load - RC2016'!$C$7</f>
        <v>0.60565165992842374</v>
      </c>
      <c r="N275" s="33">
        <f>+'2018 Hourly Load - RC2016'!N276/'2018 Hourly Load - RC2016'!$C$7</f>
        <v>0.62666730458515651</v>
      </c>
      <c r="O275" s="33">
        <f>+'2018 Hourly Load - RC2016'!O276/'2018 Hourly Load - RC2016'!$C$7</f>
        <v>0.63117960999853051</v>
      </c>
      <c r="P275" s="33">
        <f>+'2018 Hourly Load - RC2016'!P276/'2018 Hourly Load - RC2016'!$C$7</f>
        <v>0.6334775433108969</v>
      </c>
      <c r="Q275" s="33">
        <f>+'2018 Hourly Load - RC2016'!Q276/'2018 Hourly Load - RC2016'!$C$7</f>
        <v>0.63857477720378242</v>
      </c>
      <c r="R275" s="33">
        <f>+'2018 Hourly Load - RC2016'!R276/'2018 Hourly Load - RC2016'!$C$7</f>
        <v>0.64546857714088157</v>
      </c>
      <c r="S275" s="33">
        <f>+'2018 Hourly Load - RC2016'!S276/'2018 Hourly Load - RC2016'!$C$7</f>
        <v>0.6566239988572784</v>
      </c>
      <c r="T275" s="33">
        <f>+'2018 Hourly Load - RC2016'!T276/'2018 Hourly Load - RC2016'!$C$7</f>
        <v>0.64931239286338538</v>
      </c>
      <c r="U275" s="33">
        <f>+'2018 Hourly Load - RC2016'!U276/'2018 Hourly Load - RC2016'!$C$7</f>
        <v>0.65900549338100356</v>
      </c>
      <c r="V275" s="33">
        <f>+'2018 Hourly Load - RC2016'!V276/'2018 Hourly Load - RC2016'!$C$7</f>
        <v>0.6505240304280876</v>
      </c>
      <c r="W275" s="33">
        <f>+'2018 Hourly Load - RC2016'!W276/'2018 Hourly Load - RC2016'!$C$7</f>
        <v>0.61033108776451539</v>
      </c>
      <c r="X275" s="33">
        <f>+'2018 Hourly Load - RC2016'!X276/'2018 Hourly Load - RC2016'!$C$7</f>
        <v>0.5601107997378898</v>
      </c>
      <c r="Y275" s="33">
        <f>+'2018 Hourly Load - RC2016'!Y276/'2018 Hourly Load - RC2016'!$C$7</f>
        <v>0.50358164025367635</v>
      </c>
      <c r="AA275" s="34">
        <f t="shared" si="4"/>
        <v>0.65900549338100356</v>
      </c>
    </row>
    <row r="276" spans="1:27" x14ac:dyDescent="0.2">
      <c r="A276" s="29">
        <f>IF('2018 Hourly Load - RC2016'!A277="","",'2018 Hourly Load - RC2016'!A277)</f>
        <v>43367</v>
      </c>
      <c r="B276" s="33">
        <f>+'2018 Hourly Load - RC2016'!B277/'2018 Hourly Load - RC2016'!$C$7</f>
        <v>0.45578462735645525</v>
      </c>
      <c r="C276" s="33">
        <f>+'2018 Hourly Load - RC2016'!C277/'2018 Hourly Load - RC2016'!$C$7</f>
        <v>0.42444917309691343</v>
      </c>
      <c r="D276" s="33">
        <f>+'2018 Hourly Load - RC2016'!D277/'2018 Hourly Load - RC2016'!$C$7</f>
        <v>0.4089485683898601</v>
      </c>
      <c r="E276" s="33">
        <f>+'2018 Hourly Load - RC2016'!E277/'2018 Hourly Load - RC2016'!$C$7</f>
        <v>0.39679041213715788</v>
      </c>
      <c r="F276" s="33">
        <f>+'2018 Hourly Load - RC2016'!F277/'2018 Hourly Load - RC2016'!$C$7</f>
        <v>0.39553699396677622</v>
      </c>
      <c r="G276" s="33">
        <f>+'2018 Hourly Load - RC2016'!G277/'2018 Hourly Load - RC2016'!$C$7</f>
        <v>0.42390602522308141</v>
      </c>
      <c r="H276" s="33">
        <f>+'2018 Hourly Load - RC2016'!H277/'2018 Hourly Load - RC2016'!$C$7</f>
        <v>0.47809547078924897</v>
      </c>
      <c r="I276" s="33">
        <f>+'2018 Hourly Load - RC2016'!I277/'2018 Hourly Load - RC2016'!$C$7</f>
        <v>0.50136726815266874</v>
      </c>
      <c r="J276" s="33">
        <f>+'2018 Hourly Load - RC2016'!J277/'2018 Hourly Load - RC2016'!$C$7</f>
        <v>0.52008497949703503</v>
      </c>
      <c r="K276" s="33">
        <f>+'2018 Hourly Load - RC2016'!K277/'2018 Hourly Load - RC2016'!$C$7</f>
        <v>0.55455397918253091</v>
      </c>
      <c r="L276" s="33">
        <f>+'2018 Hourly Load - RC2016'!L277/'2018 Hourly Load - RC2016'!$C$7</f>
        <v>0.58739353524653082</v>
      </c>
      <c r="M276" s="33">
        <f>+'2018 Hourly Load - RC2016'!M277/'2018 Hourly Load - RC2016'!$C$7</f>
        <v>0.61989884646509552</v>
      </c>
      <c r="N276" s="33">
        <f>+'2018 Hourly Load - RC2016'!N277/'2018 Hourly Load - RC2016'!$C$7</f>
        <v>0.64162476141837776</v>
      </c>
      <c r="O276" s="33">
        <f>+'2018 Hourly Load - RC2016'!O277/'2018 Hourly Load - RC2016'!$C$7</f>
        <v>0.66803010420775166</v>
      </c>
      <c r="P276" s="33">
        <f>+'2018 Hourly Load - RC2016'!P277/'2018 Hourly Load - RC2016'!$C$7</f>
        <v>0.697819676057156</v>
      </c>
      <c r="Q276" s="33">
        <f>+'2018 Hourly Load - RC2016'!Q277/'2018 Hourly Load - RC2016'!$C$7</f>
        <v>0.72125859584329333</v>
      </c>
      <c r="R276" s="33">
        <f>+'2018 Hourly Load - RC2016'!R277/'2018 Hourly Load - RC2016'!$C$7</f>
        <v>0.72343118733862166</v>
      </c>
      <c r="S276" s="33">
        <f>+'2018 Hourly Load - RC2016'!S277/'2018 Hourly Load - RC2016'!$C$7</f>
        <v>0.71394698984940019</v>
      </c>
      <c r="T276" s="33">
        <f>+'2018 Hourly Load - RC2016'!T277/'2018 Hourly Load - RC2016'!$C$7</f>
        <v>0.69727652818332397</v>
      </c>
      <c r="U276" s="33">
        <f>+'2018 Hourly Load - RC2016'!U277/'2018 Hourly Load - RC2016'!$C$7</f>
        <v>0.69698406394356827</v>
      </c>
      <c r="V276" s="33">
        <f>+'2018 Hourly Load - RC2016'!V277/'2018 Hourly Load - RC2016'!$C$7</f>
        <v>0.68749986645434702</v>
      </c>
      <c r="W276" s="33">
        <f>+'2018 Hourly Load - RC2016'!W277/'2018 Hourly Load - RC2016'!$C$7</f>
        <v>0.64822609711572132</v>
      </c>
      <c r="X276" s="33">
        <f>+'2018 Hourly Load - RC2016'!X277/'2018 Hourly Load - RC2016'!$C$7</f>
        <v>0.59136269278607279</v>
      </c>
      <c r="Y276" s="33">
        <f>+'2018 Hourly Load - RC2016'!Y277/'2018 Hourly Load - RC2016'!$C$7</f>
        <v>0.53767461448805776</v>
      </c>
      <c r="AA276" s="34">
        <f t="shared" si="4"/>
        <v>0.72343118733862166</v>
      </c>
    </row>
    <row r="277" spans="1:27" x14ac:dyDescent="0.2">
      <c r="A277" s="29">
        <f>IF('2018 Hourly Load - RC2016'!A278="","",'2018 Hourly Load - RC2016'!A278)</f>
        <v>43368</v>
      </c>
      <c r="B277" s="33">
        <f>+'2018 Hourly Load - RC2016'!B278/'2018 Hourly Load - RC2016'!$C$7</f>
        <v>0.49125636157825658</v>
      </c>
      <c r="C277" s="33">
        <f>+'2018 Hourly Load - RC2016'!C278/'2018 Hourly Load - RC2016'!$C$7</f>
        <v>0.45724694855523385</v>
      </c>
      <c r="D277" s="33">
        <f>+'2018 Hourly Load - RC2016'!D278/'2018 Hourly Load - RC2016'!$C$7</f>
        <v>0.43506144693947824</v>
      </c>
      <c r="E277" s="33">
        <f>+'2018 Hourly Load - RC2016'!E278/'2018 Hourly Load - RC2016'!$C$7</f>
        <v>0.42110672464256232</v>
      </c>
      <c r="F277" s="33">
        <f>+'2018 Hourly Load - RC2016'!F278/'2018 Hourly Load - RC2016'!$C$7</f>
        <v>0.42027111252897459</v>
      </c>
      <c r="G277" s="33">
        <f>+'2018 Hourly Load - RC2016'!G278/'2018 Hourly Load - RC2016'!$C$7</f>
        <v>0.4390306044790202</v>
      </c>
      <c r="H277" s="33">
        <f>+'2018 Hourly Load - RC2016'!H278/'2018 Hourly Load - RC2016'!$C$7</f>
        <v>0.4802262816788978</v>
      </c>
      <c r="I277" s="33">
        <f>+'2018 Hourly Load - RC2016'!I278/'2018 Hourly Load - RC2016'!$C$7</f>
        <v>0.50583779296036335</v>
      </c>
      <c r="J277" s="33">
        <f>+'2018 Hourly Load - RC2016'!J278/'2018 Hourly Load - RC2016'!$C$7</f>
        <v>0.5362540738949586</v>
      </c>
      <c r="K277" s="33">
        <f>+'2018 Hourly Load - RC2016'!K278/'2018 Hourly Load - RC2016'!$C$7</f>
        <v>0.59052708067248494</v>
      </c>
      <c r="L277" s="33">
        <f>+'2018 Hourly Load - RC2016'!L278/'2018 Hourly Load - RC2016'!$C$7</f>
        <v>0.64358844988530906</v>
      </c>
      <c r="M277" s="33">
        <f>+'2018 Hourly Load - RC2016'!M278/'2018 Hourly Load - RC2016'!$C$7</f>
        <v>0.67839169441624014</v>
      </c>
      <c r="N277" s="33">
        <f>+'2018 Hourly Load - RC2016'!N278/'2018 Hourly Load - RC2016'!$C$7</f>
        <v>0.69698406394356827</v>
      </c>
      <c r="O277" s="33">
        <f>+'2018 Hourly Load - RC2016'!O278/'2018 Hourly Load - RC2016'!$C$7</f>
        <v>0.71340384197556816</v>
      </c>
      <c r="P277" s="33">
        <f>+'2018 Hourly Load - RC2016'!P278/'2018 Hourly Load - RC2016'!$C$7</f>
        <v>0.73525509874588868</v>
      </c>
      <c r="Q277" s="33">
        <f>+'2018 Hourly Load - RC2016'!Q278/'2018 Hourly Load - RC2016'!$C$7</f>
        <v>0.75305363676530834</v>
      </c>
      <c r="R277" s="33">
        <f>+'2018 Hourly Load - RC2016'!R278/'2018 Hourly Load - RC2016'!$C$7</f>
        <v>0.74026877142741532</v>
      </c>
      <c r="S277" s="33">
        <f>+'2018 Hourly Load - RC2016'!S278/'2018 Hourly Load - RC2016'!$C$7</f>
        <v>0.70596689416463698</v>
      </c>
      <c r="T277" s="33">
        <f>+'2018 Hourly Load - RC2016'!T278/'2018 Hourly Load - RC2016'!$C$7</f>
        <v>0.68252797437849966</v>
      </c>
      <c r="U277" s="33">
        <f>+'2018 Hourly Load - RC2016'!U278/'2018 Hourly Load - RC2016'!$C$7</f>
        <v>0.67880950047303401</v>
      </c>
      <c r="V277" s="33">
        <f>+'2018 Hourly Load - RC2016'!V278/'2018 Hourly Load - RC2016'!$C$7</f>
        <v>0.66594107392378221</v>
      </c>
      <c r="W277" s="33">
        <f>+'2018 Hourly Load - RC2016'!W278/'2018 Hourly Load - RC2016'!$C$7</f>
        <v>0.62507964156933971</v>
      </c>
      <c r="X277" s="33">
        <f>+'2018 Hourly Load - RC2016'!X278/'2018 Hourly Load - RC2016'!$C$7</f>
        <v>0.57339703234393546</v>
      </c>
      <c r="Y277" s="33">
        <f>+'2018 Hourly Load - RC2016'!Y278/'2018 Hourly Load - RC2016'!$C$7</f>
        <v>0.52422125945929454</v>
      </c>
      <c r="AA277" s="34">
        <f t="shared" si="4"/>
        <v>0.75305363676530834</v>
      </c>
    </row>
    <row r="278" spans="1:27" x14ac:dyDescent="0.2">
      <c r="A278" s="29">
        <f>IF('2018 Hourly Load - RC2016'!A279="","",'2018 Hourly Load - RC2016'!A279)</f>
        <v>43369</v>
      </c>
      <c r="B278" s="33">
        <f>+'2018 Hourly Load - RC2016'!B279/'2018 Hourly Load - RC2016'!$C$7</f>
        <v>0.47901464411419559</v>
      </c>
      <c r="C278" s="33">
        <f>+'2018 Hourly Load - RC2016'!C279/'2018 Hourly Load - RC2016'!$C$7</f>
        <v>0.44864014378527972</v>
      </c>
      <c r="D278" s="33">
        <f>+'2018 Hourly Load - RC2016'!D279/'2018 Hourly Load - RC2016'!$C$7</f>
        <v>0.42883613669324927</v>
      </c>
      <c r="E278" s="33">
        <f>+'2018 Hourly Load - RC2016'!E279/'2018 Hourly Load - RC2016'!$C$7</f>
        <v>0.41705400589166164</v>
      </c>
      <c r="F278" s="33">
        <f>+'2018 Hourly Load - RC2016'!F279/'2018 Hourly Load - RC2016'!$C$7</f>
        <v>0.41680332225758526</v>
      </c>
      <c r="G278" s="33">
        <f>+'2018 Hourly Load - RC2016'!G279/'2018 Hourly Load - RC2016'!$C$7</f>
        <v>0.44212236929929505</v>
      </c>
      <c r="H278" s="33">
        <f>+'2018 Hourly Load - RC2016'!H279/'2018 Hourly Load - RC2016'!$C$7</f>
        <v>0.4926351215656764</v>
      </c>
      <c r="I278" s="33">
        <f>+'2018 Hourly Load - RC2016'!I279/'2018 Hourly Load - RC2016'!$C$7</f>
        <v>0.51711855649379834</v>
      </c>
      <c r="J278" s="33">
        <f>+'2018 Hourly Load - RC2016'!J279/'2018 Hourly Load - RC2016'!$C$7</f>
        <v>0.53725680843126389</v>
      </c>
      <c r="K278" s="33">
        <f>+'2018 Hourly Load - RC2016'!K279/'2018 Hourly Load - RC2016'!$C$7</f>
        <v>0.57523537899382859</v>
      </c>
      <c r="L278" s="33">
        <f>+'2018 Hourly Load - RC2016'!L279/'2018 Hourly Load - RC2016'!$C$7</f>
        <v>0.62382622339895799</v>
      </c>
      <c r="M278" s="33">
        <f>+'2018 Hourly Load - RC2016'!M279/'2018 Hourly Load - RC2016'!$C$7</f>
        <v>0.67839169441624014</v>
      </c>
      <c r="N278" s="33">
        <f>+'2018 Hourly Load - RC2016'!N279/'2018 Hourly Load - RC2016'!$C$7</f>
        <v>0.71933668798204142</v>
      </c>
      <c r="O278" s="33">
        <f>+'2018 Hourly Load - RC2016'!O279/'2018 Hourly Load - RC2016'!$C$7</f>
        <v>0.75940428882857558</v>
      </c>
      <c r="P278" s="33">
        <f>+'2018 Hourly Load - RC2016'!P279/'2018 Hourly Load - RC2016'!$C$7</f>
        <v>0.77327544991413266</v>
      </c>
      <c r="Q278" s="33">
        <f>+'2018 Hourly Load - RC2016'!Q279/'2018 Hourly Load - RC2016'!$C$7</f>
        <v>0.77457064869019376</v>
      </c>
      <c r="R278" s="33">
        <f>+'2018 Hourly Load - RC2016'!R279/'2018 Hourly Load - RC2016'!$C$7</f>
        <v>0.76049058457623964</v>
      </c>
      <c r="S278" s="33">
        <f>+'2018 Hourly Load - RC2016'!S279/'2018 Hourly Load - RC2016'!$C$7</f>
        <v>0.73304072664488107</v>
      </c>
      <c r="T278" s="33">
        <f>+'2018 Hourly Load - RC2016'!T279/'2018 Hourly Load - RC2016'!$C$7</f>
        <v>0.70446279236017895</v>
      </c>
      <c r="U278" s="33">
        <f>+'2018 Hourly Load - RC2016'!U279/'2018 Hourly Load - RC2016'!$C$7</f>
        <v>0.70003404815816361</v>
      </c>
      <c r="V278" s="33">
        <f>+'2018 Hourly Load - RC2016'!V279/'2018 Hourly Load - RC2016'!$C$7</f>
        <v>0.68344714770344628</v>
      </c>
      <c r="W278" s="33">
        <f>+'2018 Hourly Load - RC2016'!W279/'2018 Hourly Load - RC2016'!$C$7</f>
        <v>0.6483096583270801</v>
      </c>
      <c r="X278" s="33">
        <f>+'2018 Hourly Load - RC2016'!X279/'2018 Hourly Load - RC2016'!$C$7</f>
        <v>0.60235099207975207</v>
      </c>
      <c r="Y278" s="33">
        <f>+'2018 Hourly Load - RC2016'!Y279/'2018 Hourly Load - RC2016'!$C$7</f>
        <v>0.58756065766924837</v>
      </c>
      <c r="AA278" s="34">
        <f t="shared" si="4"/>
        <v>0.77457064869019376</v>
      </c>
    </row>
    <row r="279" spans="1:27" x14ac:dyDescent="0.2">
      <c r="A279" s="29">
        <f>IF('2018 Hourly Load - RC2016'!A280="","",'2018 Hourly Load - RC2016'!A280)</f>
        <v>43370</v>
      </c>
      <c r="B279" s="33">
        <f>+'2018 Hourly Load - RC2016'!B280/'2018 Hourly Load - RC2016'!$C$7</f>
        <v>0.53286984483492805</v>
      </c>
      <c r="C279" s="33">
        <f>+'2018 Hourly Load - RC2016'!C280/'2018 Hourly Load - RC2016'!$C$7</f>
        <v>0.48239887317422608</v>
      </c>
      <c r="D279" s="33">
        <f>+'2018 Hourly Load - RC2016'!D280/'2018 Hourly Load - RC2016'!$C$7</f>
        <v>0.46200993760268422</v>
      </c>
      <c r="E279" s="33">
        <f>+'2018 Hourly Load - RC2016'!E280/'2018 Hourly Load - RC2016'!$C$7</f>
        <v>0.44730316440353923</v>
      </c>
      <c r="F279" s="33">
        <f>+'2018 Hourly Load - RC2016'!F280/'2018 Hourly Load - RC2016'!$C$7</f>
        <v>0.44157922142546296</v>
      </c>
      <c r="G279" s="33">
        <f>+'2018 Hourly Load - RC2016'!G280/'2018 Hourly Load - RC2016'!$C$7</f>
        <v>0.44408605776622628</v>
      </c>
      <c r="H279" s="33">
        <f>+'2018 Hourly Load - RC2016'!H280/'2018 Hourly Load - RC2016'!$C$7</f>
        <v>0.45682914249843998</v>
      </c>
      <c r="I279" s="33">
        <f>+'2018 Hourly Load - RC2016'!I280/'2018 Hourly Load - RC2016'!$C$7</f>
        <v>0.47266399205092846</v>
      </c>
      <c r="J279" s="33">
        <f>+'2018 Hourly Load - RC2016'!J280/'2018 Hourly Load - RC2016'!$C$7</f>
        <v>0.52359455037410363</v>
      </c>
      <c r="K279" s="33">
        <f>+'2018 Hourly Load - RC2016'!K280/'2018 Hourly Load - RC2016'!$C$7</f>
        <v>0.59733731939822543</v>
      </c>
      <c r="L279" s="33">
        <f>+'2018 Hourly Load - RC2016'!L280/'2018 Hourly Load - RC2016'!$C$7</f>
        <v>0.65925617701507999</v>
      </c>
      <c r="M279" s="33">
        <f>+'2018 Hourly Load - RC2016'!M280/'2018 Hourly Load - RC2016'!$C$7</f>
        <v>0.71674629042991933</v>
      </c>
      <c r="N279" s="33">
        <f>+'2018 Hourly Load - RC2016'!N280/'2018 Hourly Load - RC2016'!$C$7</f>
        <v>0.76166044153526247</v>
      </c>
      <c r="O279" s="33">
        <f>+'2018 Hourly Load - RC2016'!O280/'2018 Hourly Load - RC2016'!$C$7</f>
        <v>0.79207672246985772</v>
      </c>
      <c r="P279" s="33">
        <f>+'2018 Hourly Load - RC2016'!P280/'2018 Hourly Load - RC2016'!$C$7</f>
        <v>0.81321770894362866</v>
      </c>
      <c r="Q279" s="33">
        <f>+'2018 Hourly Load - RC2016'!Q280/'2018 Hourly Load - RC2016'!$C$7</f>
        <v>0.81426222408561333</v>
      </c>
      <c r="R279" s="33">
        <f>+'2018 Hourly Load - RC2016'!R280/'2018 Hourly Load - RC2016'!$C$7</f>
        <v>0.78773153947920127</v>
      </c>
      <c r="S279" s="33">
        <f>+'2018 Hourly Load - RC2016'!S280/'2018 Hourly Load - RC2016'!$C$7</f>
        <v>0.75973853367401056</v>
      </c>
      <c r="T279" s="33">
        <f>+'2018 Hourly Load - RC2016'!T280/'2018 Hourly Load - RC2016'!$C$7</f>
        <v>0.72184352432280474</v>
      </c>
      <c r="U279" s="33">
        <f>+'2018 Hourly Load - RC2016'!U280/'2018 Hourly Load - RC2016'!$C$7</f>
        <v>0.712317546227904</v>
      </c>
      <c r="V279" s="33">
        <f>+'2018 Hourly Load - RC2016'!V280/'2018 Hourly Load - RC2016'!$C$7</f>
        <v>0.6897977997667134</v>
      </c>
      <c r="W279" s="33">
        <f>+'2018 Hourly Load - RC2016'!W280/'2018 Hourly Load - RC2016'!$C$7</f>
        <v>0.65499455523578232</v>
      </c>
      <c r="X279" s="33">
        <f>+'2018 Hourly Load - RC2016'!X280/'2018 Hourly Load - RC2016'!$C$7</f>
        <v>0.60982972049636275</v>
      </c>
      <c r="Y279" s="33">
        <f>+'2018 Hourly Load - RC2016'!Y280/'2018 Hourly Load - RC2016'!$C$7</f>
        <v>0.55935874883566072</v>
      </c>
      <c r="AA279" s="34">
        <f t="shared" si="4"/>
        <v>0.81426222408561333</v>
      </c>
    </row>
    <row r="280" spans="1:27" x14ac:dyDescent="0.2">
      <c r="A280" s="29">
        <f>IF('2018 Hourly Load - RC2016'!A281="","",'2018 Hourly Load - RC2016'!A281)</f>
        <v>43371</v>
      </c>
      <c r="B280" s="33">
        <f>+'2018 Hourly Load - RC2016'!B281/'2018 Hourly Load - RC2016'!$C$7</f>
        <v>0.51448637833599686</v>
      </c>
      <c r="C280" s="33">
        <f>+'2018 Hourly Load - RC2016'!C281/'2018 Hourly Load - RC2016'!$C$7</f>
        <v>0.481855725300394</v>
      </c>
      <c r="D280" s="33">
        <f>+'2018 Hourly Load - RC2016'!D281/'2018 Hourly Load - RC2016'!$C$7</f>
        <v>0.45783187703474532</v>
      </c>
      <c r="E280" s="33">
        <f>+'2018 Hourly Load - RC2016'!E281/'2018 Hourly Load - RC2016'!$C$7</f>
        <v>0.4411614153686691</v>
      </c>
      <c r="F280" s="33">
        <f>+'2018 Hourly Load - RC2016'!F281/'2018 Hourly Load - RC2016'!$C$7</f>
        <v>0.4334320033179821</v>
      </c>
      <c r="G280" s="33">
        <f>+'2018 Hourly Load - RC2016'!G281/'2018 Hourly Load - RC2016'!$C$7</f>
        <v>0.43447651845996682</v>
      </c>
      <c r="H280" s="33">
        <f>+'2018 Hourly Load - RC2016'!H281/'2018 Hourly Load - RC2016'!$C$7</f>
        <v>0.44312510383560033</v>
      </c>
      <c r="I280" s="33">
        <f>+'2018 Hourly Load - RC2016'!I281/'2018 Hourly Load - RC2016'!$C$7</f>
        <v>0.45791543824610409</v>
      </c>
      <c r="J280" s="33">
        <f>+'2018 Hourly Load - RC2016'!J281/'2018 Hourly Load - RC2016'!$C$7</f>
        <v>0.50412478812750838</v>
      </c>
      <c r="K280" s="33">
        <f>+'2018 Hourly Load - RC2016'!K281/'2018 Hourly Load - RC2016'!$C$7</f>
        <v>0.57728262867211866</v>
      </c>
      <c r="L280" s="33">
        <f>+'2018 Hourly Load - RC2016'!L281/'2018 Hourly Load - RC2016'!$C$7</f>
        <v>0.64291996019443887</v>
      </c>
      <c r="M280" s="33">
        <f>+'2018 Hourly Load - RC2016'!M281/'2018 Hourly Load - RC2016'!$C$7</f>
        <v>0.70224842025917134</v>
      </c>
      <c r="N280" s="33">
        <f>+'2018 Hourly Load - RC2016'!N281/'2018 Hourly Load - RC2016'!$C$7</f>
        <v>0.75188377980628551</v>
      </c>
      <c r="O280" s="33">
        <f>+'2018 Hourly Load - RC2016'!O281/'2018 Hourly Load - RC2016'!$C$7</f>
        <v>0.78689592736561353</v>
      </c>
      <c r="P280" s="33">
        <f>+'2018 Hourly Load - RC2016'!P281/'2018 Hourly Load - RC2016'!$C$7</f>
        <v>0.80870540353025466</v>
      </c>
      <c r="Q280" s="33">
        <f>+'2018 Hourly Load - RC2016'!Q281/'2018 Hourly Load - RC2016'!$C$7</f>
        <v>0.81543208104463627</v>
      </c>
      <c r="R280" s="33">
        <f>+'2018 Hourly Load - RC2016'!R281/'2018 Hourly Load - RC2016'!$C$7</f>
        <v>0.80615678658381185</v>
      </c>
      <c r="S280" s="33">
        <f>+'2018 Hourly Load - RC2016'!S281/'2018 Hourly Load - RC2016'!$C$7</f>
        <v>0.77908295410356776</v>
      </c>
      <c r="T280" s="33">
        <f>+'2018 Hourly Load - RC2016'!T281/'2018 Hourly Load - RC2016'!$C$7</f>
        <v>0.73809617993208709</v>
      </c>
      <c r="U280" s="33">
        <f>+'2018 Hourly Load - RC2016'!U281/'2018 Hourly Load - RC2016'!$C$7</f>
        <v>0.73726056781849936</v>
      </c>
      <c r="V280" s="33">
        <f>+'2018 Hourly Load - RC2016'!V281/'2018 Hourly Load - RC2016'!$C$7</f>
        <v>0.72121681523761383</v>
      </c>
      <c r="W280" s="33">
        <f>+'2018 Hourly Load - RC2016'!W281/'2018 Hourly Load - RC2016'!$C$7</f>
        <v>0.6765951283720264</v>
      </c>
      <c r="X280" s="33">
        <f>+'2018 Hourly Load - RC2016'!X281/'2018 Hourly Load - RC2016'!$C$7</f>
        <v>0.61914679556286645</v>
      </c>
      <c r="Y280" s="33">
        <f>+'2018 Hourly Load - RC2016'!Y281/'2018 Hourly Load - RC2016'!$C$7</f>
        <v>0.5584813561163936</v>
      </c>
      <c r="AA280" s="34">
        <f t="shared" si="4"/>
        <v>0.81543208104463627</v>
      </c>
    </row>
    <row r="281" spans="1:27" x14ac:dyDescent="0.2">
      <c r="A281" s="29">
        <f>IF('2018 Hourly Load - RC2016'!A282="","",'2018 Hourly Load - RC2016'!A282)</f>
        <v>43372</v>
      </c>
      <c r="B281" s="33">
        <f>+'2018 Hourly Load - RC2016'!B282/'2018 Hourly Load - RC2016'!$C$7</f>
        <v>0.51268981229178323</v>
      </c>
      <c r="C281" s="33">
        <f>+'2018 Hourly Load - RC2016'!C282/'2018 Hourly Load - RC2016'!$C$7</f>
        <v>0.47592287929392074</v>
      </c>
      <c r="D281" s="33">
        <f>+'2018 Hourly Load - RC2016'!D282/'2018 Hourly Load - RC2016'!$C$7</f>
        <v>0.45465655100311175</v>
      </c>
      <c r="E281" s="33">
        <f>+'2018 Hourly Load - RC2016'!E282/'2018 Hourly Load - RC2016'!$C$7</f>
        <v>0.4411614153686691</v>
      </c>
      <c r="F281" s="33">
        <f>+'2018 Hourly Load - RC2016'!F282/'2018 Hourly Load - RC2016'!$C$7</f>
        <v>0.44120319597434843</v>
      </c>
      <c r="G281" s="33">
        <f>+'2018 Hourly Load - RC2016'!G282/'2018 Hourly Load - RC2016'!$C$7</f>
        <v>0.46384828425257735</v>
      </c>
      <c r="H281" s="33">
        <f>+'2018 Hourly Load - RC2016'!H282/'2018 Hourly Load - RC2016'!$C$7</f>
        <v>0.51256447047474496</v>
      </c>
      <c r="I281" s="33">
        <f>+'2018 Hourly Load - RC2016'!I282/'2018 Hourly Load - RC2016'!$C$7</f>
        <v>0.53328765089172192</v>
      </c>
      <c r="J281" s="33">
        <f>+'2018 Hourly Load - RC2016'!J282/'2018 Hourly Load - RC2016'!$C$7</f>
        <v>0.55914984580726379</v>
      </c>
      <c r="K281" s="33">
        <f>+'2018 Hourly Load - RC2016'!K282/'2018 Hourly Load - RC2016'!$C$7</f>
        <v>0.61797693860384362</v>
      </c>
      <c r="L281" s="33">
        <f>+'2018 Hourly Load - RC2016'!L282/'2018 Hourly Load - RC2016'!$C$7</f>
        <v>0.68035538288317143</v>
      </c>
      <c r="M281" s="33">
        <f>+'2018 Hourly Load - RC2016'!M282/'2018 Hourly Load - RC2016'!$C$7</f>
        <v>0.74102082232964428</v>
      </c>
      <c r="N281" s="33">
        <f>+'2018 Hourly Load - RC2016'!N282/'2018 Hourly Load - RC2016'!$C$7</f>
        <v>0.77803843896158298</v>
      </c>
      <c r="O281" s="33">
        <f>+'2018 Hourly Load - RC2016'!O282/'2018 Hourly Load - RC2016'!$C$7</f>
        <v>0.80891430655865149</v>
      </c>
      <c r="P281" s="33">
        <f>+'2018 Hourly Load - RC2016'!P282/'2018 Hourly Load - RC2016'!$C$7</f>
        <v>0.8243313500543461</v>
      </c>
      <c r="Q281" s="33">
        <f>+'2018 Hourly Load - RC2016'!Q282/'2018 Hourly Load - RC2016'!$C$7</f>
        <v>0.82420600823730794</v>
      </c>
      <c r="R281" s="33">
        <f>+'2018 Hourly Load - RC2016'!R282/'2018 Hourly Load - RC2016'!$C$7</f>
        <v>0.8137190762117813</v>
      </c>
      <c r="S281" s="33">
        <f>+'2018 Hourly Load - RC2016'!S282/'2018 Hourly Load - RC2016'!$C$7</f>
        <v>0.78535004495547622</v>
      </c>
      <c r="T281" s="33">
        <f>+'2018 Hourly Load - RC2016'!T282/'2018 Hourly Load - RC2016'!$C$7</f>
        <v>0.75363856524481987</v>
      </c>
      <c r="U281" s="33">
        <f>+'2018 Hourly Load - RC2016'!U282/'2018 Hourly Load - RC2016'!$C$7</f>
        <v>0.74060301627285041</v>
      </c>
      <c r="V281" s="33">
        <f>+'2018 Hourly Load - RC2016'!V282/'2018 Hourly Load - RC2016'!$C$7</f>
        <v>0.70145458875126299</v>
      </c>
      <c r="W281" s="33">
        <f>+'2018 Hourly Load - RC2016'!W282/'2018 Hourly Load - RC2016'!$C$7</f>
        <v>0.65395004009379754</v>
      </c>
      <c r="X281" s="33">
        <f>+'2018 Hourly Load - RC2016'!X282/'2018 Hourly Load - RC2016'!$C$7</f>
        <v>0.59462158002906507</v>
      </c>
      <c r="Y281" s="33">
        <f>+'2018 Hourly Load - RC2016'!Y282/'2018 Hourly Load - RC2016'!$C$7</f>
        <v>0.53742393085398155</v>
      </c>
      <c r="AA281" s="34">
        <f t="shared" si="4"/>
        <v>0.8243313500543461</v>
      </c>
    </row>
    <row r="282" spans="1:27" x14ac:dyDescent="0.2">
      <c r="A282" s="29">
        <f>IF('2018 Hourly Load - RC2016'!A283="","",'2018 Hourly Load - RC2016'!A283)</f>
        <v>43373</v>
      </c>
      <c r="B282" s="33">
        <f>+'2018 Hourly Load - RC2016'!B283/'2018 Hourly Load - RC2016'!$C$7</f>
        <v>0.48774679070118782</v>
      </c>
      <c r="C282" s="33">
        <f>+'2018 Hourly Load - RC2016'!C283/'2018 Hourly Load - RC2016'!$C$7</f>
        <v>0.45494901524286746</v>
      </c>
      <c r="D282" s="33">
        <f>+'2018 Hourly Load - RC2016'!D283/'2018 Hourly Load - RC2016'!$C$7</f>
        <v>0.43460186027700504</v>
      </c>
      <c r="E282" s="33">
        <f>+'2018 Hourly Load - RC2016'!E283/'2018 Hourly Load - RC2016'!$C$7</f>
        <v>0.42244370402430281</v>
      </c>
      <c r="F282" s="33">
        <f>+'2018 Hourly Load - RC2016'!F283/'2018 Hourly Load - RC2016'!$C$7</f>
        <v>0.42231836220726465</v>
      </c>
      <c r="G282" s="33">
        <f>+'2018 Hourly Load - RC2016'!G283/'2018 Hourly Load - RC2016'!$C$7</f>
        <v>0.44676001652970726</v>
      </c>
      <c r="H282" s="33">
        <f>+'2018 Hourly Load - RC2016'!H283/'2018 Hourly Load - RC2016'!$C$7</f>
        <v>0.50216109966057709</v>
      </c>
      <c r="I282" s="33">
        <f>+'2018 Hourly Load - RC2016'!I283/'2018 Hourly Load - RC2016'!$C$7</f>
        <v>0.52075346918790522</v>
      </c>
      <c r="J282" s="33">
        <f>+'2018 Hourly Load - RC2016'!J283/'2018 Hourly Load - RC2016'!$C$7</f>
        <v>0.55104440830546231</v>
      </c>
      <c r="K282" s="33">
        <f>+'2018 Hourly Load - RC2016'!K283/'2018 Hourly Load - RC2016'!$C$7</f>
        <v>0.60870164414301919</v>
      </c>
      <c r="L282" s="33">
        <f>+'2018 Hourly Load - RC2016'!L283/'2018 Hourly Load - RC2016'!$C$7</f>
        <v>0.66518902302155325</v>
      </c>
      <c r="M282" s="33">
        <f>+'2018 Hourly Load - RC2016'!M283/'2018 Hourly Load - RC2016'!$C$7</f>
        <v>0.7129860359187743</v>
      </c>
      <c r="N282" s="33">
        <f>+'2018 Hourly Load - RC2016'!N283/'2018 Hourly Load - RC2016'!$C$7</f>
        <v>0.75100638708701839</v>
      </c>
      <c r="O282" s="33">
        <f>+'2018 Hourly Load - RC2016'!O283/'2018 Hourly Load - RC2016'!$C$7</f>
        <v>0.76358234939651448</v>
      </c>
      <c r="P282" s="33">
        <f>+'2018 Hourly Load - RC2016'!P283/'2018 Hourly Load - RC2016'!$C$7</f>
        <v>0.77503023535266702</v>
      </c>
      <c r="Q282" s="33">
        <f>+'2018 Hourly Load - RC2016'!Q283/'2018 Hourly Load - RC2016'!$C$7</f>
        <v>0.75706457491052981</v>
      </c>
      <c r="R282" s="33">
        <f>+'2018 Hourly Load - RC2016'!R283/'2018 Hourly Load - RC2016'!$C$7</f>
        <v>0.75459951917544588</v>
      </c>
      <c r="S282" s="33">
        <f>+'2018 Hourly Load - RC2016'!S283/'2018 Hourly Load - RC2016'!$C$7</f>
        <v>0.74912625983144587</v>
      </c>
      <c r="T282" s="33">
        <f>+'2018 Hourly Load - RC2016'!T283/'2018 Hourly Load - RC2016'!$C$7</f>
        <v>0.72852842123150707</v>
      </c>
      <c r="U282" s="33">
        <f>+'2018 Hourly Load - RC2016'!U283/'2018 Hourly Load - RC2016'!$C$7</f>
        <v>0.73103525757227028</v>
      </c>
      <c r="V282" s="33">
        <f>+'2018 Hourly Load - RC2016'!V283/'2018 Hourly Load - RC2016'!$C$7</f>
        <v>0.71474082135730865</v>
      </c>
      <c r="W282" s="33">
        <f>+'2018 Hourly Load - RC2016'!W283/'2018 Hourly Load - RC2016'!$C$7</f>
        <v>0.67187391993025536</v>
      </c>
      <c r="X282" s="33">
        <f>+'2018 Hourly Load - RC2016'!X283/'2018 Hourly Load - RC2016'!$C$7</f>
        <v>0.61409134227566042</v>
      </c>
      <c r="Y282" s="33">
        <f>+'2018 Hourly Load - RC2016'!Y283/'2018 Hourly Load - RC2016'!$C$7</f>
        <v>0.5536765864632639</v>
      </c>
      <c r="AA282" s="34">
        <f t="shared" si="4"/>
        <v>0.77503023535266702</v>
      </c>
    </row>
    <row r="283" spans="1:27" x14ac:dyDescent="0.2">
      <c r="A283" s="29">
        <f>IF('2018 Hourly Load - RC2016'!A284="","",'2018 Hourly Load - RC2016'!A284)</f>
        <v>43374</v>
      </c>
      <c r="B283" s="33">
        <f>+'2018 Hourly Load - RC2016'!B284/'2018 Hourly Load - RC2016'!$C$7</f>
        <v>0.50491861963541684</v>
      </c>
      <c r="C283" s="33">
        <f>+'2018 Hourly Load - RC2016'!C284/'2018 Hourly Load - RC2016'!$C$7</f>
        <v>0.47040783934424146</v>
      </c>
      <c r="D283" s="33">
        <f>+'2018 Hourly Load - RC2016'!D284/'2018 Hourly Load - RC2016'!$C$7</f>
        <v>0.45064561285789034</v>
      </c>
      <c r="E283" s="33">
        <f>+'2018 Hourly Load - RC2016'!E284/'2018 Hourly Load - RC2016'!$C$7</f>
        <v>0.438571017816547</v>
      </c>
      <c r="F283" s="33">
        <f>+'2018 Hourly Load - RC2016'!F284/'2018 Hourly Load - RC2016'!$C$7</f>
        <v>0.43656554874393627</v>
      </c>
      <c r="G283" s="33">
        <f>+'2018 Hourly Load - RC2016'!G284/'2018 Hourly Load - RC2016'!$C$7</f>
        <v>0.4619263763913255</v>
      </c>
      <c r="H283" s="33">
        <f>+'2018 Hourly Load - RC2016'!H284/'2018 Hourly Load - RC2016'!$C$7</f>
        <v>0.51573979650637858</v>
      </c>
      <c r="I283" s="33">
        <f>+'2018 Hourly Load - RC2016'!I284/'2018 Hourly Load - RC2016'!$C$7</f>
        <v>0.53420682421666854</v>
      </c>
      <c r="J283" s="33">
        <f>+'2018 Hourly Load - RC2016'!J284/'2018 Hourly Load - RC2016'!$C$7</f>
        <v>0.56529159484213398</v>
      </c>
      <c r="K283" s="33">
        <f>+'2018 Hourly Load - RC2016'!K284/'2018 Hourly Load - RC2016'!$C$7</f>
        <v>0.62282348886265271</v>
      </c>
      <c r="L283" s="33">
        <f>+'2018 Hourly Load - RC2016'!L284/'2018 Hourly Load - RC2016'!$C$7</f>
        <v>0.67580129686411805</v>
      </c>
      <c r="M283" s="33">
        <f>+'2018 Hourly Load - RC2016'!M284/'2018 Hourly Load - RC2016'!$C$7</f>
        <v>0.72740034487816352</v>
      </c>
      <c r="N283" s="33">
        <f>+'2018 Hourly Load - RC2016'!N284/'2018 Hourly Load - RC2016'!$C$7</f>
        <v>0.76842889965532357</v>
      </c>
      <c r="O283" s="33">
        <f>+'2018 Hourly Load - RC2016'!O284/'2018 Hourly Load - RC2016'!$C$7</f>
        <v>0.79863627756152189</v>
      </c>
      <c r="P283" s="33">
        <f>+'2018 Hourly Load - RC2016'!P284/'2018 Hourly Load - RC2016'!$C$7</f>
        <v>0.81158826532213246</v>
      </c>
      <c r="Q283" s="33">
        <f>+'2018 Hourly Load - RC2016'!Q284/'2018 Hourly Load - RC2016'!$C$7</f>
        <v>0.8336484251208498</v>
      </c>
      <c r="R283" s="33">
        <f>+'2018 Hourly Load - RC2016'!R284/'2018 Hourly Load - RC2016'!$C$7</f>
        <v>0.84660041288146048</v>
      </c>
      <c r="S283" s="33">
        <f>+'2018 Hourly Load - RC2016'!S284/'2018 Hourly Load - RC2016'!$C$7</f>
        <v>0.83352308330381164</v>
      </c>
      <c r="T283" s="33">
        <f>+'2018 Hourly Load - RC2016'!T284/'2018 Hourly Load - RC2016'!$C$7</f>
        <v>0.80202050662155244</v>
      </c>
      <c r="U283" s="33">
        <f>+'2018 Hourly Load - RC2016'!U284/'2018 Hourly Load - RC2016'!$C$7</f>
        <v>0.78626921828042273</v>
      </c>
      <c r="V283" s="33">
        <f>+'2018 Hourly Load - RC2016'!V284/'2018 Hourly Load - RC2016'!$C$7</f>
        <v>0.76487754817257547</v>
      </c>
      <c r="W283" s="33">
        <f>+'2018 Hourly Load - RC2016'!W284/'2018 Hourly Load - RC2016'!$C$7</f>
        <v>0.71499150499138497</v>
      </c>
      <c r="X283" s="33">
        <f>+'2018 Hourly Load - RC2016'!X284/'2018 Hourly Load - RC2016'!$C$7</f>
        <v>0.64839321953843876</v>
      </c>
      <c r="Y283" s="33">
        <f>+'2018 Hourly Load - RC2016'!Y284/'2018 Hourly Load - RC2016'!$C$7</f>
        <v>0.61392421985294277</v>
      </c>
      <c r="AA283" s="34">
        <f t="shared" si="4"/>
        <v>0.84660041288146048</v>
      </c>
    </row>
    <row r="284" spans="1:27" x14ac:dyDescent="0.2">
      <c r="A284" s="29">
        <f>IF('2018 Hourly Load - RC2016'!A285="","",'2018 Hourly Load - RC2016'!A285)</f>
        <v>43375</v>
      </c>
      <c r="B284" s="33">
        <f>+'2018 Hourly Load - RC2016'!B285/'2018 Hourly Load - RC2016'!$C$7</f>
        <v>0.5426882871695845</v>
      </c>
      <c r="C284" s="33">
        <f>+'2018 Hourly Load - RC2016'!C285/'2018 Hourly Load - RC2016'!$C$7</f>
        <v>0.49756523303584427</v>
      </c>
      <c r="D284" s="33">
        <f>+'2018 Hourly Load - RC2016'!D285/'2018 Hourly Load - RC2016'!$C$7</f>
        <v>0.47337426234747804</v>
      </c>
      <c r="E284" s="33">
        <f>+'2018 Hourly Load - RC2016'!E285/'2018 Hourly Load - RC2016'!$C$7</f>
        <v>0.45795721885178342</v>
      </c>
      <c r="F284" s="33">
        <f>+'2018 Hourly Load - RC2016'!F285/'2018 Hourly Load - RC2016'!$C$7</f>
        <v>0.45398806131224151</v>
      </c>
      <c r="G284" s="33">
        <f>+'2018 Hourly Load - RC2016'!G285/'2018 Hourly Load - RC2016'!$C$7</f>
        <v>0.47483658354625669</v>
      </c>
      <c r="H284" s="33">
        <f>+'2018 Hourly Load - RC2016'!H285/'2018 Hourly Load - RC2016'!$C$7</f>
        <v>0.52409591764225638</v>
      </c>
      <c r="I284" s="33">
        <f>+'2018 Hourly Load - RC2016'!I285/'2018 Hourly Load - RC2016'!$C$7</f>
        <v>0.54147664960488218</v>
      </c>
      <c r="J284" s="33">
        <f>+'2018 Hourly Load - RC2016'!J285/'2018 Hourly Load - RC2016'!$C$7</f>
        <v>0.57352237416097362</v>
      </c>
      <c r="K284" s="33">
        <f>+'2018 Hourly Load - RC2016'!K285/'2018 Hourly Load - RC2016'!$C$7</f>
        <v>0.63535767056646941</v>
      </c>
      <c r="L284" s="33">
        <f>+'2018 Hourly Load - RC2016'!L285/'2018 Hourly Load - RC2016'!$C$7</f>
        <v>0.69744365060604152</v>
      </c>
      <c r="M284" s="33">
        <f>+'2018 Hourly Load - RC2016'!M285/'2018 Hourly Load - RC2016'!$C$7</f>
        <v>0.74845777014057568</v>
      </c>
      <c r="N284" s="33">
        <f>+'2018 Hourly Load - RC2016'!N285/'2018 Hourly Load - RC2016'!$C$7</f>
        <v>0.78982056976317083</v>
      </c>
      <c r="O284" s="33">
        <f>+'2018 Hourly Load - RC2016'!O285/'2018 Hourly Load - RC2016'!$C$7</f>
        <v>0.83193542028799494</v>
      </c>
      <c r="P284" s="33">
        <f>+'2018 Hourly Load - RC2016'!P285/'2018 Hourly Load - RC2016'!$C$7</f>
        <v>0.85466406977758258</v>
      </c>
      <c r="Q284" s="33">
        <f>+'2018 Hourly Load - RC2016'!Q285/'2018 Hourly Load - RC2016'!$C$7</f>
        <v>0.87062426114710922</v>
      </c>
      <c r="R284" s="33">
        <f>+'2018 Hourly Load - RC2016'!R285/'2018 Hourly Load - RC2016'!$C$7</f>
        <v>0.87994133621361292</v>
      </c>
      <c r="S284" s="33">
        <f>+'2018 Hourly Load - RC2016'!S285/'2018 Hourly Load - RC2016'!$C$7</f>
        <v>0.86419004787248332</v>
      </c>
      <c r="T284" s="33">
        <f>+'2018 Hourly Load - RC2016'!T285/'2018 Hourly Load - RC2016'!$C$7</f>
        <v>0.82813338517117052</v>
      </c>
      <c r="U284" s="33">
        <f>+'2018 Hourly Load - RC2016'!U285/'2018 Hourly Load - RC2016'!$C$7</f>
        <v>0.80974991867223933</v>
      </c>
      <c r="V284" s="33">
        <f>+'2018 Hourly Load - RC2016'!V285/'2018 Hourly Load - RC2016'!$C$7</f>
        <v>0.78568428980091121</v>
      </c>
      <c r="W284" s="33">
        <f>+'2018 Hourly Load - RC2016'!W285/'2018 Hourly Load - RC2016'!$C$7</f>
        <v>0.73057567090979714</v>
      </c>
      <c r="X284" s="33">
        <f>+'2018 Hourly Load - RC2016'!X285/'2018 Hourly Load - RC2016'!$C$7</f>
        <v>0.66899105813837756</v>
      </c>
      <c r="Y284" s="33">
        <f>+'2018 Hourly Load - RC2016'!Y285/'2018 Hourly Load - RC2016'!$C$7</f>
        <v>0.60122291572640862</v>
      </c>
      <c r="AA284" s="34">
        <f t="shared" si="4"/>
        <v>0.87994133621361292</v>
      </c>
    </row>
    <row r="285" spans="1:27" x14ac:dyDescent="0.2">
      <c r="A285" s="29">
        <f>IF('2018 Hourly Load - RC2016'!A286="","",'2018 Hourly Load - RC2016'!A286)</f>
        <v>43376</v>
      </c>
      <c r="B285" s="33">
        <f>+'2018 Hourly Load - RC2016'!B286/'2018 Hourly Load - RC2016'!$C$7</f>
        <v>0.54728415379431727</v>
      </c>
      <c r="C285" s="33">
        <f>+'2018 Hourly Load - RC2016'!C286/'2018 Hourly Load - RC2016'!$C$7</f>
        <v>0.50993229231694348</v>
      </c>
      <c r="D285" s="33">
        <f>+'2018 Hourly Load - RC2016'!D286/'2018 Hourly Load - RC2016'!$C$7</f>
        <v>0.48110367439816498</v>
      </c>
      <c r="E285" s="33">
        <f>+'2018 Hourly Load - RC2016'!E286/'2018 Hourly Load - RC2016'!$C$7</f>
        <v>0.46451677394344754</v>
      </c>
      <c r="F285" s="33">
        <f>+'2018 Hourly Load - RC2016'!F286/'2018 Hourly Load - RC2016'!$C$7</f>
        <v>0.45804078006314231</v>
      </c>
      <c r="G285" s="33">
        <f>+'2018 Hourly Load - RC2016'!G286/'2018 Hourly Load - RC2016'!$C$7</f>
        <v>0.47667493019614976</v>
      </c>
      <c r="H285" s="33">
        <f>+'2018 Hourly Load - RC2016'!H286/'2018 Hourly Load - RC2016'!$C$7</f>
        <v>0.52409591764225638</v>
      </c>
      <c r="I285" s="33">
        <f>+'2018 Hourly Load - RC2016'!I286/'2018 Hourly Load - RC2016'!$C$7</f>
        <v>0.54461019503083641</v>
      </c>
      <c r="J285" s="33">
        <f>+'2018 Hourly Load - RC2016'!J286/'2018 Hourly Load - RC2016'!$C$7</f>
        <v>0.58024905167535534</v>
      </c>
      <c r="K285" s="33">
        <f>+'2018 Hourly Load - RC2016'!K286/'2018 Hourly Load - RC2016'!$C$7</f>
        <v>0.64580282198631667</v>
      </c>
      <c r="L285" s="33">
        <f>+'2018 Hourly Load - RC2016'!L286/'2018 Hourly Load - RC2016'!$C$7</f>
        <v>0.70956002625306436</v>
      </c>
      <c r="M285" s="33">
        <f>+'2018 Hourly Load - RC2016'!M286/'2018 Hourly Load - RC2016'!$C$7</f>
        <v>0.76759328754173584</v>
      </c>
      <c r="N285" s="33">
        <f>+'2018 Hourly Load - RC2016'!N286/'2018 Hourly Load - RC2016'!$C$7</f>
        <v>0.80678349566900276</v>
      </c>
      <c r="O285" s="33">
        <f>+'2018 Hourly Load - RC2016'!O286/'2018 Hourly Load - RC2016'!$C$7</f>
        <v>0.84906546861654442</v>
      </c>
      <c r="P285" s="33">
        <f>+'2018 Hourly Load - RC2016'!P286/'2018 Hourly Load - RC2016'!$C$7</f>
        <v>0.87045713872439168</v>
      </c>
      <c r="Q285" s="33">
        <f>+'2018 Hourly Load - RC2016'!Q286/'2018 Hourly Load - RC2016'!$C$7</f>
        <v>0.88194680528622371</v>
      </c>
      <c r="R285" s="33">
        <f>+'2018 Hourly Load - RC2016'!R286/'2018 Hourly Load - RC2016'!$C$7</f>
        <v>0.88140365741239157</v>
      </c>
      <c r="S285" s="33">
        <f>+'2018 Hourly Load - RC2016'!S286/'2018 Hourly Load - RC2016'!$C$7</f>
        <v>0.8455976783451552</v>
      </c>
      <c r="T285" s="33">
        <f>+'2018 Hourly Load - RC2016'!T286/'2018 Hourly Load - RC2016'!$C$7</f>
        <v>0.79395684972543035</v>
      </c>
      <c r="U285" s="33">
        <f>+'2018 Hourly Load - RC2016'!U286/'2018 Hourly Load - RC2016'!$C$7</f>
        <v>0.76537891544072822</v>
      </c>
      <c r="V285" s="33">
        <f>+'2018 Hourly Load - RC2016'!V286/'2018 Hourly Load - RC2016'!$C$7</f>
        <v>0.7278181509349575</v>
      </c>
      <c r="W285" s="33">
        <f>+'2018 Hourly Load - RC2016'!W286/'2018 Hourly Load - RC2016'!$C$7</f>
        <v>0.68194304589898824</v>
      </c>
      <c r="X285" s="33">
        <f>+'2018 Hourly Load - RC2016'!X286/'2018 Hourly Load - RC2016'!$C$7</f>
        <v>0.63000975303950768</v>
      </c>
      <c r="Y285" s="33">
        <f>+'2018 Hourly Load - RC2016'!Y286/'2018 Hourly Load - RC2016'!$C$7</f>
        <v>0.57790933775730946</v>
      </c>
      <c r="AA285" s="34">
        <f t="shared" si="4"/>
        <v>0.88194680528622371</v>
      </c>
    </row>
    <row r="286" spans="1:27" x14ac:dyDescent="0.2">
      <c r="A286" s="29">
        <f>IF('2018 Hourly Load - RC2016'!A287="","",'2018 Hourly Load - RC2016'!A287)</f>
        <v>43377</v>
      </c>
      <c r="B286" s="33">
        <f>+'2018 Hourly Load - RC2016'!B287/'2018 Hourly Load - RC2016'!$C$7</f>
        <v>0.52881712608402731</v>
      </c>
      <c r="C286" s="33">
        <f>+'2018 Hourly Load - RC2016'!C287/'2018 Hourly Load - RC2016'!$C$7</f>
        <v>0.49004472401355426</v>
      </c>
      <c r="D286" s="33">
        <f>+'2018 Hourly Load - RC2016'!D287/'2018 Hourly Load - RC2016'!$C$7</f>
        <v>0.46531060545135594</v>
      </c>
      <c r="E286" s="33">
        <f>+'2018 Hourly Load - RC2016'!E287/'2018 Hourly Load - RC2016'!$C$7</f>
        <v>0.44805521530576831</v>
      </c>
      <c r="F286" s="33">
        <f>+'2018 Hourly Load - RC2016'!F287/'2018 Hourly Load - RC2016'!$C$7</f>
        <v>0.43965731356421112</v>
      </c>
      <c r="G286" s="33">
        <f>+'2018 Hourly Load - RC2016'!G287/'2018 Hourly Load - RC2016'!$C$7</f>
        <v>0.4425819559617683</v>
      </c>
      <c r="H286" s="33">
        <f>+'2018 Hourly Load - RC2016'!H287/'2018 Hourly Load - RC2016'!$C$7</f>
        <v>0.45557572432805832</v>
      </c>
      <c r="I286" s="33">
        <f>+'2018 Hourly Load - RC2016'!I287/'2018 Hourly Load - RC2016'!$C$7</f>
        <v>0.47187016054302006</v>
      </c>
      <c r="J286" s="33">
        <f>+'2018 Hourly Load - RC2016'!J287/'2018 Hourly Load - RC2016'!$C$7</f>
        <v>0.52626850913758461</v>
      </c>
      <c r="K286" s="33">
        <f>+'2018 Hourly Load - RC2016'!K287/'2018 Hourly Load - RC2016'!$C$7</f>
        <v>0.59750444182094298</v>
      </c>
      <c r="L286" s="33">
        <f>+'2018 Hourly Load - RC2016'!L287/'2018 Hourly Load - RC2016'!$C$7</f>
        <v>0.65161032617575176</v>
      </c>
      <c r="M286" s="33">
        <f>+'2018 Hourly Load - RC2016'!M287/'2018 Hourly Load - RC2016'!$C$7</f>
        <v>0.69878062998778201</v>
      </c>
      <c r="N286" s="33">
        <f>+'2018 Hourly Load - RC2016'!N287/'2018 Hourly Load - RC2016'!$C$7</f>
        <v>0.73855576659456035</v>
      </c>
      <c r="O286" s="33">
        <f>+'2018 Hourly Load - RC2016'!O287/'2018 Hourly Load - RC2016'!$C$7</f>
        <v>0.76232893122613277</v>
      </c>
      <c r="P286" s="33">
        <f>+'2018 Hourly Load - RC2016'!P287/'2018 Hourly Load - RC2016'!$C$7</f>
        <v>0.77101929720744566</v>
      </c>
      <c r="Q286" s="33">
        <f>+'2018 Hourly Load - RC2016'!Q287/'2018 Hourly Load - RC2016'!$C$7</f>
        <v>0.76583850210320148</v>
      </c>
      <c r="R286" s="33">
        <f>+'2018 Hourly Load - RC2016'!R287/'2018 Hourly Load - RC2016'!$C$7</f>
        <v>0.7477057192383465</v>
      </c>
      <c r="S286" s="33">
        <f>+'2018 Hourly Load - RC2016'!S287/'2018 Hourly Load - RC2016'!$C$7</f>
        <v>0.72038120312402609</v>
      </c>
      <c r="T286" s="33">
        <f>+'2018 Hourly Load - RC2016'!T287/'2018 Hourly Load - RC2016'!$C$7</f>
        <v>0.68486768829654543</v>
      </c>
      <c r="U286" s="33">
        <f>+'2018 Hourly Load - RC2016'!U287/'2018 Hourly Load - RC2016'!$C$7</f>
        <v>0.67872593926167524</v>
      </c>
      <c r="V286" s="33">
        <f>+'2018 Hourly Load - RC2016'!V287/'2018 Hourly Load - RC2016'!$C$7</f>
        <v>0.65862946792988919</v>
      </c>
      <c r="W286" s="33">
        <f>+'2018 Hourly Load - RC2016'!W287/'2018 Hourly Load - RC2016'!$C$7</f>
        <v>0.62035843312756878</v>
      </c>
      <c r="X286" s="33">
        <f>+'2018 Hourly Load - RC2016'!X287/'2018 Hourly Load - RC2016'!$C$7</f>
        <v>0.57348059355529424</v>
      </c>
      <c r="Y286" s="33">
        <f>+'2018 Hourly Load - RC2016'!Y287/'2018 Hourly Load - RC2016'!$C$7</f>
        <v>0.52455550430472964</v>
      </c>
      <c r="AA286" s="34">
        <f t="shared" si="4"/>
        <v>0.77101929720744566</v>
      </c>
    </row>
    <row r="287" spans="1:27" x14ac:dyDescent="0.2">
      <c r="A287" s="29">
        <f>IF('2018 Hourly Load - RC2016'!A288="","",'2018 Hourly Load - RC2016'!A288)</f>
        <v>43378</v>
      </c>
      <c r="B287" s="33">
        <f>+'2018 Hourly Load - RC2016'!B288/'2018 Hourly Load - RC2016'!$C$7</f>
        <v>0.47408453264402767</v>
      </c>
      <c r="C287" s="33">
        <f>+'2018 Hourly Load - RC2016'!C288/'2018 Hourly Load - RC2016'!$C$7</f>
        <v>0.43209502393624166</v>
      </c>
      <c r="D287" s="33">
        <f>+'2018 Hourly Load - RC2016'!D288/'2018 Hourly Load - RC2016'!$C$7</f>
        <v>0.4005924472539823</v>
      </c>
      <c r="E287" s="33">
        <f>+'2018 Hourly Load - RC2016'!E288/'2018 Hourly Load - RC2016'!$C$7</f>
        <v>0.37585832869178398</v>
      </c>
      <c r="F287" s="33">
        <f>+'2018 Hourly Load - RC2016'!F288/'2018 Hourly Load - RC2016'!$C$7</f>
        <v>0.36219607063462378</v>
      </c>
      <c r="G287" s="33">
        <f>+'2018 Hourly Load - RC2016'!G288/'2018 Hourly Load - RC2016'!$C$7</f>
        <v>0.35856115794051696</v>
      </c>
      <c r="H287" s="33">
        <f>+'2018 Hourly Load - RC2016'!H288/'2018 Hourly Load - RC2016'!$C$7</f>
        <v>0.36478646818674593</v>
      </c>
      <c r="I287" s="33">
        <f>+'2018 Hourly Load - RC2016'!I288/'2018 Hourly Load - RC2016'!$C$7</f>
        <v>0.37076109479889852</v>
      </c>
      <c r="J287" s="33">
        <f>+'2018 Hourly Load - RC2016'!J288/'2018 Hourly Load - RC2016'!$C$7</f>
        <v>0.4018876460300434</v>
      </c>
      <c r="K287" s="33">
        <f>+'2018 Hourly Load - RC2016'!K288/'2018 Hourly Load - RC2016'!$C$7</f>
        <v>0.44809699591144764</v>
      </c>
      <c r="L287" s="33">
        <f>+'2018 Hourly Load - RC2016'!L288/'2018 Hourly Load - RC2016'!$C$7</f>
        <v>0.49326183065086721</v>
      </c>
      <c r="M287" s="33">
        <f>+'2018 Hourly Load - RC2016'!M288/'2018 Hourly Load - RC2016'!$C$7</f>
        <v>0.52514043278424105</v>
      </c>
      <c r="N287" s="33">
        <f>+'2018 Hourly Load - RC2016'!N288/'2018 Hourly Load - RC2016'!$C$7</f>
        <v>0.5594423100470195</v>
      </c>
      <c r="O287" s="33">
        <f>+'2018 Hourly Load - RC2016'!O288/'2018 Hourly Load - RC2016'!$C$7</f>
        <v>0.5896914685588972</v>
      </c>
      <c r="P287" s="33">
        <f>+'2018 Hourly Load - RC2016'!P288/'2018 Hourly Load - RC2016'!$C$7</f>
        <v>0.61484339317788939</v>
      </c>
      <c r="Q287" s="33">
        <f>+'2018 Hourly Load - RC2016'!Q288/'2018 Hourly Load - RC2016'!$C$7</f>
        <v>0.63322685967682057</v>
      </c>
      <c r="R287" s="33">
        <f>+'2018 Hourly Load - RC2016'!R288/'2018 Hourly Load - RC2016'!$C$7</f>
        <v>0.65102539769624035</v>
      </c>
      <c r="S287" s="33">
        <f>+'2018 Hourly Load - RC2016'!S288/'2018 Hourly Load - RC2016'!$C$7</f>
        <v>0.64404803654778231</v>
      </c>
      <c r="T287" s="33">
        <f>+'2018 Hourly Load - RC2016'!T288/'2018 Hourly Load - RC2016'!$C$7</f>
        <v>0.61676530103914129</v>
      </c>
      <c r="U287" s="33">
        <f>+'2018 Hourly Load - RC2016'!U288/'2018 Hourly Load - RC2016'!$C$7</f>
        <v>0.61450914833245429</v>
      </c>
      <c r="V287" s="33">
        <f>+'2018 Hourly Load - RC2016'!V288/'2018 Hourly Load - RC2016'!$C$7</f>
        <v>0.5990503242310804</v>
      </c>
      <c r="W287" s="33">
        <f>+'2018 Hourly Load - RC2016'!W288/'2018 Hourly Load - RC2016'!$C$7</f>
        <v>0.55731149915737066</v>
      </c>
      <c r="X287" s="33">
        <f>+'2018 Hourly Load - RC2016'!X288/'2018 Hourly Load - RC2016'!$C$7</f>
        <v>0.50675696628530997</v>
      </c>
      <c r="Y287" s="33">
        <f>+'2018 Hourly Load - RC2016'!Y288/'2018 Hourly Load - RC2016'!$C$7</f>
        <v>0.45298532677593623</v>
      </c>
      <c r="AA287" s="34">
        <f t="shared" si="4"/>
        <v>0.65102539769624035</v>
      </c>
    </row>
    <row r="288" spans="1:27" x14ac:dyDescent="0.2">
      <c r="A288" s="29">
        <f>IF('2018 Hourly Load - RC2016'!A289="","",'2018 Hourly Load - RC2016'!A289)</f>
        <v>43379</v>
      </c>
      <c r="B288" s="33">
        <f>+'2018 Hourly Load - RC2016'!B289/'2018 Hourly Load - RC2016'!$C$7</f>
        <v>0.40974239989776851</v>
      </c>
      <c r="C288" s="33">
        <f>+'2018 Hourly Load - RC2016'!C289/'2018 Hourly Load - RC2016'!$C$7</f>
        <v>0.37911721593477632</v>
      </c>
      <c r="D288" s="33">
        <f>+'2018 Hourly Load - RC2016'!D289/'2018 Hourly Load - RC2016'!$C$7</f>
        <v>0.36044128519608942</v>
      </c>
      <c r="E288" s="33">
        <f>+'2018 Hourly Load - RC2016'!E289/'2018 Hourly Load - RC2016'!$C$7</f>
        <v>0.35074818467847113</v>
      </c>
      <c r="F288" s="33">
        <f>+'2018 Hourly Load - RC2016'!F289/'2018 Hourly Load - RC2016'!$C$7</f>
        <v>0.35304611799083757</v>
      </c>
      <c r="G288" s="33">
        <f>+'2018 Hourly Load - RC2016'!G289/'2018 Hourly Load - RC2016'!$C$7</f>
        <v>0.38220898075505116</v>
      </c>
      <c r="H288" s="33">
        <f>+'2018 Hourly Load - RC2016'!H289/'2018 Hourly Load - RC2016'!$C$7</f>
        <v>0.43280529423279124</v>
      </c>
      <c r="I288" s="33">
        <f>+'2018 Hourly Load - RC2016'!I289/'2018 Hourly Load - RC2016'!$C$7</f>
        <v>0.45478189282014991</v>
      </c>
      <c r="J288" s="33">
        <f>+'2018 Hourly Load - RC2016'!J289/'2018 Hourly Load - RC2016'!$C$7</f>
        <v>0.47621534353367651</v>
      </c>
      <c r="K288" s="33">
        <f>+'2018 Hourly Load - RC2016'!K289/'2018 Hourly Load - RC2016'!$C$7</f>
        <v>0.51573979650637858</v>
      </c>
      <c r="L288" s="33">
        <f>+'2018 Hourly Load - RC2016'!L289/'2018 Hourly Load - RC2016'!$C$7</f>
        <v>0.55572383614155396</v>
      </c>
      <c r="M288" s="33">
        <f>+'2018 Hourly Load - RC2016'!M289/'2018 Hourly Load - RC2016'!$C$7</f>
        <v>0.59119557036335524</v>
      </c>
      <c r="N288" s="33">
        <f>+'2018 Hourly Load - RC2016'!N289/'2018 Hourly Load - RC2016'!$C$7</f>
        <v>0.62821318699529394</v>
      </c>
      <c r="O288" s="33">
        <f>+'2018 Hourly Load - RC2016'!O289/'2018 Hourly Load - RC2016'!$C$7</f>
        <v>0.65541236129257618</v>
      </c>
      <c r="P288" s="33">
        <f>+'2018 Hourly Load - RC2016'!P289/'2018 Hourly Load - RC2016'!$C$7</f>
        <v>0.68269509680121732</v>
      </c>
      <c r="Q288" s="33">
        <f>+'2018 Hourly Load - RC2016'!Q289/'2018 Hourly Load - RC2016'!$C$7</f>
        <v>0.69117655975413328</v>
      </c>
      <c r="R288" s="33">
        <f>+'2018 Hourly Load - RC2016'!R289/'2018 Hourly Load - RC2016'!$C$7</f>
        <v>0.70053541542631637</v>
      </c>
      <c r="S288" s="33">
        <f>+'2018 Hourly Load - RC2016'!S289/'2018 Hourly Load - RC2016'!$C$7</f>
        <v>0.68741630524298813</v>
      </c>
      <c r="T288" s="33">
        <f>+'2018 Hourly Load - RC2016'!T289/'2018 Hourly Load - RC2016'!$C$7</f>
        <v>0.67408829203126319</v>
      </c>
      <c r="U288" s="33">
        <f>+'2018 Hourly Load - RC2016'!U289/'2018 Hourly Load - RC2016'!$C$7</f>
        <v>0.68795945311682027</v>
      </c>
      <c r="V288" s="33">
        <f>+'2018 Hourly Load - RC2016'!V289/'2018 Hourly Load - RC2016'!$C$7</f>
        <v>0.66644244119193496</v>
      </c>
      <c r="W288" s="33">
        <f>+'2018 Hourly Load - RC2016'!W289/'2018 Hourly Load - RC2016'!$C$7</f>
        <v>0.62085980039572142</v>
      </c>
      <c r="X288" s="33">
        <f>+'2018 Hourly Load - RC2016'!X289/'2018 Hourly Load - RC2016'!$C$7</f>
        <v>0.56976211964982859</v>
      </c>
      <c r="Y288" s="33">
        <f>+'2018 Hourly Load - RC2016'!Y289/'2018 Hourly Load - RC2016'!$C$7</f>
        <v>0.51285693471450067</v>
      </c>
      <c r="AA288" s="34">
        <f t="shared" si="4"/>
        <v>0.70053541542631637</v>
      </c>
    </row>
    <row r="289" spans="1:27" x14ac:dyDescent="0.2">
      <c r="A289" s="29">
        <f>IF('2018 Hourly Load - RC2016'!A290="","",'2018 Hourly Load - RC2016'!A290)</f>
        <v>43380</v>
      </c>
      <c r="B289" s="33">
        <f>+'2018 Hourly Load - RC2016'!B290/'2018 Hourly Load - RC2016'!$C$7</f>
        <v>0.46272020789923379</v>
      </c>
      <c r="C289" s="33">
        <f>+'2018 Hourly Load - RC2016'!C290/'2018 Hourly Load - RC2016'!$C$7</f>
        <v>0.43263817181007375</v>
      </c>
      <c r="D289" s="33">
        <f>+'2018 Hourly Load - RC2016'!D290/'2018 Hourly Load - RC2016'!$C$7</f>
        <v>0.41316840956347844</v>
      </c>
      <c r="E289" s="33">
        <f>+'2018 Hourly Load - RC2016'!E290/'2018 Hourly Load - RC2016'!$C$7</f>
        <v>0.40067600846534107</v>
      </c>
      <c r="F289" s="33">
        <f>+'2018 Hourly Load - RC2016'!F290/'2018 Hourly Load - RC2016'!$C$7</f>
        <v>0.39787670788482199</v>
      </c>
      <c r="G289" s="33">
        <f>+'2018 Hourly Load - RC2016'!G290/'2018 Hourly Load - RC2016'!$C$7</f>
        <v>0.42123206645960048</v>
      </c>
      <c r="H289" s="33">
        <f>+'2018 Hourly Load - RC2016'!H290/'2018 Hourly Load - RC2016'!$C$7</f>
        <v>0.47433521627810399</v>
      </c>
      <c r="I289" s="33">
        <f>+'2018 Hourly Load - RC2016'!I290/'2018 Hourly Load - RC2016'!$C$7</f>
        <v>0.4984426257551115</v>
      </c>
      <c r="J289" s="33">
        <f>+'2018 Hourly Load - RC2016'!J290/'2018 Hourly Load - RC2016'!$C$7</f>
        <v>0.50938914444311134</v>
      </c>
      <c r="K289" s="33">
        <f>+'2018 Hourly Load - RC2016'!K290/'2018 Hourly Load - RC2016'!$C$7</f>
        <v>0.54857935257037838</v>
      </c>
      <c r="L289" s="33">
        <f>+'2018 Hourly Load - RC2016'!L290/'2018 Hourly Load - RC2016'!$C$7</f>
        <v>0.59069420309520249</v>
      </c>
      <c r="M289" s="33">
        <f>+'2018 Hourly Load - RC2016'!M290/'2018 Hourly Load - RC2016'!$C$7</f>
        <v>0.62031665252188939</v>
      </c>
      <c r="N289" s="33">
        <f>+'2018 Hourly Load - RC2016'!N290/'2018 Hourly Load - RC2016'!$C$7</f>
        <v>0.64446584260457629</v>
      </c>
      <c r="O289" s="33">
        <f>+'2018 Hourly Load - RC2016'!O290/'2018 Hourly Load - RC2016'!$C$7</f>
        <v>0.66468765575340061</v>
      </c>
      <c r="P289" s="33">
        <f>+'2018 Hourly Load - RC2016'!P290/'2018 Hourly Load - RC2016'!$C$7</f>
        <v>0.67479856232781277</v>
      </c>
      <c r="Q289" s="33">
        <f>+'2018 Hourly Load - RC2016'!Q290/'2018 Hourly Load - RC2016'!$C$7</f>
        <v>0.67020269570307989</v>
      </c>
      <c r="R289" s="33">
        <f>+'2018 Hourly Load - RC2016'!R290/'2018 Hourly Load - RC2016'!$C$7</f>
        <v>0.66961776722356847</v>
      </c>
      <c r="S289" s="33">
        <f>+'2018 Hourly Load - RC2016'!S290/'2018 Hourly Load - RC2016'!$C$7</f>
        <v>0.66159589093312576</v>
      </c>
      <c r="T289" s="33">
        <f>+'2018 Hourly Load - RC2016'!T290/'2018 Hourly Load - RC2016'!$C$7</f>
        <v>0.65545414189825557</v>
      </c>
      <c r="U289" s="33">
        <f>+'2018 Hourly Load - RC2016'!U290/'2018 Hourly Load - RC2016'!$C$7</f>
        <v>0.67128899145074405</v>
      </c>
      <c r="V289" s="33">
        <f>+'2018 Hourly Load - RC2016'!V290/'2018 Hourly Load - RC2016'!$C$7</f>
        <v>0.65328155040292735</v>
      </c>
      <c r="W289" s="33">
        <f>+'2018 Hourly Load - RC2016'!W290/'2018 Hourly Load - RC2016'!$C$7</f>
        <v>0.62111048402979774</v>
      </c>
      <c r="X289" s="33">
        <f>+'2018 Hourly Load - RC2016'!X290/'2018 Hourly Load - RC2016'!$C$7</f>
        <v>0.56512447241941643</v>
      </c>
      <c r="Y289" s="33">
        <f>+'2018 Hourly Load - RC2016'!Y290/'2018 Hourly Load - RC2016'!$C$7</f>
        <v>0.50191041602650077</v>
      </c>
      <c r="AA289" s="34">
        <f t="shared" si="4"/>
        <v>0.67479856232781277</v>
      </c>
    </row>
    <row r="290" spans="1:27" x14ac:dyDescent="0.2">
      <c r="A290" s="29">
        <f>IF('2018 Hourly Load - RC2016'!A291="","",'2018 Hourly Load - RC2016'!A291)</f>
        <v>43381</v>
      </c>
      <c r="B290" s="33">
        <f>+'2018 Hourly Load - RC2016'!B291/'2018 Hourly Load - RC2016'!$C$7</f>
        <v>0.45515791827126439</v>
      </c>
      <c r="C290" s="33">
        <f>+'2018 Hourly Load - RC2016'!C291/'2018 Hourly Load - RC2016'!$C$7</f>
        <v>0.42482519854802792</v>
      </c>
      <c r="D290" s="33">
        <f>+'2018 Hourly Load - RC2016'!D291/'2018 Hourly Load - RC2016'!$C$7</f>
        <v>0.40309928359474562</v>
      </c>
      <c r="E290" s="33">
        <f>+'2018 Hourly Load - RC2016'!E291/'2018 Hourly Load - RC2016'!$C$7</f>
        <v>0.39227810672378388</v>
      </c>
      <c r="F290" s="33">
        <f>+'2018 Hourly Load - RC2016'!F291/'2018 Hourly Load - RC2016'!$C$7</f>
        <v>0.39353152489416554</v>
      </c>
      <c r="G290" s="33">
        <f>+'2018 Hourly Load - RC2016'!G291/'2018 Hourly Load - RC2016'!$C$7</f>
        <v>0.42022933192329515</v>
      </c>
      <c r="H290" s="33">
        <f>+'2018 Hourly Load - RC2016'!H291/'2018 Hourly Load - RC2016'!$C$7</f>
        <v>0.47391741022131012</v>
      </c>
      <c r="I290" s="33">
        <f>+'2018 Hourly Load - RC2016'!I291/'2018 Hourly Load - RC2016'!$C$7</f>
        <v>0.49438990700421076</v>
      </c>
      <c r="J290" s="33">
        <f>+'2018 Hourly Load - RC2016'!J291/'2018 Hourly Load - RC2016'!$C$7</f>
        <v>0.51540555166094337</v>
      </c>
      <c r="K290" s="33">
        <f>+'2018 Hourly Load - RC2016'!K291/'2018 Hourly Load - RC2016'!$C$7</f>
        <v>0.5636203706149584</v>
      </c>
      <c r="L290" s="33">
        <f>+'2018 Hourly Load - RC2016'!L291/'2018 Hourly Load - RC2016'!$C$7</f>
        <v>0.61747557133569086</v>
      </c>
      <c r="M290" s="33">
        <f>+'2018 Hourly Load - RC2016'!M291/'2018 Hourly Load - RC2016'!$C$7</f>
        <v>0.66230616122967545</v>
      </c>
      <c r="N290" s="33">
        <f>+'2018 Hourly Load - RC2016'!N291/'2018 Hourly Load - RC2016'!$C$7</f>
        <v>0.70396142509202619</v>
      </c>
      <c r="O290" s="33">
        <f>+'2018 Hourly Load - RC2016'!O291/'2018 Hourly Load - RC2016'!$C$7</f>
        <v>0.73596536904243826</v>
      </c>
      <c r="P290" s="33">
        <f>+'2018 Hourly Load - RC2016'!P291/'2018 Hourly Load - RC2016'!$C$7</f>
        <v>0.76199468638069767</v>
      </c>
      <c r="Q290" s="33">
        <f>+'2018 Hourly Load - RC2016'!Q291/'2018 Hourly Load - RC2016'!$C$7</f>
        <v>0.77373503657660603</v>
      </c>
      <c r="R290" s="33">
        <f>+'2018 Hourly Load - RC2016'!R291/'2018 Hourly Load - RC2016'!$C$7</f>
        <v>0.77273230204030074</v>
      </c>
      <c r="S290" s="33">
        <f>+'2018 Hourly Load - RC2016'!S291/'2018 Hourly Load - RC2016'!$C$7</f>
        <v>0.76019812033648393</v>
      </c>
      <c r="T290" s="33">
        <f>+'2018 Hourly Load - RC2016'!T291/'2018 Hourly Load - RC2016'!$C$7</f>
        <v>0.73738590963553752</v>
      </c>
      <c r="U290" s="33">
        <f>+'2018 Hourly Load - RC2016'!U291/'2018 Hourly Load - RC2016'!$C$7</f>
        <v>0.73759481266393445</v>
      </c>
      <c r="V290" s="33">
        <f>+'2018 Hourly Load - RC2016'!V291/'2018 Hourly Load - RC2016'!$C$7</f>
        <v>0.71632848437312546</v>
      </c>
      <c r="W290" s="33">
        <f>+'2018 Hourly Load - RC2016'!W291/'2018 Hourly Load - RC2016'!$C$7</f>
        <v>0.66945064480085092</v>
      </c>
      <c r="X290" s="33">
        <f>+'2018 Hourly Load - RC2016'!X291/'2018 Hourly Load - RC2016'!$C$7</f>
        <v>0.6118769701746527</v>
      </c>
      <c r="Y290" s="33">
        <f>+'2018 Hourly Load - RC2016'!Y291/'2018 Hourly Load - RC2016'!$C$7</f>
        <v>0.55376014767462256</v>
      </c>
      <c r="AA290" s="34">
        <f t="shared" si="4"/>
        <v>0.77373503657660603</v>
      </c>
    </row>
    <row r="291" spans="1:27" x14ac:dyDescent="0.2">
      <c r="A291" s="29">
        <f>IF('2018 Hourly Load - RC2016'!A292="","",'2018 Hourly Load - RC2016'!A292)</f>
        <v>43382</v>
      </c>
      <c r="B291" s="33">
        <f>+'2018 Hourly Load - RC2016'!B292/'2018 Hourly Load - RC2016'!$C$7</f>
        <v>0.50065699785611906</v>
      </c>
      <c r="C291" s="33">
        <f>+'2018 Hourly Load - RC2016'!C292/'2018 Hourly Load - RC2016'!$C$7</f>
        <v>0.46698182967853152</v>
      </c>
      <c r="D291" s="33">
        <f>+'2018 Hourly Load - RC2016'!D292/'2018 Hourly Load - RC2016'!$C$7</f>
        <v>0.4435429098923942</v>
      </c>
      <c r="E291" s="33">
        <f>+'2018 Hourly Load - RC2016'!E292/'2018 Hourly Load - RC2016'!$C$7</f>
        <v>0.42628751974680656</v>
      </c>
      <c r="F291" s="33">
        <f>+'2018 Hourly Load - RC2016'!F292/'2018 Hourly Load - RC2016'!$C$7</f>
        <v>0.42357178037764626</v>
      </c>
      <c r="G291" s="33">
        <f>+'2018 Hourly Load - RC2016'!G292/'2018 Hourly Load - RC2016'!$C$7</f>
        <v>0.41872523011883717</v>
      </c>
      <c r="H291" s="33">
        <f>+'2018 Hourly Load - RC2016'!H292/'2018 Hourly Load - RC2016'!$C$7</f>
        <v>0.49221731550888254</v>
      </c>
      <c r="I291" s="33">
        <f>+'2018 Hourly Load - RC2016'!I292/'2018 Hourly Load - RC2016'!$C$7</f>
        <v>0.51177063896683661</v>
      </c>
      <c r="J291" s="33">
        <f>+'2018 Hourly Load - RC2016'!J292/'2018 Hourly Load - RC2016'!$C$7</f>
        <v>0.53663009934607309</v>
      </c>
      <c r="K291" s="33">
        <f>+'2018 Hourly Load - RC2016'!K292/'2018 Hourly Load - RC2016'!$C$7</f>
        <v>0.59445445760634752</v>
      </c>
      <c r="L291" s="33">
        <f>+'2018 Hourly Load - RC2016'!L292/'2018 Hourly Load - RC2016'!$C$7</f>
        <v>0.64939595407474415</v>
      </c>
      <c r="M291" s="33">
        <f>+'2018 Hourly Load - RC2016'!M292/'2018 Hourly Load - RC2016'!$C$7</f>
        <v>0.69790323726851489</v>
      </c>
      <c r="N291" s="33">
        <f>+'2018 Hourly Load - RC2016'!N292/'2018 Hourly Load - RC2016'!$C$7</f>
        <v>0.73416880299822451</v>
      </c>
      <c r="O291" s="33">
        <f>+'2018 Hourly Load - RC2016'!O292/'2018 Hourly Load - RC2016'!$C$7</f>
        <v>0.76893026692347632</v>
      </c>
      <c r="P291" s="33">
        <f>+'2018 Hourly Load - RC2016'!P292/'2018 Hourly Load - RC2016'!$C$7</f>
        <v>0.79261987034368986</v>
      </c>
      <c r="Q291" s="33">
        <f>+'2018 Hourly Load - RC2016'!Q292/'2018 Hourly Load - RC2016'!$C$7</f>
        <v>0.80828759747346079</v>
      </c>
      <c r="R291" s="33">
        <f>+'2018 Hourly Load - RC2016'!R292/'2018 Hourly Load - RC2016'!$C$7</f>
        <v>0.81104511744830043</v>
      </c>
      <c r="S291" s="33">
        <f>+'2018 Hourly Load - RC2016'!S292/'2018 Hourly Load - RC2016'!$C$7</f>
        <v>0.79600409940372041</v>
      </c>
      <c r="T291" s="33">
        <f>+'2018 Hourly Load - RC2016'!T292/'2018 Hourly Load - RC2016'!$C$7</f>
        <v>0.7622035894090945</v>
      </c>
      <c r="U291" s="33">
        <f>+'2018 Hourly Load - RC2016'!U292/'2018 Hourly Load - RC2016'!$C$7</f>
        <v>0.75476664159816331</v>
      </c>
      <c r="V291" s="33">
        <f>+'2018 Hourly Load - RC2016'!V292/'2018 Hourly Load - RC2016'!$C$7</f>
        <v>0.72965649758485052</v>
      </c>
      <c r="W291" s="33">
        <f>+'2018 Hourly Load - RC2016'!W292/'2018 Hourly Load - RC2016'!$C$7</f>
        <v>0.68052250530588909</v>
      </c>
      <c r="X291" s="33">
        <f>+'2018 Hourly Load - RC2016'!X292/'2018 Hourly Load - RC2016'!$C$7</f>
        <v>0.62537210580909541</v>
      </c>
      <c r="Y291" s="33">
        <f>+'2018 Hourly Load - RC2016'!Y292/'2018 Hourly Load - RC2016'!$C$7</f>
        <v>0.56115531487987447</v>
      </c>
      <c r="AA291" s="34">
        <f t="shared" si="4"/>
        <v>0.81104511744830043</v>
      </c>
    </row>
    <row r="292" spans="1:27" x14ac:dyDescent="0.2">
      <c r="A292" s="29">
        <f>IF('2018 Hourly Load - RC2016'!A293="","",'2018 Hourly Load - RC2016'!A293)</f>
        <v>43383</v>
      </c>
      <c r="B292" s="33">
        <f>+'2018 Hourly Load - RC2016'!B293/'2018 Hourly Load - RC2016'!$C$7</f>
        <v>0.5066734050739512</v>
      </c>
      <c r="C292" s="33">
        <f>+'2018 Hourly Load - RC2016'!C293/'2018 Hourly Load - RC2016'!$C$7</f>
        <v>0.46739963573532545</v>
      </c>
      <c r="D292" s="33">
        <f>+'2018 Hourly Load - RC2016'!D293/'2018 Hourly Load - RC2016'!$C$7</f>
        <v>0.44387715473782935</v>
      </c>
      <c r="E292" s="33">
        <f>+'2018 Hourly Load - RC2016'!E293/'2018 Hourly Load - RC2016'!$C$7</f>
        <v>0.42695600943767681</v>
      </c>
      <c r="F292" s="33">
        <f>+'2018 Hourly Load - RC2016'!F293/'2018 Hourly Load - RC2016'!$C$7</f>
        <v>0.42390602522308141</v>
      </c>
      <c r="G292" s="33">
        <f>+'2018 Hourly Load - RC2016'!G293/'2018 Hourly Load - RC2016'!$C$7</f>
        <v>0.44454564442869959</v>
      </c>
      <c r="H292" s="33">
        <f>+'2018 Hourly Load - RC2016'!H293/'2018 Hourly Load - RC2016'!$C$7</f>
        <v>0.49347073367926414</v>
      </c>
      <c r="I292" s="33">
        <f>+'2018 Hourly Load - RC2016'!I293/'2018 Hourly Load - RC2016'!$C$7</f>
        <v>0.51540555166094337</v>
      </c>
      <c r="J292" s="33">
        <f>+'2018 Hourly Load - RC2016'!J293/'2018 Hourly Load - RC2016'!$C$7</f>
        <v>0.54239582292982869</v>
      </c>
      <c r="K292" s="33">
        <f>+'2018 Hourly Load - RC2016'!K293/'2018 Hourly Load - RC2016'!$C$7</f>
        <v>0.60084689027529403</v>
      </c>
      <c r="L292" s="33">
        <f>+'2018 Hourly Load - RC2016'!L293/'2018 Hourly Load - RC2016'!$C$7</f>
        <v>0.6582534424787746</v>
      </c>
      <c r="M292" s="33">
        <f>+'2018 Hourly Load - RC2016'!M293/'2018 Hourly Load - RC2016'!$C$7</f>
        <v>0.70258266510460643</v>
      </c>
      <c r="N292" s="33">
        <f>+'2018 Hourly Load - RC2016'!N293/'2018 Hourly Load - RC2016'!$C$7</f>
        <v>0.74160575080915581</v>
      </c>
      <c r="O292" s="33">
        <f>+'2018 Hourly Load - RC2016'!O293/'2018 Hourly Load - RC2016'!$C$7</f>
        <v>0.77386037839364419</v>
      </c>
      <c r="P292" s="33">
        <f>+'2018 Hourly Load - RC2016'!P293/'2018 Hourly Load - RC2016'!$C$7</f>
        <v>0.79575341576964398</v>
      </c>
      <c r="Q292" s="33">
        <f>+'2018 Hourly Load - RC2016'!Q293/'2018 Hourly Load - RC2016'!$C$7</f>
        <v>0.81054375018014768</v>
      </c>
      <c r="R292" s="33">
        <f>+'2018 Hourly Load - RC2016'!R293/'2018 Hourly Load - RC2016'!$C$7</f>
        <v>0.81346839257770509</v>
      </c>
      <c r="S292" s="33">
        <f>+'2018 Hourly Load - RC2016'!S293/'2018 Hourly Load - RC2016'!$C$7</f>
        <v>0.79287055397776618</v>
      </c>
      <c r="T292" s="33">
        <f>+'2018 Hourly Load - RC2016'!T293/'2018 Hourly Load - RC2016'!$C$7</f>
        <v>0.75083926466430073</v>
      </c>
      <c r="U292" s="33">
        <f>+'2018 Hourly Load - RC2016'!U293/'2018 Hourly Load - RC2016'!$C$7</f>
        <v>0.73600714964811775</v>
      </c>
      <c r="V292" s="33">
        <f>+'2018 Hourly Load - RC2016'!V293/'2018 Hourly Load - RC2016'!$C$7</f>
        <v>0.70788880202588889</v>
      </c>
      <c r="W292" s="33">
        <f>+'2018 Hourly Load - RC2016'!W293/'2018 Hourly Load - RC2016'!$C$7</f>
        <v>0.66531436483859141</v>
      </c>
      <c r="X292" s="33">
        <f>+'2018 Hourly Load - RC2016'!X293/'2018 Hourly Load - RC2016'!$C$7</f>
        <v>0.61751735194137025</v>
      </c>
      <c r="Y292" s="33">
        <f>+'2018 Hourly Load - RC2016'!Y293/'2018 Hourly Load - RC2016'!$C$7</f>
        <v>0.56646145180115692</v>
      </c>
      <c r="AA292" s="34">
        <f t="shared" si="4"/>
        <v>0.81346839257770509</v>
      </c>
    </row>
    <row r="293" spans="1:27" x14ac:dyDescent="0.2">
      <c r="A293" s="29">
        <f>IF('2018 Hourly Load - RC2016'!A294="","",'2018 Hourly Load - RC2016'!A294)</f>
        <v>43384</v>
      </c>
      <c r="B293" s="33">
        <f>+'2018 Hourly Load - RC2016'!B294/'2018 Hourly Load - RC2016'!$C$7</f>
        <v>0.51632472498588999</v>
      </c>
      <c r="C293" s="33">
        <f>+'2018 Hourly Load - RC2016'!C294/'2018 Hourly Load - RC2016'!$C$7</f>
        <v>0.47964135319938639</v>
      </c>
      <c r="D293" s="33">
        <f>+'2018 Hourly Load - RC2016'!D294/'2018 Hourly Load - RC2016'!$C$7</f>
        <v>0.45620243341324918</v>
      </c>
      <c r="E293" s="33">
        <f>+'2018 Hourly Load - RC2016'!E294/'2018 Hourly Load - RC2016'!$C$7</f>
        <v>0.43861279842222634</v>
      </c>
      <c r="F293" s="33">
        <f>+'2018 Hourly Load - RC2016'!F294/'2018 Hourly Load - RC2016'!$C$7</f>
        <v>0.42875257548189055</v>
      </c>
      <c r="G293" s="33">
        <f>+'2018 Hourly Load - RC2016'!G294/'2018 Hourly Load - RC2016'!$C$7</f>
        <v>0.42925394275004319</v>
      </c>
      <c r="H293" s="33">
        <f>+'2018 Hourly Load - RC2016'!H294/'2018 Hourly Load - RC2016'!$C$7</f>
        <v>0.44091073173459278</v>
      </c>
      <c r="I293" s="33">
        <f>+'2018 Hourly Load - RC2016'!I294/'2018 Hourly Load - RC2016'!$C$7</f>
        <v>0.45306888798729494</v>
      </c>
      <c r="J293" s="33">
        <f>+'2018 Hourly Load - RC2016'!J294/'2018 Hourly Load - RC2016'!$C$7</f>
        <v>0.50266246692872973</v>
      </c>
      <c r="K293" s="33">
        <f>+'2018 Hourly Load - RC2016'!K294/'2018 Hourly Load - RC2016'!$C$7</f>
        <v>0.58045795470375228</v>
      </c>
      <c r="L293" s="33">
        <f>+'2018 Hourly Load - RC2016'!L294/'2018 Hourly Load - RC2016'!$C$7</f>
        <v>0.64471652623865261</v>
      </c>
      <c r="M293" s="33">
        <f>+'2018 Hourly Load - RC2016'!M294/'2018 Hourly Load - RC2016'!$C$7</f>
        <v>0.69861350756506446</v>
      </c>
      <c r="N293" s="33">
        <f>+'2018 Hourly Load - RC2016'!N294/'2018 Hourly Load - RC2016'!$C$7</f>
        <v>0.74005986839901838</v>
      </c>
      <c r="O293" s="33">
        <f>+'2018 Hourly Load - RC2016'!O294/'2018 Hourly Load - RC2016'!$C$7</f>
        <v>0.77143710326423953</v>
      </c>
      <c r="P293" s="33">
        <f>+'2018 Hourly Load - RC2016'!P294/'2018 Hourly Load - RC2016'!$C$7</f>
        <v>0.79274521216072802</v>
      </c>
      <c r="Q293" s="33">
        <f>+'2018 Hourly Load - RC2016'!Q294/'2018 Hourly Load - RC2016'!$C$7</f>
        <v>0.80628212840085001</v>
      </c>
      <c r="R293" s="33">
        <f>+'2018 Hourly Load - RC2016'!R294/'2018 Hourly Load - RC2016'!$C$7</f>
        <v>0.80887252595297221</v>
      </c>
      <c r="S293" s="33">
        <f>+'2018 Hourly Load - RC2016'!S294/'2018 Hourly Load - RC2016'!$C$7</f>
        <v>0.79115754914491121</v>
      </c>
      <c r="T293" s="33">
        <f>+'2018 Hourly Load - RC2016'!T294/'2018 Hourly Load - RC2016'!$C$7</f>
        <v>0.74632695925092674</v>
      </c>
      <c r="U293" s="33">
        <f>+'2018 Hourly Load - RC2016'!U294/'2018 Hourly Load - RC2016'!$C$7</f>
        <v>0.72614692670778191</v>
      </c>
      <c r="V293" s="33">
        <f>+'2018 Hourly Load - RC2016'!V294/'2018 Hourly Load - RC2016'!$C$7</f>
        <v>0.697819676057156</v>
      </c>
      <c r="W293" s="33">
        <f>+'2018 Hourly Load - RC2016'!W294/'2018 Hourly Load - RC2016'!$C$7</f>
        <v>0.65457674917898845</v>
      </c>
      <c r="X293" s="33">
        <f>+'2018 Hourly Load - RC2016'!X294/'2018 Hourly Load - RC2016'!$C$7</f>
        <v>0.61158450593489699</v>
      </c>
      <c r="Y293" s="33">
        <f>+'2018 Hourly Load - RC2016'!Y294/'2018 Hourly Load - RC2016'!$C$7</f>
        <v>0.56023614155492796</v>
      </c>
      <c r="AA293" s="34">
        <f t="shared" si="4"/>
        <v>0.80887252595297221</v>
      </c>
    </row>
    <row r="294" spans="1:27" x14ac:dyDescent="0.2">
      <c r="A294" s="29">
        <f>IF('2018 Hourly Load - RC2016'!A295="","",'2018 Hourly Load - RC2016'!A295)</f>
        <v>43385</v>
      </c>
      <c r="B294" s="33">
        <f>+'2018 Hourly Load - RC2016'!B295/'2018 Hourly Load - RC2016'!$C$7</f>
        <v>0.51360898561672974</v>
      </c>
      <c r="C294" s="33">
        <f>+'2018 Hourly Load - RC2016'!C295/'2018 Hourly Load - RC2016'!$C$7</f>
        <v>0.47583931808256197</v>
      </c>
      <c r="D294" s="33">
        <f>+'2018 Hourly Load - RC2016'!D295/'2018 Hourly Load - RC2016'!$C$7</f>
        <v>0.44721960319218046</v>
      </c>
      <c r="E294" s="33">
        <f>+'2018 Hourly Load - RC2016'!E295/'2018 Hourly Load - RC2016'!$C$7</f>
        <v>0.42925394275004319</v>
      </c>
      <c r="F294" s="33">
        <f>+'2018 Hourly Load - RC2016'!F295/'2018 Hourly Load - RC2016'!$C$7</f>
        <v>0.42060535737440968</v>
      </c>
      <c r="G294" s="33">
        <f>+'2018 Hourly Load - RC2016'!G295/'2018 Hourly Load - RC2016'!$C$7</f>
        <v>0.41897591375291349</v>
      </c>
      <c r="H294" s="33">
        <f>+'2018 Hourly Load - RC2016'!H295/'2018 Hourly Load - RC2016'!$C$7</f>
        <v>0.42733203488879129</v>
      </c>
      <c r="I294" s="33">
        <f>+'2018 Hourly Load - RC2016'!I295/'2018 Hourly Load - RC2016'!$C$7</f>
        <v>0.43364090634637908</v>
      </c>
      <c r="J294" s="33">
        <f>+'2018 Hourly Load - RC2016'!J295/'2018 Hourly Load - RC2016'!$C$7</f>
        <v>0.4876632294898291</v>
      </c>
      <c r="K294" s="33">
        <f>+'2018 Hourly Load - RC2016'!K295/'2018 Hourly Load - RC2016'!$C$7</f>
        <v>0.5707230735804546</v>
      </c>
      <c r="L294" s="33">
        <f>+'2018 Hourly Load - RC2016'!L295/'2018 Hourly Load - RC2016'!$C$7</f>
        <v>0.63778094569587407</v>
      </c>
      <c r="M294" s="33">
        <f>+'2018 Hourly Load - RC2016'!M295/'2018 Hourly Load - RC2016'!$C$7</f>
        <v>0.69380873791193476</v>
      </c>
      <c r="N294" s="33">
        <f>+'2018 Hourly Load - RC2016'!N295/'2018 Hourly Load - RC2016'!$C$7</f>
        <v>0.74102082232964428</v>
      </c>
      <c r="O294" s="33">
        <f>+'2018 Hourly Load - RC2016'!O295/'2018 Hourly Load - RC2016'!$C$7</f>
        <v>0.77147888386991892</v>
      </c>
      <c r="P294" s="33">
        <f>+'2018 Hourly Load - RC2016'!P295/'2018 Hourly Load - RC2016'!$C$7</f>
        <v>0.79165891641306385</v>
      </c>
      <c r="Q294" s="33">
        <f>+'2018 Hourly Load - RC2016'!Q295/'2018 Hourly Load - RC2016'!$C$7</f>
        <v>0.80252187388970508</v>
      </c>
      <c r="R294" s="33">
        <f>+'2018 Hourly Load - RC2016'!R295/'2018 Hourly Load - RC2016'!$C$7</f>
        <v>0.8037335114544073</v>
      </c>
      <c r="S294" s="33">
        <f>+'2018 Hourly Load - RC2016'!S295/'2018 Hourly Load - RC2016'!$C$7</f>
        <v>0.78806578432463648</v>
      </c>
      <c r="T294" s="33">
        <f>+'2018 Hourly Load - RC2016'!T295/'2018 Hourly Load - RC2016'!$C$7</f>
        <v>0.75042145860750686</v>
      </c>
      <c r="U294" s="33">
        <f>+'2018 Hourly Load - RC2016'!U295/'2018 Hourly Load - RC2016'!$C$7</f>
        <v>0.74716257136451447</v>
      </c>
      <c r="V294" s="33">
        <f>+'2018 Hourly Load - RC2016'!V295/'2018 Hourly Load - RC2016'!$C$7</f>
        <v>0.72004695827859111</v>
      </c>
      <c r="W294" s="33">
        <f>+'2018 Hourly Load - RC2016'!W295/'2018 Hourly Load - RC2016'!$C$7</f>
        <v>0.67312733810063718</v>
      </c>
      <c r="X294" s="33">
        <f>+'2018 Hourly Load - RC2016'!X295/'2018 Hourly Load - RC2016'!$C$7</f>
        <v>0.62420224885007258</v>
      </c>
      <c r="Y294" s="33">
        <f>+'2018 Hourly Load - RC2016'!Y295/'2018 Hourly Load - RC2016'!$C$7</f>
        <v>0.56750596694314159</v>
      </c>
      <c r="AA294" s="34">
        <f t="shared" si="4"/>
        <v>0.8037335114544073</v>
      </c>
    </row>
    <row r="295" spans="1:27" x14ac:dyDescent="0.2">
      <c r="A295" s="29">
        <f>IF('2018 Hourly Load - RC2016'!A296="","",'2018 Hourly Load - RC2016'!A296)</f>
        <v>43386</v>
      </c>
      <c r="B295" s="33">
        <f>+'2018 Hourly Load - RC2016'!B296/'2018 Hourly Load - RC2016'!$C$7</f>
        <v>0.51995963767999687</v>
      </c>
      <c r="C295" s="33">
        <f>+'2018 Hourly Load - RC2016'!C296/'2018 Hourly Load - RC2016'!$C$7</f>
        <v>0.48578310223425664</v>
      </c>
      <c r="D295" s="33">
        <f>+'2018 Hourly Load - RC2016'!D296/'2018 Hourly Load - RC2016'!$C$7</f>
        <v>0.46422430970369183</v>
      </c>
      <c r="E295" s="33">
        <f>+'2018 Hourly Load - RC2016'!E296/'2018 Hourly Load - RC2016'!$C$7</f>
        <v>0.4514394443657988</v>
      </c>
      <c r="F295" s="33">
        <f>+'2018 Hourly Load - RC2016'!F296/'2018 Hourly Load - RC2016'!$C$7</f>
        <v>0.45173190860555451</v>
      </c>
      <c r="G295" s="33">
        <f>+'2018 Hourly Load - RC2016'!G296/'2018 Hourly Load - RC2016'!$C$7</f>
        <v>0.47504548657465362</v>
      </c>
      <c r="H295" s="33">
        <f>+'2018 Hourly Load - RC2016'!H296/'2018 Hourly Load - RC2016'!$C$7</f>
        <v>0.52104593342766092</v>
      </c>
      <c r="I295" s="33">
        <f>+'2018 Hourly Load - RC2016'!I296/'2018 Hourly Load - RC2016'!$C$7</f>
        <v>0.54022323143450057</v>
      </c>
      <c r="J295" s="33">
        <f>+'2018 Hourly Load - RC2016'!J296/'2018 Hourly Load - RC2016'!$C$7</f>
        <v>0.56562583968756908</v>
      </c>
      <c r="K295" s="33">
        <f>+'2018 Hourly Load - RC2016'!K296/'2018 Hourly Load - RC2016'!$C$7</f>
        <v>0.61939747919694288</v>
      </c>
      <c r="L295" s="33">
        <f>+'2018 Hourly Load - RC2016'!L296/'2018 Hourly Load - RC2016'!$C$7</f>
        <v>0.67960333198094247</v>
      </c>
      <c r="M295" s="33">
        <f>+'2018 Hourly Load - RC2016'!M296/'2018 Hourly Load - RC2016'!$C$7</f>
        <v>0.72735856427248402</v>
      </c>
      <c r="N295" s="33">
        <f>+'2018 Hourly Load - RC2016'!N296/'2018 Hourly Load - RC2016'!$C$7</f>
        <v>0.76065770699895718</v>
      </c>
      <c r="O295" s="33">
        <f>+'2018 Hourly Load - RC2016'!O296/'2018 Hourly Load - RC2016'!$C$7</f>
        <v>0.78743907523944556</v>
      </c>
      <c r="P295" s="33">
        <f>+'2018 Hourly Load - RC2016'!P296/'2018 Hourly Load - RC2016'!$C$7</f>
        <v>0.80553007749862116</v>
      </c>
      <c r="Q295" s="33">
        <f>+'2018 Hourly Load - RC2016'!Q296/'2018 Hourly Load - RC2016'!$C$7</f>
        <v>0.81735398890588817</v>
      </c>
      <c r="R295" s="33">
        <f>+'2018 Hourly Load - RC2016'!R296/'2018 Hourly Load - RC2016'!$C$7</f>
        <v>0.81576632589007136</v>
      </c>
      <c r="S295" s="33">
        <f>+'2018 Hourly Load - RC2016'!S296/'2018 Hourly Load - RC2016'!$C$7</f>
        <v>0.7989705224069571</v>
      </c>
      <c r="T295" s="33">
        <f>+'2018 Hourly Load - RC2016'!T296/'2018 Hourly Load - RC2016'!$C$7</f>
        <v>0.7667576754281481</v>
      </c>
      <c r="U295" s="33">
        <f>+'2018 Hourly Load - RC2016'!U296/'2018 Hourly Load - RC2016'!$C$7</f>
        <v>0.76529535422936934</v>
      </c>
      <c r="V295" s="33">
        <f>+'2018 Hourly Load - RC2016'!V296/'2018 Hourly Load - RC2016'!$C$7</f>
        <v>0.73696810357874365</v>
      </c>
      <c r="W295" s="33">
        <f>+'2018 Hourly Load - RC2016'!W296/'2018 Hourly Load - RC2016'!$C$7</f>
        <v>0.69075875369733941</v>
      </c>
      <c r="X295" s="33">
        <f>+'2018 Hourly Load - RC2016'!X296/'2018 Hourly Load - RC2016'!$C$7</f>
        <v>0.63473096148127861</v>
      </c>
      <c r="Y295" s="33">
        <f>+'2018 Hourly Load - RC2016'!Y296/'2018 Hourly Load - RC2016'!$C$7</f>
        <v>0.57452510869727902</v>
      </c>
      <c r="AA295" s="34">
        <f t="shared" si="4"/>
        <v>0.81735398890588817</v>
      </c>
    </row>
    <row r="296" spans="1:27" x14ac:dyDescent="0.2">
      <c r="A296" s="29">
        <f>IF('2018 Hourly Load - RC2016'!A297="","",'2018 Hourly Load - RC2016'!A297)</f>
        <v>43387</v>
      </c>
      <c r="B296" s="33">
        <f>+'2018 Hourly Load - RC2016'!B297/'2018 Hourly Load - RC2016'!$C$7</f>
        <v>0.52376167279682129</v>
      </c>
      <c r="C296" s="33">
        <f>+'2018 Hourly Load - RC2016'!C297/'2018 Hourly Load - RC2016'!$C$7</f>
        <v>0.49159060642369168</v>
      </c>
      <c r="D296" s="33">
        <f>+'2018 Hourly Load - RC2016'!D297/'2018 Hourly Load - RC2016'!$C$7</f>
        <v>0.47182837993734061</v>
      </c>
      <c r="E296" s="33">
        <f>+'2018 Hourly Load - RC2016'!E297/'2018 Hourly Load - RC2016'!$C$7</f>
        <v>0.4585003667256155</v>
      </c>
      <c r="F296" s="33">
        <f>+'2018 Hourly Load - RC2016'!F297/'2018 Hourly Load - RC2016'!$C$7</f>
        <v>0.455325040693982</v>
      </c>
      <c r="G296" s="33">
        <f>+'2018 Hourly Load - RC2016'!G297/'2018 Hourly Load - RC2016'!$C$7</f>
        <v>0.47939066956531007</v>
      </c>
      <c r="H296" s="33">
        <f>+'2018 Hourly Load - RC2016'!H297/'2018 Hourly Load - RC2016'!$C$7</f>
        <v>0.53149108484750829</v>
      </c>
      <c r="I296" s="33">
        <f>+'2018 Hourly Load - RC2016'!I297/'2018 Hourly Load - RC2016'!$C$7</f>
        <v>0.55142043375657679</v>
      </c>
      <c r="J296" s="33">
        <f>+'2018 Hourly Load - RC2016'!J297/'2018 Hourly Load - RC2016'!$C$7</f>
        <v>0.57682304200964529</v>
      </c>
      <c r="K296" s="33">
        <f>+'2018 Hourly Load - RC2016'!K297/'2018 Hourly Load - RC2016'!$C$7</f>
        <v>0.63230768635187407</v>
      </c>
      <c r="L296" s="33">
        <f>+'2018 Hourly Load - RC2016'!L297/'2018 Hourly Load - RC2016'!$C$7</f>
        <v>0.68557795859309512</v>
      </c>
      <c r="M296" s="33">
        <f>+'2018 Hourly Load - RC2016'!M297/'2018 Hourly Load - RC2016'!$C$7</f>
        <v>0.72999074243028572</v>
      </c>
      <c r="N296" s="33">
        <f>+'2018 Hourly Load - RC2016'!N297/'2018 Hourly Load - RC2016'!$C$7</f>
        <v>0.76107551305575105</v>
      </c>
      <c r="O296" s="33">
        <f>+'2018 Hourly Load - RC2016'!O297/'2018 Hourly Load - RC2016'!$C$7</f>
        <v>0.79429109457086533</v>
      </c>
      <c r="P296" s="33">
        <f>+'2018 Hourly Load - RC2016'!P297/'2018 Hourly Load - RC2016'!$C$7</f>
        <v>0.81221497440732326</v>
      </c>
      <c r="Q296" s="33">
        <f>+'2018 Hourly Load - RC2016'!Q297/'2018 Hourly Load - RC2016'!$C$7</f>
        <v>0.81706152466613247</v>
      </c>
      <c r="R296" s="33">
        <f>+'2018 Hourly Load - RC2016'!R297/'2018 Hourly Load - RC2016'!$C$7</f>
        <v>0.80741020475419356</v>
      </c>
      <c r="S296" s="33">
        <f>+'2018 Hourly Load - RC2016'!S297/'2018 Hourly Load - RC2016'!$C$7</f>
        <v>0.78242540255791881</v>
      </c>
      <c r="T296" s="33">
        <f>+'2018 Hourly Load - RC2016'!T297/'2018 Hourly Load - RC2016'!$C$7</f>
        <v>0.759989217308087</v>
      </c>
      <c r="U296" s="33">
        <f>+'2018 Hourly Load - RC2016'!U297/'2018 Hourly Load - RC2016'!$C$7</f>
        <v>0.76558781846912505</v>
      </c>
      <c r="V296" s="33">
        <f>+'2018 Hourly Load - RC2016'!V297/'2018 Hourly Load - RC2016'!$C$7</f>
        <v>0.73404346118118635</v>
      </c>
      <c r="W296" s="33">
        <f>+'2018 Hourly Load - RC2016'!W297/'2018 Hourly Load - RC2016'!$C$7</f>
        <v>0.68499303011358359</v>
      </c>
      <c r="X296" s="33">
        <f>+'2018 Hourly Load - RC2016'!X297/'2018 Hourly Load - RC2016'!$C$7</f>
        <v>0.62641662095108019</v>
      </c>
      <c r="Y296" s="33">
        <f>+'2018 Hourly Load - RC2016'!Y297/'2018 Hourly Load - RC2016'!$C$7</f>
        <v>0.56382927364335533</v>
      </c>
      <c r="AA296" s="34">
        <f t="shared" si="4"/>
        <v>0.81706152466613247</v>
      </c>
    </row>
    <row r="297" spans="1:27" x14ac:dyDescent="0.2">
      <c r="A297" s="29">
        <f>IF('2018 Hourly Load - RC2016'!A298="","",'2018 Hourly Load - RC2016'!A298)</f>
        <v>43388</v>
      </c>
      <c r="B297" s="33">
        <f>+'2018 Hourly Load - RC2016'!B298/'2018 Hourly Load - RC2016'!$C$7</f>
        <v>0.50629737962283661</v>
      </c>
      <c r="C297" s="33">
        <f>+'2018 Hourly Load - RC2016'!C298/'2018 Hourly Load - RC2016'!$C$7</f>
        <v>0.46911264056818036</v>
      </c>
      <c r="D297" s="33">
        <f>+'2018 Hourly Load - RC2016'!D298/'2018 Hourly Load - RC2016'!$C$7</f>
        <v>0.44701070016378353</v>
      </c>
      <c r="E297" s="33">
        <f>+'2018 Hourly Load - RC2016'!E298/'2018 Hourly Load - RC2016'!$C$7</f>
        <v>0.43318131968390577</v>
      </c>
      <c r="F297" s="33">
        <f>+'2018 Hourly Load - RC2016'!F298/'2018 Hourly Load - RC2016'!$C$7</f>
        <v>0.43347378392366148</v>
      </c>
      <c r="G297" s="33">
        <f>+'2018 Hourly Load - RC2016'!G298/'2018 Hourly Load - RC2016'!$C$7</f>
        <v>0.45653667825868427</v>
      </c>
      <c r="H297" s="33">
        <f>+'2018 Hourly Load - RC2016'!H298/'2018 Hourly Load - RC2016'!$C$7</f>
        <v>0.50700764991938618</v>
      </c>
      <c r="I297" s="33">
        <f>+'2018 Hourly Load - RC2016'!I298/'2018 Hourly Load - RC2016'!$C$7</f>
        <v>0.52990342183169148</v>
      </c>
      <c r="J297" s="33">
        <f>+'2018 Hourly Load - RC2016'!J298/'2018 Hourly Load - RC2016'!$C$7</f>
        <v>0.55313343858943176</v>
      </c>
      <c r="K297" s="33">
        <f>+'2018 Hourly Load - RC2016'!K298/'2018 Hourly Load - RC2016'!$C$7</f>
        <v>0.60168250238888188</v>
      </c>
      <c r="L297" s="33">
        <f>+'2018 Hourly Load - RC2016'!L298/'2018 Hourly Load - RC2016'!$C$7</f>
        <v>0.64709802076237777</v>
      </c>
      <c r="M297" s="33">
        <f>+'2018 Hourly Load - RC2016'!M298/'2018 Hourly Load - RC2016'!$C$7</f>
        <v>0.69004848340078961</v>
      </c>
      <c r="N297" s="33">
        <f>+'2018 Hourly Load - RC2016'!N298/'2018 Hourly Load - RC2016'!$C$7</f>
        <v>0.64555213835224035</v>
      </c>
      <c r="O297" s="33">
        <f>+'2018 Hourly Load - RC2016'!O298/'2018 Hourly Load - RC2016'!$C$7</f>
        <v>0.74398724533288096</v>
      </c>
      <c r="P297" s="33">
        <f>+'2018 Hourly Load - RC2016'!P298/'2018 Hourly Load - RC2016'!$C$7</f>
        <v>0.75050501981886575</v>
      </c>
      <c r="Q297" s="33">
        <f>+'2018 Hourly Load - RC2016'!Q298/'2018 Hourly Load - RC2016'!$C$7</f>
        <v>0.75522622826063657</v>
      </c>
      <c r="R297" s="33">
        <f>+'2018 Hourly Load - RC2016'!R298/'2018 Hourly Load - RC2016'!$C$7</f>
        <v>0.74382012291016342</v>
      </c>
      <c r="S297" s="33">
        <f>+'2018 Hourly Load - RC2016'!S298/'2018 Hourly Load - RC2016'!$C$7</f>
        <v>0.72560377883394989</v>
      </c>
      <c r="T297" s="33">
        <f>+'2018 Hourly Load - RC2016'!T298/'2018 Hourly Load - RC2016'!$C$7</f>
        <v>0.70341827721819417</v>
      </c>
      <c r="U297" s="33">
        <f>+'2018 Hourly Load - RC2016'!U298/'2018 Hourly Load - RC2016'!$C$7</f>
        <v>0.7087661947451559</v>
      </c>
      <c r="V297" s="33">
        <f>+'2018 Hourly Load - RC2016'!V298/'2018 Hourly Load - RC2016'!$C$7</f>
        <v>0.67926908713550727</v>
      </c>
      <c r="W297" s="33">
        <f>+'2018 Hourly Load - RC2016'!W298/'2018 Hourly Load - RC2016'!$C$7</f>
        <v>0.6344384972415229</v>
      </c>
      <c r="X297" s="33">
        <f>+'2018 Hourly Load - RC2016'!X298/'2018 Hourly Load - RC2016'!$C$7</f>
        <v>0.57502647596543166</v>
      </c>
      <c r="Y297" s="33">
        <f>+'2018 Hourly Load - RC2016'!Y298/'2018 Hourly Load - RC2016'!$C$7</f>
        <v>0.51649184740860754</v>
      </c>
      <c r="AA297" s="34">
        <f t="shared" si="4"/>
        <v>0.75522622826063657</v>
      </c>
    </row>
    <row r="298" spans="1:27" x14ac:dyDescent="0.2">
      <c r="A298" s="29">
        <f>IF('2018 Hourly Load - RC2016'!A299="","",'2018 Hourly Load - RC2016'!A299)</f>
        <v>43389</v>
      </c>
      <c r="B298" s="33">
        <f>+'2018 Hourly Load - RC2016'!B299/'2018 Hourly Load - RC2016'!$C$7</f>
        <v>0.46472567697184453</v>
      </c>
      <c r="C298" s="33">
        <f>+'2018 Hourly Load - RC2016'!C299/'2018 Hourly Load - RC2016'!$C$7</f>
        <v>0.43029845789202797</v>
      </c>
      <c r="D298" s="33">
        <f>+'2018 Hourly Load - RC2016'!D299/'2018 Hourly Load - RC2016'!$C$7</f>
        <v>0.40899034899553954</v>
      </c>
      <c r="E298" s="33">
        <f>+'2018 Hourly Load - RC2016'!E299/'2018 Hourly Load - RC2016'!$C$7</f>
        <v>0.39445069821911211</v>
      </c>
      <c r="F298" s="33">
        <f>+'2018 Hourly Load - RC2016'!F299/'2018 Hourly Load - RC2016'!$C$7</f>
        <v>0.38797470433880682</v>
      </c>
      <c r="G298" s="33">
        <f>+'2018 Hourly Load - RC2016'!G299/'2018 Hourly Load - RC2016'!$C$7</f>
        <v>0.40585680356958531</v>
      </c>
      <c r="H298" s="33">
        <f>+'2018 Hourly Load - RC2016'!H299/'2018 Hourly Load - RC2016'!$C$7</f>
        <v>0.4501442455897377</v>
      </c>
      <c r="I298" s="33">
        <f>+'2018 Hourly Load - RC2016'!I299/'2018 Hourly Load - RC2016'!$C$7</f>
        <v>0.46551950847975287</v>
      </c>
      <c r="J298" s="33">
        <f>+'2018 Hourly Load - RC2016'!J299/'2018 Hourly Load - RC2016'!$C$7</f>
        <v>0.48089477136976805</v>
      </c>
      <c r="K298" s="33">
        <f>+'2018 Hourly Load - RC2016'!K299/'2018 Hourly Load - RC2016'!$C$7</f>
        <v>0.51849731648121822</v>
      </c>
      <c r="L298" s="33">
        <f>+'2018 Hourly Load - RC2016'!L299/'2018 Hourly Load - RC2016'!$C$7</f>
        <v>0.55401083130869888</v>
      </c>
      <c r="M298" s="33">
        <f>+'2018 Hourly Load - RC2016'!M299/'2018 Hourly Load - RC2016'!$C$7</f>
        <v>0.58158603105709572</v>
      </c>
      <c r="N298" s="33">
        <f>+'2018 Hourly Load - RC2016'!N299/'2018 Hourly Load - RC2016'!$C$7</f>
        <v>0.61008040413043907</v>
      </c>
      <c r="O298" s="33">
        <f>+'2018 Hourly Load - RC2016'!O299/'2018 Hourly Load - RC2016'!$C$7</f>
        <v>0.63899258326057629</v>
      </c>
      <c r="P298" s="33">
        <f>+'2018 Hourly Load - RC2016'!P299/'2018 Hourly Load - RC2016'!$C$7</f>
        <v>0.66485477817611816</v>
      </c>
      <c r="Q298" s="33">
        <f>+'2018 Hourly Load - RC2016'!Q299/'2018 Hourly Load - RC2016'!$C$7</f>
        <v>0.69042450885190421</v>
      </c>
      <c r="R298" s="33">
        <f>+'2018 Hourly Load - RC2016'!R299/'2018 Hourly Load - RC2016'!$C$7</f>
        <v>0.70488059841697281</v>
      </c>
      <c r="S298" s="33">
        <f>+'2018 Hourly Load - RC2016'!S299/'2018 Hourly Load - RC2016'!$C$7</f>
        <v>0.69756899242307968</v>
      </c>
      <c r="T298" s="33">
        <f>+'2018 Hourly Load - RC2016'!T299/'2018 Hourly Load - RC2016'!$C$7</f>
        <v>0.66828078784182798</v>
      </c>
      <c r="U298" s="33">
        <f>+'2018 Hourly Load - RC2016'!U299/'2018 Hourly Load - RC2016'!$C$7</f>
        <v>0.66552326786698834</v>
      </c>
      <c r="V298" s="33">
        <f>+'2018 Hourly Load - RC2016'!V299/'2018 Hourly Load - RC2016'!$C$7</f>
        <v>0.63773916509019457</v>
      </c>
      <c r="W298" s="33">
        <f>+'2018 Hourly Load - RC2016'!W299/'2018 Hourly Load - RC2016'!$C$7</f>
        <v>0.58919010129074445</v>
      </c>
      <c r="X298" s="33">
        <f>+'2018 Hourly Load - RC2016'!X299/'2018 Hourly Load - RC2016'!$C$7</f>
        <v>0.53144930424182879</v>
      </c>
      <c r="Y298" s="33">
        <f>+'2018 Hourly Load - RC2016'!Y299/'2018 Hourly Load - RC2016'!$C$7</f>
        <v>0.47019893631584447</v>
      </c>
      <c r="AA298" s="34">
        <f t="shared" si="4"/>
        <v>0.70488059841697281</v>
      </c>
    </row>
    <row r="299" spans="1:27" x14ac:dyDescent="0.2">
      <c r="A299" s="29">
        <f>IF('2018 Hourly Load - RC2016'!A300="","",'2018 Hourly Load - RC2016'!A300)</f>
        <v>43390</v>
      </c>
      <c r="B299" s="33">
        <f>+'2018 Hourly Load - RC2016'!B300/'2018 Hourly Load - RC2016'!$C$7</f>
        <v>0.41705400589166164</v>
      </c>
      <c r="C299" s="33">
        <f>+'2018 Hourly Load - RC2016'!C300/'2018 Hourly Load - RC2016'!$C$7</f>
        <v>0.3807884401619519</v>
      </c>
      <c r="D299" s="33">
        <f>+'2018 Hourly Load - RC2016'!D300/'2018 Hourly Load - RC2016'!$C$7</f>
        <v>0.36035772398473065</v>
      </c>
      <c r="E299" s="33">
        <f>+'2018 Hourly Load - RC2016'!E300/'2018 Hourly Load - RC2016'!$C$7</f>
        <v>0.34840847076042536</v>
      </c>
      <c r="F299" s="33">
        <f>+'2018 Hourly Load - RC2016'!F300/'2018 Hourly Load - RC2016'!$C$7</f>
        <v>0.34544204775718873</v>
      </c>
      <c r="G299" s="33">
        <f>+'2018 Hourly Load - RC2016'!G300/'2018 Hourly Load - RC2016'!$C$7</f>
        <v>0.36679193725935655</v>
      </c>
      <c r="H299" s="33">
        <f>+'2018 Hourly Load - RC2016'!H300/'2018 Hourly Load - RC2016'!$C$7</f>
        <v>0.41237457805556998</v>
      </c>
      <c r="I299" s="33">
        <f>+'2018 Hourly Load - RC2016'!I300/'2018 Hourly Load - RC2016'!$C$7</f>
        <v>0.4325963912043943</v>
      </c>
      <c r="J299" s="33">
        <f>+'2018 Hourly Load - RC2016'!J300/'2018 Hourly Load - RC2016'!$C$7</f>
        <v>0.45281820435321862</v>
      </c>
      <c r="K299" s="33">
        <f>+'2018 Hourly Load - RC2016'!K300/'2018 Hourly Load - RC2016'!$C$7</f>
        <v>0.49042074946466879</v>
      </c>
      <c r="L299" s="33">
        <f>+'2018 Hourly Load - RC2016'!L300/'2018 Hourly Load - RC2016'!$C$7</f>
        <v>0.52522399399559982</v>
      </c>
      <c r="M299" s="33">
        <f>+'2018 Hourly Load - RC2016'!M300/'2018 Hourly Load - RC2016'!$C$7</f>
        <v>0.55664300946650047</v>
      </c>
      <c r="N299" s="33">
        <f>+'2018 Hourly Load - RC2016'!N300/'2018 Hourly Load - RC2016'!$C$7</f>
        <v>0.58263054619908039</v>
      </c>
      <c r="O299" s="33">
        <f>+'2018 Hourly Load - RC2016'!O300/'2018 Hourly Load - RC2016'!$C$7</f>
        <v>0.61250367925984361</v>
      </c>
      <c r="P299" s="33">
        <f>+'2018 Hourly Load - RC2016'!P300/'2018 Hourly Load - RC2016'!$C$7</f>
        <v>0.64137407778430144</v>
      </c>
      <c r="Q299" s="33">
        <f>+'2018 Hourly Load - RC2016'!Q300/'2018 Hourly Load - RC2016'!$C$7</f>
        <v>0.6672780533055227</v>
      </c>
      <c r="R299" s="33">
        <f>+'2018 Hourly Load - RC2016'!R300/'2018 Hourly Load - RC2016'!$C$7</f>
        <v>0.67977045440366002</v>
      </c>
      <c r="S299" s="33">
        <f>+'2018 Hourly Load - RC2016'!S300/'2018 Hourly Load - RC2016'!$C$7</f>
        <v>0.66840612965886614</v>
      </c>
      <c r="T299" s="33">
        <f>+'2018 Hourly Load - RC2016'!T300/'2018 Hourly Load - RC2016'!$C$7</f>
        <v>0.63247480877459161</v>
      </c>
      <c r="U299" s="33">
        <f>+'2018 Hourly Load - RC2016'!U300/'2018 Hourly Load - RC2016'!$C$7</f>
        <v>0.62010774949349245</v>
      </c>
      <c r="V299" s="33">
        <f>+'2018 Hourly Load - RC2016'!V300/'2018 Hourly Load - RC2016'!$C$7</f>
        <v>0.58818736675443917</v>
      </c>
      <c r="W299" s="33">
        <f>+'2018 Hourly Load - RC2016'!W300/'2018 Hourly Load - RC2016'!$C$7</f>
        <v>0.54402526655132488</v>
      </c>
      <c r="X299" s="33">
        <f>+'2018 Hourly Load - RC2016'!X300/'2018 Hourly Load - RC2016'!$C$7</f>
        <v>0.50186863542082139</v>
      </c>
      <c r="Y299" s="33">
        <f>+'2018 Hourly Load - RC2016'!Y300/'2018 Hourly Load - RC2016'!$C$7</f>
        <v>0.45361203586112703</v>
      </c>
      <c r="AA299" s="34">
        <f t="shared" si="4"/>
        <v>0.67977045440366002</v>
      </c>
    </row>
    <row r="300" spans="1:27" x14ac:dyDescent="0.2">
      <c r="A300" s="29">
        <f>IF('2018 Hourly Load - RC2016'!A301="","",'2018 Hourly Load - RC2016'!A301)</f>
        <v>43391</v>
      </c>
      <c r="B300" s="33">
        <f>+'2018 Hourly Load - RC2016'!B301/'2018 Hourly Load - RC2016'!$C$7</f>
        <v>0.41270882290100513</v>
      </c>
      <c r="C300" s="33">
        <f>+'2018 Hourly Load - RC2016'!C301/'2018 Hourly Load - RC2016'!$C$7</f>
        <v>0.37619257353721913</v>
      </c>
      <c r="D300" s="33">
        <f>+'2018 Hourly Load - RC2016'!D301/'2018 Hourly Load - RC2016'!$C$7</f>
        <v>0.35338036283627267</v>
      </c>
      <c r="E300" s="33">
        <f>+'2018 Hourly Load - RC2016'!E301/'2018 Hourly Load - RC2016'!$C$7</f>
        <v>0.34038659446998265</v>
      </c>
      <c r="F300" s="33">
        <f>+'2018 Hourly Load - RC2016'!F301/'2018 Hourly Load - RC2016'!$C$7</f>
        <v>0.33449552906918878</v>
      </c>
      <c r="G300" s="33">
        <f>+'2018 Hourly Load - RC2016'!G301/'2018 Hourly Load - RC2016'!$C$7</f>
        <v>0.33980166599047124</v>
      </c>
      <c r="H300" s="33">
        <f>+'2018 Hourly Load - RC2016'!H301/'2018 Hourly Load - RC2016'!$C$7</f>
        <v>0.35601254099407414</v>
      </c>
      <c r="I300" s="33">
        <f>+'2018 Hourly Load - RC2016'!I301/'2018 Hourly Load - RC2016'!$C$7</f>
        <v>0.37280834447718858</v>
      </c>
      <c r="J300" s="33">
        <f>+'2018 Hourly Load - RC2016'!J301/'2018 Hourly Load - RC2016'!$C$7</f>
        <v>0.41496497560769213</v>
      </c>
      <c r="K300" s="33">
        <f>+'2018 Hourly Load - RC2016'!K301/'2018 Hourly Load - RC2016'!$C$7</f>
        <v>0.46978113025905061</v>
      </c>
      <c r="L300" s="33">
        <f>+'2018 Hourly Load - RC2016'!L301/'2018 Hourly Load - RC2016'!$C$7</f>
        <v>0.5153637710552641</v>
      </c>
      <c r="M300" s="33">
        <f>+'2018 Hourly Load - RC2016'!M301/'2018 Hourly Load - RC2016'!$C$7</f>
        <v>0.55279919374399666</v>
      </c>
      <c r="N300" s="33">
        <f>+'2018 Hourly Load - RC2016'!N301/'2018 Hourly Load - RC2016'!$C$7</f>
        <v>0.58973324916457659</v>
      </c>
      <c r="O300" s="33">
        <f>+'2018 Hourly Load - RC2016'!O301/'2018 Hourly Load - RC2016'!$C$7</f>
        <v>0.62186253493202681</v>
      </c>
      <c r="P300" s="33">
        <f>+'2018 Hourly Load - RC2016'!P301/'2018 Hourly Load - RC2016'!$C$7</f>
        <v>0.65090005587920219</v>
      </c>
      <c r="Q300" s="33">
        <f>+'2018 Hourly Load - RC2016'!Q301/'2018 Hourly Load - RC2016'!$C$7</f>
        <v>0.67312733810063718</v>
      </c>
      <c r="R300" s="33">
        <f>+'2018 Hourly Load - RC2016'!R301/'2018 Hourly Load - RC2016'!$C$7</f>
        <v>0.68123277560243867</v>
      </c>
      <c r="S300" s="33">
        <f>+'2018 Hourly Load - RC2016'!S301/'2018 Hourly Load - RC2016'!$C$7</f>
        <v>0.66857325208158369</v>
      </c>
      <c r="T300" s="33">
        <f>+'2018 Hourly Load - RC2016'!T301/'2018 Hourly Load - RC2016'!$C$7</f>
        <v>0.63230768635187407</v>
      </c>
      <c r="U300" s="33">
        <f>+'2018 Hourly Load - RC2016'!U301/'2018 Hourly Load - RC2016'!$C$7</f>
        <v>0.62244746341153823</v>
      </c>
      <c r="V300" s="33">
        <f>+'2018 Hourly Load - RC2016'!V301/'2018 Hourly Load - RC2016'!$C$7</f>
        <v>0.59203118247694297</v>
      </c>
      <c r="W300" s="33">
        <f>+'2018 Hourly Load - RC2016'!W301/'2018 Hourly Load - RC2016'!$C$7</f>
        <v>0.54974920952940121</v>
      </c>
      <c r="X300" s="33">
        <f>+'2018 Hourly Load - RC2016'!X301/'2018 Hourly Load - RC2016'!$C$7</f>
        <v>0.50989051171126409</v>
      </c>
      <c r="Y300" s="33">
        <f>+'2018 Hourly Load - RC2016'!Y301/'2018 Hourly Load - RC2016'!$C$7</f>
        <v>0.46230240184243993</v>
      </c>
      <c r="AA300" s="34">
        <f t="shared" si="4"/>
        <v>0.68123277560243867</v>
      </c>
    </row>
    <row r="301" spans="1:27" x14ac:dyDescent="0.2">
      <c r="A301" s="29">
        <f>IF('2018 Hourly Load - RC2016'!A302="","",'2018 Hourly Load - RC2016'!A302)</f>
        <v>43392</v>
      </c>
      <c r="B301" s="33">
        <f>+'2018 Hourly Load - RC2016'!B302/'2018 Hourly Load - RC2016'!$C$7</f>
        <v>0.42022933192329515</v>
      </c>
      <c r="C301" s="33">
        <f>+'2018 Hourly Load - RC2016'!C302/'2018 Hourly Load - RC2016'!$C$7</f>
        <v>0.38726443404225719</v>
      </c>
      <c r="D301" s="33">
        <f>+'2018 Hourly Load - RC2016'!D302/'2018 Hourly Load - RC2016'!$C$7</f>
        <v>0.36336592759364666</v>
      </c>
      <c r="E301" s="33">
        <f>+'2018 Hourly Load - RC2016'!E302/'2018 Hourly Load - RC2016'!$C$7</f>
        <v>0.34895161863425744</v>
      </c>
      <c r="F301" s="33">
        <f>+'2018 Hourly Load - RC2016'!F302/'2018 Hourly Load - RC2016'!$C$7</f>
        <v>0.34293521141642541</v>
      </c>
      <c r="G301" s="33">
        <f>+'2018 Hourly Load - RC2016'!G302/'2018 Hourly Load - RC2016'!$C$7</f>
        <v>0.34318589505050168</v>
      </c>
      <c r="H301" s="33">
        <f>+'2018 Hourly Load - RC2016'!H302/'2018 Hourly Load - RC2016'!$C$7</f>
        <v>0.35413241373850168</v>
      </c>
      <c r="I301" s="33">
        <f>+'2018 Hourly Load - RC2016'!I302/'2018 Hourly Load - RC2016'!$C$7</f>
        <v>0.36470290697538704</v>
      </c>
      <c r="J301" s="33">
        <f>+'2018 Hourly Load - RC2016'!J302/'2018 Hourly Load - RC2016'!$C$7</f>
        <v>0.40899034899553954</v>
      </c>
      <c r="K301" s="33">
        <f>+'2018 Hourly Load - RC2016'!K302/'2018 Hourly Load - RC2016'!$C$7</f>
        <v>0.46823524784891318</v>
      </c>
      <c r="L301" s="33">
        <f>+'2018 Hourly Load - RC2016'!L302/'2018 Hourly Load - RC2016'!$C$7</f>
        <v>0.51970895404592043</v>
      </c>
      <c r="M301" s="33">
        <f>+'2018 Hourly Load - RC2016'!M302/'2018 Hourly Load - RC2016'!$C$7</f>
        <v>0.56316078395248514</v>
      </c>
      <c r="N301" s="33">
        <f>+'2018 Hourly Load - RC2016'!N302/'2018 Hourly Load - RC2016'!$C$7</f>
        <v>0.6076989096067138</v>
      </c>
      <c r="O301" s="33">
        <f>+'2018 Hourly Load - RC2016'!O302/'2018 Hourly Load - RC2016'!$C$7</f>
        <v>0.64162476141837776</v>
      </c>
      <c r="P301" s="33">
        <f>+'2018 Hourly Load - RC2016'!P302/'2018 Hourly Load - RC2016'!$C$7</f>
        <v>0.66882393571566001</v>
      </c>
      <c r="Q301" s="33">
        <f>+'2018 Hourly Load - RC2016'!Q302/'2018 Hourly Load - RC2016'!$C$7</f>
        <v>0.6849512495079042</v>
      </c>
      <c r="R301" s="33">
        <f>+'2018 Hourly Load - RC2016'!R302/'2018 Hourly Load - RC2016'!$C$7</f>
        <v>0.69046628945758348</v>
      </c>
      <c r="S301" s="33">
        <f>+'2018 Hourly Load - RC2016'!S302/'2018 Hourly Load - RC2016'!$C$7</f>
        <v>0.67801566896512566</v>
      </c>
      <c r="T301" s="33">
        <f>+'2018 Hourly Load - RC2016'!T302/'2018 Hourly Load - RC2016'!$C$7</f>
        <v>0.65023156618833189</v>
      </c>
      <c r="U301" s="33">
        <f>+'2018 Hourly Load - RC2016'!U302/'2018 Hourly Load - RC2016'!$C$7</f>
        <v>0.65257128010637766</v>
      </c>
      <c r="V301" s="33">
        <f>+'2018 Hourly Load - RC2016'!V302/'2018 Hourly Load - RC2016'!$C$7</f>
        <v>0.62616593731700387</v>
      </c>
      <c r="W301" s="33">
        <f>+'2018 Hourly Load - RC2016'!W302/'2018 Hourly Load - RC2016'!$C$7</f>
        <v>0.57882851108225608</v>
      </c>
      <c r="X301" s="33">
        <f>+'2018 Hourly Load - RC2016'!X302/'2018 Hourly Load - RC2016'!$C$7</f>
        <v>0.52969451880329455</v>
      </c>
      <c r="Y301" s="33">
        <f>+'2018 Hourly Load - RC2016'!Y302/'2018 Hourly Load - RC2016'!$C$7</f>
        <v>0.47629890474503528</v>
      </c>
      <c r="AA301" s="34">
        <f t="shared" si="4"/>
        <v>0.69046628945758348</v>
      </c>
    </row>
    <row r="302" spans="1:27" x14ac:dyDescent="0.2">
      <c r="A302" s="29">
        <f>IF('2018 Hourly Load - RC2016'!A303="","",'2018 Hourly Load - RC2016'!A303)</f>
        <v>43393</v>
      </c>
      <c r="B302" s="33">
        <f>+'2018 Hourly Load - RC2016'!B303/'2018 Hourly Load - RC2016'!$C$7</f>
        <v>0.42937928456708135</v>
      </c>
      <c r="C302" s="33">
        <f>+'2018 Hourly Load - RC2016'!C303/'2018 Hourly Load - RC2016'!$C$7</f>
        <v>0.39532809093837928</v>
      </c>
      <c r="D302" s="33">
        <f>+'2018 Hourly Load - RC2016'!D303/'2018 Hourly Load - RC2016'!$C$7</f>
        <v>0.37514805839523435</v>
      </c>
      <c r="E302" s="33">
        <f>+'2018 Hourly Load - RC2016'!E303/'2018 Hourly Load - RC2016'!$C$7</f>
        <v>0.36461934576402832</v>
      </c>
      <c r="F302" s="33">
        <f>+'2018 Hourly Load - RC2016'!F303/'2018 Hourly Load - RC2016'!$C$7</f>
        <v>0.36524605484921913</v>
      </c>
      <c r="G302" s="33">
        <f>+'2018 Hourly Load - RC2016'!G303/'2018 Hourly Load - RC2016'!$C$7</f>
        <v>0.38901921948079149</v>
      </c>
      <c r="H302" s="33">
        <f>+'2018 Hourly Load - RC2016'!H303/'2018 Hourly Load - RC2016'!$C$7</f>
        <v>0.4358552784473867</v>
      </c>
      <c r="I302" s="33">
        <f>+'2018 Hourly Load - RC2016'!I303/'2018 Hourly Load - RC2016'!$C$7</f>
        <v>0.45992090731871477</v>
      </c>
      <c r="J302" s="33">
        <f>+'2018 Hourly Load - RC2016'!J303/'2018 Hourly Load - RC2016'!$C$7</f>
        <v>0.48686939798192075</v>
      </c>
      <c r="K302" s="33">
        <f>+'2018 Hourly Load - RC2016'!K303/'2018 Hourly Load - RC2016'!$C$7</f>
        <v>0.53917871629251579</v>
      </c>
      <c r="L302" s="33">
        <f>+'2018 Hourly Load - RC2016'!L303/'2018 Hourly Load - RC2016'!$C$7</f>
        <v>0.58973324916457659</v>
      </c>
      <c r="M302" s="33">
        <f>+'2018 Hourly Load - RC2016'!M303/'2018 Hourly Load - RC2016'!$C$7</f>
        <v>0.63222412514051518</v>
      </c>
      <c r="N302" s="33">
        <f>+'2018 Hourly Load - RC2016'!N303/'2018 Hourly Load - RC2016'!$C$7</f>
        <v>0.66798832360207228</v>
      </c>
      <c r="O302" s="33">
        <f>+'2018 Hourly Load - RC2016'!O303/'2018 Hourly Load - RC2016'!$C$7</f>
        <v>0.69581420698454544</v>
      </c>
      <c r="P302" s="33">
        <f>+'2018 Hourly Load - RC2016'!P303/'2018 Hourly Load - RC2016'!$C$7</f>
        <v>0.72088257039217885</v>
      </c>
      <c r="Q302" s="33">
        <f>+'2018 Hourly Load - RC2016'!Q303/'2018 Hourly Load - RC2016'!$C$7</f>
        <v>0.72819417638607198</v>
      </c>
      <c r="R302" s="33">
        <f>+'2018 Hourly Load - RC2016'!R303/'2018 Hourly Load - RC2016'!$C$7</f>
        <v>0.72313872309886595</v>
      </c>
      <c r="S302" s="33">
        <f>+'2018 Hourly Load - RC2016'!S303/'2018 Hourly Load - RC2016'!$C$7</f>
        <v>0.70600867477031626</v>
      </c>
      <c r="T302" s="33">
        <f>+'2018 Hourly Load - RC2016'!T303/'2018 Hourly Load - RC2016'!$C$7</f>
        <v>0.68908752947016372</v>
      </c>
      <c r="U302" s="33">
        <f>+'2018 Hourly Load - RC2016'!U303/'2018 Hourly Load - RC2016'!$C$7</f>
        <v>0.69518749789935452</v>
      </c>
      <c r="V302" s="33">
        <f>+'2018 Hourly Load - RC2016'!V303/'2018 Hourly Load - RC2016'!$C$7</f>
        <v>0.66447875272500356</v>
      </c>
      <c r="W302" s="33">
        <f>+'2018 Hourly Load - RC2016'!W303/'2018 Hourly Load - RC2016'!$C$7</f>
        <v>0.61651461740506497</v>
      </c>
      <c r="X302" s="33">
        <f>+'2018 Hourly Load - RC2016'!X303/'2018 Hourly Load - RC2016'!$C$7</f>
        <v>0.56174024335938588</v>
      </c>
      <c r="Y302" s="33">
        <f>+'2018 Hourly Load - RC2016'!Y303/'2018 Hourly Load - RC2016'!$C$7</f>
        <v>0.50458437478998164</v>
      </c>
      <c r="AA302" s="34">
        <f t="shared" si="4"/>
        <v>0.72819417638607198</v>
      </c>
    </row>
    <row r="303" spans="1:27" x14ac:dyDescent="0.2">
      <c r="A303" s="29">
        <f>IF('2018 Hourly Load - RC2016'!A304="","",'2018 Hourly Load - RC2016'!A304)</f>
        <v>43394</v>
      </c>
      <c r="B303" s="33">
        <f>+'2018 Hourly Load - RC2016'!B304/'2018 Hourly Load - RC2016'!$C$7</f>
        <v>0.45428052555199727</v>
      </c>
      <c r="C303" s="33">
        <f>+'2018 Hourly Load - RC2016'!C304/'2018 Hourly Load - RC2016'!$C$7</f>
        <v>0.42382246401172263</v>
      </c>
      <c r="D303" s="33">
        <f>+'2018 Hourly Load - RC2016'!D304/'2018 Hourly Load - RC2016'!$C$7</f>
        <v>0.40614926780934102</v>
      </c>
      <c r="E303" s="33">
        <f>+'2018 Hourly Load - RC2016'!E304/'2018 Hourly Load - RC2016'!$C$7</f>
        <v>0.39503562669862352</v>
      </c>
      <c r="F303" s="33">
        <f>+'2018 Hourly Load - RC2016'!F304/'2018 Hourly Load - RC2016'!$C$7</f>
        <v>0.39587123881221137</v>
      </c>
      <c r="G303" s="33">
        <f>+'2018 Hourly Load - RC2016'!G304/'2018 Hourly Load - RC2016'!$C$7</f>
        <v>0.42056357676873024</v>
      </c>
      <c r="H303" s="33">
        <f>+'2018 Hourly Load - RC2016'!H304/'2018 Hourly Load - RC2016'!$C$7</f>
        <v>0.47283111447364595</v>
      </c>
      <c r="I303" s="33">
        <f>+'2018 Hourly Load - RC2016'!I304/'2018 Hourly Load - RC2016'!$C$7</f>
        <v>0.49898577362894353</v>
      </c>
      <c r="J303" s="33">
        <f>+'2018 Hourly Load - RC2016'!J304/'2018 Hourly Load - RC2016'!$C$7</f>
        <v>0.50897133838631747</v>
      </c>
      <c r="K303" s="33">
        <f>+'2018 Hourly Load - RC2016'!K304/'2018 Hourly Load - RC2016'!$C$7</f>
        <v>0.54147664960488218</v>
      </c>
      <c r="L303" s="33">
        <f>+'2018 Hourly Load - RC2016'!L304/'2018 Hourly Load - RC2016'!$C$7</f>
        <v>0.57749153170051559</v>
      </c>
      <c r="M303" s="33">
        <f>+'2018 Hourly Load - RC2016'!M304/'2018 Hourly Load - RC2016'!$C$7</f>
        <v>0.59921744665379784</v>
      </c>
      <c r="N303" s="33">
        <f>+'2018 Hourly Load - RC2016'!N304/'2018 Hourly Load - RC2016'!$C$7</f>
        <v>0.61396600045862226</v>
      </c>
      <c r="O303" s="33">
        <f>+'2018 Hourly Load - RC2016'!O304/'2018 Hourly Load - RC2016'!$C$7</f>
        <v>0.62111048402979774</v>
      </c>
      <c r="P303" s="33">
        <f>+'2018 Hourly Load - RC2016'!P304/'2018 Hourly Load - RC2016'!$C$7</f>
        <v>0.62282348886265271</v>
      </c>
      <c r="Q303" s="33">
        <f>+'2018 Hourly Load - RC2016'!Q304/'2018 Hourly Load - RC2016'!$C$7</f>
        <v>0.62432759066711074</v>
      </c>
      <c r="R303" s="33">
        <f>+'2018 Hourly Load - RC2016'!R304/'2018 Hourly Load - RC2016'!$C$7</f>
        <v>0.62115226463547712</v>
      </c>
      <c r="S303" s="33">
        <f>+'2018 Hourly Load - RC2016'!S304/'2018 Hourly Load - RC2016'!$C$7</f>
        <v>0.61496873499492755</v>
      </c>
      <c r="T303" s="33">
        <f>+'2018 Hourly Load - RC2016'!T304/'2018 Hourly Load - RC2016'!$C$7</f>
        <v>0.61475983196653061</v>
      </c>
      <c r="U303" s="33">
        <f>+'2018 Hourly Load - RC2016'!U304/'2018 Hourly Load - RC2016'!$C$7</f>
        <v>0.63268371180298855</v>
      </c>
      <c r="V303" s="33">
        <f>+'2018 Hourly Load - RC2016'!V304/'2018 Hourly Load - RC2016'!$C$7</f>
        <v>0.6099550623134008</v>
      </c>
      <c r="W303" s="33">
        <f>+'2018 Hourly Load - RC2016'!W304/'2018 Hourly Load - RC2016'!$C$7</f>
        <v>0.5736059353723324</v>
      </c>
      <c r="X303" s="33">
        <f>+'2018 Hourly Load - RC2016'!X304/'2018 Hourly Load - RC2016'!$C$7</f>
        <v>0.52384523400818006</v>
      </c>
      <c r="Y303" s="33">
        <f>+'2018 Hourly Load - RC2016'!Y304/'2018 Hourly Load - RC2016'!$C$7</f>
        <v>0.46597909514222619</v>
      </c>
      <c r="AA303" s="34">
        <f t="shared" si="4"/>
        <v>0.63268371180298855</v>
      </c>
    </row>
    <row r="304" spans="1:27" x14ac:dyDescent="0.2">
      <c r="A304" s="29">
        <f>IF('2018 Hourly Load - RC2016'!A305="","",'2018 Hourly Load - RC2016'!A305)</f>
        <v>43395</v>
      </c>
      <c r="B304" s="33">
        <f>+'2018 Hourly Load - RC2016'!B305/'2018 Hourly Load - RC2016'!$C$7</f>
        <v>0.42236014281294398</v>
      </c>
      <c r="C304" s="33">
        <f>+'2018 Hourly Load - RC2016'!C305/'2018 Hourly Load - RC2016'!$C$7</f>
        <v>0.39282125459761591</v>
      </c>
      <c r="D304" s="33">
        <f>+'2018 Hourly Load - RC2016'!D305/'2018 Hourly Load - RC2016'!$C$7</f>
        <v>0.37569120626906638</v>
      </c>
      <c r="E304" s="33">
        <f>+'2018 Hourly Load - RC2016'!E305/'2018 Hourly Load - RC2016'!$C$7</f>
        <v>0.36725152392182986</v>
      </c>
      <c r="F304" s="33">
        <f>+'2018 Hourly Load - RC2016'!F305/'2018 Hourly Load - RC2016'!$C$7</f>
        <v>0.36925699299444048</v>
      </c>
      <c r="G304" s="33">
        <f>+'2018 Hourly Load - RC2016'!G305/'2018 Hourly Load - RC2016'!$C$7</f>
        <v>0.39219454551242511</v>
      </c>
      <c r="H304" s="33">
        <f>+'2018 Hourly Load - RC2016'!H305/'2018 Hourly Load - RC2016'!$C$7</f>
        <v>0.4495175365045469</v>
      </c>
      <c r="I304" s="33">
        <f>+'2018 Hourly Load - RC2016'!I305/'2018 Hourly Load - RC2016'!$C$7</f>
        <v>0.47713451685862307</v>
      </c>
      <c r="J304" s="33">
        <f>+'2018 Hourly Load - RC2016'!J305/'2018 Hourly Load - RC2016'!$C$7</f>
        <v>0.48858240281477566</v>
      </c>
      <c r="K304" s="33">
        <f>+'2018 Hourly Load - RC2016'!K305/'2018 Hourly Load - RC2016'!$C$7</f>
        <v>0.51874800011529454</v>
      </c>
      <c r="L304" s="33">
        <f>+'2018 Hourly Load - RC2016'!L305/'2018 Hourly Load - RC2016'!$C$7</f>
        <v>0.55676835128353863</v>
      </c>
      <c r="M304" s="33">
        <f>+'2018 Hourly Load - RC2016'!M305/'2018 Hourly Load - RC2016'!$C$7</f>
        <v>0.59437089639498875</v>
      </c>
      <c r="N304" s="33">
        <f>+'2018 Hourly Load - RC2016'!N305/'2018 Hourly Load - RC2016'!$C$7</f>
        <v>0.62194609614338559</v>
      </c>
      <c r="O304" s="33">
        <f>+'2018 Hourly Load - RC2016'!O305/'2018 Hourly Load - RC2016'!$C$7</f>
        <v>0.64551035774656096</v>
      </c>
      <c r="P304" s="33">
        <f>+'2018 Hourly Load - RC2016'!P305/'2018 Hourly Load - RC2016'!$C$7</f>
        <v>0.66268218668078982</v>
      </c>
      <c r="Q304" s="33">
        <f>+'2018 Hourly Load - RC2016'!Q305/'2018 Hourly Load - RC2016'!$C$7</f>
        <v>0.6724170678040875</v>
      </c>
      <c r="R304" s="33">
        <f>+'2018 Hourly Load - RC2016'!R305/'2018 Hourly Load - RC2016'!$C$7</f>
        <v>0.66673490543169067</v>
      </c>
      <c r="S304" s="33">
        <f>+'2018 Hourly Load - RC2016'!S305/'2018 Hourly Load - RC2016'!$C$7</f>
        <v>0.652487718895019</v>
      </c>
      <c r="T304" s="33">
        <f>+'2018 Hourly Load - RC2016'!T305/'2018 Hourly Load - RC2016'!$C$7</f>
        <v>0.64584460259199605</v>
      </c>
      <c r="U304" s="33">
        <f>+'2018 Hourly Load - RC2016'!U305/'2018 Hourly Load - RC2016'!$C$7</f>
        <v>0.65687468249135483</v>
      </c>
      <c r="V304" s="33">
        <f>+'2018 Hourly Load - RC2016'!V305/'2018 Hourly Load - RC2016'!$C$7</f>
        <v>0.63305973725410303</v>
      </c>
      <c r="W304" s="33">
        <f>+'2018 Hourly Load - RC2016'!W305/'2018 Hourly Load - RC2016'!$C$7</f>
        <v>0.59274145277349255</v>
      </c>
      <c r="X304" s="33">
        <f>+'2018 Hourly Load - RC2016'!X305/'2018 Hourly Load - RC2016'!$C$7</f>
        <v>0.5391369356868364</v>
      </c>
      <c r="Y304" s="33">
        <f>+'2018 Hourly Load - RC2016'!Y305/'2018 Hourly Load - RC2016'!$C$7</f>
        <v>0.481855725300394</v>
      </c>
      <c r="AA304" s="34">
        <f t="shared" si="4"/>
        <v>0.6724170678040875</v>
      </c>
    </row>
    <row r="305" spans="1:27" x14ac:dyDescent="0.2">
      <c r="A305" s="29">
        <f>IF('2018 Hourly Load - RC2016'!A306="","",'2018 Hourly Load - RC2016'!A306)</f>
        <v>43396</v>
      </c>
      <c r="B305" s="33">
        <f>+'2018 Hourly Load - RC2016'!B306/'2018 Hourly Load - RC2016'!$C$7</f>
        <v>0.43447651845996682</v>
      </c>
      <c r="C305" s="33">
        <f>+'2018 Hourly Load - RC2016'!C306/'2018 Hourly Load - RC2016'!$C$7</f>
        <v>0.40694309931724948</v>
      </c>
      <c r="D305" s="33">
        <f>+'2018 Hourly Load - RC2016'!D306/'2018 Hourly Load - RC2016'!$C$7</f>
        <v>0.38843429100128007</v>
      </c>
      <c r="E305" s="33">
        <f>+'2018 Hourly Load - RC2016'!E306/'2018 Hourly Load - RC2016'!$C$7</f>
        <v>0.3772370886792038</v>
      </c>
      <c r="F305" s="33">
        <f>+'2018 Hourly Load - RC2016'!F306/'2018 Hourly Load - RC2016'!$C$7</f>
        <v>0.3759836705088222</v>
      </c>
      <c r="G305" s="33">
        <f>+'2018 Hourly Load - RC2016'!G306/'2018 Hourly Load - RC2016'!$C$7</f>
        <v>0.39988217695743267</v>
      </c>
      <c r="H305" s="33">
        <f>+'2018 Hourly Load - RC2016'!H306/'2018 Hourly Load - RC2016'!$C$7</f>
        <v>0.45482367342582936</v>
      </c>
      <c r="I305" s="33">
        <f>+'2018 Hourly Load - RC2016'!I306/'2018 Hourly Load - RC2016'!$C$7</f>
        <v>0.4820228477231116</v>
      </c>
      <c r="J305" s="33">
        <f>+'2018 Hourly Load - RC2016'!J306/'2018 Hourly Load - RC2016'!$C$7</f>
        <v>0.48858240281477566</v>
      </c>
      <c r="K305" s="33">
        <f>+'2018 Hourly Load - RC2016'!K306/'2018 Hourly Load - RC2016'!$C$7</f>
        <v>0.51431925591327932</v>
      </c>
      <c r="L305" s="33">
        <f>+'2018 Hourly Load - RC2016'!L306/'2018 Hourly Load - RC2016'!$C$7</f>
        <v>0.54377458291724867</v>
      </c>
      <c r="M305" s="33">
        <f>+'2018 Hourly Load - RC2016'!M306/'2018 Hourly Load - RC2016'!$C$7</f>
        <v>0.56821623723969117</v>
      </c>
      <c r="N305" s="33">
        <f>+'2018 Hourly Load - RC2016'!N306/'2018 Hourly Load - RC2016'!$C$7</f>
        <v>0.58847983099419487</v>
      </c>
      <c r="O305" s="33">
        <f>+'2018 Hourly Load - RC2016'!O306/'2018 Hourly Load - RC2016'!$C$7</f>
        <v>0.60139003814912617</v>
      </c>
      <c r="P305" s="33">
        <f>+'2018 Hourly Load - RC2016'!P306/'2018 Hourly Load - RC2016'!$C$7</f>
        <v>0.61329751076775196</v>
      </c>
      <c r="Q305" s="33">
        <f>+'2018 Hourly Load - RC2016'!Q306/'2018 Hourly Load - RC2016'!$C$7</f>
        <v>0.61877077011175197</v>
      </c>
      <c r="R305" s="33">
        <f>+'2018 Hourly Load - RC2016'!R306/'2018 Hourly Load - RC2016'!$C$7</f>
        <v>0.61559544408011846</v>
      </c>
      <c r="S305" s="33">
        <f>+'2018 Hourly Load - RC2016'!S306/'2018 Hourly Load - RC2016'!$C$7</f>
        <v>0.6067379556760879</v>
      </c>
      <c r="T305" s="33">
        <f>+'2018 Hourly Load - RC2016'!T306/'2018 Hourly Load - RC2016'!$C$7</f>
        <v>0.60009483937306507</v>
      </c>
      <c r="U305" s="33">
        <f>+'2018 Hourly Load - RC2016'!U306/'2018 Hourly Load - RC2016'!$C$7</f>
        <v>0.61208587320304975</v>
      </c>
      <c r="V305" s="33">
        <f>+'2018 Hourly Load - RC2016'!V306/'2018 Hourly Load - RC2016'!$C$7</f>
        <v>0.60109757390937046</v>
      </c>
      <c r="W305" s="33">
        <f>+'2018 Hourly Load - RC2016'!W306/'2018 Hourly Load - RC2016'!$C$7</f>
        <v>0.56596008453300417</v>
      </c>
      <c r="X305" s="33">
        <f>+'2018 Hourly Load - RC2016'!X306/'2018 Hourly Load - RC2016'!$C$7</f>
        <v>0.51820485224146251</v>
      </c>
      <c r="Y305" s="33">
        <f>+'2018 Hourly Load - RC2016'!Y306/'2018 Hourly Load - RC2016'!$C$7</f>
        <v>0.46714895210124907</v>
      </c>
      <c r="AA305" s="34">
        <f t="shared" si="4"/>
        <v>0.61877077011175197</v>
      </c>
    </row>
    <row r="306" spans="1:27" x14ac:dyDescent="0.2">
      <c r="A306" s="29">
        <f>IF('2018 Hourly Load - RC2016'!A307="","",'2018 Hourly Load - RC2016'!A307)</f>
        <v>43397</v>
      </c>
      <c r="B306" s="33">
        <f>+'2018 Hourly Load - RC2016'!B307/'2018 Hourly Load - RC2016'!$C$7</f>
        <v>0.42373890280036386</v>
      </c>
      <c r="C306" s="33">
        <f>+'2018 Hourly Load - RC2016'!C307/'2018 Hourly Load - RC2016'!$C$7</f>
        <v>0.39436713700775333</v>
      </c>
      <c r="D306" s="33">
        <f>+'2018 Hourly Load - RC2016'!D307/'2018 Hourly Load - RC2016'!$C$7</f>
        <v>0.37732064989056258</v>
      </c>
      <c r="E306" s="33">
        <f>+'2018 Hourly Load - RC2016'!E307/'2018 Hourly Load - RC2016'!$C$7</f>
        <v>0.36980014086827256</v>
      </c>
      <c r="F306" s="33">
        <f>+'2018 Hourly Load - RC2016'!F307/'2018 Hourly Load - RC2016'!$C$7</f>
        <v>0.37218163539199772</v>
      </c>
      <c r="G306" s="33">
        <f>+'2018 Hourly Load - RC2016'!G307/'2018 Hourly Load - RC2016'!$C$7</f>
        <v>0.39474316245886781</v>
      </c>
      <c r="H306" s="33">
        <f>+'2018 Hourly Load - RC2016'!H307/'2018 Hourly Load - RC2016'!$C$7</f>
        <v>0.44162100203114235</v>
      </c>
      <c r="I306" s="33">
        <f>+'2018 Hourly Load - RC2016'!I307/'2018 Hourly Load - RC2016'!$C$7</f>
        <v>0.47049140055560018</v>
      </c>
      <c r="J306" s="33">
        <f>+'2018 Hourly Load - RC2016'!J307/'2018 Hourly Load - RC2016'!$C$7</f>
        <v>0.48791391312390542</v>
      </c>
      <c r="K306" s="33">
        <f>+'2018 Hourly Load - RC2016'!K307/'2018 Hourly Load - RC2016'!$C$7</f>
        <v>0.52104593342766092</v>
      </c>
      <c r="L306" s="33">
        <f>+'2018 Hourly Load - RC2016'!L307/'2018 Hourly Load - RC2016'!$C$7</f>
        <v>0.54841223014766072</v>
      </c>
      <c r="M306" s="33">
        <f>+'2018 Hourly Load - RC2016'!M307/'2018 Hourly Load - RC2016'!$C$7</f>
        <v>0.5677984311828973</v>
      </c>
      <c r="N306" s="33">
        <f>+'2018 Hourly Load - RC2016'!N307/'2018 Hourly Load - RC2016'!$C$7</f>
        <v>0.57740797048915682</v>
      </c>
      <c r="O306" s="33">
        <f>+'2018 Hourly Load - RC2016'!O307/'2018 Hourly Load - RC2016'!$C$7</f>
        <v>0.58772778009196591</v>
      </c>
      <c r="P306" s="33">
        <f>+'2018 Hourly Load - RC2016'!P307/'2018 Hourly Load - RC2016'!$C$7</f>
        <v>0.59562431456537046</v>
      </c>
      <c r="Q306" s="33">
        <f>+'2018 Hourly Load - RC2016'!Q307/'2018 Hourly Load - RC2016'!$C$7</f>
        <v>0.60272701753086655</v>
      </c>
      <c r="R306" s="33">
        <f>+'2018 Hourly Load - RC2016'!R307/'2018 Hourly Load - RC2016'!$C$7</f>
        <v>0.60197496662863759</v>
      </c>
      <c r="S306" s="33">
        <f>+'2018 Hourly Load - RC2016'!S307/'2018 Hourly Load - RC2016'!$C$7</f>
        <v>0.59253254974509562</v>
      </c>
      <c r="T306" s="33">
        <f>+'2018 Hourly Load - RC2016'!T307/'2018 Hourly Load - RC2016'!$C$7</f>
        <v>0.58451067345465291</v>
      </c>
      <c r="U306" s="33">
        <f>+'2018 Hourly Load - RC2016'!U307/'2018 Hourly Load - RC2016'!$C$7</f>
        <v>0.58893941765666824</v>
      </c>
      <c r="V306" s="33">
        <f>+'2018 Hourly Load - RC2016'!V307/'2018 Hourly Load - RC2016'!$C$7</f>
        <v>0.56679569664659202</v>
      </c>
      <c r="W306" s="33">
        <f>+'2018 Hourly Load - RC2016'!W307/'2018 Hourly Load - RC2016'!$C$7</f>
        <v>0.53809242054485162</v>
      </c>
      <c r="X306" s="33">
        <f>+'2018 Hourly Load - RC2016'!X307/'2018 Hourly Load - RC2016'!$C$7</f>
        <v>0.50496040024109612</v>
      </c>
      <c r="Y306" s="33">
        <f>+'2018 Hourly Load - RC2016'!Y307/'2018 Hourly Load - RC2016'!$C$7</f>
        <v>0.45971200429031783</v>
      </c>
      <c r="AA306" s="34">
        <f t="shared" si="4"/>
        <v>0.60272701753086655</v>
      </c>
    </row>
    <row r="307" spans="1:27" x14ac:dyDescent="0.2">
      <c r="A307" s="29">
        <f>IF('2018 Hourly Load - RC2016'!A308="","",'2018 Hourly Load - RC2016'!A308)</f>
        <v>43398</v>
      </c>
      <c r="B307" s="33">
        <f>+'2018 Hourly Load - RC2016'!B308/'2018 Hourly Load - RC2016'!$C$7</f>
        <v>0.41229101684421121</v>
      </c>
      <c r="C307" s="33">
        <f>+'2018 Hourly Load - RC2016'!C308/'2018 Hourly Load - RC2016'!$C$7</f>
        <v>0.37811448139847098</v>
      </c>
      <c r="D307" s="33">
        <f>+'2018 Hourly Load - RC2016'!D308/'2018 Hourly Load - RC2016'!$C$7</f>
        <v>0.35559473493728028</v>
      </c>
      <c r="E307" s="33">
        <f>+'2018 Hourly Load - RC2016'!E308/'2018 Hourly Load - RC2016'!$C$7</f>
        <v>0.34143110961196743</v>
      </c>
      <c r="F307" s="33">
        <f>+'2018 Hourly Load - RC2016'!F308/'2018 Hourly Load - RC2016'!$C$7</f>
        <v>0.33637565632476135</v>
      </c>
      <c r="G307" s="33">
        <f>+'2018 Hourly Load - RC2016'!G308/'2018 Hourly Load - RC2016'!$C$7</f>
        <v>0.3402194720472651</v>
      </c>
      <c r="H307" s="33">
        <f>+'2018 Hourly Load - RC2016'!H308/'2018 Hourly Load - RC2016'!$C$7</f>
        <v>0.35572007675431844</v>
      </c>
      <c r="I307" s="33">
        <f>+'2018 Hourly Load - RC2016'!I308/'2018 Hourly Load - RC2016'!$C$7</f>
        <v>0.37502271657819614</v>
      </c>
      <c r="J307" s="33">
        <f>+'2018 Hourly Load - RC2016'!J308/'2018 Hourly Load - RC2016'!$C$7</f>
        <v>0.41262526168964636</v>
      </c>
      <c r="K307" s="33">
        <f>+'2018 Hourly Load - RC2016'!K308/'2018 Hourly Load - RC2016'!$C$7</f>
        <v>0.46363938122418041</v>
      </c>
      <c r="L307" s="33">
        <f>+'2018 Hourly Load - RC2016'!L308/'2018 Hourly Load - RC2016'!$C$7</f>
        <v>0.50550354811492815</v>
      </c>
      <c r="M307" s="33">
        <f>+'2018 Hourly Load - RC2016'!M308/'2018 Hourly Load - RC2016'!$C$7</f>
        <v>0.53621229328927922</v>
      </c>
      <c r="N307" s="33">
        <f>+'2018 Hourly Load - RC2016'!N308/'2018 Hourly Load - RC2016'!$C$7</f>
        <v>0.56253407486729423</v>
      </c>
      <c r="O307" s="33">
        <f>+'2018 Hourly Load - RC2016'!O308/'2018 Hourly Load - RC2016'!$C$7</f>
        <v>0.5867668261613399</v>
      </c>
      <c r="P307" s="33">
        <f>+'2018 Hourly Load - RC2016'!P308/'2018 Hourly Load - RC2016'!$C$7</f>
        <v>0.604816047814836</v>
      </c>
      <c r="Q307" s="33">
        <f>+'2018 Hourly Load - RC2016'!Q308/'2018 Hourly Load - RC2016'!$C$7</f>
        <v>0.61785159678680546</v>
      </c>
      <c r="R307" s="33">
        <f>+'2018 Hourly Load - RC2016'!R308/'2018 Hourly Load - RC2016'!$C$7</f>
        <v>0.61814406102656116</v>
      </c>
      <c r="S307" s="33">
        <f>+'2018 Hourly Load - RC2016'!S308/'2018 Hourly Load - RC2016'!$C$7</f>
        <v>0.60247633389679023</v>
      </c>
      <c r="T307" s="33">
        <f>+'2018 Hourly Load - RC2016'!T308/'2018 Hourly Load - RC2016'!$C$7</f>
        <v>0.57394018021776749</v>
      </c>
      <c r="U307" s="33">
        <f>+'2018 Hourly Load - RC2016'!U308/'2018 Hourly Load - RC2016'!$C$7</f>
        <v>0.5700545838895843</v>
      </c>
      <c r="V307" s="33">
        <f>+'2018 Hourly Load - RC2016'!V308/'2018 Hourly Load - RC2016'!$C$7</f>
        <v>0.54394170533996611</v>
      </c>
      <c r="W307" s="33">
        <f>+'2018 Hourly Load - RC2016'!W308/'2018 Hourly Load - RC2016'!$C$7</f>
        <v>0.51210488381227171</v>
      </c>
      <c r="X307" s="33">
        <f>+'2018 Hourly Load - RC2016'!X308/'2018 Hourly Load - RC2016'!$C$7</f>
        <v>0.47759410352109632</v>
      </c>
      <c r="Y307" s="33">
        <f>+'2018 Hourly Load - RC2016'!Y308/'2018 Hourly Load - RC2016'!$C$7</f>
        <v>0.43364090634637908</v>
      </c>
      <c r="AA307" s="34">
        <f t="shared" si="4"/>
        <v>0.61814406102656116</v>
      </c>
    </row>
    <row r="308" spans="1:27" x14ac:dyDescent="0.2">
      <c r="A308" s="29">
        <f>IF('2018 Hourly Load - RC2016'!A309="","",'2018 Hourly Load - RC2016'!A309)</f>
        <v>43399</v>
      </c>
      <c r="B308" s="33">
        <f>+'2018 Hourly Load - RC2016'!B309/'2018 Hourly Load - RC2016'!$C$7</f>
        <v>0.39403289216231824</v>
      </c>
      <c r="C308" s="33">
        <f>+'2018 Hourly Load - RC2016'!C309/'2018 Hourly Load - RC2016'!$C$7</f>
        <v>0.36466112636970771</v>
      </c>
      <c r="D308" s="33">
        <f>+'2018 Hourly Load - RC2016'!D309/'2018 Hourly Load - RC2016'!$C$7</f>
        <v>0.34669546592757045</v>
      </c>
      <c r="E308" s="33">
        <f>+'2018 Hourly Load - RC2016'!E309/'2018 Hourly Load - RC2016'!$C$7</f>
        <v>0.33411950361807435</v>
      </c>
      <c r="F308" s="33">
        <f>+'2018 Hourly Load - RC2016'!F309/'2018 Hourly Load - RC2016'!$C$7</f>
        <v>0.32893870851383006</v>
      </c>
      <c r="G308" s="33">
        <f>+'2018 Hourly Load - RC2016'!G309/'2018 Hourly Load - RC2016'!$C$7</f>
        <v>0.32998322365581478</v>
      </c>
      <c r="H308" s="33">
        <f>+'2018 Hourly Load - RC2016'!H309/'2018 Hourly Load - RC2016'!$C$7</f>
        <v>0.34034481386430326</v>
      </c>
      <c r="I308" s="33">
        <f>+'2018 Hourly Load - RC2016'!I309/'2018 Hourly Load - RC2016'!$C$7</f>
        <v>0.35626322462815052</v>
      </c>
      <c r="J308" s="33">
        <f>+'2018 Hourly Load - RC2016'!J309/'2018 Hourly Load - RC2016'!$C$7</f>
        <v>0.39144249461019609</v>
      </c>
      <c r="K308" s="33">
        <f>+'2018 Hourly Load - RC2016'!K309/'2018 Hourly Load - RC2016'!$C$7</f>
        <v>0.44396071594918818</v>
      </c>
      <c r="L308" s="33">
        <f>+'2018 Hourly Load - RC2016'!L309/'2018 Hourly Load - RC2016'!$C$7</f>
        <v>0.48916733129428708</v>
      </c>
      <c r="M308" s="33">
        <f>+'2018 Hourly Load - RC2016'!M309/'2018 Hourly Load - RC2016'!$C$7</f>
        <v>0.52267537704915712</v>
      </c>
      <c r="N308" s="33">
        <f>+'2018 Hourly Load - RC2016'!N309/'2018 Hourly Load - RC2016'!$C$7</f>
        <v>0.55100262769978292</v>
      </c>
      <c r="O308" s="33">
        <f>+'2018 Hourly Load - RC2016'!O309/'2018 Hourly Load - RC2016'!$C$7</f>
        <v>0.57857782744817965</v>
      </c>
      <c r="P308" s="33">
        <f>+'2018 Hourly Load - RC2016'!P309/'2018 Hourly Load - RC2016'!$C$7</f>
        <v>0.6006379872468971</v>
      </c>
      <c r="Q308" s="33">
        <f>+'2018 Hourly Load - RC2016'!Q309/'2018 Hourly Load - RC2016'!$C$7</f>
        <v>0.61743379073001148</v>
      </c>
      <c r="R308" s="33">
        <f>+'2018 Hourly Load - RC2016'!R309/'2018 Hourly Load - RC2016'!$C$7</f>
        <v>0.62491251914662216</v>
      </c>
      <c r="S308" s="33">
        <f>+'2018 Hourly Load - RC2016'!S309/'2018 Hourly Load - RC2016'!$C$7</f>
        <v>0.61413312288133981</v>
      </c>
      <c r="T308" s="33">
        <f>+'2018 Hourly Load - RC2016'!T309/'2018 Hourly Load - RC2016'!$C$7</f>
        <v>0.58923188189642395</v>
      </c>
      <c r="U308" s="33">
        <f>+'2018 Hourly Load - RC2016'!U309/'2018 Hourly Load - RC2016'!$C$7</f>
        <v>0.59687773273575206</v>
      </c>
      <c r="V308" s="33">
        <f>+'2018 Hourly Load - RC2016'!V309/'2018 Hourly Load - RC2016'!$C$7</f>
        <v>0.57001280328390491</v>
      </c>
      <c r="W308" s="33">
        <f>+'2018 Hourly Load - RC2016'!W309/'2018 Hourly Load - RC2016'!$C$7</f>
        <v>0.52626850913758461</v>
      </c>
      <c r="X308" s="33">
        <f>+'2018 Hourly Load - RC2016'!X309/'2018 Hourly Load - RC2016'!$C$7</f>
        <v>0.47529617020872994</v>
      </c>
      <c r="Y308" s="33">
        <f>+'2018 Hourly Load - RC2016'!Y309/'2018 Hourly Load - RC2016'!$C$7</f>
        <v>0.41951906162674557</v>
      </c>
      <c r="AA308" s="34">
        <f t="shared" si="4"/>
        <v>0.62491251914662216</v>
      </c>
    </row>
    <row r="309" spans="1:27" x14ac:dyDescent="0.2">
      <c r="A309" s="29">
        <f>IF('2018 Hourly Load - RC2016'!A310="","",'2018 Hourly Load - RC2016'!A310)</f>
        <v>43400</v>
      </c>
      <c r="B309" s="33">
        <f>+'2018 Hourly Load - RC2016'!B310/'2018 Hourly Load - RC2016'!$C$7</f>
        <v>0.3735603953794176</v>
      </c>
      <c r="C309" s="33">
        <f>+'2018 Hourly Load - RC2016'!C310/'2018 Hourly Load - RC2016'!$C$7</f>
        <v>0.34418862958680707</v>
      </c>
      <c r="D309" s="33">
        <f>+'2018 Hourly Load - RC2016'!D310/'2018 Hourly Load - RC2016'!$C$7</f>
        <v>0.32710036186393693</v>
      </c>
      <c r="E309" s="33">
        <f>+'2018 Hourly Load - RC2016'!E310/'2018 Hourly Load - RC2016'!$C$7</f>
        <v>0.31937094981324998</v>
      </c>
      <c r="F309" s="33">
        <f>+'2018 Hourly Load - RC2016'!F310/'2018 Hourly Load - RC2016'!$C$7</f>
        <v>0.32208668918241024</v>
      </c>
      <c r="G309" s="33">
        <f>+'2018 Hourly Load - RC2016'!G310/'2018 Hourly Load - RC2016'!$C$7</f>
        <v>0.34819956773202843</v>
      </c>
      <c r="H309" s="33">
        <f>+'2018 Hourly Load - RC2016'!H310/'2018 Hourly Load - RC2016'!$C$7</f>
        <v>0.3996314933233564</v>
      </c>
      <c r="I309" s="33">
        <f>+'2018 Hourly Load - RC2016'!I310/'2018 Hourly Load - RC2016'!$C$7</f>
        <v>0.428585453059173</v>
      </c>
      <c r="J309" s="33">
        <f>+'2018 Hourly Load - RC2016'!J310/'2018 Hourly Load - RC2016'!$C$7</f>
        <v>0.44358469049807364</v>
      </c>
      <c r="K309" s="33">
        <f>+'2018 Hourly Load - RC2016'!K310/'2018 Hourly Load - RC2016'!$C$7</f>
        <v>0.48152148045495891</v>
      </c>
      <c r="L309" s="33">
        <f>+'2018 Hourly Load - RC2016'!L310/'2018 Hourly Load - RC2016'!$C$7</f>
        <v>0.51945827041184423</v>
      </c>
      <c r="M309" s="33">
        <f>+'2018 Hourly Load - RC2016'!M310/'2018 Hourly Load - RC2016'!$C$7</f>
        <v>0.55342590282918747</v>
      </c>
      <c r="N309" s="33">
        <f>+'2018 Hourly Load - RC2016'!N310/'2018 Hourly Load - RC2016'!$C$7</f>
        <v>0.58141890863437817</v>
      </c>
      <c r="O309" s="33">
        <f>+'2018 Hourly Load - RC2016'!O310/'2018 Hourly Load - RC2016'!$C$7</f>
        <v>0.6109160162440268</v>
      </c>
      <c r="P309" s="33">
        <f>+'2018 Hourly Load - RC2016'!P310/'2018 Hourly Load - RC2016'!$C$7</f>
        <v>0.63623506328573665</v>
      </c>
      <c r="Q309" s="33">
        <f>+'2018 Hourly Load - RC2016'!Q310/'2018 Hourly Load - RC2016'!$C$7</f>
        <v>0.65929795762075938</v>
      </c>
      <c r="R309" s="33">
        <f>+'2018 Hourly Load - RC2016'!R310/'2018 Hourly Load - RC2016'!$C$7</f>
        <v>0.67120543023938517</v>
      </c>
      <c r="S309" s="33">
        <f>+'2018 Hourly Load - RC2016'!S310/'2018 Hourly Load - RC2016'!$C$7</f>
        <v>0.66226438062399595</v>
      </c>
      <c r="T309" s="33">
        <f>+'2018 Hourly Load - RC2016'!T310/'2018 Hourly Load - RC2016'!$C$7</f>
        <v>0.64379735291370599</v>
      </c>
      <c r="U309" s="33">
        <f>+'2018 Hourly Load - RC2016'!U310/'2018 Hourly Load - RC2016'!$C$7</f>
        <v>0.65161032617575176</v>
      </c>
      <c r="V309" s="33">
        <f>+'2018 Hourly Load - RC2016'!V310/'2018 Hourly Load - RC2016'!$C$7</f>
        <v>0.61923035677422522</v>
      </c>
      <c r="W309" s="33">
        <f>+'2018 Hourly Load - RC2016'!W310/'2018 Hourly Load - RC2016'!$C$7</f>
        <v>0.56926075238167595</v>
      </c>
      <c r="X309" s="33">
        <f>+'2018 Hourly Load - RC2016'!X310/'2018 Hourly Load - RC2016'!$C$7</f>
        <v>0.51277337350314189</v>
      </c>
      <c r="Y309" s="33">
        <f>+'2018 Hourly Load - RC2016'!Y310/'2018 Hourly Load - RC2016'!$C$7</f>
        <v>0.45185725042259267</v>
      </c>
      <c r="AA309" s="34">
        <f t="shared" si="4"/>
        <v>0.67120543023938517</v>
      </c>
    </row>
    <row r="310" spans="1:27" x14ac:dyDescent="0.2">
      <c r="A310" s="29">
        <f>IF('2018 Hourly Load - RC2016'!A311="","",'2018 Hourly Load - RC2016'!A311)</f>
        <v>43401</v>
      </c>
      <c r="B310" s="33">
        <f>+'2018 Hourly Load - RC2016'!B311/'2018 Hourly Load - RC2016'!$C$7</f>
        <v>0.40397667631401279</v>
      </c>
      <c r="C310" s="33">
        <f>+'2018 Hourly Load - RC2016'!C311/'2018 Hourly Load - RC2016'!$C$7</f>
        <v>0.37272478326582981</v>
      </c>
      <c r="D310" s="33">
        <f>+'2018 Hourly Load - RC2016'!D311/'2018 Hourly Load - RC2016'!$C$7</f>
        <v>0.35287899556811997</v>
      </c>
      <c r="E310" s="33">
        <f>+'2018 Hourly Load - RC2016'!E311/'2018 Hourly Load - RC2016'!$C$7</f>
        <v>0.34276808899370781</v>
      </c>
      <c r="F310" s="33">
        <f>+'2018 Hourly Load - RC2016'!F311/'2018 Hourly Load - RC2016'!$C$7</f>
        <v>0.34331123686753989</v>
      </c>
      <c r="G310" s="33">
        <f>+'2018 Hourly Load - RC2016'!G311/'2018 Hourly Load - RC2016'!$C$7</f>
        <v>0.36954945723419619</v>
      </c>
      <c r="H310" s="33">
        <f>+'2018 Hourly Load - RC2016'!H311/'2018 Hourly Load - RC2016'!$C$7</f>
        <v>0.42244370402430281</v>
      </c>
      <c r="I310" s="33">
        <f>+'2018 Hourly Load - RC2016'!I311/'2018 Hourly Load - RC2016'!$C$7</f>
        <v>0.44868192439095911</v>
      </c>
      <c r="J310" s="33">
        <f>+'2018 Hourly Load - RC2016'!J311/'2018 Hourly Load - RC2016'!$C$7</f>
        <v>0.46501814121160023</v>
      </c>
      <c r="K310" s="33">
        <f>+'2018 Hourly Load - RC2016'!K311/'2018 Hourly Load - RC2016'!$C$7</f>
        <v>0.50876243535792054</v>
      </c>
      <c r="L310" s="33">
        <f>+'2018 Hourly Load - RC2016'!L311/'2018 Hourly Load - RC2016'!$C$7</f>
        <v>0.54899715862717224</v>
      </c>
      <c r="M310" s="33">
        <f>+'2018 Hourly Load - RC2016'!M311/'2018 Hourly Load - RC2016'!$C$7</f>
        <v>0.58726819342949255</v>
      </c>
      <c r="N310" s="33">
        <f>+'2018 Hourly Load - RC2016'!N311/'2018 Hourly Load - RC2016'!$C$7</f>
        <v>0.61852008647767565</v>
      </c>
      <c r="O310" s="33">
        <f>+'2018 Hourly Load - RC2016'!O311/'2018 Hourly Load - RC2016'!$C$7</f>
        <v>0.65674934067431656</v>
      </c>
      <c r="P310" s="33">
        <f>+'2018 Hourly Load - RC2016'!P311/'2018 Hourly Load - RC2016'!$C$7</f>
        <v>0.68419919860567535</v>
      </c>
      <c r="Q310" s="33">
        <f>+'2018 Hourly Load - RC2016'!Q311/'2018 Hourly Load - RC2016'!$C$7</f>
        <v>0.70383608327498803</v>
      </c>
      <c r="R310" s="33">
        <f>+'2018 Hourly Load - RC2016'!R311/'2018 Hourly Load - RC2016'!$C$7</f>
        <v>0.71323671955285062</v>
      </c>
      <c r="S310" s="33">
        <f>+'2018 Hourly Load - RC2016'!S311/'2018 Hourly Load - RC2016'!$C$7</f>
        <v>0.70220663965349184</v>
      </c>
      <c r="T310" s="33">
        <f>+'2018 Hourly Load - RC2016'!T311/'2018 Hourly Load - RC2016'!$C$7</f>
        <v>0.67893484229007217</v>
      </c>
      <c r="U310" s="33">
        <f>+'2018 Hourly Load - RC2016'!U311/'2018 Hourly Load - RC2016'!$C$7</f>
        <v>0.68524371374765991</v>
      </c>
      <c r="V310" s="33">
        <f>+'2018 Hourly Load - RC2016'!V311/'2018 Hourly Load - RC2016'!$C$7</f>
        <v>0.65169388738711054</v>
      </c>
      <c r="W310" s="33">
        <f>+'2018 Hourly Load - RC2016'!W311/'2018 Hourly Load - RC2016'!$C$7</f>
        <v>0.60636193022497342</v>
      </c>
      <c r="X310" s="33">
        <f>+'2018 Hourly Load - RC2016'!X311/'2018 Hourly Load - RC2016'!$C$7</f>
        <v>0.54878825559877531</v>
      </c>
      <c r="Y310" s="33">
        <f>+'2018 Hourly Load - RC2016'!Y311/'2018 Hourly Load - RC2016'!$C$7</f>
        <v>0.48920911189996652</v>
      </c>
      <c r="AA310" s="34">
        <f t="shared" si="4"/>
        <v>0.71323671955285062</v>
      </c>
    </row>
    <row r="311" spans="1:27" x14ac:dyDescent="0.2">
      <c r="A311" s="29">
        <f>IF('2018 Hourly Load - RC2016'!A312="","",'2018 Hourly Load - RC2016'!A312)</f>
        <v>43402</v>
      </c>
      <c r="B311" s="33">
        <f>+'2018 Hourly Load - RC2016'!B312/'2018 Hourly Load - RC2016'!$C$7</f>
        <v>0.44111963476298971</v>
      </c>
      <c r="C311" s="33">
        <f>+'2018 Hourly Load - RC2016'!C312/'2018 Hourly Load - RC2016'!$C$7</f>
        <v>0.40748624719108151</v>
      </c>
      <c r="D311" s="33">
        <f>+'2018 Hourly Load - RC2016'!D312/'2018 Hourly Load - RC2016'!$C$7</f>
        <v>0.38500828133557019</v>
      </c>
      <c r="E311" s="33">
        <f>+'2018 Hourly Load - RC2016'!E312/'2018 Hourly Load - RC2016'!$C$7</f>
        <v>0.3725576608431122</v>
      </c>
      <c r="F311" s="33">
        <f>+'2018 Hourly Load - RC2016'!F312/'2018 Hourly Load - RC2016'!$C$7</f>
        <v>0.37251588023743287</v>
      </c>
      <c r="G311" s="33">
        <f>+'2018 Hourly Load - RC2016'!G312/'2018 Hourly Load - RC2016'!$C$7</f>
        <v>0.39570411638949377</v>
      </c>
      <c r="H311" s="33">
        <f>+'2018 Hourly Load - RC2016'!H312/'2018 Hourly Load - RC2016'!$C$7</f>
        <v>0.45039492922381408</v>
      </c>
      <c r="I311" s="33">
        <f>+'2018 Hourly Load - RC2016'!I312/'2018 Hourly Load - RC2016'!$C$7</f>
        <v>0.47341604295315748</v>
      </c>
      <c r="J311" s="33">
        <f>+'2018 Hourly Load - RC2016'!J312/'2018 Hourly Load - RC2016'!$C$7</f>
        <v>0.4884570609977375</v>
      </c>
      <c r="K311" s="33">
        <f>+'2018 Hourly Load - RC2016'!K312/'2018 Hourly Load - RC2016'!$C$7</f>
        <v>0.54022323143450057</v>
      </c>
      <c r="L311" s="33">
        <f>+'2018 Hourly Load - RC2016'!L312/'2018 Hourly Load - RC2016'!$C$7</f>
        <v>0.58246342377636284</v>
      </c>
      <c r="M311" s="33">
        <f>+'2018 Hourly Load - RC2016'!M312/'2018 Hourly Load - RC2016'!$C$7</f>
        <v>0.62152829008659172</v>
      </c>
      <c r="N311" s="33">
        <f>+'2018 Hourly Load - RC2016'!N312/'2018 Hourly Load - RC2016'!$C$7</f>
        <v>0.65812810066173644</v>
      </c>
      <c r="O311" s="33">
        <f>+'2018 Hourly Load - RC2016'!O312/'2018 Hourly Load - RC2016'!$C$7</f>
        <v>0.68866972341336985</v>
      </c>
      <c r="P311" s="33">
        <f>+'2018 Hourly Load - RC2016'!P312/'2018 Hourly Load - RC2016'!$C$7</f>
        <v>0.71273535228469787</v>
      </c>
      <c r="Q311" s="33">
        <f>+'2018 Hourly Load - RC2016'!Q312/'2018 Hourly Load - RC2016'!$C$7</f>
        <v>0.73337497149031605</v>
      </c>
      <c r="R311" s="33">
        <f>+'2018 Hourly Load - RC2016'!R312/'2018 Hourly Load - RC2016'!$C$7</f>
        <v>0.7374276902412169</v>
      </c>
      <c r="S311" s="33">
        <f>+'2018 Hourly Load - RC2016'!S312/'2018 Hourly Load - RC2016'!$C$7</f>
        <v>0.71854285647413307</v>
      </c>
      <c r="T311" s="33">
        <f>+'2018 Hourly Load - RC2016'!T312/'2018 Hourly Load - RC2016'!$C$7</f>
        <v>0.68871150401904935</v>
      </c>
      <c r="U311" s="33">
        <f>+'2018 Hourly Load - RC2016'!U312/'2018 Hourly Load - RC2016'!$C$7</f>
        <v>0.68879506523040801</v>
      </c>
      <c r="V311" s="33">
        <f>+'2018 Hourly Load - RC2016'!V312/'2018 Hourly Load - RC2016'!$C$7</f>
        <v>0.6572924885481487</v>
      </c>
      <c r="W311" s="33">
        <f>+'2018 Hourly Load - RC2016'!W312/'2018 Hourly Load - RC2016'!$C$7</f>
        <v>0.61104135806106497</v>
      </c>
      <c r="X311" s="33">
        <f>+'2018 Hourly Load - RC2016'!X312/'2018 Hourly Load - RC2016'!$C$7</f>
        <v>0.55346768343486685</v>
      </c>
      <c r="Y311" s="33">
        <f>+'2018 Hourly Load - RC2016'!Y312/'2018 Hourly Load - RC2016'!$C$7</f>
        <v>0.49179950945208861</v>
      </c>
      <c r="AA311" s="34">
        <f t="shared" si="4"/>
        <v>0.7374276902412169</v>
      </c>
    </row>
    <row r="312" spans="1:27" x14ac:dyDescent="0.2">
      <c r="A312" s="29">
        <f>IF('2018 Hourly Load - RC2016'!A313="","",'2018 Hourly Load - RC2016'!A313)</f>
        <v>43403</v>
      </c>
      <c r="B312" s="33">
        <f>+'2018 Hourly Load - RC2016'!B313/'2018 Hourly Load - RC2016'!$C$7</f>
        <v>0.43618952329282179</v>
      </c>
      <c r="C312" s="33">
        <f>+'2018 Hourly Load - RC2016'!C313/'2018 Hourly Load - RC2016'!$C$7</f>
        <v>0.40197120724140212</v>
      </c>
      <c r="D312" s="33">
        <f>+'2018 Hourly Load - RC2016'!D313/'2018 Hourly Load - RC2016'!$C$7</f>
        <v>0.37895009351205877</v>
      </c>
      <c r="E312" s="33">
        <f>+'2018 Hourly Load - RC2016'!E313/'2018 Hourly Load - RC2016'!$C$7</f>
        <v>0.36595632514576881</v>
      </c>
      <c r="F312" s="33">
        <f>+'2018 Hourly Load - RC2016'!F313/'2018 Hourly Load - RC2016'!$C$7</f>
        <v>0.36441044273563139</v>
      </c>
      <c r="G312" s="33">
        <f>+'2018 Hourly Load - RC2016'!G313/'2018 Hourly Load - RC2016'!$C$7</f>
        <v>0.38734799525361596</v>
      </c>
      <c r="H312" s="33">
        <f>+'2018 Hourly Load - RC2016'!H313/'2018 Hourly Load - RC2016'!$C$7</f>
        <v>0.43919772690173781</v>
      </c>
      <c r="I312" s="33">
        <f>+'2018 Hourly Load - RC2016'!I313/'2018 Hourly Load - RC2016'!$C$7</f>
        <v>0.46443321273208876</v>
      </c>
      <c r="J312" s="33">
        <f>+'2018 Hourly Load - RC2016'!J313/'2018 Hourly Load - RC2016'!$C$7</f>
        <v>0.47926532774827185</v>
      </c>
      <c r="K312" s="33">
        <f>+'2018 Hourly Load - RC2016'!K313/'2018 Hourly Load - RC2016'!$C$7</f>
        <v>0.52580892247511135</v>
      </c>
      <c r="L312" s="33">
        <f>+'2018 Hourly Load - RC2016'!L313/'2018 Hourly Load - RC2016'!$C$7</f>
        <v>0.57473401172567595</v>
      </c>
      <c r="M312" s="33">
        <f>+'2018 Hourly Load - RC2016'!M313/'2018 Hourly Load - RC2016'!$C$7</f>
        <v>0.6144673677267749</v>
      </c>
      <c r="N312" s="33">
        <f>+'2018 Hourly Load - RC2016'!N313/'2018 Hourly Load - RC2016'!$C$7</f>
        <v>0.6479336328759655</v>
      </c>
      <c r="O312" s="33">
        <f>+'2018 Hourly Load - RC2016'!O313/'2018 Hourly Load - RC2016'!$C$7</f>
        <v>0.67488212353917143</v>
      </c>
      <c r="P312" s="33">
        <f>+'2018 Hourly Load - RC2016'!P313/'2018 Hourly Load - RC2016'!$C$7</f>
        <v>0.69042450885190421</v>
      </c>
      <c r="Q312" s="33">
        <f>+'2018 Hourly Load - RC2016'!Q313/'2018 Hourly Load - RC2016'!$C$7</f>
        <v>0.7023737620762095</v>
      </c>
      <c r="R312" s="33">
        <f>+'2018 Hourly Load - RC2016'!R313/'2018 Hourly Load - RC2016'!$C$7</f>
        <v>0.71056276078936975</v>
      </c>
      <c r="S312" s="33">
        <f>+'2018 Hourly Load - RC2016'!S313/'2018 Hourly Load - RC2016'!$C$7</f>
        <v>0.69485325305391954</v>
      </c>
      <c r="T312" s="33">
        <f>+'2018 Hourly Load - RC2016'!T313/'2018 Hourly Load - RC2016'!$C$7</f>
        <v>0.67346158294607228</v>
      </c>
      <c r="U312" s="33">
        <f>+'2018 Hourly Load - RC2016'!U313/'2018 Hourly Load - RC2016'!$C$7</f>
        <v>0.67784854654240811</v>
      </c>
      <c r="V312" s="33">
        <f>+'2018 Hourly Load - RC2016'!V313/'2018 Hourly Load - RC2016'!$C$7</f>
        <v>0.64688911773398083</v>
      </c>
      <c r="W312" s="33">
        <f>+'2018 Hourly Load - RC2016'!W313/'2018 Hourly Load - RC2016'!$C$7</f>
        <v>0.60590234356250017</v>
      </c>
      <c r="X312" s="33">
        <f>+'2018 Hourly Load - RC2016'!X313/'2018 Hourly Load - RC2016'!$C$7</f>
        <v>0.55217248465880586</v>
      </c>
      <c r="Y312" s="33">
        <f>+'2018 Hourly Load - RC2016'!Y313/'2018 Hourly Load - RC2016'!$C$7</f>
        <v>0.49413922337013438</v>
      </c>
      <c r="AA312" s="34">
        <f t="shared" si="4"/>
        <v>0.71056276078936975</v>
      </c>
    </row>
    <row r="313" spans="1:27" x14ac:dyDescent="0.2">
      <c r="A313" s="29">
        <f>IF('2018 Hourly Load - RC2016'!A314="","",'2018 Hourly Load - RC2016'!A314)</f>
        <v>43404</v>
      </c>
      <c r="B313" s="33">
        <f>+'2018 Hourly Load - RC2016'!B314/'2018 Hourly Load - RC2016'!$C$7</f>
        <v>0.44120319597434843</v>
      </c>
      <c r="C313" s="33">
        <f>+'2018 Hourly Load - RC2016'!C314/'2018 Hourly Load - RC2016'!$C$7</f>
        <v>0.40610748720366163</v>
      </c>
      <c r="D313" s="33">
        <f>+'2018 Hourly Load - RC2016'!D314/'2018 Hourly Load - RC2016'!$C$7</f>
        <v>0.38158227166986025</v>
      </c>
      <c r="E313" s="33">
        <f>+'2018 Hourly Load - RC2016'!E314/'2018 Hourly Load - RC2016'!$C$7</f>
        <v>0.36904808996604355</v>
      </c>
      <c r="F313" s="33">
        <f>+'2018 Hourly Load - RC2016'!F314/'2018 Hourly Load - RC2016'!$C$7</f>
        <v>0.36637413120256268</v>
      </c>
      <c r="G313" s="33">
        <f>+'2018 Hourly Load - RC2016'!G314/'2018 Hourly Load - RC2016'!$C$7</f>
        <v>0.38897743887511216</v>
      </c>
      <c r="H313" s="33">
        <f>+'2018 Hourly Load - RC2016'!H314/'2018 Hourly Load - RC2016'!$C$7</f>
        <v>0.44099429294595149</v>
      </c>
      <c r="I313" s="33">
        <f>+'2018 Hourly Load - RC2016'!I314/'2018 Hourly Load - RC2016'!$C$7</f>
        <v>0.467357855129646</v>
      </c>
      <c r="J313" s="33">
        <f>+'2018 Hourly Load - RC2016'!J314/'2018 Hourly Load - RC2016'!$C$7</f>
        <v>0.48381941376732529</v>
      </c>
      <c r="K313" s="33">
        <f>+'2018 Hourly Load - RC2016'!K314/'2018 Hourly Load - RC2016'!$C$7</f>
        <v>0.52894246790106558</v>
      </c>
      <c r="L313" s="33">
        <f>+'2018 Hourly Load - RC2016'!L314/'2018 Hourly Load - RC2016'!$C$7</f>
        <v>0.57009636449526369</v>
      </c>
      <c r="M313" s="33">
        <f>+'2018 Hourly Load - RC2016'!M314/'2018 Hourly Load - RC2016'!$C$7</f>
        <v>0.60703041991584372</v>
      </c>
      <c r="N313" s="33">
        <f>+'2018 Hourly Load - RC2016'!N314/'2018 Hourly Load - RC2016'!$C$7</f>
        <v>0.63410425239608781</v>
      </c>
      <c r="O313" s="33">
        <f>+'2018 Hourly Load - RC2016'!O314/'2018 Hourly Load - RC2016'!$C$7</f>
        <v>0.65286374434613337</v>
      </c>
      <c r="P313" s="33">
        <f>+'2018 Hourly Load - RC2016'!P314/'2018 Hourly Load - RC2016'!$C$7</f>
        <v>0.66673490543169067</v>
      </c>
      <c r="Q313" s="33">
        <f>+'2018 Hourly Load - RC2016'!Q314/'2018 Hourly Load - RC2016'!$C$7</f>
        <v>0.67713827624585854</v>
      </c>
      <c r="R313" s="33">
        <f>+'2018 Hourly Load - RC2016'!R314/'2018 Hourly Load - RC2016'!$C$7</f>
        <v>0.67939442895254543</v>
      </c>
      <c r="S313" s="33">
        <f>+'2018 Hourly Load - RC2016'!S314/'2018 Hourly Load - RC2016'!$C$7</f>
        <v>0.65775207521062196</v>
      </c>
      <c r="T313" s="33">
        <f>+'2018 Hourly Load - RC2016'!T314/'2018 Hourly Load - RC2016'!$C$7</f>
        <v>0.61843652526631687</v>
      </c>
      <c r="U313" s="33">
        <f>+'2018 Hourly Load - RC2016'!U314/'2018 Hourly Load - RC2016'!$C$7</f>
        <v>0.59687773273575206</v>
      </c>
      <c r="V313" s="33">
        <f>+'2018 Hourly Load - RC2016'!V314/'2018 Hourly Load - RC2016'!$C$7</f>
        <v>0.55601630038130967</v>
      </c>
      <c r="W313" s="33">
        <f>+'2018 Hourly Load - RC2016'!W314/'2018 Hourly Load - RC2016'!$C$7</f>
        <v>0.52058634676518767</v>
      </c>
      <c r="X313" s="33">
        <f>+'2018 Hourly Load - RC2016'!X314/'2018 Hourly Load - RC2016'!$C$7</f>
        <v>0.47809547078924897</v>
      </c>
      <c r="Y313" s="33">
        <f>+'2018 Hourly Load - RC2016'!Y314/'2018 Hourly Load - RC2016'!$C$7</f>
        <v>0.43050736092042491</v>
      </c>
      <c r="AA313" s="34">
        <f t="shared" si="4"/>
        <v>0.67939442895254543</v>
      </c>
    </row>
    <row r="314" spans="1:27" x14ac:dyDescent="0.2">
      <c r="A314" s="29">
        <f>IF('2018 Hourly Load - RC2016'!A315="","",'2018 Hourly Load - RC2016'!A315)</f>
        <v>43405</v>
      </c>
      <c r="B314" s="33">
        <f>+'2018 Hourly Load - RC2016'!B315/'2018 Hourly Load - RC2016'!$C$7</f>
        <v>0.3828774704459213</v>
      </c>
      <c r="C314" s="33">
        <f>+'2018 Hourly Load - RC2016'!C315/'2018 Hourly Load - RC2016'!$C$7</f>
        <v>0.35033037862167726</v>
      </c>
      <c r="D314" s="33">
        <f>+'2018 Hourly Load - RC2016'!D315/'2018 Hourly Load - RC2016'!$C$7</f>
        <v>0.33157088667163159</v>
      </c>
      <c r="E314" s="33">
        <f>+'2018 Hourly Load - RC2016'!E315/'2018 Hourly Load - RC2016'!$C$7</f>
        <v>0.32112573525178428</v>
      </c>
      <c r="F314" s="33">
        <f>+'2018 Hourly Load - RC2016'!F315/'2018 Hourly Load - RC2016'!$C$7</f>
        <v>0.31728191952928053</v>
      </c>
      <c r="G314" s="33">
        <f>+'2018 Hourly Load - RC2016'!G315/'2018 Hourly Load - RC2016'!$C$7</f>
        <v>0.32162710251993698</v>
      </c>
      <c r="H314" s="33">
        <f>+'2018 Hourly Load - RC2016'!H315/'2018 Hourly Load - RC2016'!$C$7</f>
        <v>0.3399270078075094</v>
      </c>
      <c r="I314" s="33">
        <f>+'2018 Hourly Load - RC2016'!I315/'2018 Hourly Load - RC2016'!$C$7</f>
        <v>0.35856115794051696</v>
      </c>
      <c r="J314" s="33">
        <f>+'2018 Hourly Load - RC2016'!J315/'2018 Hourly Load - RC2016'!$C$7</f>
        <v>0.39595480002357014</v>
      </c>
      <c r="K314" s="33">
        <f>+'2018 Hourly Load - RC2016'!K315/'2018 Hourly Load - RC2016'!$C$7</f>
        <v>0.44111963476298971</v>
      </c>
      <c r="L314" s="33">
        <f>+'2018 Hourly Load - RC2016'!L315/'2018 Hourly Load - RC2016'!$C$7</f>
        <v>0.47383384900995135</v>
      </c>
      <c r="M314" s="33">
        <f>+'2018 Hourly Load - RC2016'!M315/'2018 Hourly Load - RC2016'!$C$7</f>
        <v>0.4887913058431726</v>
      </c>
      <c r="N314" s="33">
        <f>+'2018 Hourly Load - RC2016'!N315/'2018 Hourly Load - RC2016'!$C$7</f>
        <v>0.49447346821556953</v>
      </c>
      <c r="O314" s="33">
        <f>+'2018 Hourly Load - RC2016'!O315/'2018 Hourly Load - RC2016'!$C$7</f>
        <v>0.49430634579285199</v>
      </c>
      <c r="P314" s="33">
        <f>+'2018 Hourly Load - RC2016'!P315/'2018 Hourly Load - RC2016'!$C$7</f>
        <v>0.49601935062570696</v>
      </c>
      <c r="Q314" s="33">
        <f>+'2018 Hourly Load - RC2016'!Q315/'2018 Hourly Load - RC2016'!$C$7</f>
        <v>0.4971474269790504</v>
      </c>
      <c r="R314" s="33">
        <f>+'2018 Hourly Load - RC2016'!R315/'2018 Hourly Load - RC2016'!$C$7</f>
        <v>0.49355429489062297</v>
      </c>
      <c r="S314" s="33">
        <f>+'2018 Hourly Load - RC2016'!S315/'2018 Hourly Load - RC2016'!$C$7</f>
        <v>0.48018450107321847</v>
      </c>
      <c r="T314" s="33">
        <f>+'2018 Hourly Load - RC2016'!T315/'2018 Hourly Load - RC2016'!$C$7</f>
        <v>0.47082564540103533</v>
      </c>
      <c r="U314" s="33">
        <f>+'2018 Hourly Load - RC2016'!U315/'2018 Hourly Load - RC2016'!$C$7</f>
        <v>0.48423721982411921</v>
      </c>
      <c r="V314" s="33">
        <f>+'2018 Hourly Load - RC2016'!V315/'2018 Hourly Load - RC2016'!$C$7</f>
        <v>0.46309623335034839</v>
      </c>
      <c r="W314" s="33">
        <f>+'2018 Hourly Load - RC2016'!W315/'2018 Hourly Load - RC2016'!$C$7</f>
        <v>0.4364819875325775</v>
      </c>
      <c r="X314" s="33">
        <f>+'2018 Hourly Load - RC2016'!X315/'2018 Hourly Load - RC2016'!$C$7</f>
        <v>0.40426914055376856</v>
      </c>
      <c r="Y314" s="33">
        <f>+'2018 Hourly Load - RC2016'!Y315/'2018 Hourly Load - RC2016'!$C$7</f>
        <v>0.37059397237618097</v>
      </c>
      <c r="AA314" s="34">
        <f t="shared" si="4"/>
        <v>0.4971474269790504</v>
      </c>
    </row>
    <row r="315" spans="1:27" x14ac:dyDescent="0.2">
      <c r="A315" s="29">
        <f>IF('2018 Hourly Load - RC2016'!A316="","",'2018 Hourly Load - RC2016'!A316)</f>
        <v>43406</v>
      </c>
      <c r="B315" s="33">
        <f>+'2018 Hourly Load - RC2016'!B316/'2018 Hourly Load - RC2016'!$C$7</f>
        <v>0.66009178912866773</v>
      </c>
      <c r="C315" s="33">
        <f>+'2018 Hourly Load - RC2016'!C316/'2018 Hourly Load - RC2016'!$C$7</f>
        <v>0.30971962990131108</v>
      </c>
      <c r="D315" s="33">
        <f>+'2018 Hourly Load - RC2016'!D316/'2018 Hourly Load - RC2016'!$C$7</f>
        <v>0.30608471720720426</v>
      </c>
      <c r="E315" s="33">
        <f>+'2018 Hourly Load - RC2016'!E316/'2018 Hourly Load - RC2016'!$C$7</f>
        <v>0.3057922529674485</v>
      </c>
      <c r="F315" s="33">
        <f>+'2018 Hourly Load - RC2016'!F316/'2018 Hourly Load - RC2016'!$C$7</f>
        <v>0.31063880322625764</v>
      </c>
      <c r="G315" s="33">
        <f>+'2018 Hourly Load - RC2016'!G316/'2018 Hourly Load - RC2016'!$C$7</f>
        <v>0.32501133157996748</v>
      </c>
      <c r="H315" s="33">
        <f>+'2018 Hourly Load - RC2016'!H316/'2018 Hourly Load - RC2016'!$C$7</f>
        <v>0.3502050368046391</v>
      </c>
      <c r="I315" s="33">
        <f>+'2018 Hourly Load - RC2016'!I316/'2018 Hourly Load - RC2016'!$C$7</f>
        <v>0.39637260608036401</v>
      </c>
      <c r="J315" s="33">
        <f>+'2018 Hourly Load - RC2016'!J316/'2018 Hourly Load - RC2016'!$C$7</f>
        <v>0.43652376813825694</v>
      </c>
      <c r="K315" s="33">
        <f>+'2018 Hourly Load - RC2016'!K316/'2018 Hourly Load - RC2016'!$C$7</f>
        <v>0.45265108193050108</v>
      </c>
      <c r="L315" s="33">
        <f>+'2018 Hourly Load - RC2016'!L316/'2018 Hourly Load - RC2016'!$C$7</f>
        <v>0.45490723463718807</v>
      </c>
      <c r="M315" s="33">
        <f>+'2018 Hourly Load - RC2016'!M316/'2018 Hourly Load - RC2016'!$C$7</f>
        <v>0.45052027104085224</v>
      </c>
      <c r="N315" s="33">
        <f>+'2018 Hourly Load - RC2016'!N316/'2018 Hourly Load - RC2016'!$C$7</f>
        <v>0.44646755228995144</v>
      </c>
      <c r="O315" s="33">
        <f>+'2018 Hourly Load - RC2016'!O316/'2018 Hourly Load - RC2016'!$C$7</f>
        <v>0.44007511962100498</v>
      </c>
      <c r="P315" s="33">
        <f>+'2018 Hourly Load - RC2016'!P316/'2018 Hourly Load - RC2016'!$C$7</f>
        <v>0.43719225782912707</v>
      </c>
      <c r="Q315" s="33">
        <f>+'2018 Hourly Load - RC2016'!Q316/'2018 Hourly Load - RC2016'!$C$7</f>
        <v>0.43410049300885228</v>
      </c>
      <c r="R315" s="33">
        <f>+'2018 Hourly Load - RC2016'!R316/'2018 Hourly Load - RC2016'!$C$7</f>
        <v>0.43531213057355461</v>
      </c>
      <c r="S315" s="33">
        <f>+'2018 Hourly Load - RC2016'!S316/'2018 Hourly Load - RC2016'!$C$7</f>
        <v>0.45336135222705065</v>
      </c>
      <c r="T315" s="33">
        <f>+'2018 Hourly Load - RC2016'!T316/'2018 Hourly Load - RC2016'!$C$7</f>
        <v>0.48887486705453137</v>
      </c>
      <c r="U315" s="33">
        <f>+'2018 Hourly Load - RC2016'!U316/'2018 Hourly Load - RC2016'!$C$7</f>
        <v>0.47884752169147798</v>
      </c>
      <c r="V315" s="33">
        <f>+'2018 Hourly Load - RC2016'!V316/'2018 Hourly Load - RC2016'!$C$7</f>
        <v>0.46113254488341704</v>
      </c>
      <c r="W315" s="33">
        <f>+'2018 Hourly Load - RC2016'!W316/'2018 Hourly Load - RC2016'!$C$7</f>
        <v>0.43088338637153933</v>
      </c>
      <c r="X315" s="33">
        <f>+'2018 Hourly Load - RC2016'!X316/'2018 Hourly Load - RC2016'!$C$7</f>
        <v>0.39223632611810444</v>
      </c>
      <c r="Y315" s="33">
        <f>+'2018 Hourly Load - RC2016'!Y316/'2018 Hourly Load - RC2016'!$C$7</f>
        <v>0.35747486219285279</v>
      </c>
      <c r="AA315" s="34">
        <f t="shared" si="4"/>
        <v>0.66009178912866773</v>
      </c>
    </row>
    <row r="316" spans="1:27" x14ac:dyDescent="0.2">
      <c r="A316" s="29">
        <f>IF('2018 Hourly Load - RC2016'!A317="","",'2018 Hourly Load - RC2016'!A317)</f>
        <v>43407</v>
      </c>
      <c r="B316" s="33">
        <f>+'2018 Hourly Load - RC2016'!B317/'2018 Hourly Load - RC2016'!$C$7</f>
        <v>0.32856268306271558</v>
      </c>
      <c r="C316" s="33">
        <f>+'2018 Hourly Load - RC2016'!C317/'2018 Hourly Load - RC2016'!$C$7</f>
        <v>0.31941273041892937</v>
      </c>
      <c r="D316" s="33">
        <f>+'2018 Hourly Load - RC2016'!D317/'2018 Hourly Load - RC2016'!$C$7</f>
        <v>0.31427371592036446</v>
      </c>
      <c r="E316" s="33">
        <f>+'2018 Hourly Load - RC2016'!E317/'2018 Hourly Load - RC2016'!$C$7</f>
        <v>0.31623740438729581</v>
      </c>
      <c r="F316" s="33">
        <f>+'2018 Hourly Load - RC2016'!F317/'2018 Hourly Load - RC2016'!$C$7</f>
        <v>0.32743460670937208</v>
      </c>
      <c r="G316" s="33">
        <f>+'2018 Hourly Load - RC2016'!G317/'2018 Hourly Load - RC2016'!$C$7</f>
        <v>0.36541317727193673</v>
      </c>
      <c r="H316" s="33">
        <f>+'2018 Hourly Load - RC2016'!H317/'2018 Hourly Load - RC2016'!$C$7</f>
        <v>0.42749915731150889</v>
      </c>
      <c r="I316" s="33">
        <f>+'2018 Hourly Load - RC2016'!I317/'2018 Hourly Load - RC2016'!$C$7</f>
        <v>0.45198259223963083</v>
      </c>
      <c r="J316" s="33">
        <f>+'2018 Hourly Load - RC2016'!J317/'2018 Hourly Load - RC2016'!$C$7</f>
        <v>0.45829146369721857</v>
      </c>
      <c r="K316" s="33">
        <f>+'2018 Hourly Load - RC2016'!K317/'2018 Hourly Load - RC2016'!$C$7</f>
        <v>0.46631333998766133</v>
      </c>
      <c r="L316" s="33">
        <f>+'2018 Hourly Load - RC2016'!L317/'2018 Hourly Load - RC2016'!$C$7</f>
        <v>0.47596465989960018</v>
      </c>
      <c r="M316" s="33">
        <f>+'2018 Hourly Load - RC2016'!M317/'2018 Hourly Load - RC2016'!$C$7</f>
        <v>0.48319270468213449</v>
      </c>
      <c r="N316" s="33">
        <f>+'2018 Hourly Load - RC2016'!N317/'2018 Hourly Load - RC2016'!$C$7</f>
        <v>0.48402831679572222</v>
      </c>
      <c r="O316" s="33">
        <f>+'2018 Hourly Load - RC2016'!O317/'2018 Hourly Load - RC2016'!$C$7</f>
        <v>0.48532351557178333</v>
      </c>
      <c r="P316" s="33">
        <f>+'2018 Hourly Load - RC2016'!P317/'2018 Hourly Load - RC2016'!$C$7</f>
        <v>0.48260777620262302</v>
      </c>
      <c r="Q316" s="33">
        <f>+'2018 Hourly Load - RC2016'!Q317/'2018 Hourly Load - RC2016'!$C$7</f>
        <v>0.47842971563468412</v>
      </c>
      <c r="R316" s="33">
        <f>+'2018 Hourly Load - RC2016'!R317/'2018 Hourly Load - RC2016'!$C$7</f>
        <v>0.48214818954014976</v>
      </c>
      <c r="S316" s="33">
        <f>+'2018 Hourly Load - RC2016'!S317/'2018 Hourly Load - RC2016'!$C$7</f>
        <v>0.49827550333239395</v>
      </c>
      <c r="T316" s="33">
        <f>+'2018 Hourly Load - RC2016'!T317/'2018 Hourly Load - RC2016'!$C$7</f>
        <v>0.53211779393269909</v>
      </c>
      <c r="U316" s="33">
        <f>+'2018 Hourly Load - RC2016'!U317/'2018 Hourly Load - RC2016'!$C$7</f>
        <v>0.52100415282198154</v>
      </c>
      <c r="V316" s="33">
        <f>+'2018 Hourly Load - RC2016'!V317/'2018 Hourly Load - RC2016'!$C$7</f>
        <v>0.49927823786869924</v>
      </c>
      <c r="W316" s="33">
        <f>+'2018 Hourly Load - RC2016'!W317/'2018 Hourly Load - RC2016'!$C$7</f>
        <v>0.46200993760268422</v>
      </c>
      <c r="X316" s="33">
        <f>+'2018 Hourly Load - RC2016'!X317/'2018 Hourly Load - RC2016'!$C$7</f>
        <v>0.41784783739956993</v>
      </c>
      <c r="Y316" s="33">
        <f>+'2018 Hourly Load - RC2016'!Y317/'2018 Hourly Load - RC2016'!$C$7</f>
        <v>0.37489737476115803</v>
      </c>
      <c r="AA316" s="34">
        <f t="shared" si="4"/>
        <v>0.53211779393269909</v>
      </c>
    </row>
    <row r="317" spans="1:27" x14ac:dyDescent="0.2">
      <c r="A317" s="29">
        <f>IF('2018 Hourly Load - RC2016'!A318="","",'2018 Hourly Load - RC2016'!A318)</f>
        <v>43408</v>
      </c>
      <c r="B317" s="33">
        <f>+'2018 Hourly Load - RC2016'!B318/'2018 Hourly Load - RC2016'!$C$7</f>
        <v>0.34464821624928038</v>
      </c>
      <c r="C317" s="33">
        <f>+'2018 Hourly Load - RC2016'!C318/'2018 Hourly Load - RC2016'!$C$7</f>
        <v>0.32522023460836447</v>
      </c>
      <c r="D317" s="33">
        <f>+'2018 Hourly Load - RC2016'!D318/'2018 Hourly Load - RC2016'!$C$7</f>
        <v>0.3143154965260439</v>
      </c>
      <c r="E317" s="33">
        <f>+'2018 Hourly Load - RC2016'!E318/'2018 Hourly Load - RC2016'!$C$7</f>
        <v>0.31218468563639507</v>
      </c>
      <c r="F317" s="33">
        <f>+'2018 Hourly Load - RC2016'!F318/'2018 Hourly Load - RC2016'!$C$7</f>
        <v>0.31740726134631869</v>
      </c>
      <c r="G317" s="33">
        <f>+'2018 Hourly Load - RC2016'!G318/'2018 Hourly Load - RC2016'!$C$7</f>
        <v>0.34769820046387578</v>
      </c>
      <c r="H317" s="33">
        <f>+'2018 Hourly Load - RC2016'!H318/'2018 Hourly Load - RC2016'!$C$7</f>
        <v>0.39683219274283732</v>
      </c>
      <c r="I317" s="33">
        <f>+'2018 Hourly Load - RC2016'!I318/'2018 Hourly Load - RC2016'!$C$7</f>
        <v>0.43151009545673019</v>
      </c>
      <c r="J317" s="33">
        <f>+'2018 Hourly Load - RC2016'!J318/'2018 Hourly Load - RC2016'!$C$7</f>
        <v>0.45866748914833311</v>
      </c>
      <c r="K317" s="33">
        <f>+'2018 Hourly Load - RC2016'!K318/'2018 Hourly Load - RC2016'!$C$7</f>
        <v>0.47955779198802767</v>
      </c>
      <c r="L317" s="33">
        <f>+'2018 Hourly Load - RC2016'!L318/'2018 Hourly Load - RC2016'!$C$7</f>
        <v>0.49969604392549311</v>
      </c>
      <c r="M317" s="33">
        <f>+'2018 Hourly Load - RC2016'!M318/'2018 Hourly Load - RC2016'!$C$7</f>
        <v>0.51720211770515723</v>
      </c>
      <c r="N317" s="33">
        <f>+'2018 Hourly Load - RC2016'!N318/'2018 Hourly Load - RC2016'!$C$7</f>
        <v>0.52551645823535553</v>
      </c>
      <c r="O317" s="33">
        <f>+'2018 Hourly Load - RC2016'!O318/'2018 Hourly Load - RC2016'!$C$7</f>
        <v>0.5330369672576456</v>
      </c>
      <c r="P317" s="33">
        <f>+'2018 Hourly Load - RC2016'!P318/'2018 Hourly Load - RC2016'!$C$7</f>
        <v>0.53704790540286695</v>
      </c>
      <c r="Q317" s="33">
        <f>+'2018 Hourly Load - RC2016'!Q318/'2018 Hourly Load - RC2016'!$C$7</f>
        <v>0.54026501204017996</v>
      </c>
      <c r="R317" s="33">
        <f>+'2018 Hourly Load - RC2016'!R318/'2018 Hourly Load - RC2016'!$C$7</f>
        <v>0.53512599754161505</v>
      </c>
      <c r="S317" s="33">
        <f>+'2018 Hourly Load - RC2016'!S318/'2018 Hourly Load - RC2016'!$C$7</f>
        <v>0.54352389928317224</v>
      </c>
      <c r="T317" s="33">
        <f>+'2018 Hourly Load - RC2016'!T318/'2018 Hourly Load - RC2016'!$C$7</f>
        <v>0.57598742989605756</v>
      </c>
      <c r="U317" s="33">
        <f>+'2018 Hourly Load - RC2016'!U318/'2018 Hourly Load - RC2016'!$C$7</f>
        <v>0.56591830392732478</v>
      </c>
      <c r="V317" s="33">
        <f>+'2018 Hourly Load - RC2016'!V318/'2018 Hourly Load - RC2016'!$C$7</f>
        <v>0.54235404232414941</v>
      </c>
      <c r="W317" s="33">
        <f>+'2018 Hourly Load - RC2016'!W318/'2018 Hourly Load - RC2016'!$C$7</f>
        <v>0.49990494695389004</v>
      </c>
      <c r="X317" s="33">
        <f>+'2018 Hourly Load - RC2016'!X318/'2018 Hourly Load - RC2016'!$C$7</f>
        <v>0.45691270370979875</v>
      </c>
      <c r="Y317" s="33">
        <f>+'2018 Hourly Load - RC2016'!Y318/'2018 Hourly Load - RC2016'!$C$7</f>
        <v>0.41300128714076084</v>
      </c>
      <c r="AA317" s="34">
        <f t="shared" si="4"/>
        <v>0.57598742989605756</v>
      </c>
    </row>
    <row r="318" spans="1:27" x14ac:dyDescent="0.2">
      <c r="A318" s="29">
        <f>IF('2018 Hourly Load - RC2016'!A319="","",'2018 Hourly Load - RC2016'!A319)</f>
        <v>43409</v>
      </c>
      <c r="B318" s="33">
        <f>+'2018 Hourly Load - RC2016'!B319/'2018 Hourly Load - RC2016'!$C$7</f>
        <v>0.37694462443944815</v>
      </c>
      <c r="C318" s="33">
        <f>+'2018 Hourly Load - RC2016'!C319/'2018 Hourly Load - RC2016'!$C$7</f>
        <v>0.35208516406021162</v>
      </c>
      <c r="D318" s="33">
        <f>+'2018 Hourly Load - RC2016'!D319/'2018 Hourly Load - RC2016'!$C$7</f>
        <v>0.33917495690528038</v>
      </c>
      <c r="E318" s="33">
        <f>+'2018 Hourly Load - RC2016'!E319/'2018 Hourly Load - RC2016'!$C$7</f>
        <v>0.33290786605337203</v>
      </c>
      <c r="F318" s="33">
        <f>+'2018 Hourly Load - RC2016'!F319/'2018 Hourly Load - RC2016'!$C$7</f>
        <v>0.33708592662131093</v>
      </c>
      <c r="G318" s="33">
        <f>+'2018 Hourly Load - RC2016'!G319/'2018 Hourly Load - RC2016'!$C$7</f>
        <v>0.36499537121514286</v>
      </c>
      <c r="H318" s="33">
        <f>+'2018 Hourly Load - RC2016'!H319/'2018 Hourly Load - RC2016'!$C$7</f>
        <v>0.41471429197361576</v>
      </c>
      <c r="I318" s="33">
        <f>+'2018 Hourly Load - RC2016'!I319/'2018 Hourly Load - RC2016'!$C$7</f>
        <v>0.43142653424537142</v>
      </c>
      <c r="J318" s="33">
        <f>+'2018 Hourly Load - RC2016'!J319/'2018 Hourly Load - RC2016'!$C$7</f>
        <v>0.47324892053043988</v>
      </c>
      <c r="K318" s="33">
        <f>+'2018 Hourly Load - RC2016'!K319/'2018 Hourly Load - RC2016'!$C$7</f>
        <v>0.51323296016561526</v>
      </c>
      <c r="L318" s="33">
        <f>+'2018 Hourly Load - RC2016'!L319/'2018 Hourly Load - RC2016'!$C$7</f>
        <v>0.54339855746613408</v>
      </c>
      <c r="M318" s="33">
        <f>+'2018 Hourly Load - RC2016'!M319/'2018 Hourly Load - RC2016'!$C$7</f>
        <v>0.56667035482955386</v>
      </c>
      <c r="N318" s="33">
        <f>+'2018 Hourly Load - RC2016'!N319/'2018 Hourly Load - RC2016'!$C$7</f>
        <v>0.58200383711388959</v>
      </c>
      <c r="O318" s="33">
        <f>+'2018 Hourly Load - RC2016'!O319/'2018 Hourly Load - RC2016'!$C$7</f>
        <v>0.58952434613617966</v>
      </c>
      <c r="P318" s="33">
        <f>+'2018 Hourly Load - RC2016'!P319/'2018 Hourly Load - RC2016'!$C$7</f>
        <v>0.59236542732237807</v>
      </c>
      <c r="Q318" s="33">
        <f>+'2018 Hourly Load - RC2016'!Q319/'2018 Hourly Load - RC2016'!$C$7</f>
        <v>0.5867668261613399</v>
      </c>
      <c r="R318" s="33">
        <f>+'2018 Hourly Load - RC2016'!R319/'2018 Hourly Load - RC2016'!$C$7</f>
        <v>0.57736618988347743</v>
      </c>
      <c r="S318" s="33">
        <f>+'2018 Hourly Load - RC2016'!S319/'2018 Hourly Load - RC2016'!$C$7</f>
        <v>0.58467779587737045</v>
      </c>
      <c r="T318" s="33">
        <f>+'2018 Hourly Load - RC2016'!T319/'2018 Hourly Load - RC2016'!$C$7</f>
        <v>0.61279614349959932</v>
      </c>
      <c r="U318" s="33">
        <f>+'2018 Hourly Load - RC2016'!U319/'2018 Hourly Load - RC2016'!$C$7</f>
        <v>0.59875785999132458</v>
      </c>
      <c r="V318" s="33">
        <f>+'2018 Hourly Load - RC2016'!V319/'2018 Hourly Load - RC2016'!$C$7</f>
        <v>0.57469223111999646</v>
      </c>
      <c r="W318" s="33">
        <f>+'2018 Hourly Load - RC2016'!W319/'2018 Hourly Load - RC2016'!$C$7</f>
        <v>0.53675544116311125</v>
      </c>
      <c r="X318" s="33">
        <f>+'2018 Hourly Load - RC2016'!X319/'2018 Hourly Load - RC2016'!$C$7</f>
        <v>0.48657693374216499</v>
      </c>
      <c r="Y318" s="33">
        <f>+'2018 Hourly Load - RC2016'!Y319/'2018 Hourly Load - RC2016'!$C$7</f>
        <v>0.43531213057355461</v>
      </c>
      <c r="AA318" s="34">
        <f t="shared" si="4"/>
        <v>0.61279614349959932</v>
      </c>
    </row>
    <row r="319" spans="1:27" x14ac:dyDescent="0.2">
      <c r="A319" s="29">
        <f>IF('2018 Hourly Load - RC2016'!A320="","",'2018 Hourly Load - RC2016'!A320)</f>
        <v>43410</v>
      </c>
      <c r="B319" s="33">
        <f>+'2018 Hourly Load - RC2016'!B320/'2018 Hourly Load - RC2016'!$C$7</f>
        <v>0.39420001458503579</v>
      </c>
      <c r="C319" s="33">
        <f>+'2018 Hourly Load - RC2016'!C320/'2018 Hourly Load - RC2016'!$C$7</f>
        <v>0.36658303423095961</v>
      </c>
      <c r="D319" s="33">
        <f>+'2018 Hourly Load - RC2016'!D320/'2018 Hourly Load - RC2016'!$C$7</f>
        <v>0.34870093500018107</v>
      </c>
      <c r="E319" s="33">
        <f>+'2018 Hourly Load - RC2016'!E320/'2018 Hourly Load - RC2016'!$C$7</f>
        <v>0.33921673751095976</v>
      </c>
      <c r="F319" s="33">
        <f>+'2018 Hourly Load - RC2016'!F320/'2018 Hourly Load - RC2016'!$C$7</f>
        <v>0.34067905870973841</v>
      </c>
      <c r="G319" s="33">
        <f>+'2018 Hourly Load - RC2016'!G320/'2018 Hourly Load - RC2016'!$C$7</f>
        <v>0.36883918693764661</v>
      </c>
      <c r="H319" s="33">
        <f>+'2018 Hourly Load - RC2016'!H320/'2018 Hourly Load - RC2016'!$C$7</f>
        <v>0.41659441922918833</v>
      </c>
      <c r="I319" s="33">
        <f>+'2018 Hourly Load - RC2016'!I320/'2018 Hourly Load - RC2016'!$C$7</f>
        <v>0.45139766376011936</v>
      </c>
      <c r="J319" s="33">
        <f>+'2018 Hourly Load - RC2016'!J320/'2018 Hourly Load - RC2016'!$C$7</f>
        <v>0.48712008161599701</v>
      </c>
      <c r="K319" s="33">
        <f>+'2018 Hourly Load - RC2016'!K320/'2018 Hourly Load - RC2016'!$C$7</f>
        <v>0.52668631519437847</v>
      </c>
      <c r="L319" s="33">
        <f>+'2018 Hourly Load - RC2016'!L320/'2018 Hourly Load - RC2016'!$C$7</f>
        <v>0.56529159484213398</v>
      </c>
      <c r="M319" s="33">
        <f>+'2018 Hourly Load - RC2016'!M320/'2018 Hourly Load - RC2016'!$C$7</f>
        <v>0.59717019697550777</v>
      </c>
      <c r="N319" s="33">
        <f>+'2018 Hourly Load - RC2016'!N320/'2018 Hourly Load - RC2016'!$C$7</f>
        <v>0.62152829008659172</v>
      </c>
      <c r="O319" s="33">
        <f>+'2018 Hourly Load - RC2016'!O320/'2018 Hourly Load - RC2016'!$C$7</f>
        <v>0.63949395052872893</v>
      </c>
      <c r="P319" s="33">
        <f>+'2018 Hourly Load - RC2016'!P320/'2018 Hourly Load - RC2016'!$C$7</f>
        <v>0.64805897469300366</v>
      </c>
      <c r="Q319" s="33">
        <f>+'2018 Hourly Load - RC2016'!Q320/'2018 Hourly Load - RC2016'!$C$7</f>
        <v>0.64743226560781286</v>
      </c>
      <c r="R319" s="33">
        <f>+'2018 Hourly Load - RC2016'!R320/'2018 Hourly Load - RC2016'!$C$7</f>
        <v>0.63293439543706487</v>
      </c>
      <c r="S319" s="33">
        <f>+'2018 Hourly Load - RC2016'!S320/'2018 Hourly Load - RC2016'!$C$7</f>
        <v>0.61906323435150767</v>
      </c>
      <c r="T319" s="33">
        <f>+'2018 Hourly Load - RC2016'!T320/'2018 Hourly Load - RC2016'!$C$7</f>
        <v>0.63385356876201138</v>
      </c>
      <c r="U319" s="33">
        <f>+'2018 Hourly Load - RC2016'!U320/'2018 Hourly Load - RC2016'!$C$7</f>
        <v>0.61162628654057649</v>
      </c>
      <c r="V319" s="33">
        <f>+'2018 Hourly Load - RC2016'!V320/'2018 Hourly Load - RC2016'!$C$7</f>
        <v>0.57582030747334001</v>
      </c>
      <c r="W319" s="33">
        <f>+'2018 Hourly Load - RC2016'!W320/'2018 Hourly Load - RC2016'!$C$7</f>
        <v>0.52898424850674486</v>
      </c>
      <c r="X319" s="33">
        <f>+'2018 Hourly Load - RC2016'!X320/'2018 Hourly Load - RC2016'!$C$7</f>
        <v>0.47500370596897423</v>
      </c>
      <c r="Y319" s="33">
        <f>+'2018 Hourly Load - RC2016'!Y320/'2018 Hourly Load - RC2016'!$C$7</f>
        <v>0.42411492825147834</v>
      </c>
      <c r="AA319" s="34">
        <f t="shared" si="4"/>
        <v>0.64805897469300366</v>
      </c>
    </row>
    <row r="320" spans="1:27" x14ac:dyDescent="0.2">
      <c r="A320" s="29">
        <f>IF('2018 Hourly Load - RC2016'!A321="","",'2018 Hourly Load - RC2016'!A321)</f>
        <v>43411</v>
      </c>
      <c r="B320" s="33">
        <f>+'2018 Hourly Load - RC2016'!B321/'2018 Hourly Load - RC2016'!$C$7</f>
        <v>0.38074665955627246</v>
      </c>
      <c r="C320" s="33">
        <f>+'2018 Hourly Load - RC2016'!C321/'2018 Hourly Load - RC2016'!$C$7</f>
        <v>0.3524611895113261</v>
      </c>
      <c r="D320" s="33">
        <f>+'2018 Hourly Load - RC2016'!D321/'2018 Hourly Load - RC2016'!$C$7</f>
        <v>0.33466265149190638</v>
      </c>
      <c r="E320" s="33">
        <f>+'2018 Hourly Load - RC2016'!E321/'2018 Hourly Load - RC2016'!$C$7</f>
        <v>0.32772707094912779</v>
      </c>
      <c r="F320" s="33">
        <f>+'2018 Hourly Load - RC2016'!F321/'2018 Hourly Load - RC2016'!$C$7</f>
        <v>0.32939829517630331</v>
      </c>
      <c r="G320" s="33">
        <f>+'2018 Hourly Load - RC2016'!G321/'2018 Hourly Load - RC2016'!$C$7</f>
        <v>0.35442487797825739</v>
      </c>
      <c r="H320" s="33">
        <f>+'2018 Hourly Load - RC2016'!H321/'2018 Hourly Load - RC2016'!$C$7</f>
        <v>0.40485406903327997</v>
      </c>
      <c r="I320" s="33">
        <f>+'2018 Hourly Load - RC2016'!I321/'2018 Hourly Load - RC2016'!$C$7</f>
        <v>0.4366491099552951</v>
      </c>
      <c r="J320" s="33">
        <f>+'2018 Hourly Load - RC2016'!J321/'2018 Hourly Load - RC2016'!$C$7</f>
        <v>0.47099276782375282</v>
      </c>
      <c r="K320" s="33">
        <f>+'2018 Hourly Load - RC2016'!K321/'2018 Hourly Load - RC2016'!$C$7</f>
        <v>0.50909668020335563</v>
      </c>
      <c r="L320" s="33">
        <f>+'2018 Hourly Load - RC2016'!L321/'2018 Hourly Load - RC2016'!$C$7</f>
        <v>0.54285540959230205</v>
      </c>
      <c r="M320" s="33">
        <f>+'2018 Hourly Load - RC2016'!M321/'2018 Hourly Load - RC2016'!$C$7</f>
        <v>0.57272854265306516</v>
      </c>
      <c r="N320" s="33">
        <f>+'2018 Hourly Load - RC2016'!N321/'2018 Hourly Load - RC2016'!$C$7</f>
        <v>0.59654348789031697</v>
      </c>
      <c r="O320" s="33">
        <f>+'2018 Hourly Load - RC2016'!O321/'2018 Hourly Load - RC2016'!$C$7</f>
        <v>0.61580434710851539</v>
      </c>
      <c r="P320" s="33">
        <f>+'2018 Hourly Load - RC2016'!P321/'2018 Hourly Load - RC2016'!$C$7</f>
        <v>0.62403512642735492</v>
      </c>
      <c r="Q320" s="33">
        <f>+'2018 Hourly Load - RC2016'!Q321/'2018 Hourly Load - RC2016'!$C$7</f>
        <v>0.62228034098882068</v>
      </c>
      <c r="R320" s="33">
        <f>+'2018 Hourly Load - RC2016'!R321/'2018 Hourly Load - RC2016'!$C$7</f>
        <v>0.60540097629434753</v>
      </c>
      <c r="S320" s="33">
        <f>+'2018 Hourly Load - RC2016'!S321/'2018 Hourly Load - RC2016'!$C$7</f>
        <v>0.59169693763150788</v>
      </c>
      <c r="T320" s="33">
        <f>+'2018 Hourly Load - RC2016'!T321/'2018 Hourly Load - RC2016'!$C$7</f>
        <v>0.60080510966961465</v>
      </c>
      <c r="U320" s="33">
        <f>+'2018 Hourly Load - RC2016'!U321/'2018 Hourly Load - RC2016'!$C$7</f>
        <v>0.57126622145428663</v>
      </c>
      <c r="V320" s="33">
        <f>+'2018 Hourly Load - RC2016'!V321/'2018 Hourly Load - RC2016'!$C$7</f>
        <v>0.54039035385721812</v>
      </c>
      <c r="W320" s="33">
        <f>+'2018 Hourly Load - RC2016'!W321/'2018 Hourly Load - RC2016'!$C$7</f>
        <v>0.50379054328207329</v>
      </c>
      <c r="X320" s="33">
        <f>+'2018 Hourly Load - RC2016'!X321/'2018 Hourly Load - RC2016'!$C$7</f>
        <v>0.4659373145365468</v>
      </c>
      <c r="Y320" s="33">
        <f>+'2018 Hourly Load - RC2016'!Y321/'2018 Hourly Load - RC2016'!$C$7</f>
        <v>0.42574437187297454</v>
      </c>
      <c r="AA320" s="34">
        <f t="shared" si="4"/>
        <v>0.62403512642735492</v>
      </c>
    </row>
    <row r="321" spans="1:27" x14ac:dyDescent="0.2">
      <c r="A321" s="29">
        <f>IF('2018 Hourly Load - RC2016'!A322="","",'2018 Hourly Load - RC2016'!A322)</f>
        <v>43412</v>
      </c>
      <c r="B321" s="33">
        <f>+'2018 Hourly Load - RC2016'!B322/'2018 Hourly Load - RC2016'!$C$7</f>
        <v>0.38693018919682209</v>
      </c>
      <c r="C321" s="33">
        <f>+'2018 Hourly Load - RC2016'!C322/'2018 Hourly Load - RC2016'!$C$7</f>
        <v>0.35847759672915813</v>
      </c>
      <c r="D321" s="33">
        <f>+'2018 Hourly Load - RC2016'!D322/'2018 Hourly Load - RC2016'!$C$7</f>
        <v>0.33879893145416584</v>
      </c>
      <c r="E321" s="33">
        <f>+'2018 Hourly Load - RC2016'!E322/'2018 Hourly Load - RC2016'!$C$7</f>
        <v>0.33023390728989116</v>
      </c>
      <c r="F321" s="33">
        <f>+'2018 Hourly Load - RC2016'!F322/'2018 Hourly Load - RC2016'!$C$7</f>
        <v>0.32847912185135675</v>
      </c>
      <c r="G321" s="33">
        <f>+'2018 Hourly Load - RC2016'!G322/'2018 Hourly Load - RC2016'!$C$7</f>
        <v>0.3358742890566086</v>
      </c>
      <c r="H321" s="33">
        <f>+'2018 Hourly Load - RC2016'!H322/'2018 Hourly Load - RC2016'!$C$7</f>
        <v>0.35375638828738715</v>
      </c>
      <c r="I321" s="33">
        <f>+'2018 Hourly Load - RC2016'!I322/'2018 Hourly Load - RC2016'!$C$7</f>
        <v>0.38860141342399762</v>
      </c>
      <c r="J321" s="33">
        <f>+'2018 Hourly Load - RC2016'!J322/'2018 Hourly Load - RC2016'!$C$7</f>
        <v>0.44930863347614997</v>
      </c>
      <c r="K321" s="33">
        <f>+'2018 Hourly Load - RC2016'!K322/'2018 Hourly Load - RC2016'!$C$7</f>
        <v>0.49769057485288248</v>
      </c>
      <c r="L321" s="33">
        <f>+'2018 Hourly Load - RC2016'!L322/'2018 Hourly Load - RC2016'!$C$7</f>
        <v>0.53069725333959983</v>
      </c>
      <c r="M321" s="33">
        <f>+'2018 Hourly Load - RC2016'!M322/'2018 Hourly Load - RC2016'!$C$7</f>
        <v>0.55672657067785924</v>
      </c>
      <c r="N321" s="33">
        <f>+'2018 Hourly Load - RC2016'!N322/'2018 Hourly Load - RC2016'!$C$7</f>
        <v>0.57861960805385915</v>
      </c>
      <c r="O321" s="33">
        <f>+'2018 Hourly Load - RC2016'!O322/'2018 Hourly Load - RC2016'!$C$7</f>
        <v>0.58772778009196591</v>
      </c>
      <c r="P321" s="33">
        <f>+'2018 Hourly Load - RC2016'!P322/'2018 Hourly Load - RC2016'!$C$7</f>
        <v>0.58639080071022542</v>
      </c>
      <c r="Q321" s="33">
        <f>+'2018 Hourly Load - RC2016'!Q322/'2018 Hourly Load - RC2016'!$C$7</f>
        <v>0.57653057776988959</v>
      </c>
      <c r="R321" s="33">
        <f>+'2018 Hourly Load - RC2016'!R322/'2018 Hourly Load - RC2016'!$C$7</f>
        <v>0.56240873305025607</v>
      </c>
      <c r="S321" s="33">
        <f>+'2018 Hourly Load - RC2016'!S322/'2018 Hourly Load - RC2016'!$C$7</f>
        <v>0.56700459967498895</v>
      </c>
      <c r="T321" s="33">
        <f>+'2018 Hourly Load - RC2016'!T322/'2018 Hourly Load - RC2016'!$C$7</f>
        <v>0.57711550624940111</v>
      </c>
      <c r="U321" s="33">
        <f>+'2018 Hourly Load - RC2016'!U322/'2018 Hourly Load - RC2016'!$C$7</f>
        <v>0.55146221436225618</v>
      </c>
      <c r="V321" s="33">
        <f>+'2018 Hourly Load - RC2016'!V322/'2018 Hourly Load - RC2016'!$C$7</f>
        <v>0.52501509096720289</v>
      </c>
      <c r="W321" s="33">
        <f>+'2018 Hourly Load - RC2016'!W322/'2018 Hourly Load - RC2016'!$C$7</f>
        <v>0.49372141731334052</v>
      </c>
      <c r="X321" s="33">
        <f>+'2018 Hourly Load - RC2016'!X322/'2018 Hourly Load - RC2016'!$C$7</f>
        <v>0.4601298103471117</v>
      </c>
      <c r="Y321" s="33">
        <f>+'2018 Hourly Load - RC2016'!Y322/'2018 Hourly Load - RC2016'!$C$7</f>
        <v>0.42089782161416539</v>
      </c>
      <c r="AA321" s="34">
        <f t="shared" si="4"/>
        <v>0.58772778009196591</v>
      </c>
    </row>
    <row r="322" spans="1:27" x14ac:dyDescent="0.2">
      <c r="A322" s="29">
        <f>IF('2018 Hourly Load - RC2016'!A323="","",'2018 Hourly Load - RC2016'!A323)</f>
        <v>43413</v>
      </c>
      <c r="B322" s="33">
        <f>+'2018 Hourly Load - RC2016'!B323/'2018 Hourly Load - RC2016'!$C$7</f>
        <v>0.38701375040818087</v>
      </c>
      <c r="C322" s="33">
        <f>+'2018 Hourly Load - RC2016'!C323/'2018 Hourly Load - RC2016'!$C$7</f>
        <v>0.35835225491211992</v>
      </c>
      <c r="D322" s="33">
        <f>+'2018 Hourly Load - RC2016'!D323/'2018 Hourly Load - RC2016'!$C$7</f>
        <v>0.34147289021764676</v>
      </c>
      <c r="E322" s="33">
        <f>+'2018 Hourly Load - RC2016'!E323/'2018 Hourly Load - RC2016'!$C$7</f>
        <v>0.33261540181361626</v>
      </c>
      <c r="F322" s="33">
        <f>+'2018 Hourly Load - RC2016'!F323/'2018 Hourly Load - RC2016'!$C$7</f>
        <v>0.32898048911950944</v>
      </c>
      <c r="G322" s="33">
        <f>+'2018 Hourly Load - RC2016'!G323/'2018 Hourly Load - RC2016'!$C$7</f>
        <v>0.33407772301239491</v>
      </c>
      <c r="H322" s="33">
        <f>+'2018 Hourly Load - RC2016'!H323/'2018 Hourly Load - RC2016'!$C$7</f>
        <v>0.34657012411053223</v>
      </c>
      <c r="I322" s="33">
        <f>+'2018 Hourly Load - RC2016'!I323/'2018 Hourly Load - RC2016'!$C$7</f>
        <v>0.37272478326582981</v>
      </c>
      <c r="J322" s="33">
        <f>+'2018 Hourly Load - RC2016'!J323/'2018 Hourly Load - RC2016'!$C$7</f>
        <v>0.42248548462998214</v>
      </c>
      <c r="K322" s="33">
        <f>+'2018 Hourly Load - RC2016'!K323/'2018 Hourly Load - RC2016'!$C$7</f>
        <v>0.46084008064366133</v>
      </c>
      <c r="L322" s="33">
        <f>+'2018 Hourly Load - RC2016'!L323/'2018 Hourly Load - RC2016'!$C$7</f>
        <v>0.48223175075150854</v>
      </c>
      <c r="M322" s="33">
        <f>+'2018 Hourly Load - RC2016'!M323/'2018 Hourly Load - RC2016'!$C$7</f>
        <v>0.49476593245532524</v>
      </c>
      <c r="N322" s="33">
        <f>+'2018 Hourly Load - RC2016'!N323/'2018 Hourly Load - RC2016'!$C$7</f>
        <v>0.49631181486546266</v>
      </c>
      <c r="O322" s="33">
        <f>+'2018 Hourly Load - RC2016'!O323/'2018 Hourly Load - RC2016'!$C$7</f>
        <v>0.4900865046192337</v>
      </c>
      <c r="P322" s="33">
        <f>+'2018 Hourly Load - RC2016'!P323/'2018 Hourly Load - RC2016'!$C$7</f>
        <v>0.48361051073892836</v>
      </c>
      <c r="Q322" s="33">
        <f>+'2018 Hourly Load - RC2016'!Q323/'2018 Hourly Load - RC2016'!$C$7</f>
        <v>0.47337426234747804</v>
      </c>
      <c r="R322" s="33">
        <f>+'2018 Hourly Load - RC2016'!R323/'2018 Hourly Load - RC2016'!$C$7</f>
        <v>0.47103454842943226</v>
      </c>
      <c r="S322" s="33">
        <f>+'2018 Hourly Load - RC2016'!S323/'2018 Hourly Load - RC2016'!$C$7</f>
        <v>0.49434812639853132</v>
      </c>
      <c r="T322" s="33">
        <f>+'2018 Hourly Load - RC2016'!T323/'2018 Hourly Load - RC2016'!$C$7</f>
        <v>0.5147370619700733</v>
      </c>
      <c r="U322" s="33">
        <f>+'2018 Hourly Load - RC2016'!U323/'2018 Hourly Load - RC2016'!$C$7</f>
        <v>0.49986316634821071</v>
      </c>
      <c r="V322" s="33">
        <f>+'2018 Hourly Load - RC2016'!V323/'2018 Hourly Load - RC2016'!$C$7</f>
        <v>0.47788656776085203</v>
      </c>
      <c r="W322" s="33">
        <f>+'2018 Hourly Load - RC2016'!W323/'2018 Hourly Load - RC2016'!$C$7</f>
        <v>0.44588262381044008</v>
      </c>
      <c r="X322" s="33">
        <f>+'2018 Hourly Load - RC2016'!X323/'2018 Hourly Load - RC2016'!$C$7</f>
        <v>0.41178964957605857</v>
      </c>
      <c r="Y322" s="33">
        <f>+'2018 Hourly Load - RC2016'!Y323/'2018 Hourly Load - RC2016'!$C$7</f>
        <v>0.37109533964433361</v>
      </c>
      <c r="AA322" s="34">
        <f t="shared" si="4"/>
        <v>0.5147370619700733</v>
      </c>
    </row>
    <row r="323" spans="1:27" x14ac:dyDescent="0.2">
      <c r="A323" s="29">
        <f>IF('2018 Hourly Load - RC2016'!A324="","",'2018 Hourly Load - RC2016'!A324)</f>
        <v>43414</v>
      </c>
      <c r="B323" s="33">
        <f>+'2018 Hourly Load - RC2016'!B324/'2018 Hourly Load - RC2016'!$C$7</f>
        <v>0.33838112539737197</v>
      </c>
      <c r="C323" s="33">
        <f>+'2018 Hourly Load - RC2016'!C324/'2018 Hourly Load - RC2016'!$C$7</f>
        <v>0.32016478132115839</v>
      </c>
      <c r="D323" s="33">
        <f>+'2018 Hourly Load - RC2016'!D324/'2018 Hourly Load - RC2016'!$C$7</f>
        <v>0.31042990019786071</v>
      </c>
      <c r="E323" s="33">
        <f>+'2018 Hourly Load - RC2016'!E324/'2018 Hourly Load - RC2016'!$C$7</f>
        <v>0.30633540084128058</v>
      </c>
      <c r="F323" s="33">
        <f>+'2018 Hourly Load - RC2016'!F324/'2018 Hourly Load - RC2016'!$C$7</f>
        <v>0.31139085412848666</v>
      </c>
      <c r="G323" s="33">
        <f>+'2018 Hourly Load - RC2016'!G324/'2018 Hourly Load - RC2016'!$C$7</f>
        <v>0.3336181363499216</v>
      </c>
      <c r="H323" s="33">
        <f>+'2018 Hourly Load - RC2016'!H324/'2018 Hourly Load - RC2016'!$C$7</f>
        <v>0.38718087283089836</v>
      </c>
      <c r="I323" s="33">
        <f>+'2018 Hourly Load - RC2016'!I324/'2018 Hourly Load - RC2016'!$C$7</f>
        <v>0.42925394275004319</v>
      </c>
      <c r="J323" s="33">
        <f>+'2018 Hourly Load - RC2016'!J324/'2018 Hourly Load - RC2016'!$C$7</f>
        <v>0.44809699591144764</v>
      </c>
      <c r="K323" s="33">
        <f>+'2018 Hourly Load - RC2016'!K324/'2018 Hourly Load - RC2016'!$C$7</f>
        <v>0.47095098721807349</v>
      </c>
      <c r="L323" s="33">
        <f>+'2018 Hourly Load - RC2016'!L324/'2018 Hourly Load - RC2016'!$C$7</f>
        <v>0.48841528039205806</v>
      </c>
      <c r="M323" s="33">
        <f>+'2018 Hourly Load - RC2016'!M324/'2018 Hourly Load - RC2016'!$C$7</f>
        <v>0.5037487626763939</v>
      </c>
      <c r="N323" s="33">
        <f>+'2018 Hourly Load - RC2016'!N324/'2018 Hourly Load - RC2016'!$C$7</f>
        <v>0.51490418439279073</v>
      </c>
      <c r="O323" s="33">
        <f>+'2018 Hourly Load - RC2016'!O324/'2018 Hourly Load - RC2016'!$C$7</f>
        <v>0.5246808461217678</v>
      </c>
      <c r="P323" s="33">
        <f>+'2018 Hourly Load - RC2016'!P324/'2018 Hourly Load - RC2016'!$C$7</f>
        <v>0.5294856157748975</v>
      </c>
      <c r="Q323" s="33">
        <f>+'2018 Hourly Load - RC2016'!Q324/'2018 Hourly Load - RC2016'!$C$7</f>
        <v>0.53332943149740142</v>
      </c>
      <c r="R323" s="33">
        <f>+'2018 Hourly Load - RC2016'!R324/'2018 Hourly Load - RC2016'!$C$7</f>
        <v>0.52898424850674486</v>
      </c>
      <c r="S323" s="33">
        <f>+'2018 Hourly Load - RC2016'!S324/'2018 Hourly Load - RC2016'!$C$7</f>
        <v>0.53587804844384412</v>
      </c>
      <c r="T323" s="33">
        <f>+'2018 Hourly Load - RC2016'!T324/'2018 Hourly Load - RC2016'!$C$7</f>
        <v>0.56140599851395079</v>
      </c>
      <c r="U323" s="33">
        <f>+'2018 Hourly Load - RC2016'!U324/'2018 Hourly Load - RC2016'!$C$7</f>
        <v>0.54281362898662266</v>
      </c>
      <c r="V323" s="33">
        <f>+'2018 Hourly Load - RC2016'!V324/'2018 Hourly Load - RC2016'!$C$7</f>
        <v>0.51369254682808851</v>
      </c>
      <c r="W323" s="33">
        <f>+'2018 Hourly Load - RC2016'!W324/'2018 Hourly Load - RC2016'!$C$7</f>
        <v>0.47375028779859257</v>
      </c>
      <c r="X323" s="33">
        <f>+'2018 Hourly Load - RC2016'!X324/'2018 Hourly Load - RC2016'!$C$7</f>
        <v>0.43138475363969198</v>
      </c>
      <c r="Y323" s="33">
        <f>+'2018 Hourly Load - RC2016'!Y324/'2018 Hourly Load - RC2016'!$C$7</f>
        <v>0.38647060253434878</v>
      </c>
      <c r="AA323" s="34">
        <f t="shared" si="4"/>
        <v>0.56140599851395079</v>
      </c>
    </row>
    <row r="324" spans="1:27" x14ac:dyDescent="0.2">
      <c r="A324" s="29">
        <f>IF('2018 Hourly Load - RC2016'!A325="","",'2018 Hourly Load - RC2016'!A325)</f>
        <v>43415</v>
      </c>
      <c r="B324" s="33">
        <f>+'2018 Hourly Load - RC2016'!B325/'2018 Hourly Load - RC2016'!$C$7</f>
        <v>0.34611053744805897</v>
      </c>
      <c r="C324" s="33">
        <f>+'2018 Hourly Load - RC2016'!C325/'2018 Hourly Load - RC2016'!$C$7</f>
        <v>0.32246271463352477</v>
      </c>
      <c r="D324" s="33">
        <f>+'2018 Hourly Load - RC2016'!D325/'2018 Hourly Load - RC2016'!$C$7</f>
        <v>0.3096360686899523</v>
      </c>
      <c r="E324" s="33">
        <f>+'2018 Hourly Load - RC2016'!E325/'2018 Hourly Load - RC2016'!$C$7</f>
        <v>0.30487307964250193</v>
      </c>
      <c r="F324" s="33">
        <f>+'2018 Hourly Load - RC2016'!F325/'2018 Hourly Load - RC2016'!$C$7</f>
        <v>0.30825730870253248</v>
      </c>
      <c r="G324" s="33">
        <f>+'2018 Hourly Load - RC2016'!G325/'2018 Hourly Load - RC2016'!$C$7</f>
        <v>0.32726748428665453</v>
      </c>
      <c r="H324" s="33">
        <f>+'2018 Hourly Load - RC2016'!H325/'2018 Hourly Load - RC2016'!$C$7</f>
        <v>0.36487002939810464</v>
      </c>
      <c r="I324" s="33">
        <f>+'2018 Hourly Load - RC2016'!I325/'2018 Hourly Load - RC2016'!$C$7</f>
        <v>0.40318284480610445</v>
      </c>
      <c r="J324" s="33">
        <f>+'2018 Hourly Load - RC2016'!J325/'2018 Hourly Load - RC2016'!$C$7</f>
        <v>0.43669089056097443</v>
      </c>
      <c r="K324" s="33">
        <f>+'2018 Hourly Load - RC2016'!K325/'2018 Hourly Load - RC2016'!$C$7</f>
        <v>0.46635512059334067</v>
      </c>
      <c r="L324" s="33">
        <f>+'2018 Hourly Load - RC2016'!L325/'2018 Hourly Load - RC2016'!$C$7</f>
        <v>0.48849884160341694</v>
      </c>
      <c r="M324" s="33">
        <f>+'2018 Hourly Load - RC2016'!M325/'2018 Hourly Load - RC2016'!$C$7</f>
        <v>0.5043754717615847</v>
      </c>
      <c r="N324" s="33">
        <f>+'2018 Hourly Load - RC2016'!N325/'2018 Hourly Load - RC2016'!$C$7</f>
        <v>0.51904046435505036</v>
      </c>
      <c r="O324" s="33">
        <f>+'2018 Hourly Load - RC2016'!O325/'2018 Hourly Load - RC2016'!$C$7</f>
        <v>0.53257738059517234</v>
      </c>
      <c r="P324" s="33">
        <f>+'2018 Hourly Load - RC2016'!P325/'2018 Hourly Load - RC2016'!$C$7</f>
        <v>0.53888625205276008</v>
      </c>
      <c r="Q324" s="33">
        <f>+'2018 Hourly Load - RC2016'!Q325/'2018 Hourly Load - RC2016'!$C$7</f>
        <v>0.54469375624219518</v>
      </c>
      <c r="R324" s="33">
        <f>+'2018 Hourly Load - RC2016'!R325/'2018 Hourly Load - RC2016'!$C$7</f>
        <v>0.53963830295498905</v>
      </c>
      <c r="S324" s="33">
        <f>+'2018 Hourly Load - RC2016'!S325/'2018 Hourly Load - RC2016'!$C$7</f>
        <v>0.54235404232414941</v>
      </c>
      <c r="T324" s="33">
        <f>+'2018 Hourly Load - RC2016'!T325/'2018 Hourly Load - RC2016'!$C$7</f>
        <v>0.56696281906930956</v>
      </c>
      <c r="U324" s="33">
        <f>+'2018 Hourly Load - RC2016'!U325/'2018 Hourly Load - RC2016'!$C$7</f>
        <v>0.54970742892372182</v>
      </c>
      <c r="V324" s="33">
        <f>+'2018 Hourly Load - RC2016'!V325/'2018 Hourly Load - RC2016'!$C$7</f>
        <v>0.52054456615950828</v>
      </c>
      <c r="W324" s="33">
        <f>+'2018 Hourly Load - RC2016'!W325/'2018 Hourly Load - RC2016'!$C$7</f>
        <v>0.48081121015840927</v>
      </c>
      <c r="X324" s="33">
        <f>+'2018 Hourly Load - RC2016'!X325/'2018 Hourly Load - RC2016'!$C$7</f>
        <v>0.43606418147578363</v>
      </c>
      <c r="Y324" s="33">
        <f>+'2018 Hourly Load - RC2016'!Y325/'2018 Hourly Load - RC2016'!$C$7</f>
        <v>0.38709731161953964</v>
      </c>
      <c r="AA324" s="34">
        <f t="shared" si="4"/>
        <v>0.56696281906930956</v>
      </c>
    </row>
    <row r="325" spans="1:27" x14ac:dyDescent="0.2">
      <c r="A325" s="29">
        <f>IF('2018 Hourly Load - RC2016'!A326="","",'2018 Hourly Load - RC2016'!A326)</f>
        <v>43416</v>
      </c>
      <c r="B325" s="33">
        <f>+'2018 Hourly Load - RC2016'!B326/'2018 Hourly Load - RC2016'!$C$7</f>
        <v>0.34548382836286812</v>
      </c>
      <c r="C325" s="33">
        <f>+'2018 Hourly Load - RC2016'!C326/'2018 Hourly Load - RC2016'!$C$7</f>
        <v>0.3212510770688225</v>
      </c>
      <c r="D325" s="33">
        <f>+'2018 Hourly Load - RC2016'!D326/'2018 Hourly Load - RC2016'!$C$7</f>
        <v>0.31009565535242561</v>
      </c>
      <c r="E325" s="33">
        <f>+'2018 Hourly Load - RC2016'!E326/'2018 Hourly Load - RC2016'!$C$7</f>
        <v>0.30537444691065463</v>
      </c>
      <c r="F325" s="33">
        <f>+'2018 Hourly Load - RC2016'!F326/'2018 Hourly Load - RC2016'!$C$7</f>
        <v>0.31114017049441034</v>
      </c>
      <c r="G325" s="33">
        <f>+'2018 Hourly Load - RC2016'!G326/'2018 Hourly Load - RC2016'!$C$7</f>
        <v>0.33796331934057811</v>
      </c>
      <c r="H325" s="33">
        <f>+'2018 Hourly Load - RC2016'!H326/'2018 Hourly Load - RC2016'!$C$7</f>
        <v>0.39236166793514266</v>
      </c>
      <c r="I325" s="33">
        <f>+'2018 Hourly Load - RC2016'!I326/'2018 Hourly Load - RC2016'!$C$7</f>
        <v>0.42327931613789055</v>
      </c>
      <c r="J325" s="33">
        <f>+'2018 Hourly Load - RC2016'!J326/'2018 Hourly Load - RC2016'!$C$7</f>
        <v>0.44467098624573775</v>
      </c>
      <c r="K325" s="33">
        <f>+'2018 Hourly Load - RC2016'!K326/'2018 Hourly Load - RC2016'!$C$7</f>
        <v>0.47191194114869944</v>
      </c>
      <c r="L325" s="33">
        <f>+'2018 Hourly Load - RC2016'!L326/'2018 Hourly Load - RC2016'!$C$7</f>
        <v>0.49965426331981377</v>
      </c>
      <c r="M325" s="33">
        <f>+'2018 Hourly Load - RC2016'!M326/'2018 Hourly Load - RC2016'!$C$7</f>
        <v>0.52430482067065332</v>
      </c>
      <c r="N325" s="33">
        <f>+'2018 Hourly Load - RC2016'!N326/'2018 Hourly Load - RC2016'!$C$7</f>
        <v>0.54590539380689751</v>
      </c>
      <c r="O325" s="33">
        <f>+'2018 Hourly Load - RC2016'!O326/'2018 Hourly Load - RC2016'!$C$7</f>
        <v>0.56796555360561485</v>
      </c>
      <c r="P325" s="33">
        <f>+'2018 Hourly Load - RC2016'!P326/'2018 Hourly Load - RC2016'!$C$7</f>
        <v>0.58275588801611855</v>
      </c>
      <c r="Q325" s="33">
        <f>+'2018 Hourly Load - RC2016'!Q326/'2018 Hourly Load - RC2016'!$C$7</f>
        <v>0.58806202493740101</v>
      </c>
      <c r="R325" s="33">
        <f>+'2018 Hourly Load - RC2016'!R326/'2018 Hourly Load - RC2016'!$C$7</f>
        <v>0.58008192925263768</v>
      </c>
      <c r="S325" s="33">
        <f>+'2018 Hourly Load - RC2016'!S326/'2018 Hourly Load - RC2016'!$C$7</f>
        <v>0.57465045051431718</v>
      </c>
      <c r="T325" s="33">
        <f>+'2018 Hourly Load - RC2016'!T326/'2018 Hourly Load - RC2016'!$C$7</f>
        <v>0.594830483057462</v>
      </c>
      <c r="U325" s="33">
        <f>+'2018 Hourly Load - RC2016'!U326/'2018 Hourly Load - RC2016'!$C$7</f>
        <v>0.57485935354271411</v>
      </c>
      <c r="V325" s="33">
        <f>+'2018 Hourly Load - RC2016'!V326/'2018 Hourly Load - RC2016'!$C$7</f>
        <v>0.54456841442515702</v>
      </c>
      <c r="W325" s="33">
        <f>+'2018 Hourly Load - RC2016'!W326/'2018 Hourly Load - RC2016'!$C$7</f>
        <v>0.50462615539566114</v>
      </c>
      <c r="X325" s="33">
        <f>+'2018 Hourly Load - RC2016'!X326/'2018 Hourly Load - RC2016'!$C$7</f>
        <v>0.45687092310411942</v>
      </c>
      <c r="Y325" s="33">
        <f>+'2018 Hourly Load - RC2016'!Y326/'2018 Hourly Load - RC2016'!$C$7</f>
        <v>0.40685953810589065</v>
      </c>
      <c r="AA325" s="34">
        <f t="shared" si="4"/>
        <v>0.594830483057462</v>
      </c>
    </row>
    <row r="326" spans="1:27" x14ac:dyDescent="0.2">
      <c r="A326" s="29">
        <f>IF('2018 Hourly Load - RC2016'!A327="","",'2018 Hourly Load - RC2016'!A327)</f>
        <v>43417</v>
      </c>
      <c r="B326" s="33">
        <f>+'2018 Hourly Load - RC2016'!B327/'2018 Hourly Load - RC2016'!$C$7</f>
        <v>0.36595632514576881</v>
      </c>
      <c r="C326" s="33">
        <f>+'2018 Hourly Load - RC2016'!C327/'2018 Hourly Load - RC2016'!$C$7</f>
        <v>0.34143110961196743</v>
      </c>
      <c r="D326" s="33">
        <f>+'2018 Hourly Load - RC2016'!D327/'2018 Hourly Load - RC2016'!$C$7</f>
        <v>0.32643187217306668</v>
      </c>
      <c r="E326" s="33">
        <f>+'2018 Hourly Load - RC2016'!E327/'2018 Hourly Load - RC2016'!$C$7</f>
        <v>0.32179422494265453</v>
      </c>
      <c r="F326" s="33">
        <f>+'2018 Hourly Load - RC2016'!F327/'2018 Hourly Load - RC2016'!$C$7</f>
        <v>0.32551269884812017</v>
      </c>
      <c r="G326" s="33">
        <f>+'2018 Hourly Load - RC2016'!G327/'2018 Hourly Load - RC2016'!$C$7</f>
        <v>0.35154201618637954</v>
      </c>
      <c r="H326" s="33">
        <f>+'2018 Hourly Load - RC2016'!H327/'2018 Hourly Load - RC2016'!$C$7</f>
        <v>0.40418557934240973</v>
      </c>
      <c r="I326" s="33">
        <f>+'2018 Hourly Load - RC2016'!I327/'2018 Hourly Load - RC2016'!$C$7</f>
        <v>0.43652376813825694</v>
      </c>
      <c r="J326" s="33">
        <f>+'2018 Hourly Load - RC2016'!J327/'2018 Hourly Load - RC2016'!$C$7</f>
        <v>0.46518526363431778</v>
      </c>
      <c r="K326" s="33">
        <f>+'2018 Hourly Load - RC2016'!K327/'2018 Hourly Load - RC2016'!$C$7</f>
        <v>0.50099124270155415</v>
      </c>
      <c r="L326" s="33">
        <f>+'2018 Hourly Load - RC2016'!L327/'2018 Hourly Load - RC2016'!$C$7</f>
        <v>0.53274450301788989</v>
      </c>
      <c r="M326" s="33">
        <f>+'2018 Hourly Load - RC2016'!M327/'2018 Hourly Load - RC2016'!$C$7</f>
        <v>0.55609986159266833</v>
      </c>
      <c r="N326" s="33">
        <f>+'2018 Hourly Load - RC2016'!N327/'2018 Hourly Load - RC2016'!$C$7</f>
        <v>0.5787449498708972</v>
      </c>
      <c r="O326" s="33">
        <f>+'2018 Hourly Load - RC2016'!O327/'2018 Hourly Load - RC2016'!$C$7</f>
        <v>0.59863251817428642</v>
      </c>
      <c r="P326" s="33">
        <f>+'2018 Hourly Load - RC2016'!P327/'2018 Hourly Load - RC2016'!$C$7</f>
        <v>0.60749000657831687</v>
      </c>
      <c r="Q326" s="33">
        <f>+'2018 Hourly Load - RC2016'!Q327/'2018 Hourly Load - RC2016'!$C$7</f>
        <v>0.60870164414301919</v>
      </c>
      <c r="R326" s="33">
        <f>+'2018 Hourly Load - RC2016'!R327/'2018 Hourly Load - RC2016'!$C$7</f>
        <v>0.59767156424366052</v>
      </c>
      <c r="S326" s="33">
        <f>+'2018 Hourly Load - RC2016'!S327/'2018 Hourly Load - RC2016'!$C$7</f>
        <v>0.59161337642014911</v>
      </c>
      <c r="T326" s="33">
        <f>+'2018 Hourly Load - RC2016'!T327/'2018 Hourly Load - RC2016'!$C$7</f>
        <v>0.60886876656573674</v>
      </c>
      <c r="U326" s="33">
        <f>+'2018 Hourly Load - RC2016'!U327/'2018 Hourly Load - RC2016'!$C$7</f>
        <v>0.58856339220555365</v>
      </c>
      <c r="V326" s="33">
        <f>+'2018 Hourly Load - RC2016'!V327/'2018 Hourly Load - RC2016'!$C$7</f>
        <v>0.55726971855169127</v>
      </c>
      <c r="W326" s="33">
        <f>+'2018 Hourly Load - RC2016'!W327/'2018 Hourly Load - RC2016'!$C$7</f>
        <v>0.51515486802686716</v>
      </c>
      <c r="X326" s="33">
        <f>+'2018 Hourly Load - RC2016'!X327/'2018 Hourly Load - RC2016'!$C$7</f>
        <v>0.46405718728097428</v>
      </c>
      <c r="Y326" s="33">
        <f>+'2018 Hourly Load - RC2016'!Y327/'2018 Hourly Load - RC2016'!$C$7</f>
        <v>0.41483963379065397</v>
      </c>
      <c r="AA326" s="34">
        <f t="shared" si="4"/>
        <v>0.60886876656573674</v>
      </c>
    </row>
    <row r="327" spans="1:27" x14ac:dyDescent="0.2">
      <c r="A327" s="29">
        <f>IF('2018 Hourly Load - RC2016'!A328="","",'2018 Hourly Load - RC2016'!A328)</f>
        <v>43418</v>
      </c>
      <c r="B327" s="33">
        <f>+'2018 Hourly Load - RC2016'!B328/'2018 Hourly Load - RC2016'!$C$7</f>
        <v>0.37293368629422674</v>
      </c>
      <c r="C327" s="33">
        <f>+'2018 Hourly Load - RC2016'!C328/'2018 Hourly Load - RC2016'!$C$7</f>
        <v>0.34506602230607425</v>
      </c>
      <c r="D327" s="33">
        <f>+'2018 Hourly Load - RC2016'!D328/'2018 Hourly Load - RC2016'!$C$7</f>
        <v>0.32964897881037969</v>
      </c>
      <c r="E327" s="33">
        <f>+'2018 Hourly Load - RC2016'!E328/'2018 Hourly Load - RC2016'!$C$7</f>
        <v>0.32158532191425759</v>
      </c>
      <c r="F327" s="33">
        <f>+'2018 Hourly Load - RC2016'!F328/'2018 Hourly Load - RC2016'!$C$7</f>
        <v>0.3235072297755095</v>
      </c>
      <c r="G327" s="33">
        <f>+'2018 Hourly Load - RC2016'!G328/'2018 Hourly Load - RC2016'!$C$7</f>
        <v>0.34711327198436431</v>
      </c>
      <c r="H327" s="33">
        <f>+'2018 Hourly Load - RC2016'!H328/'2018 Hourly Load - RC2016'!$C$7</f>
        <v>0.39967327392903573</v>
      </c>
      <c r="I327" s="33">
        <f>+'2018 Hourly Load - RC2016'!I328/'2018 Hourly Load - RC2016'!$C$7</f>
        <v>0.43339022271230271</v>
      </c>
      <c r="J327" s="33">
        <f>+'2018 Hourly Load - RC2016'!J328/'2018 Hourly Load - RC2016'!$C$7</f>
        <v>0.4625530854765163</v>
      </c>
      <c r="K327" s="33">
        <f>+'2018 Hourly Load - RC2016'!K328/'2018 Hourly Load - RC2016'!$C$7</f>
        <v>0.49359607549630236</v>
      </c>
      <c r="L327" s="33">
        <f>+'2018 Hourly Load - RC2016'!L328/'2018 Hourly Load - RC2016'!$C$7</f>
        <v>0.52058634676518767</v>
      </c>
      <c r="M327" s="33">
        <f>+'2018 Hourly Load - RC2016'!M328/'2018 Hourly Load - RC2016'!$C$7</f>
        <v>0.53834310417892806</v>
      </c>
      <c r="N327" s="33">
        <f>+'2018 Hourly Load - RC2016'!N328/'2018 Hourly Load - RC2016'!$C$7</f>
        <v>0.55497178523932489</v>
      </c>
      <c r="O327" s="33">
        <f>+'2018 Hourly Load - RC2016'!O328/'2018 Hourly Load - RC2016'!$C$7</f>
        <v>0.56704638028066834</v>
      </c>
      <c r="P327" s="33">
        <f>+'2018 Hourly Load - RC2016'!P328/'2018 Hourly Load - RC2016'!$C$7</f>
        <v>0.57410730264048504</v>
      </c>
      <c r="Q327" s="33">
        <f>+'2018 Hourly Load - RC2016'!Q328/'2018 Hourly Load - RC2016'!$C$7</f>
        <v>0.57402374142912627</v>
      </c>
      <c r="R327" s="33">
        <f>+'2018 Hourly Load - RC2016'!R328/'2018 Hourly Load - RC2016'!$C$7</f>
        <v>0.5616984627537065</v>
      </c>
      <c r="S327" s="33">
        <f>+'2018 Hourly Load - RC2016'!S328/'2018 Hourly Load - RC2016'!$C$7</f>
        <v>0.55772930521416453</v>
      </c>
      <c r="T327" s="33">
        <f>+'2018 Hourly Load - RC2016'!T328/'2018 Hourly Load - RC2016'!$C$7</f>
        <v>0.57084841539749276</v>
      </c>
      <c r="U327" s="33">
        <f>+'2018 Hourly Load - RC2016'!U328/'2018 Hourly Load - RC2016'!$C$7</f>
        <v>0.54711703137159973</v>
      </c>
      <c r="V327" s="33">
        <f>+'2018 Hourly Load - RC2016'!V328/'2018 Hourly Load - RC2016'!$C$7</f>
        <v>0.51937470920048534</v>
      </c>
      <c r="W327" s="33">
        <f>+'2018 Hourly Load - RC2016'!W328/'2018 Hourly Load - RC2016'!$C$7</f>
        <v>0.48494749012066884</v>
      </c>
      <c r="X327" s="33">
        <f>+'2018 Hourly Load - RC2016'!X328/'2018 Hourly Load - RC2016'!$C$7</f>
        <v>0.45043670982949341</v>
      </c>
      <c r="Y327" s="33">
        <f>+'2018 Hourly Load - RC2016'!Y328/'2018 Hourly Load - RC2016'!$C$7</f>
        <v>0.4112047210965471</v>
      </c>
      <c r="AA327" s="34">
        <f t="shared" si="4"/>
        <v>0.57410730264048504</v>
      </c>
    </row>
    <row r="328" spans="1:27" x14ac:dyDescent="0.2">
      <c r="A328" s="29">
        <f>IF('2018 Hourly Load - RC2016'!A329="","",'2018 Hourly Load - RC2016'!A329)</f>
        <v>43419</v>
      </c>
      <c r="B328" s="33">
        <f>+'2018 Hourly Load - RC2016'!B329/'2018 Hourly Load - RC2016'!$C$7</f>
        <v>0.37560764505770766</v>
      </c>
      <c r="C328" s="33">
        <f>+'2018 Hourly Load - RC2016'!C329/'2018 Hourly Load - RC2016'!$C$7</f>
        <v>0.34957832771944825</v>
      </c>
      <c r="D328" s="33">
        <f>+'2018 Hourly Load - RC2016'!D329/'2018 Hourly Load - RC2016'!$C$7</f>
        <v>0.33482977391462393</v>
      </c>
      <c r="E328" s="33">
        <f>+'2018 Hourly Load - RC2016'!E329/'2018 Hourly Load - RC2016'!$C$7</f>
        <v>0.32680789762418122</v>
      </c>
      <c r="F328" s="33">
        <f>+'2018 Hourly Load - RC2016'!F329/'2018 Hourly Load - RC2016'!$C$7</f>
        <v>0.32609762732763165</v>
      </c>
      <c r="G328" s="33">
        <f>+'2018 Hourly Load - RC2016'!G329/'2018 Hourly Load - RC2016'!$C$7</f>
        <v>0.33449552906918878</v>
      </c>
      <c r="H328" s="33">
        <f>+'2018 Hourly Load - RC2016'!H329/'2018 Hourly Load - RC2016'!$C$7</f>
        <v>0.35484268403505126</v>
      </c>
      <c r="I328" s="33">
        <f>+'2018 Hourly Load - RC2016'!I329/'2018 Hourly Load - RC2016'!$C$7</f>
        <v>0.38667950556274572</v>
      </c>
      <c r="J328" s="33">
        <f>+'2018 Hourly Load - RC2016'!J329/'2018 Hourly Load - RC2016'!$C$7</f>
        <v>0.43581349784170725</v>
      </c>
      <c r="K328" s="33">
        <f>+'2018 Hourly Load - RC2016'!K329/'2018 Hourly Load - RC2016'!$C$7</f>
        <v>0.47667493019614976</v>
      </c>
      <c r="L328" s="33">
        <f>+'2018 Hourly Load - RC2016'!L329/'2018 Hourly Load - RC2016'!$C$7</f>
        <v>0.5031220535912031</v>
      </c>
      <c r="M328" s="33">
        <f>+'2018 Hourly Load - RC2016'!M329/'2018 Hourly Load - RC2016'!$C$7</f>
        <v>0.52326030552866853</v>
      </c>
      <c r="N328" s="33">
        <f>+'2018 Hourly Load - RC2016'!N329/'2018 Hourly Load - RC2016'!$C$7</f>
        <v>0.5365883187403937</v>
      </c>
      <c r="O328" s="33">
        <f>+'2018 Hourly Load - RC2016'!O329/'2018 Hourly Load - RC2016'!$C$7</f>
        <v>0.54824510772494328</v>
      </c>
      <c r="P328" s="33">
        <f>+'2018 Hourly Load - RC2016'!P329/'2018 Hourly Load - RC2016'!$C$7</f>
        <v>0.55254851010992034</v>
      </c>
      <c r="Q328" s="33">
        <f>+'2018 Hourly Load - RC2016'!Q329/'2018 Hourly Load - RC2016'!$C$7</f>
        <v>0.5501252349805158</v>
      </c>
      <c r="R328" s="33">
        <f>+'2018 Hourly Load - RC2016'!R329/'2018 Hourly Load - RC2016'!$C$7</f>
        <v>0.53955474174363027</v>
      </c>
      <c r="S328" s="33">
        <f>+'2018 Hourly Load - RC2016'!S329/'2018 Hourly Load - RC2016'!$C$7</f>
        <v>0.53742393085398155</v>
      </c>
      <c r="T328" s="33">
        <f>+'2018 Hourly Load - RC2016'!T329/'2018 Hourly Load - RC2016'!$C$7</f>
        <v>0.55259029071559973</v>
      </c>
      <c r="U328" s="33">
        <f>+'2018 Hourly Load - RC2016'!U329/'2018 Hourly Load - RC2016'!$C$7</f>
        <v>0.52915137092946252</v>
      </c>
      <c r="V328" s="33">
        <f>+'2018 Hourly Load - RC2016'!V329/'2018 Hourly Load - RC2016'!$C$7</f>
        <v>0.5037487626763939</v>
      </c>
      <c r="W328" s="33">
        <f>+'2018 Hourly Load - RC2016'!W329/'2018 Hourly Load - RC2016'!$C$7</f>
        <v>0.47592287929392074</v>
      </c>
      <c r="X328" s="33">
        <f>+'2018 Hourly Load - RC2016'!X329/'2018 Hourly Load - RC2016'!$C$7</f>
        <v>0.44638399107859272</v>
      </c>
      <c r="Y328" s="33">
        <f>+'2018 Hourly Load - RC2016'!Y329/'2018 Hourly Load - RC2016'!$C$7</f>
        <v>0.41358621562027231</v>
      </c>
      <c r="AA328" s="34">
        <f t="shared" si="4"/>
        <v>0.55259029071559973</v>
      </c>
    </row>
    <row r="329" spans="1:27" x14ac:dyDescent="0.2">
      <c r="A329" s="29">
        <f>IF('2018 Hourly Load - RC2016'!A330="","",'2018 Hourly Load - RC2016'!A330)</f>
        <v>43420</v>
      </c>
      <c r="B329" s="33">
        <f>+'2018 Hourly Load - RC2016'!B330/'2018 Hourly Load - RC2016'!$C$7</f>
        <v>0.37961858320292902</v>
      </c>
      <c r="C329" s="33">
        <f>+'2018 Hourly Load - RC2016'!C330/'2018 Hourly Load - RC2016'!$C$7</f>
        <v>0.35688993371334132</v>
      </c>
      <c r="D329" s="33">
        <f>+'2018 Hourly Load - RC2016'!D330/'2018 Hourly Load - RC2016'!$C$7</f>
        <v>0.34205781869715823</v>
      </c>
      <c r="E329" s="33">
        <f>+'2018 Hourly Load - RC2016'!E330/'2018 Hourly Load - RC2016'!$C$7</f>
        <v>0.3337852587726392</v>
      </c>
      <c r="F329" s="33">
        <f>+'2018 Hourly Load - RC2016'!F330/'2018 Hourly Load - RC2016'!$C$7</f>
        <v>0.33132020303755527</v>
      </c>
      <c r="G329" s="33">
        <f>+'2018 Hourly Load - RC2016'!G330/'2018 Hourly Load - RC2016'!$C$7</f>
        <v>0.33804688055193688</v>
      </c>
      <c r="H329" s="33">
        <f>+'2018 Hourly Load - RC2016'!H330/'2018 Hourly Load - RC2016'!$C$7</f>
        <v>0.35024681741031849</v>
      </c>
      <c r="I329" s="33">
        <f>+'2018 Hourly Load - RC2016'!I330/'2018 Hourly Load - RC2016'!$C$7</f>
        <v>0.37686106322808927</v>
      </c>
      <c r="J329" s="33">
        <f>+'2018 Hourly Load - RC2016'!J330/'2018 Hourly Load - RC2016'!$C$7</f>
        <v>0.43740116085752412</v>
      </c>
      <c r="K329" s="33">
        <f>+'2018 Hourly Load - RC2016'!K330/'2018 Hourly Load - RC2016'!$C$7</f>
        <v>0.49192485126912683</v>
      </c>
      <c r="L329" s="33">
        <f>+'2018 Hourly Load - RC2016'!L330/'2018 Hourly Load - RC2016'!$C$7</f>
        <v>0.53098971757935554</v>
      </c>
      <c r="M329" s="33">
        <f>+'2018 Hourly Load - RC2016'!M330/'2018 Hourly Load - RC2016'!$C$7</f>
        <v>0.55940052944134011</v>
      </c>
      <c r="N329" s="33">
        <f>+'2018 Hourly Load - RC2016'!N330/'2018 Hourly Load - RC2016'!$C$7</f>
        <v>0.58309013286155376</v>
      </c>
      <c r="O329" s="33">
        <f>+'2018 Hourly Load - RC2016'!O330/'2018 Hourly Load - RC2016'!$C$7</f>
        <v>0.59792224787773685</v>
      </c>
      <c r="P329" s="33">
        <f>+'2018 Hourly Load - RC2016'!P330/'2018 Hourly Load - RC2016'!$C$7</f>
        <v>0.6041893387296452</v>
      </c>
      <c r="Q329" s="33">
        <f>+'2018 Hourly Load - RC2016'!Q330/'2018 Hourly Load - RC2016'!$C$7</f>
        <v>0.60381331327853061</v>
      </c>
      <c r="R329" s="33">
        <f>+'2018 Hourly Load - RC2016'!R330/'2018 Hourly Load - RC2016'!$C$7</f>
        <v>0.59203118247694297</v>
      </c>
      <c r="S329" s="33">
        <f>+'2018 Hourly Load - RC2016'!S330/'2018 Hourly Load - RC2016'!$C$7</f>
        <v>0.58981681037593536</v>
      </c>
      <c r="T329" s="33">
        <f>+'2018 Hourly Load - RC2016'!T330/'2018 Hourly Load - RC2016'!$C$7</f>
        <v>0.60794959324079023</v>
      </c>
      <c r="U329" s="33">
        <f>+'2018 Hourly Load - RC2016'!U330/'2018 Hourly Load - RC2016'!$C$7</f>
        <v>0.58810380554308039</v>
      </c>
      <c r="V329" s="33">
        <f>+'2018 Hourly Load - RC2016'!V330/'2018 Hourly Load - RC2016'!$C$7</f>
        <v>0.5578128664255233</v>
      </c>
      <c r="W329" s="33">
        <f>+'2018 Hourly Load - RC2016'!W330/'2018 Hourly Load - RC2016'!$C$7</f>
        <v>0.52183976493556938</v>
      </c>
      <c r="X329" s="33">
        <f>+'2018 Hourly Load - RC2016'!X330/'2018 Hourly Load - RC2016'!$C$7</f>
        <v>0.48335982710485198</v>
      </c>
      <c r="Y329" s="33">
        <f>+'2018 Hourly Load - RC2016'!Y330/'2018 Hourly Load - RC2016'!$C$7</f>
        <v>0.43932306871877597</v>
      </c>
      <c r="AA329" s="34">
        <f t="shared" si="4"/>
        <v>0.60794959324079023</v>
      </c>
    </row>
    <row r="330" spans="1:27" x14ac:dyDescent="0.2">
      <c r="A330" s="29">
        <f>IF('2018 Hourly Load - RC2016'!A331="","",'2018 Hourly Load - RC2016'!A331)</f>
        <v>43421</v>
      </c>
      <c r="B330" s="33">
        <f>+'2018 Hourly Load - RC2016'!B331/'2018 Hourly Load - RC2016'!$C$7</f>
        <v>0.40247257450955481</v>
      </c>
      <c r="C330" s="33">
        <f>+'2018 Hourly Load - RC2016'!C331/'2018 Hourly Load - RC2016'!$C$7</f>
        <v>0.3799946086540435</v>
      </c>
      <c r="D330" s="33">
        <f>+'2018 Hourly Load - RC2016'!D331/'2018 Hourly Load - RC2016'!$C$7</f>
        <v>0.36716796271047103</v>
      </c>
      <c r="E330" s="33">
        <f>+'2018 Hourly Load - RC2016'!E331/'2018 Hourly Load - RC2016'!$C$7</f>
        <v>0.36156936154943298</v>
      </c>
      <c r="F330" s="33">
        <f>+'2018 Hourly Load - RC2016'!F331/'2018 Hourly Load - RC2016'!$C$7</f>
        <v>0.36883918693764661</v>
      </c>
      <c r="G330" s="33">
        <f>+'2018 Hourly Load - RC2016'!G331/'2018 Hourly Load - RC2016'!$C$7</f>
        <v>0.3981691721245777</v>
      </c>
      <c r="H330" s="33">
        <f>+'2018 Hourly Load - RC2016'!H331/'2018 Hourly Load - RC2016'!$C$7</f>
        <v>0.45185725042259267</v>
      </c>
      <c r="I330" s="33">
        <f>+'2018 Hourly Load - RC2016'!I331/'2018 Hourly Load - RC2016'!$C$7</f>
        <v>0.48335982710485198</v>
      </c>
      <c r="J330" s="33">
        <f>+'2018 Hourly Load - RC2016'!J331/'2018 Hourly Load - RC2016'!$C$7</f>
        <v>0.51995963767999687</v>
      </c>
      <c r="K330" s="33">
        <f>+'2018 Hourly Load - RC2016'!K331/'2018 Hourly Load - RC2016'!$C$7</f>
        <v>0.56884294632488208</v>
      </c>
      <c r="L330" s="33">
        <f>+'2018 Hourly Load - RC2016'!L331/'2018 Hourly Load - RC2016'!$C$7</f>
        <v>0.61501051560060693</v>
      </c>
      <c r="M330" s="33">
        <f>+'2018 Hourly Load - RC2016'!M331/'2018 Hourly Load - RC2016'!$C$7</f>
        <v>0.64985554073721741</v>
      </c>
      <c r="N330" s="33">
        <f>+'2018 Hourly Load - RC2016'!N331/'2018 Hourly Load - RC2016'!$C$7</f>
        <v>0.67467322051077461</v>
      </c>
      <c r="O330" s="33">
        <f>+'2018 Hourly Load - RC2016'!O331/'2018 Hourly Load - RC2016'!$C$7</f>
        <v>0.68829369796225548</v>
      </c>
      <c r="P330" s="33">
        <f>+'2018 Hourly Load - RC2016'!P331/'2018 Hourly Load - RC2016'!$C$7</f>
        <v>0.69009026400646911</v>
      </c>
      <c r="Q330" s="33">
        <f>+'2018 Hourly Load - RC2016'!Q331/'2018 Hourly Load - RC2016'!$C$7</f>
        <v>0.68424097921135463</v>
      </c>
      <c r="R330" s="33">
        <f>+'2018 Hourly Load - RC2016'!R331/'2018 Hourly Load - RC2016'!$C$7</f>
        <v>0.67187391993025536</v>
      </c>
      <c r="S330" s="33">
        <f>+'2018 Hourly Load - RC2016'!S331/'2018 Hourly Load - RC2016'!$C$7</f>
        <v>0.67224994538136995</v>
      </c>
      <c r="T330" s="33">
        <f>+'2018 Hourly Load - RC2016'!T331/'2018 Hourly Load - RC2016'!$C$7</f>
        <v>0.68474234647950738</v>
      </c>
      <c r="U330" s="33">
        <f>+'2018 Hourly Load - RC2016'!U331/'2018 Hourly Load - RC2016'!$C$7</f>
        <v>0.65879659035260663</v>
      </c>
      <c r="V330" s="33">
        <f>+'2018 Hourly Load - RC2016'!V331/'2018 Hourly Load - RC2016'!$C$7</f>
        <v>0.62010774949349245</v>
      </c>
      <c r="W330" s="33">
        <f>+'2018 Hourly Load - RC2016'!W331/'2018 Hourly Load - RC2016'!$C$7</f>
        <v>0.56959499722711104</v>
      </c>
      <c r="X330" s="33">
        <f>+'2018 Hourly Load - RC2016'!X331/'2018 Hourly Load - RC2016'!$C$7</f>
        <v>0.51803772981874496</v>
      </c>
      <c r="Y330" s="33">
        <f>+'2018 Hourly Load - RC2016'!Y331/'2018 Hourly Load - RC2016'!$C$7</f>
        <v>0.46159213154589035</v>
      </c>
      <c r="AA330" s="34">
        <f t="shared" si="4"/>
        <v>0.69009026400646911</v>
      </c>
    </row>
    <row r="331" spans="1:27" x14ac:dyDescent="0.2">
      <c r="A331" s="29">
        <f>IF('2018 Hourly Load - RC2016'!A332="","",'2018 Hourly Load - RC2016'!A332)</f>
        <v>43422</v>
      </c>
      <c r="B331" s="33">
        <f>+'2018 Hourly Load - RC2016'!B332/'2018 Hourly Load - RC2016'!$C$7</f>
        <v>0.41709578649734097</v>
      </c>
      <c r="C331" s="33">
        <f>+'2018 Hourly Load - RC2016'!C332/'2018 Hourly Load - RC2016'!$C$7</f>
        <v>0.38826716857856253</v>
      </c>
      <c r="D331" s="33">
        <f>+'2018 Hourly Load - RC2016'!D332/'2018 Hourly Load - RC2016'!$C$7</f>
        <v>0.36833781966949397</v>
      </c>
      <c r="E331" s="33">
        <f>+'2018 Hourly Load - RC2016'!E332/'2018 Hourly Load - RC2016'!$C$7</f>
        <v>0.35805979067236421</v>
      </c>
      <c r="F331" s="33">
        <f>+'2018 Hourly Load - RC2016'!F332/'2018 Hourly Load - RC2016'!$C$7</f>
        <v>0.36056662701312758</v>
      </c>
      <c r="G331" s="33">
        <f>+'2018 Hourly Load - RC2016'!G332/'2018 Hourly Load - RC2016'!$C$7</f>
        <v>0.38350417953111221</v>
      </c>
      <c r="H331" s="33">
        <f>+'2018 Hourly Load - RC2016'!H332/'2018 Hourly Load - RC2016'!$C$7</f>
        <v>0.43986621659260805</v>
      </c>
      <c r="I331" s="33">
        <f>+'2018 Hourly Load - RC2016'!I332/'2018 Hourly Load - RC2016'!$C$7</f>
        <v>0.47191194114869944</v>
      </c>
      <c r="J331" s="33">
        <f>+'2018 Hourly Load - RC2016'!J332/'2018 Hourly Load - RC2016'!$C$7</f>
        <v>0.49777413606424126</v>
      </c>
      <c r="K331" s="33">
        <f>+'2018 Hourly Load - RC2016'!K332/'2018 Hourly Load - RC2016'!$C$7</f>
        <v>0.52672809580005786</v>
      </c>
      <c r="L331" s="33">
        <f>+'2018 Hourly Load - RC2016'!L332/'2018 Hourly Load - RC2016'!$C$7</f>
        <v>0.54607251622961495</v>
      </c>
      <c r="M331" s="33">
        <f>+'2018 Hourly Load - RC2016'!M332/'2018 Hourly Load - RC2016'!$C$7</f>
        <v>0.54970742892372182</v>
      </c>
      <c r="N331" s="33">
        <f>+'2018 Hourly Load - RC2016'!N332/'2018 Hourly Load - RC2016'!$C$7</f>
        <v>0.54043213446289751</v>
      </c>
      <c r="O331" s="33">
        <f>+'2018 Hourly Load - RC2016'!O332/'2018 Hourly Load - RC2016'!$C$7</f>
        <v>0.53032122788848535</v>
      </c>
      <c r="P331" s="33">
        <f>+'2018 Hourly Load - RC2016'!P332/'2018 Hourly Load - RC2016'!$C$7</f>
        <v>0.51670075043700447</v>
      </c>
      <c r="Q331" s="33">
        <f>+'2018 Hourly Load - RC2016'!Q332/'2018 Hourly Load - RC2016'!$C$7</f>
        <v>0.50308027298552371</v>
      </c>
      <c r="R331" s="33">
        <f>+'2018 Hourly Load - RC2016'!R332/'2018 Hourly Load - RC2016'!$C$7</f>
        <v>0.50370698207071452</v>
      </c>
      <c r="S331" s="33">
        <f>+'2018 Hourly Load - RC2016'!S332/'2018 Hourly Load - RC2016'!$C$7</f>
        <v>0.53086437576231738</v>
      </c>
      <c r="T331" s="33">
        <f>+'2018 Hourly Load - RC2016'!T332/'2018 Hourly Load - RC2016'!$C$7</f>
        <v>0.5581471112709584</v>
      </c>
      <c r="U331" s="33">
        <f>+'2018 Hourly Load - RC2016'!U332/'2018 Hourly Load - RC2016'!$C$7</f>
        <v>0.54966564831804243</v>
      </c>
      <c r="V331" s="33">
        <f>+'2018 Hourly Load - RC2016'!V332/'2018 Hourly Load - RC2016'!$C$7</f>
        <v>0.52894246790106558</v>
      </c>
      <c r="W331" s="33">
        <f>+'2018 Hourly Load - RC2016'!W332/'2018 Hourly Load - RC2016'!$C$7</f>
        <v>0.49681318213361531</v>
      </c>
      <c r="X331" s="33">
        <f>+'2018 Hourly Load - RC2016'!X332/'2018 Hourly Load - RC2016'!$C$7</f>
        <v>0.4540298419179209</v>
      </c>
      <c r="Y331" s="33">
        <f>+'2018 Hourly Load - RC2016'!Y332/'2018 Hourly Load - RC2016'!$C$7</f>
        <v>0.41337731259187538</v>
      </c>
      <c r="AA331" s="34">
        <f t="shared" ref="AA331:AA375" si="5">MAX(B331:Y331)</f>
        <v>0.5581471112709584</v>
      </c>
    </row>
    <row r="332" spans="1:27" x14ac:dyDescent="0.2">
      <c r="A332" s="29">
        <f>IF('2018 Hourly Load - RC2016'!A333="","",'2018 Hourly Load - RC2016'!A333)</f>
        <v>43423</v>
      </c>
      <c r="B332" s="33">
        <f>+'2018 Hourly Load - RC2016'!B333/'2018 Hourly Load - RC2016'!$C$7</f>
        <v>0.38438157225037933</v>
      </c>
      <c r="C332" s="33">
        <f>+'2018 Hourly Load - RC2016'!C333/'2018 Hourly Load - RC2016'!$C$7</f>
        <v>0.37134602327840999</v>
      </c>
      <c r="D332" s="33">
        <f>+'2018 Hourly Load - RC2016'!D333/'2018 Hourly Load - RC2016'!$C$7</f>
        <v>0.36603988635712753</v>
      </c>
      <c r="E332" s="33">
        <f>+'2018 Hourly Load - RC2016'!E333/'2018 Hourly Load - RC2016'!$C$7</f>
        <v>0.36679193725935655</v>
      </c>
      <c r="F332" s="33">
        <f>+'2018 Hourly Load - RC2016'!F333/'2018 Hourly Load - RC2016'!$C$7</f>
        <v>0.37920077714613515</v>
      </c>
      <c r="G332" s="33">
        <f>+'2018 Hourly Load - RC2016'!G333/'2018 Hourly Load - RC2016'!$C$7</f>
        <v>0.41621839377807379</v>
      </c>
      <c r="H332" s="33">
        <f>+'2018 Hourly Load - RC2016'!H333/'2018 Hourly Load - RC2016'!$C$7</f>
        <v>0.48820637736366113</v>
      </c>
      <c r="I332" s="33">
        <f>+'2018 Hourly Load - RC2016'!I333/'2018 Hourly Load - RC2016'!$C$7</f>
        <v>0.51945827041184423</v>
      </c>
      <c r="J332" s="33">
        <f>+'2018 Hourly Load - RC2016'!J333/'2018 Hourly Load - RC2016'!$C$7</f>
        <v>0.53203423272134032</v>
      </c>
      <c r="K332" s="33">
        <f>+'2018 Hourly Load - RC2016'!K333/'2018 Hourly Load - RC2016'!$C$7</f>
        <v>0.53813420115053112</v>
      </c>
      <c r="L332" s="33">
        <f>+'2018 Hourly Load - RC2016'!L333/'2018 Hourly Load - RC2016'!$C$7</f>
        <v>0.53483353330185934</v>
      </c>
      <c r="M332" s="33">
        <f>+'2018 Hourly Load - RC2016'!M333/'2018 Hourly Load - RC2016'!$C$7</f>
        <v>0.52213222917532509</v>
      </c>
      <c r="N332" s="33">
        <f>+'2018 Hourly Load - RC2016'!N333/'2018 Hourly Load - RC2016'!$C$7</f>
        <v>0.50671518567963048</v>
      </c>
      <c r="O332" s="33">
        <f>+'2018 Hourly Load - RC2016'!O333/'2018 Hourly Load - RC2016'!$C$7</f>
        <v>0.4952255191177985</v>
      </c>
      <c r="P332" s="33">
        <f>+'2018 Hourly Load - RC2016'!P333/'2018 Hourly Load - RC2016'!$C$7</f>
        <v>0.4862009082910505</v>
      </c>
      <c r="Q332" s="33">
        <f>+'2018 Hourly Load - RC2016'!Q333/'2018 Hourly Load - RC2016'!$C$7</f>
        <v>0.48281667923101995</v>
      </c>
      <c r="R332" s="33">
        <f>+'2018 Hourly Load - RC2016'!R333/'2018 Hourly Load - RC2016'!$C$7</f>
        <v>0.48849884160341694</v>
      </c>
      <c r="S332" s="33">
        <f>+'2018 Hourly Load - RC2016'!S333/'2018 Hourly Load - RC2016'!$C$7</f>
        <v>0.52100415282198154</v>
      </c>
      <c r="T332" s="33">
        <f>+'2018 Hourly Load - RC2016'!T333/'2018 Hourly Load - RC2016'!$C$7</f>
        <v>0.55338412222350808</v>
      </c>
      <c r="U332" s="33">
        <f>+'2018 Hourly Load - RC2016'!U333/'2018 Hourly Load - RC2016'!$C$7</f>
        <v>0.54820332711926378</v>
      </c>
      <c r="V332" s="33">
        <f>+'2018 Hourly Load - RC2016'!V333/'2018 Hourly Load - RC2016'!$C$7</f>
        <v>0.53220135514405786</v>
      </c>
      <c r="W332" s="33">
        <f>+'2018 Hourly Load - RC2016'!W333/'2018 Hourly Load - RC2016'!$C$7</f>
        <v>0.50078233967315722</v>
      </c>
      <c r="X332" s="33">
        <f>+'2018 Hourly Load - RC2016'!X333/'2018 Hourly Load - RC2016'!$C$7</f>
        <v>0.46004624913575293</v>
      </c>
      <c r="Y332" s="33">
        <f>+'2018 Hourly Load - RC2016'!Y333/'2018 Hourly Load - RC2016'!$C$7</f>
        <v>0.41805674042796692</v>
      </c>
      <c r="AA332" s="34">
        <f t="shared" si="5"/>
        <v>0.55338412222350808</v>
      </c>
    </row>
    <row r="333" spans="1:27" x14ac:dyDescent="0.2">
      <c r="A333" s="29">
        <f>IF('2018 Hourly Load - RC2016'!A334="","",'2018 Hourly Load - RC2016'!A334)</f>
        <v>43424</v>
      </c>
      <c r="B333" s="33">
        <f>+'2018 Hourly Load - RC2016'!B334/'2018 Hourly Load - RC2016'!$C$7</f>
        <v>0.38768224009905111</v>
      </c>
      <c r="C333" s="33">
        <f>+'2018 Hourly Load - RC2016'!C334/'2018 Hourly Load - RC2016'!$C$7</f>
        <v>0.3724323190260741</v>
      </c>
      <c r="D333" s="33">
        <f>+'2018 Hourly Load - RC2016'!D334/'2018 Hourly Load - RC2016'!$C$7</f>
        <v>0.36867206451492912</v>
      </c>
      <c r="E333" s="33">
        <f>+'2018 Hourly Load - RC2016'!E334/'2018 Hourly Load - RC2016'!$C$7</f>
        <v>0.37025972753074587</v>
      </c>
      <c r="F333" s="33">
        <f>+'2018 Hourly Load - RC2016'!F334/'2018 Hourly Load - RC2016'!$C$7</f>
        <v>0.38325349589703583</v>
      </c>
      <c r="G333" s="33">
        <f>+'2018 Hourly Load - RC2016'!G334/'2018 Hourly Load - RC2016'!$C$7</f>
        <v>0.41981152586650128</v>
      </c>
      <c r="H333" s="33">
        <f>+'2018 Hourly Load - RC2016'!H334/'2018 Hourly Load - RC2016'!$C$7</f>
        <v>0.48419543921843983</v>
      </c>
      <c r="I333" s="33">
        <f>+'2018 Hourly Load - RC2016'!I334/'2018 Hourly Load - RC2016'!$C$7</f>
        <v>0.51001585352830225</v>
      </c>
      <c r="J333" s="33">
        <f>+'2018 Hourly Load - RC2016'!J334/'2018 Hourly Load - RC2016'!$C$7</f>
        <v>0.50412478812750838</v>
      </c>
      <c r="K333" s="33">
        <f>+'2018 Hourly Load - RC2016'!K334/'2018 Hourly Load - RC2016'!$C$7</f>
        <v>0.50404122691614961</v>
      </c>
      <c r="L333" s="33">
        <f>+'2018 Hourly Load - RC2016'!L334/'2018 Hourly Load - RC2016'!$C$7</f>
        <v>0.50186863542082139</v>
      </c>
      <c r="M333" s="33">
        <f>+'2018 Hourly Load - RC2016'!M334/'2018 Hourly Load - RC2016'!$C$7</f>
        <v>0.49919467665734046</v>
      </c>
      <c r="N333" s="33">
        <f>+'2018 Hourly Load - RC2016'!N334/'2018 Hourly Load - RC2016'!$C$7</f>
        <v>0.49497483548372218</v>
      </c>
      <c r="O333" s="33">
        <f>+'2018 Hourly Load - RC2016'!O334/'2018 Hourly Load - RC2016'!$C$7</f>
        <v>0.49067143309874511</v>
      </c>
      <c r="P333" s="33">
        <f>+'2018 Hourly Load - RC2016'!P334/'2018 Hourly Load - RC2016'!$C$7</f>
        <v>0.4836522913446078</v>
      </c>
      <c r="Q333" s="33">
        <f>+'2018 Hourly Load - RC2016'!Q334/'2018 Hourly Load - RC2016'!$C$7</f>
        <v>0.4802262816788978</v>
      </c>
      <c r="R333" s="33">
        <f>+'2018 Hourly Load - RC2016'!R334/'2018 Hourly Load - RC2016'!$C$7</f>
        <v>0.48177216408903523</v>
      </c>
      <c r="S333" s="33">
        <f>+'2018 Hourly Load - RC2016'!S334/'2018 Hourly Load - RC2016'!$C$7</f>
        <v>0.51185420017819538</v>
      </c>
      <c r="T333" s="33">
        <f>+'2018 Hourly Load - RC2016'!T334/'2018 Hourly Load - RC2016'!$C$7</f>
        <v>0.54444307260811875</v>
      </c>
      <c r="U333" s="33">
        <f>+'2018 Hourly Load - RC2016'!U334/'2018 Hourly Load - RC2016'!$C$7</f>
        <v>0.53955474174363027</v>
      </c>
      <c r="V333" s="33">
        <f>+'2018 Hourly Load - RC2016'!V334/'2018 Hourly Load - RC2016'!$C$7</f>
        <v>0.52163086190717234</v>
      </c>
      <c r="W333" s="33">
        <f>+'2018 Hourly Load - RC2016'!W334/'2018 Hourly Load - RC2016'!$C$7</f>
        <v>0.49088033612714205</v>
      </c>
      <c r="X333" s="33">
        <f>+'2018 Hourly Load - RC2016'!X334/'2018 Hourly Load - RC2016'!$C$7</f>
        <v>0.45106341891468432</v>
      </c>
      <c r="Y333" s="33">
        <f>+'2018 Hourly Load - RC2016'!Y334/'2018 Hourly Load - RC2016'!$C$7</f>
        <v>0.40899034899553954</v>
      </c>
      <c r="AA333" s="34">
        <f t="shared" si="5"/>
        <v>0.54444307260811875</v>
      </c>
    </row>
    <row r="334" spans="1:27" x14ac:dyDescent="0.2">
      <c r="A334" s="29">
        <f>IF('2018 Hourly Load - RC2016'!A335="","",'2018 Hourly Load - RC2016'!A335)</f>
        <v>43425</v>
      </c>
      <c r="B334" s="33">
        <f>+'2018 Hourly Load - RC2016'!B335/'2018 Hourly Load - RC2016'!$C$7</f>
        <v>0.37606723172018092</v>
      </c>
      <c r="C334" s="33">
        <f>+'2018 Hourly Load - RC2016'!C335/'2018 Hourly Load - RC2016'!$C$7</f>
        <v>0.35559473493728028</v>
      </c>
      <c r="D334" s="33">
        <f>+'2018 Hourly Load - RC2016'!D335/'2018 Hourly Load - RC2016'!$C$7</f>
        <v>0.34849203197178413</v>
      </c>
      <c r="E334" s="33">
        <f>+'2018 Hourly Load - RC2016'!E335/'2018 Hourly Load - RC2016'!$C$7</f>
        <v>0.34423041019248646</v>
      </c>
      <c r="F334" s="33">
        <f>+'2018 Hourly Load - RC2016'!F335/'2018 Hourly Load - RC2016'!$C$7</f>
        <v>0.35024681741031849</v>
      </c>
      <c r="G334" s="33">
        <f>+'2018 Hourly Load - RC2016'!G335/'2018 Hourly Load - RC2016'!$C$7</f>
        <v>0.38893565826943277</v>
      </c>
      <c r="H334" s="33">
        <f>+'2018 Hourly Load - RC2016'!H335/'2018 Hourly Load - RC2016'!$C$7</f>
        <v>0.4424566141447302</v>
      </c>
      <c r="I334" s="33">
        <f>+'2018 Hourly Load - RC2016'!I335/'2018 Hourly Load - RC2016'!$C$7</f>
        <v>0.47312357871340166</v>
      </c>
      <c r="J334" s="33">
        <f>+'2018 Hourly Load - RC2016'!J335/'2018 Hourly Load - RC2016'!$C$7</f>
        <v>0.48381941376732529</v>
      </c>
      <c r="K334" s="33">
        <f>+'2018 Hourly Load - RC2016'!K335/'2018 Hourly Load - RC2016'!$C$7</f>
        <v>0.49413922337013438</v>
      </c>
      <c r="L334" s="33">
        <f>+'2018 Hourly Load - RC2016'!L335/'2018 Hourly Load - RC2016'!$C$7</f>
        <v>0.50278780874576801</v>
      </c>
      <c r="M334" s="33">
        <f>+'2018 Hourly Load - RC2016'!M335/'2018 Hourly Load - RC2016'!$C$7</f>
        <v>0.50475149721269919</v>
      </c>
      <c r="N334" s="33">
        <f>+'2018 Hourly Load - RC2016'!N335/'2018 Hourly Load - RC2016'!$C$7</f>
        <v>0.49773235545856187</v>
      </c>
      <c r="O334" s="33">
        <f>+'2018 Hourly Load - RC2016'!O335/'2018 Hourly Load - RC2016'!$C$7</f>
        <v>0.4928022439883939</v>
      </c>
      <c r="P334" s="33">
        <f>+'2018 Hourly Load - RC2016'!P335/'2018 Hourly Load - RC2016'!$C$7</f>
        <v>0.48678583677056192</v>
      </c>
      <c r="Q334" s="33">
        <f>+'2018 Hourly Load - RC2016'!Q335/'2018 Hourly Load - RC2016'!$C$7</f>
        <v>0.48131257742656192</v>
      </c>
      <c r="R334" s="33">
        <f>+'2018 Hourly Load - RC2016'!R335/'2018 Hourly Load - RC2016'!$C$7</f>
        <v>0.48452968406387487</v>
      </c>
      <c r="S334" s="33">
        <f>+'2018 Hourly Load - RC2016'!S335/'2018 Hourly Load - RC2016'!$C$7</f>
        <v>0.50859531293520299</v>
      </c>
      <c r="T334" s="33">
        <f>+'2018 Hourly Load - RC2016'!T335/'2018 Hourly Load - RC2016'!$C$7</f>
        <v>0.52359455037410363</v>
      </c>
      <c r="U334" s="33">
        <f>+'2018 Hourly Load - RC2016'!U335/'2018 Hourly Load - RC2016'!$C$7</f>
        <v>0.5101829759510198</v>
      </c>
      <c r="V334" s="33">
        <f>+'2018 Hourly Load - RC2016'!V335/'2018 Hourly Load - RC2016'!$C$7</f>
        <v>0.49221731550888254</v>
      </c>
      <c r="W334" s="33">
        <f>+'2018 Hourly Load - RC2016'!W335/'2018 Hourly Load - RC2016'!$C$7</f>
        <v>0.46727429391828723</v>
      </c>
      <c r="X334" s="33">
        <f>+'2018 Hourly Load - RC2016'!X335/'2018 Hourly Load - RC2016'!$C$7</f>
        <v>0.43806965054839425</v>
      </c>
      <c r="Y334" s="33">
        <f>+'2018 Hourly Load - RC2016'!Y335/'2018 Hourly Load - RC2016'!$C$7</f>
        <v>0.40422735994808917</v>
      </c>
      <c r="AA334" s="34">
        <f t="shared" si="5"/>
        <v>0.52359455037410363</v>
      </c>
    </row>
    <row r="335" spans="1:27" x14ac:dyDescent="0.2">
      <c r="A335" s="29">
        <f>IF('2018 Hourly Load - RC2016'!A336="","",'2018 Hourly Load - RC2016'!A336)</f>
        <v>43426</v>
      </c>
      <c r="B335" s="33">
        <f>+'2018 Hourly Load - RC2016'!B336/'2018 Hourly Load - RC2016'!$C$7</f>
        <v>0.37117890085569238</v>
      </c>
      <c r="C335" s="33">
        <f>+'2018 Hourly Load - RC2016'!C336/'2018 Hourly Load - RC2016'!$C$7</f>
        <v>0.34982901135352462</v>
      </c>
      <c r="D335" s="33">
        <f>+'2018 Hourly Load - RC2016'!D336/'2018 Hourly Load - RC2016'!$C$7</f>
        <v>0.33792153873489866</v>
      </c>
      <c r="E335" s="33">
        <f>+'2018 Hourly Load - RC2016'!E336/'2018 Hourly Load - RC2016'!$C$7</f>
        <v>0.33370169756128043</v>
      </c>
      <c r="F335" s="33">
        <f>+'2018 Hourly Load - RC2016'!F336/'2018 Hourly Load - RC2016'!$C$7</f>
        <v>0.3352475799714178</v>
      </c>
      <c r="G335" s="33">
        <f>+'2018 Hourly Load - RC2016'!G336/'2018 Hourly Load - RC2016'!$C$7</f>
        <v>0.3448988998833567</v>
      </c>
      <c r="H335" s="33">
        <f>+'2018 Hourly Load - RC2016'!H336/'2018 Hourly Load - RC2016'!$C$7</f>
        <v>0.3671261821047917</v>
      </c>
      <c r="I335" s="33">
        <f>+'2018 Hourly Load - RC2016'!I336/'2018 Hourly Load - RC2016'!$C$7</f>
        <v>0.39695753455987548</v>
      </c>
      <c r="J335" s="33">
        <f>+'2018 Hourly Load - RC2016'!J336/'2018 Hourly Load - RC2016'!$C$7</f>
        <v>0.44688535834674536</v>
      </c>
      <c r="K335" s="33">
        <f>+'2018 Hourly Load - RC2016'!K336/'2018 Hourly Load - RC2016'!$C$7</f>
        <v>0.49012828522491303</v>
      </c>
      <c r="L335" s="33">
        <f>+'2018 Hourly Load - RC2016'!L336/'2018 Hourly Load - RC2016'!$C$7</f>
        <v>0.51490418439279073</v>
      </c>
      <c r="M335" s="33">
        <f>+'2018 Hourly Load - RC2016'!M336/'2018 Hourly Load - RC2016'!$C$7</f>
        <v>0.5282321976045159</v>
      </c>
      <c r="N335" s="33">
        <f>+'2018 Hourly Load - RC2016'!N336/'2018 Hourly Load - RC2016'!$C$7</f>
        <v>0.52894246790106558</v>
      </c>
      <c r="O335" s="33">
        <f>+'2018 Hourly Load - RC2016'!O336/'2018 Hourly Load - RC2016'!$C$7</f>
        <v>0.52810685578747774</v>
      </c>
      <c r="P335" s="33">
        <f>+'2018 Hourly Load - RC2016'!P336/'2018 Hourly Load - RC2016'!$C$7</f>
        <v>0.52392879521953883</v>
      </c>
      <c r="Q335" s="33">
        <f>+'2018 Hourly Load - RC2016'!Q336/'2018 Hourly Load - RC2016'!$C$7</f>
        <v>0.51678431164836336</v>
      </c>
      <c r="R335" s="33">
        <f>+'2018 Hourly Load - RC2016'!R336/'2018 Hourly Load - RC2016'!$C$7</f>
        <v>0.51548911287230226</v>
      </c>
      <c r="S335" s="33">
        <f>+'2018 Hourly Load - RC2016'!S336/'2018 Hourly Load - RC2016'!$C$7</f>
        <v>0.53587804844384412</v>
      </c>
      <c r="T335" s="33">
        <f>+'2018 Hourly Load - RC2016'!T336/'2018 Hourly Load - RC2016'!$C$7</f>
        <v>0.55154577557361495</v>
      </c>
      <c r="U335" s="33">
        <f>+'2018 Hourly Load - RC2016'!U336/'2018 Hourly Load - RC2016'!$C$7</f>
        <v>0.54101706294240892</v>
      </c>
      <c r="V335" s="33">
        <f>+'2018 Hourly Load - RC2016'!V336/'2018 Hourly Load - RC2016'!$C$7</f>
        <v>0.52560001944671442</v>
      </c>
      <c r="W335" s="33">
        <f>+'2018 Hourly Load - RC2016'!W336/'2018 Hourly Load - RC2016'!$C$7</f>
        <v>0.50262068632305035</v>
      </c>
      <c r="X335" s="33">
        <f>+'2018 Hourly Load - RC2016'!X336/'2018 Hourly Load - RC2016'!$C$7</f>
        <v>0.47638246595639405</v>
      </c>
      <c r="Y335" s="33">
        <f>+'2018 Hourly Load - RC2016'!Y336/'2018 Hourly Load - RC2016'!$C$7</f>
        <v>0.44032580325508125</v>
      </c>
      <c r="AA335" s="34">
        <f t="shared" si="5"/>
        <v>0.55154577557361495</v>
      </c>
    </row>
    <row r="336" spans="1:27" x14ac:dyDescent="0.2">
      <c r="A336" s="29">
        <f>IF('2018 Hourly Load - RC2016'!A337="","",'2018 Hourly Load - RC2016'!A337)</f>
        <v>43427</v>
      </c>
      <c r="B336" s="33">
        <f>+'2018 Hourly Load - RC2016'!B337/'2018 Hourly Load - RC2016'!$C$7</f>
        <v>0.40564790054118838</v>
      </c>
      <c r="C336" s="33">
        <f>+'2018 Hourly Load - RC2016'!C337/'2018 Hourly Load - RC2016'!$C$7</f>
        <v>0.3830445928686389</v>
      </c>
      <c r="D336" s="33">
        <f>+'2018 Hourly Load - RC2016'!D337/'2018 Hourly Load - RC2016'!$C$7</f>
        <v>0.36532961606057796</v>
      </c>
      <c r="E336" s="33">
        <f>+'2018 Hourly Load - RC2016'!E337/'2018 Hourly Load - RC2016'!$C$7</f>
        <v>0.3552187094861658</v>
      </c>
      <c r="F336" s="33">
        <f>+'2018 Hourly Load - RC2016'!F337/'2018 Hourly Load - RC2016'!$C$7</f>
        <v>0.35333858223059328</v>
      </c>
      <c r="G336" s="33">
        <f>+'2018 Hourly Load - RC2016'!G337/'2018 Hourly Load - RC2016'!$C$7</f>
        <v>0.3593967700541047</v>
      </c>
      <c r="H336" s="33">
        <f>+'2018 Hourly Load - RC2016'!H337/'2018 Hourly Load - RC2016'!$C$7</f>
        <v>0.372098074180639</v>
      </c>
      <c r="I336" s="33">
        <f>+'2018 Hourly Load - RC2016'!I337/'2018 Hourly Load - RC2016'!$C$7</f>
        <v>0.40109381452213494</v>
      </c>
      <c r="J336" s="33">
        <f>+'2018 Hourly Load - RC2016'!J337/'2018 Hourly Load - RC2016'!$C$7</f>
        <v>0.46727429391828723</v>
      </c>
      <c r="K336" s="33">
        <f>+'2018 Hourly Load - RC2016'!K337/'2018 Hourly Load - RC2016'!$C$7</f>
        <v>0.53232669696109602</v>
      </c>
      <c r="L336" s="33">
        <f>+'2018 Hourly Load - RC2016'!L337/'2018 Hourly Load - RC2016'!$C$7</f>
        <v>0.57452510869727902</v>
      </c>
      <c r="M336" s="33">
        <f>+'2018 Hourly Load - RC2016'!M337/'2018 Hourly Load - RC2016'!$C$7</f>
        <v>0.60172428299456127</v>
      </c>
      <c r="N336" s="33">
        <f>+'2018 Hourly Load - RC2016'!N337/'2018 Hourly Load - RC2016'!$C$7</f>
        <v>0.61889611192879013</v>
      </c>
      <c r="O336" s="33">
        <f>+'2018 Hourly Load - RC2016'!O337/'2018 Hourly Load - RC2016'!$C$7</f>
        <v>0.63134673242124806</v>
      </c>
      <c r="P336" s="33">
        <f>+'2018 Hourly Load - RC2016'!P337/'2018 Hourly Load - RC2016'!$C$7</f>
        <v>0.63360288512793506</v>
      </c>
      <c r="Q336" s="33">
        <f>+'2018 Hourly Load - RC2016'!Q337/'2018 Hourly Load - RC2016'!$C$7</f>
        <v>0.62938304395431677</v>
      </c>
      <c r="R336" s="33">
        <f>+'2018 Hourly Load - RC2016'!R337/'2018 Hourly Load - RC2016'!$C$7</f>
        <v>0.61333929137343135</v>
      </c>
      <c r="S336" s="33">
        <f>+'2018 Hourly Load - RC2016'!S337/'2018 Hourly Load - RC2016'!$C$7</f>
        <v>0.61977350464805725</v>
      </c>
      <c r="T336" s="33">
        <f>+'2018 Hourly Load - RC2016'!T337/'2018 Hourly Load - RC2016'!$C$7</f>
        <v>0.63978641476848463</v>
      </c>
      <c r="U336" s="33">
        <f>+'2018 Hourly Load - RC2016'!U337/'2018 Hourly Load - RC2016'!$C$7</f>
        <v>0.62633305973972142</v>
      </c>
      <c r="V336" s="33">
        <f>+'2018 Hourly Load - RC2016'!V337/'2018 Hourly Load - RC2016'!$C$7</f>
        <v>0.602559895108149</v>
      </c>
      <c r="W336" s="33">
        <f>+'2018 Hourly Load - RC2016'!W337/'2018 Hourly Load - RC2016'!$C$7</f>
        <v>0.56729706391474466</v>
      </c>
      <c r="X336" s="33">
        <f>+'2018 Hourly Load - RC2016'!X337/'2018 Hourly Load - RC2016'!$C$7</f>
        <v>0.52806507518179835</v>
      </c>
      <c r="Y336" s="33">
        <f>+'2018 Hourly Load - RC2016'!Y337/'2018 Hourly Load - RC2016'!$C$7</f>
        <v>0.4887913058431726</v>
      </c>
      <c r="AA336" s="34">
        <f t="shared" si="5"/>
        <v>0.63978641476848463</v>
      </c>
    </row>
    <row r="337" spans="1:27" x14ac:dyDescent="0.2">
      <c r="A337" s="29">
        <f>IF('2018 Hourly Load - RC2016'!A338="","",'2018 Hourly Load - RC2016'!A338)</f>
        <v>43428</v>
      </c>
      <c r="B337" s="33">
        <f>+'2018 Hourly Load - RC2016'!B338/'2018 Hourly Load - RC2016'!$C$7</f>
        <v>0.43894704326766143</v>
      </c>
      <c r="C337" s="33">
        <f>+'2018 Hourly Load - RC2016'!C338/'2018 Hourly Load - RC2016'!$C$7</f>
        <v>0.40857254293874562</v>
      </c>
      <c r="D337" s="33">
        <f>+'2018 Hourly Load - RC2016'!D338/'2018 Hourly Load - RC2016'!$C$7</f>
        <v>0.39135893339883737</v>
      </c>
      <c r="E337" s="33">
        <f>+'2018 Hourly Load - RC2016'!E338/'2018 Hourly Load - RC2016'!$C$7</f>
        <v>0.38471581709581443</v>
      </c>
      <c r="F337" s="33">
        <f>+'2018 Hourly Load - RC2016'!F338/'2018 Hourly Load - RC2016'!$C$7</f>
        <v>0.39002195401709688</v>
      </c>
      <c r="G337" s="33">
        <f>+'2018 Hourly Load - RC2016'!G338/'2018 Hourly Load - RC2016'!$C$7</f>
        <v>0.41671976104622649</v>
      </c>
      <c r="H337" s="33">
        <f>+'2018 Hourly Load - RC2016'!H338/'2018 Hourly Load - RC2016'!$C$7</f>
        <v>0.46547772787407354</v>
      </c>
      <c r="I337" s="33">
        <f>+'2018 Hourly Load - RC2016'!I338/'2018 Hourly Load - RC2016'!$C$7</f>
        <v>0.49948714089709617</v>
      </c>
      <c r="J337" s="33">
        <f>+'2018 Hourly Load - RC2016'!J338/'2018 Hourly Load - RC2016'!$C$7</f>
        <v>0.54356567988885174</v>
      </c>
      <c r="K337" s="33">
        <f>+'2018 Hourly Load - RC2016'!K338/'2018 Hourly Load - RC2016'!$C$7</f>
        <v>0.59215652429398113</v>
      </c>
      <c r="L337" s="33">
        <f>+'2018 Hourly Load - RC2016'!L338/'2018 Hourly Load - RC2016'!$C$7</f>
        <v>0.63598437965166021</v>
      </c>
      <c r="M337" s="33">
        <f>+'2018 Hourly Load - RC2016'!M338/'2018 Hourly Load - RC2016'!$C$7</f>
        <v>0.68114921439107978</v>
      </c>
      <c r="N337" s="33">
        <f>+'2018 Hourly Load - RC2016'!N338/'2018 Hourly Load - RC2016'!$C$7</f>
        <v>0.71574355589361394</v>
      </c>
      <c r="O337" s="33">
        <f>+'2018 Hourly Load - RC2016'!O338/'2018 Hourly Load - RC2016'!$C$7</f>
        <v>0.73324962967327811</v>
      </c>
      <c r="P337" s="33">
        <f>+'2018 Hourly Load - RC2016'!P338/'2018 Hourly Load - RC2016'!$C$7</f>
        <v>0.74148040899211765</v>
      </c>
      <c r="Q337" s="33">
        <f>+'2018 Hourly Load - RC2016'!Q338/'2018 Hourly Load - RC2016'!$C$7</f>
        <v>0.7383886441718428</v>
      </c>
      <c r="R337" s="33">
        <f>+'2018 Hourly Load - RC2016'!R338/'2018 Hourly Load - RC2016'!$C$7</f>
        <v>0.71887710131956806</v>
      </c>
      <c r="S337" s="33">
        <f>+'2018 Hourly Load - RC2016'!S338/'2018 Hourly Load - RC2016'!$C$7</f>
        <v>0.71169083714271331</v>
      </c>
      <c r="T337" s="33">
        <f>+'2018 Hourly Load - RC2016'!T338/'2018 Hourly Load - RC2016'!$C$7</f>
        <v>0.72610514610210242</v>
      </c>
      <c r="U337" s="33">
        <f>+'2018 Hourly Load - RC2016'!U338/'2018 Hourly Load - RC2016'!$C$7</f>
        <v>0.70166349177965981</v>
      </c>
      <c r="V337" s="33">
        <f>+'2018 Hourly Load - RC2016'!V338/'2018 Hourly Load - RC2016'!$C$7</f>
        <v>0.66928352237813327</v>
      </c>
      <c r="W337" s="33">
        <f>+'2018 Hourly Load - RC2016'!W338/'2018 Hourly Load - RC2016'!$C$7</f>
        <v>0.6206091167616451</v>
      </c>
      <c r="X337" s="33">
        <f>+'2018 Hourly Load - RC2016'!X338/'2018 Hourly Load - RC2016'!$C$7</f>
        <v>0.57615455231877521</v>
      </c>
      <c r="Y337" s="33">
        <f>+'2018 Hourly Load - RC2016'!Y338/'2018 Hourly Load - RC2016'!$C$7</f>
        <v>0.52025210191975257</v>
      </c>
      <c r="AA337" s="34">
        <f t="shared" si="5"/>
        <v>0.74148040899211765</v>
      </c>
    </row>
    <row r="338" spans="1:27" x14ac:dyDescent="0.2">
      <c r="A338" s="29">
        <f>IF('2018 Hourly Load - RC2016'!A339="","",'2018 Hourly Load - RC2016'!A339)</f>
        <v>43429</v>
      </c>
      <c r="B338" s="33">
        <f>+'2018 Hourly Load - RC2016'!B339/'2018 Hourly Load - RC2016'!$C$7</f>
        <v>0.47145235448622613</v>
      </c>
      <c r="C338" s="33">
        <f>+'2018 Hourly Load - RC2016'!C339/'2018 Hourly Load - RC2016'!$C$7</f>
        <v>0.43769362509727983</v>
      </c>
      <c r="D338" s="33">
        <f>+'2018 Hourly Load - RC2016'!D339/'2018 Hourly Load - RC2016'!$C$7</f>
        <v>0.41872523011883717</v>
      </c>
      <c r="E338" s="33">
        <f>+'2018 Hourly Load - RC2016'!E339/'2018 Hourly Load - RC2016'!$C$7</f>
        <v>0.41128828230790587</v>
      </c>
      <c r="F338" s="33">
        <f>+'2018 Hourly Load - RC2016'!F339/'2018 Hourly Load - RC2016'!$C$7</f>
        <v>0.413126628957799</v>
      </c>
      <c r="G338" s="33">
        <f>+'2018 Hourly Load - RC2016'!G339/'2018 Hourly Load - RC2016'!$C$7</f>
        <v>0.43936484932445535</v>
      </c>
      <c r="H338" s="33">
        <f>+'2018 Hourly Load - RC2016'!H339/'2018 Hourly Load - RC2016'!$C$7</f>
        <v>0.48778857130686726</v>
      </c>
      <c r="I338" s="33">
        <f>+'2018 Hourly Load - RC2016'!I339/'2018 Hourly Load - RC2016'!$C$7</f>
        <v>0.52046100494814951</v>
      </c>
      <c r="J338" s="33">
        <f>+'2018 Hourly Load - RC2016'!J339/'2018 Hourly Load - RC2016'!$C$7</f>
        <v>0.56382927364335533</v>
      </c>
      <c r="K338" s="33">
        <f>+'2018 Hourly Load - RC2016'!K339/'2018 Hourly Load - RC2016'!$C$7</f>
        <v>0.60903588898845429</v>
      </c>
      <c r="L338" s="33">
        <f>+'2018 Hourly Load - RC2016'!L339/'2018 Hourly Load - RC2016'!$C$7</f>
        <v>0.6483096583270801</v>
      </c>
      <c r="M338" s="33">
        <f>+'2018 Hourly Load - RC2016'!M339/'2018 Hourly Load - RC2016'!$C$7</f>
        <v>0.67429719505966002</v>
      </c>
      <c r="N338" s="33">
        <f>+'2018 Hourly Load - RC2016'!N339/'2018 Hourly Load - RC2016'!$C$7</f>
        <v>0.68900396825880506</v>
      </c>
      <c r="O338" s="33">
        <f>+'2018 Hourly Load - RC2016'!O339/'2018 Hourly Load - RC2016'!$C$7</f>
        <v>0.69961624210136975</v>
      </c>
      <c r="P338" s="33">
        <f>+'2018 Hourly Load - RC2016'!P339/'2018 Hourly Load - RC2016'!$C$7</f>
        <v>0.69832104332530875</v>
      </c>
      <c r="Q338" s="33">
        <f>+'2018 Hourly Load - RC2016'!Q339/'2018 Hourly Load - RC2016'!$C$7</f>
        <v>0.69117655975413328</v>
      </c>
      <c r="R338" s="33">
        <f>+'2018 Hourly Load - RC2016'!R339/'2018 Hourly Load - RC2016'!$C$7</f>
        <v>0.67571773565275917</v>
      </c>
      <c r="S338" s="33">
        <f>+'2018 Hourly Load - RC2016'!S339/'2018 Hourly Load - RC2016'!$C$7</f>
        <v>0.6807731889399653</v>
      </c>
      <c r="T338" s="33">
        <f>+'2018 Hourly Load - RC2016'!T339/'2018 Hourly Load - RC2016'!$C$7</f>
        <v>0.69485325305391954</v>
      </c>
      <c r="U338" s="33">
        <f>+'2018 Hourly Load - RC2016'!U339/'2018 Hourly Load - RC2016'!$C$7</f>
        <v>0.67613554170955326</v>
      </c>
      <c r="V338" s="33">
        <f>+'2018 Hourly Load - RC2016'!V339/'2018 Hourly Load - RC2016'!$C$7</f>
        <v>0.64521789350680525</v>
      </c>
      <c r="W338" s="33">
        <f>+'2018 Hourly Load - RC2016'!W339/'2018 Hourly Load - RC2016'!$C$7</f>
        <v>0.60853452172030165</v>
      </c>
      <c r="X338" s="33">
        <f>+'2018 Hourly Load - RC2016'!X339/'2018 Hourly Load - RC2016'!$C$7</f>
        <v>0.56403817667175227</v>
      </c>
      <c r="Y338" s="33">
        <f>+'2018 Hourly Load - RC2016'!Y339/'2018 Hourly Load - RC2016'!$C$7</f>
        <v>0.51987607646863809</v>
      </c>
      <c r="AA338" s="34">
        <f t="shared" si="5"/>
        <v>0.69961624210136975</v>
      </c>
    </row>
    <row r="339" spans="1:27" x14ac:dyDescent="0.2">
      <c r="A339" s="29">
        <f>IF('2018 Hourly Load - RC2016'!A340="","",'2018 Hourly Load - RC2016'!A340)</f>
        <v>43430</v>
      </c>
      <c r="B339" s="33">
        <f>+'2018 Hourly Load - RC2016'!B340/'2018 Hourly Load - RC2016'!$C$7</f>
        <v>0.47650780777343221</v>
      </c>
      <c r="C339" s="33">
        <f>+'2018 Hourly Load - RC2016'!C340/'2018 Hourly Load - RC2016'!$C$7</f>
        <v>0.44696891955810419</v>
      </c>
      <c r="D339" s="33">
        <f>+'2018 Hourly Load - RC2016'!D340/'2018 Hourly Load - RC2016'!$C$7</f>
        <v>0.427624499128547</v>
      </c>
      <c r="E339" s="33">
        <f>+'2018 Hourly Load - RC2016'!E340/'2018 Hourly Load - RC2016'!$C$7</f>
        <v>0.41751359255413484</v>
      </c>
      <c r="F339" s="33">
        <f>+'2018 Hourly Load - RC2016'!F340/'2018 Hourly Load - RC2016'!$C$7</f>
        <v>0.41759715376549367</v>
      </c>
      <c r="G339" s="33">
        <f>+'2018 Hourly Load - RC2016'!G340/'2018 Hourly Load - RC2016'!$C$7</f>
        <v>0.43272173302143246</v>
      </c>
      <c r="H339" s="33">
        <f>+'2018 Hourly Load - RC2016'!H340/'2018 Hourly Load - RC2016'!$C$7</f>
        <v>0.46531060545135594</v>
      </c>
      <c r="I339" s="33">
        <f>+'2018 Hourly Load - RC2016'!I340/'2018 Hourly Load - RC2016'!$C$7</f>
        <v>0.49622825365410389</v>
      </c>
      <c r="J339" s="33">
        <f>+'2018 Hourly Load - RC2016'!J340/'2018 Hourly Load - RC2016'!$C$7</f>
        <v>0.53299518665196621</v>
      </c>
      <c r="K339" s="33">
        <f>+'2018 Hourly Load - RC2016'!K340/'2018 Hourly Load - RC2016'!$C$7</f>
        <v>0.55894094277886686</v>
      </c>
      <c r="L339" s="33">
        <f>+'2018 Hourly Load - RC2016'!L340/'2018 Hourly Load - RC2016'!$C$7</f>
        <v>0.5606957282174011</v>
      </c>
      <c r="M339" s="33">
        <f>+'2018 Hourly Load - RC2016'!M340/'2018 Hourly Load - RC2016'!$C$7</f>
        <v>0.55463754039388979</v>
      </c>
      <c r="N339" s="33">
        <f>+'2018 Hourly Load - RC2016'!N340/'2018 Hourly Load - RC2016'!$C$7</f>
        <v>0.54519512351034782</v>
      </c>
      <c r="O339" s="33">
        <f>+'2018 Hourly Load - RC2016'!O340/'2018 Hourly Load - RC2016'!$C$7</f>
        <v>0.53040478909984412</v>
      </c>
      <c r="P339" s="33">
        <f>+'2018 Hourly Load - RC2016'!P340/'2018 Hourly Load - RC2016'!$C$7</f>
        <v>0.51256447047474496</v>
      </c>
      <c r="Q339" s="33">
        <f>+'2018 Hourly Load - RC2016'!Q340/'2018 Hourly Load - RC2016'!$C$7</f>
        <v>0.49510017730076034</v>
      </c>
      <c r="R339" s="33">
        <f>+'2018 Hourly Load - RC2016'!R340/'2018 Hourly Load - RC2016'!$C$7</f>
        <v>0.48561597981153903</v>
      </c>
      <c r="S339" s="33">
        <f>+'2018 Hourly Load - RC2016'!S340/'2018 Hourly Load - RC2016'!$C$7</f>
        <v>0.50508574205813428</v>
      </c>
      <c r="T339" s="33">
        <f>+'2018 Hourly Load - RC2016'!T340/'2018 Hourly Load - RC2016'!$C$7</f>
        <v>0.52647741216598154</v>
      </c>
      <c r="U339" s="33">
        <f>+'2018 Hourly Load - RC2016'!U340/'2018 Hourly Load - RC2016'!$C$7</f>
        <v>0.51419391409624116</v>
      </c>
      <c r="V339" s="33">
        <f>+'2018 Hourly Load - RC2016'!V340/'2018 Hourly Load - RC2016'!$C$7</f>
        <v>0.49384675913037868</v>
      </c>
      <c r="W339" s="33">
        <f>+'2018 Hourly Load - RC2016'!W340/'2018 Hourly Load - RC2016'!$C$7</f>
        <v>0.47258043083956963</v>
      </c>
      <c r="X339" s="33">
        <f>+'2018 Hourly Load - RC2016'!X340/'2018 Hourly Load - RC2016'!$C$7</f>
        <v>0.44429496079462322</v>
      </c>
      <c r="Y339" s="33">
        <f>+'2018 Hourly Load - RC2016'!Y340/'2018 Hourly Load - RC2016'!$C$7</f>
        <v>0.40828007869898986</v>
      </c>
      <c r="AA339" s="34">
        <f t="shared" si="5"/>
        <v>0.5606957282174011</v>
      </c>
    </row>
    <row r="340" spans="1:27" x14ac:dyDescent="0.2">
      <c r="A340" s="29">
        <f>IF('2018 Hourly Load - RC2016'!A341="","",'2018 Hourly Load - RC2016'!A341)</f>
        <v>43431</v>
      </c>
      <c r="B340" s="33">
        <f>+'2018 Hourly Load - RC2016'!B341/'2018 Hourly Load - RC2016'!$C$7</f>
        <v>0.37518983900091374</v>
      </c>
      <c r="C340" s="33">
        <f>+'2018 Hourly Load - RC2016'!C341/'2018 Hourly Load - RC2016'!$C$7</f>
        <v>0.35325502101923451</v>
      </c>
      <c r="D340" s="33">
        <f>+'2018 Hourly Load - RC2016'!D341/'2018 Hourly Load - RC2016'!$C$7</f>
        <v>0.34209959930283768</v>
      </c>
      <c r="E340" s="33">
        <f>+'2018 Hourly Load - RC2016'!E341/'2018 Hourly Load - RC2016'!$C$7</f>
        <v>0.33925851811663915</v>
      </c>
      <c r="F340" s="33">
        <f>+'2018 Hourly Load - RC2016'!F341/'2018 Hourly Load - RC2016'!$C$7</f>
        <v>0.34222494111987578</v>
      </c>
      <c r="G340" s="33">
        <f>+'2018 Hourly Load - RC2016'!G341/'2018 Hourly Load - RC2016'!$C$7</f>
        <v>0.35567829614863905</v>
      </c>
      <c r="H340" s="33">
        <f>+'2018 Hourly Load - RC2016'!H341/'2018 Hourly Load - RC2016'!$C$7</f>
        <v>0.38091378197899006</v>
      </c>
      <c r="I340" s="33">
        <f>+'2018 Hourly Load - RC2016'!I341/'2018 Hourly Load - RC2016'!$C$7</f>
        <v>0.41772249558253177</v>
      </c>
      <c r="J340" s="33">
        <f>+'2018 Hourly Load - RC2016'!J341/'2018 Hourly Load - RC2016'!$C$7</f>
        <v>0.45987912671303544</v>
      </c>
      <c r="K340" s="33">
        <f>+'2018 Hourly Load - RC2016'!K341/'2018 Hourly Load - RC2016'!$C$7</f>
        <v>0.48745432646143216</v>
      </c>
      <c r="L340" s="33">
        <f>+'2018 Hourly Load - RC2016'!L341/'2018 Hourly Load - RC2016'!$C$7</f>
        <v>0.50379054328207329</v>
      </c>
      <c r="M340" s="33">
        <f>+'2018 Hourly Load - RC2016'!M341/'2018 Hourly Load - RC2016'!$C$7</f>
        <v>0.5101829759510198</v>
      </c>
      <c r="N340" s="33">
        <f>+'2018 Hourly Load - RC2016'!N341/'2018 Hourly Load - RC2016'!$C$7</f>
        <v>0.50976516989422593</v>
      </c>
      <c r="O340" s="33">
        <f>+'2018 Hourly Load - RC2016'!O341/'2018 Hourly Load - RC2016'!$C$7</f>
        <v>0.50103302330723365</v>
      </c>
      <c r="P340" s="33">
        <f>+'2018 Hourly Load - RC2016'!P341/'2018 Hourly Load - RC2016'!$C$7</f>
        <v>0.49104745854985965</v>
      </c>
      <c r="Q340" s="33">
        <f>+'2018 Hourly Load - RC2016'!Q341/'2018 Hourly Load - RC2016'!$C$7</f>
        <v>0.4754215120257681</v>
      </c>
      <c r="R340" s="33">
        <f>+'2018 Hourly Load - RC2016'!R341/'2018 Hourly Load - RC2016'!$C$7</f>
        <v>0.45490723463718807</v>
      </c>
      <c r="S340" s="33">
        <f>+'2018 Hourly Load - RC2016'!S341/'2018 Hourly Load - RC2016'!$C$7</f>
        <v>0.44642577168427211</v>
      </c>
      <c r="T340" s="33">
        <f>+'2018 Hourly Load - RC2016'!T341/'2018 Hourly Load - RC2016'!$C$7</f>
        <v>0.45252574011346292</v>
      </c>
      <c r="U340" s="33">
        <f>+'2018 Hourly Load - RC2016'!U341/'2018 Hourly Load - RC2016'!$C$7</f>
        <v>0.43639842632121872</v>
      </c>
      <c r="V340" s="33">
        <f>+'2018 Hourly Load - RC2016'!V341/'2018 Hourly Load - RC2016'!$C$7</f>
        <v>0.42532656581618061</v>
      </c>
      <c r="W340" s="33">
        <f>+'2018 Hourly Load - RC2016'!W341/'2018 Hourly Load - RC2016'!$C$7</f>
        <v>0.41534100105880667</v>
      </c>
      <c r="X340" s="33">
        <f>+'2018 Hourly Load - RC2016'!X341/'2018 Hourly Load - RC2016'!$C$7</f>
        <v>0.39958971271767696</v>
      </c>
      <c r="Y340" s="33">
        <f>+'2018 Hourly Load - RC2016'!Y341/'2018 Hourly Load - RC2016'!$C$7</f>
        <v>0.37665216019969233</v>
      </c>
      <c r="AA340" s="34">
        <f t="shared" si="5"/>
        <v>0.5101829759510198</v>
      </c>
    </row>
    <row r="341" spans="1:27" x14ac:dyDescent="0.2">
      <c r="A341" s="29">
        <f>IF('2018 Hourly Load - RC2016'!A342="","",'2018 Hourly Load - RC2016'!A342)</f>
        <v>43432</v>
      </c>
      <c r="B341" s="33">
        <f>+'2018 Hourly Load - RC2016'!B342/'2018 Hourly Load - RC2016'!$C$7</f>
        <v>0.3547173422180131</v>
      </c>
      <c r="C341" s="33">
        <f>+'2018 Hourly Load - RC2016'!C342/'2018 Hourly Load - RC2016'!$C$7</f>
        <v>0.34164001264036437</v>
      </c>
      <c r="D341" s="33">
        <f>+'2018 Hourly Load - RC2016'!D342/'2018 Hourly Load - RC2016'!$C$7</f>
        <v>0.33637565632476135</v>
      </c>
      <c r="E341" s="33">
        <f>+'2018 Hourly Load - RC2016'!E342/'2018 Hourly Load - RC2016'!$C$7</f>
        <v>0.33817222236897504</v>
      </c>
      <c r="F341" s="33">
        <f>+'2018 Hourly Load - RC2016'!F342/'2018 Hourly Load - RC2016'!$C$7</f>
        <v>0.34761463925251695</v>
      </c>
      <c r="G341" s="33">
        <f>+'2018 Hourly Load - RC2016'!G342/'2018 Hourly Load - RC2016'!$C$7</f>
        <v>0.36741864634454735</v>
      </c>
      <c r="H341" s="33">
        <f>+'2018 Hourly Load - RC2016'!H342/'2018 Hourly Load - RC2016'!$C$7</f>
        <v>0.39900478423816554</v>
      </c>
      <c r="I341" s="33">
        <f>+'2018 Hourly Load - RC2016'!I342/'2018 Hourly Load - RC2016'!$C$7</f>
        <v>0.43226214635895921</v>
      </c>
      <c r="J341" s="33">
        <f>+'2018 Hourly Load - RC2016'!J342/'2018 Hourly Load - RC2016'!$C$7</f>
        <v>0.46376472304121852</v>
      </c>
      <c r="K341" s="33">
        <f>+'2018 Hourly Load - RC2016'!K342/'2018 Hourly Load - RC2016'!$C$7</f>
        <v>0.48152148045495891</v>
      </c>
      <c r="L341" s="33">
        <f>+'2018 Hourly Load - RC2016'!L342/'2018 Hourly Load - RC2016'!$C$7</f>
        <v>0.48390297497868406</v>
      </c>
      <c r="M341" s="33">
        <f>+'2018 Hourly Load - RC2016'!M342/'2018 Hourly Load - RC2016'!$C$7</f>
        <v>0.47600644050527957</v>
      </c>
      <c r="N341" s="33">
        <f>+'2018 Hourly Load - RC2016'!N342/'2018 Hourly Load - RC2016'!$C$7</f>
        <v>0.46622977877630256</v>
      </c>
      <c r="O341" s="33">
        <f>+'2018 Hourly Load - RC2016'!O342/'2018 Hourly Load - RC2016'!$C$7</f>
        <v>0.45737229037227206</v>
      </c>
      <c r="P341" s="33">
        <f>+'2018 Hourly Load - RC2016'!P342/'2018 Hourly Load - RC2016'!$C$7</f>
        <v>0.44914151105343236</v>
      </c>
      <c r="Q341" s="33">
        <f>+'2018 Hourly Load - RC2016'!Q342/'2018 Hourly Load - RC2016'!$C$7</f>
        <v>0.44379359352647058</v>
      </c>
      <c r="R341" s="33">
        <f>+'2018 Hourly Load - RC2016'!R342/'2018 Hourly Load - RC2016'!$C$7</f>
        <v>0.44421139958326444</v>
      </c>
      <c r="S341" s="33">
        <f>+'2018 Hourly Load - RC2016'!S342/'2018 Hourly Load - RC2016'!$C$7</f>
        <v>0.47141057388054675</v>
      </c>
      <c r="T341" s="33">
        <f>+'2018 Hourly Load - RC2016'!T342/'2018 Hourly Load - RC2016'!$C$7</f>
        <v>0.50237000268897414</v>
      </c>
      <c r="U341" s="33">
        <f>+'2018 Hourly Load - RC2016'!U342/'2018 Hourly Load - RC2016'!$C$7</f>
        <v>0.49359607549630236</v>
      </c>
      <c r="V341" s="33">
        <f>+'2018 Hourly Load - RC2016'!V342/'2018 Hourly Load - RC2016'!$C$7</f>
        <v>0.48005915925618031</v>
      </c>
      <c r="W341" s="33">
        <f>+'2018 Hourly Load - RC2016'!W342/'2018 Hourly Load - RC2016'!$C$7</f>
        <v>0.47174481872598184</v>
      </c>
      <c r="X341" s="33">
        <f>+'2018 Hourly Load - RC2016'!X342/'2018 Hourly Load - RC2016'!$C$7</f>
        <v>0.4437100323151118</v>
      </c>
      <c r="Y341" s="33">
        <f>+'2018 Hourly Load - RC2016'!Y342/'2018 Hourly Load - RC2016'!$C$7</f>
        <v>0.41187321078741734</v>
      </c>
      <c r="AA341" s="34">
        <f t="shared" si="5"/>
        <v>0.50237000268897414</v>
      </c>
    </row>
    <row r="342" spans="1:27" x14ac:dyDescent="0.2">
      <c r="A342" s="29">
        <f>IF('2018 Hourly Load - RC2016'!A343="","",'2018 Hourly Load - RC2016'!A343)</f>
        <v>43433</v>
      </c>
      <c r="B342" s="33">
        <f>+'2018 Hourly Load - RC2016'!B343/'2018 Hourly Load - RC2016'!$C$7</f>
        <v>0.38321171529135645</v>
      </c>
      <c r="C342" s="33">
        <f>+'2018 Hourly Load - RC2016'!C343/'2018 Hourly Load - RC2016'!$C$7</f>
        <v>0.36766932997862373</v>
      </c>
      <c r="D342" s="33">
        <f>+'2018 Hourly Load - RC2016'!D343/'2018 Hourly Load - RC2016'!$C$7</f>
        <v>0.3593967700541047</v>
      </c>
      <c r="E342" s="33">
        <f>+'2018 Hourly Load - RC2016'!E343/'2018 Hourly Load - RC2016'!$C$7</f>
        <v>0.35835225491211992</v>
      </c>
      <c r="F342" s="33">
        <f>+'2018 Hourly Load - RC2016'!F343/'2018 Hourly Load - RC2016'!$C$7</f>
        <v>0.3632405857766085</v>
      </c>
      <c r="G342" s="33">
        <f>+'2018 Hourly Load - RC2016'!G343/'2018 Hourly Load - RC2016'!$C$7</f>
        <v>0.37347683416805882</v>
      </c>
      <c r="H342" s="33">
        <f>+'2018 Hourly Load - RC2016'!H343/'2018 Hourly Load - RC2016'!$C$7</f>
        <v>0.39582945820653193</v>
      </c>
      <c r="I342" s="33">
        <f>+'2018 Hourly Load - RC2016'!I343/'2018 Hourly Load - RC2016'!$C$7</f>
        <v>0.42419848946283711</v>
      </c>
      <c r="J342" s="33">
        <f>+'2018 Hourly Load - RC2016'!J343/'2018 Hourly Load - RC2016'!$C$7</f>
        <v>0.45436408676335605</v>
      </c>
      <c r="K342" s="33">
        <f>+'2018 Hourly Load - RC2016'!K343/'2018 Hourly Load - RC2016'!$C$7</f>
        <v>0.46815168663755441</v>
      </c>
      <c r="L342" s="33">
        <f>+'2018 Hourly Load - RC2016'!L343/'2018 Hourly Load - RC2016'!$C$7</f>
        <v>0.46990647207608871</v>
      </c>
      <c r="M342" s="33">
        <f>+'2018 Hourly Load - RC2016'!M343/'2018 Hourly Load - RC2016'!$C$7</f>
        <v>0.46877839572274527</v>
      </c>
      <c r="N342" s="33">
        <f>+'2018 Hourly Load - RC2016'!N343/'2018 Hourly Load - RC2016'!$C$7</f>
        <v>0.46472567697184453</v>
      </c>
      <c r="O342" s="33">
        <f>+'2018 Hourly Load - RC2016'!O343/'2018 Hourly Load - RC2016'!$C$7</f>
        <v>0.46021337155847047</v>
      </c>
      <c r="P342" s="33">
        <f>+'2018 Hourly Load - RC2016'!P343/'2018 Hourly Load - RC2016'!$C$7</f>
        <v>0.45469833160879114</v>
      </c>
      <c r="Q342" s="33">
        <f>+'2018 Hourly Load - RC2016'!Q343/'2018 Hourly Load - RC2016'!$C$7</f>
        <v>0.44922507226479119</v>
      </c>
      <c r="R342" s="33">
        <f>+'2018 Hourly Load - RC2016'!R343/'2018 Hourly Load - RC2016'!$C$7</f>
        <v>0.44437852200598205</v>
      </c>
      <c r="S342" s="33">
        <f>+'2018 Hourly Load - RC2016'!S343/'2018 Hourly Load - RC2016'!$C$7</f>
        <v>0.46322157516738655</v>
      </c>
      <c r="T342" s="33">
        <f>+'2018 Hourly Load - RC2016'!T343/'2018 Hourly Load - RC2016'!$C$7</f>
        <v>0.48749610706711155</v>
      </c>
      <c r="U342" s="33">
        <f>+'2018 Hourly Load - RC2016'!U343/'2018 Hourly Load - RC2016'!$C$7</f>
        <v>0.47659136898479099</v>
      </c>
      <c r="V342" s="33">
        <f>+'2018 Hourly Load - RC2016'!V343/'2018 Hourly Load - RC2016'!$C$7</f>
        <v>0.45962844307895906</v>
      </c>
      <c r="W342" s="33">
        <f>+'2018 Hourly Load - RC2016'!W343/'2018 Hourly Load - RC2016'!$C$7</f>
        <v>0.44028402264940192</v>
      </c>
      <c r="X342" s="33">
        <f>+'2018 Hourly Load - RC2016'!X343/'2018 Hourly Load - RC2016'!$C$7</f>
        <v>0.41417114409978378</v>
      </c>
      <c r="Y342" s="33">
        <f>+'2018 Hourly Load - RC2016'!Y343/'2018 Hourly Load - RC2016'!$C$7</f>
        <v>0.38233432257208927</v>
      </c>
      <c r="AA342" s="34">
        <f t="shared" si="5"/>
        <v>0.48749610706711155</v>
      </c>
    </row>
    <row r="343" spans="1:27" x14ac:dyDescent="0.2">
      <c r="A343" s="29">
        <f>IF('2018 Hourly Load - RC2016'!A344="","",'2018 Hourly Load - RC2016'!A344)</f>
        <v>43434</v>
      </c>
      <c r="B343" s="33">
        <f>+'2018 Hourly Load - RC2016'!B344/'2018 Hourly Load - RC2016'!$C$7</f>
        <v>0.3508317458898299</v>
      </c>
      <c r="C343" s="33">
        <f>+'2018 Hourly Load - RC2016'!C344/'2018 Hourly Load - RC2016'!$C$7</f>
        <v>0.33035924910692926</v>
      </c>
      <c r="D343" s="33">
        <f>+'2018 Hourly Load - RC2016'!D344/'2018 Hourly Load - RC2016'!$C$7</f>
        <v>0.32003943950412017</v>
      </c>
      <c r="E343" s="33">
        <f>+'2018 Hourly Load - RC2016'!E344/'2018 Hourly Load - RC2016'!$C$7</f>
        <v>0.31611206257025759</v>
      </c>
      <c r="F343" s="33">
        <f>+'2018 Hourly Load - RC2016'!F344/'2018 Hourly Load - RC2016'!$C$7</f>
        <v>0.31803397043150955</v>
      </c>
      <c r="G343" s="33">
        <f>+'2018 Hourly Load - RC2016'!G344/'2018 Hourly Load - RC2016'!$C$7</f>
        <v>0.32622296914466975</v>
      </c>
      <c r="H343" s="33">
        <f>+'2018 Hourly Load - RC2016'!H344/'2018 Hourly Load - RC2016'!$C$7</f>
        <v>0.34197425748579946</v>
      </c>
      <c r="I343" s="33">
        <f>+'2018 Hourly Load - RC2016'!I344/'2018 Hourly Load - RC2016'!$C$7</f>
        <v>0.36687549847071532</v>
      </c>
      <c r="J343" s="33">
        <f>+'2018 Hourly Load - RC2016'!J344/'2018 Hourly Load - RC2016'!$C$7</f>
        <v>0.40899034899553954</v>
      </c>
      <c r="K343" s="33">
        <f>+'2018 Hourly Load - RC2016'!K344/'2018 Hourly Load - RC2016'!$C$7</f>
        <v>0.44099429294595149</v>
      </c>
      <c r="L343" s="33">
        <f>+'2018 Hourly Load - RC2016'!L344/'2018 Hourly Load - RC2016'!$C$7</f>
        <v>0.4607565194323025</v>
      </c>
      <c r="M343" s="33">
        <f>+'2018 Hourly Load - RC2016'!M344/'2018 Hourly Load - RC2016'!$C$7</f>
        <v>0.47366672658723374</v>
      </c>
      <c r="N343" s="33">
        <f>+'2018 Hourly Load - RC2016'!N344/'2018 Hourly Load - RC2016'!$C$7</f>
        <v>0.48306736286509633</v>
      </c>
      <c r="O343" s="33">
        <f>+'2018 Hourly Load - RC2016'!O344/'2018 Hourly Load - RC2016'!$C$7</f>
        <v>0.48787213251822603</v>
      </c>
      <c r="P343" s="33">
        <f>+'2018 Hourly Load - RC2016'!P344/'2018 Hourly Load - RC2016'!$C$7</f>
        <v>0.48883308644885198</v>
      </c>
      <c r="Q343" s="33">
        <f>+'2018 Hourly Load - RC2016'!Q344/'2018 Hourly Load - RC2016'!$C$7</f>
        <v>0.48561597981153903</v>
      </c>
      <c r="R343" s="33">
        <f>+'2018 Hourly Load - RC2016'!R344/'2018 Hourly Load - RC2016'!$C$7</f>
        <v>0.48089477136976805</v>
      </c>
      <c r="S343" s="33">
        <f>+'2018 Hourly Load - RC2016'!S344/'2018 Hourly Load - RC2016'!$C$7</f>
        <v>0.49973782453117255</v>
      </c>
      <c r="T343" s="33">
        <f>+'2018 Hourly Load - RC2016'!T344/'2018 Hourly Load - RC2016'!$C$7</f>
        <v>0.53286984483492805</v>
      </c>
      <c r="U343" s="33">
        <f>+'2018 Hourly Load - RC2016'!U344/'2018 Hourly Load - RC2016'!$C$7</f>
        <v>0.52138017827309613</v>
      </c>
      <c r="V343" s="33">
        <f>+'2018 Hourly Load - RC2016'!V344/'2018 Hourly Load - RC2016'!$C$7</f>
        <v>0.50220288026625648</v>
      </c>
      <c r="W343" s="33">
        <f>+'2018 Hourly Load - RC2016'!W344/'2018 Hourly Load - RC2016'!$C$7</f>
        <v>0.47299823689636356</v>
      </c>
      <c r="X343" s="33">
        <f>+'2018 Hourly Load - RC2016'!X344/'2018 Hourly Load - RC2016'!$C$7</f>
        <v>0.43769362509727983</v>
      </c>
      <c r="Y343" s="33">
        <f>+'2018 Hourly Load - RC2016'!Y344/'2018 Hourly Load - RC2016'!$C$7</f>
        <v>0.39298837702033346</v>
      </c>
      <c r="AA343" s="34">
        <f t="shared" si="5"/>
        <v>0.53286984483492805</v>
      </c>
    </row>
    <row r="344" spans="1:27" x14ac:dyDescent="0.2">
      <c r="A344" s="29">
        <f>IF('2018 Hourly Load - RC2016'!A345="","",'2018 Hourly Load - RC2016'!A345)</f>
        <v>43435</v>
      </c>
      <c r="B344" s="33">
        <f>+'2018 Hourly Load - RC2016'!B345/'2018 Hourly Load - RC2016'!$C$7</f>
        <v>0.35822691309508181</v>
      </c>
      <c r="C344" s="33">
        <f>+'2018 Hourly Load - RC2016'!C345/'2018 Hourly Load - RC2016'!$C$7</f>
        <v>0.33549826360549417</v>
      </c>
      <c r="D344" s="33">
        <f>+'2018 Hourly Load - RC2016'!D345/'2018 Hourly Load - RC2016'!$C$7</f>
        <v>0.32417571946637969</v>
      </c>
      <c r="E344" s="33">
        <f>+'2018 Hourly Load - RC2016'!E345/'2018 Hourly Load - RC2016'!$C$7</f>
        <v>0.32058258737795226</v>
      </c>
      <c r="F344" s="33">
        <f>+'2018 Hourly Load - RC2016'!F345/'2018 Hourly Load - RC2016'!$C$7</f>
        <v>0.32668255580714306</v>
      </c>
      <c r="G344" s="33">
        <f>+'2018 Hourly Load - RC2016'!G345/'2018 Hourly Load - RC2016'!$C$7</f>
        <v>0.35647212765654746</v>
      </c>
      <c r="H344" s="33">
        <f>+'2018 Hourly Load - RC2016'!H345/'2018 Hourly Load - RC2016'!$C$7</f>
        <v>0.41133006291358531</v>
      </c>
      <c r="I344" s="33">
        <f>+'2018 Hourly Load - RC2016'!I345/'2018 Hourly Load - RC2016'!$C$7</f>
        <v>0.44162100203114235</v>
      </c>
      <c r="J344" s="33">
        <f>+'2018 Hourly Load - RC2016'!J345/'2018 Hourly Load - RC2016'!$C$7</f>
        <v>0.46748319694668422</v>
      </c>
      <c r="K344" s="33">
        <f>+'2018 Hourly Load - RC2016'!K345/'2018 Hourly Load - RC2016'!$C$7</f>
        <v>0.49585222820298935</v>
      </c>
      <c r="L344" s="33">
        <f>+'2018 Hourly Load - RC2016'!L345/'2018 Hourly Load - RC2016'!$C$7</f>
        <v>0.52547467762967626</v>
      </c>
      <c r="M344" s="33">
        <f>+'2018 Hourly Load - RC2016'!M345/'2018 Hourly Load - RC2016'!$C$7</f>
        <v>0.54845401075334022</v>
      </c>
      <c r="N344" s="33">
        <f>+'2018 Hourly Load - RC2016'!N345/'2018 Hourly Load - RC2016'!$C$7</f>
        <v>0.5591080652015844</v>
      </c>
      <c r="O344" s="33">
        <f>+'2018 Hourly Load - RC2016'!O345/'2018 Hourly Load - RC2016'!$C$7</f>
        <v>0.56311900334680576</v>
      </c>
      <c r="P344" s="33">
        <f>+'2018 Hourly Load - RC2016'!P345/'2018 Hourly Load - RC2016'!$C$7</f>
        <v>0.55810533066527901</v>
      </c>
      <c r="Q344" s="33">
        <f>+'2018 Hourly Load - RC2016'!Q345/'2018 Hourly Load - RC2016'!$C$7</f>
        <v>0.54899715862717224</v>
      </c>
      <c r="R344" s="33">
        <f>+'2018 Hourly Load - RC2016'!R345/'2018 Hourly Load - RC2016'!$C$7</f>
        <v>0.54047391506857689</v>
      </c>
      <c r="S344" s="33">
        <f>+'2018 Hourly Load - RC2016'!S345/'2018 Hourly Load - RC2016'!$C$7</f>
        <v>0.55990189670949286</v>
      </c>
      <c r="T344" s="33">
        <f>+'2018 Hourly Load - RC2016'!T345/'2018 Hourly Load - RC2016'!$C$7</f>
        <v>0.59152981520879033</v>
      </c>
      <c r="U344" s="33">
        <f>+'2018 Hourly Load - RC2016'!U345/'2018 Hourly Load - RC2016'!$C$7</f>
        <v>0.58179493408549265</v>
      </c>
      <c r="V344" s="33">
        <f>+'2018 Hourly Load - RC2016'!V345/'2018 Hourly Load - RC2016'!$C$7</f>
        <v>0.55889916217318747</v>
      </c>
      <c r="W344" s="33">
        <f>+'2018 Hourly Load - RC2016'!W345/'2018 Hourly Load - RC2016'!$C$7</f>
        <v>0.52188154554124877</v>
      </c>
      <c r="X344" s="33">
        <f>+'2018 Hourly Load - RC2016'!X345/'2018 Hourly Load - RC2016'!$C$7</f>
        <v>0.47788656776085203</v>
      </c>
      <c r="Y344" s="33">
        <f>+'2018 Hourly Load - RC2016'!Y345/'2018 Hourly Load - RC2016'!$C$7</f>
        <v>0.42653820338088294</v>
      </c>
      <c r="AA344" s="34">
        <f t="shared" si="5"/>
        <v>0.59152981520879033</v>
      </c>
    </row>
    <row r="345" spans="1:27" x14ac:dyDescent="0.2">
      <c r="A345" s="29">
        <f>IF('2018 Hourly Load - RC2016'!A346="","",'2018 Hourly Load - RC2016'!A346)</f>
        <v>43436</v>
      </c>
      <c r="B345" s="33">
        <f>+'2018 Hourly Load - RC2016'!B346/'2018 Hourly Load - RC2016'!$C$7</f>
        <v>0.3828774704459213</v>
      </c>
      <c r="C345" s="33">
        <f>+'2018 Hourly Load - RC2016'!C346/'2018 Hourly Load - RC2016'!$C$7</f>
        <v>0.35559473493728028</v>
      </c>
      <c r="D345" s="33">
        <f>+'2018 Hourly Load - RC2016'!D346/'2018 Hourly Load - RC2016'!$C$7</f>
        <v>0.33821400297465448</v>
      </c>
      <c r="E345" s="33">
        <f>+'2018 Hourly Load - RC2016'!E346/'2018 Hourly Load - RC2016'!$C$7</f>
        <v>0.33136198364323466</v>
      </c>
      <c r="F345" s="33">
        <f>+'2018 Hourly Load - RC2016'!F346/'2018 Hourly Load - RC2016'!$C$7</f>
        <v>0.33608319208500553</v>
      </c>
      <c r="G345" s="33">
        <f>+'2018 Hourly Load - RC2016'!G346/'2018 Hourly Load - RC2016'!$C$7</f>
        <v>0.36315702456524973</v>
      </c>
      <c r="H345" s="33">
        <f>+'2018 Hourly Load - RC2016'!H346/'2018 Hourly Load - RC2016'!$C$7</f>
        <v>0.41964440344378373</v>
      </c>
      <c r="I345" s="33">
        <f>+'2018 Hourly Load - RC2016'!I346/'2018 Hourly Load - RC2016'!$C$7</f>
        <v>0.44855658257392095</v>
      </c>
      <c r="J345" s="33">
        <f>+'2018 Hourly Load - RC2016'!J346/'2018 Hourly Load - RC2016'!$C$7</f>
        <v>0.46927976299089791</v>
      </c>
      <c r="K345" s="33">
        <f>+'2018 Hourly Load - RC2016'!K346/'2018 Hourly Load - RC2016'!$C$7</f>
        <v>0.4990693348403023</v>
      </c>
      <c r="L345" s="33">
        <f>+'2018 Hourly Load - RC2016'!L346/'2018 Hourly Load - RC2016'!$C$7</f>
        <v>0.52752192730796632</v>
      </c>
      <c r="M345" s="33">
        <f>+'2018 Hourly Load - RC2016'!M346/'2018 Hourly Load - RC2016'!$C$7</f>
        <v>0.54486087866491273</v>
      </c>
      <c r="N345" s="33">
        <f>+'2018 Hourly Load - RC2016'!N346/'2018 Hourly Load - RC2016'!$C$7</f>
        <v>0.55484644342228673</v>
      </c>
      <c r="O345" s="33">
        <f>+'2018 Hourly Load - RC2016'!O346/'2018 Hourly Load - RC2016'!$C$7</f>
        <v>0.56107175366851569</v>
      </c>
      <c r="P345" s="33">
        <f>+'2018 Hourly Load - RC2016'!P346/'2018 Hourly Load - RC2016'!$C$7</f>
        <v>0.55894094277886686</v>
      </c>
      <c r="Q345" s="33">
        <f>+'2018 Hourly Load - RC2016'!Q346/'2018 Hourly Load - RC2016'!$C$7</f>
        <v>0.55167111739065311</v>
      </c>
      <c r="R345" s="33">
        <f>+'2018 Hourly Load - RC2016'!R346/'2018 Hourly Load - RC2016'!$C$7</f>
        <v>0.54176911384463788</v>
      </c>
      <c r="S345" s="33">
        <f>+'2018 Hourly Load - RC2016'!S346/'2018 Hourly Load - RC2016'!$C$7</f>
        <v>0.5629936615297676</v>
      </c>
      <c r="T345" s="33">
        <f>+'2018 Hourly Load - RC2016'!T346/'2018 Hourly Load - RC2016'!$C$7</f>
        <v>0.59391130973251549</v>
      </c>
      <c r="U345" s="33">
        <f>+'2018 Hourly Load - RC2016'!U346/'2018 Hourly Load - RC2016'!$C$7</f>
        <v>0.58271410741043927</v>
      </c>
      <c r="V345" s="33">
        <f>+'2018 Hourly Load - RC2016'!V346/'2018 Hourly Load - RC2016'!$C$7</f>
        <v>0.5601107997378898</v>
      </c>
      <c r="W345" s="33">
        <f>+'2018 Hourly Load - RC2016'!W346/'2018 Hourly Load - RC2016'!$C$7</f>
        <v>0.5246808461217678</v>
      </c>
      <c r="X345" s="33">
        <f>+'2018 Hourly Load - RC2016'!X346/'2018 Hourly Load - RC2016'!$C$7</f>
        <v>0.47863861866308105</v>
      </c>
      <c r="Y345" s="33">
        <f>+'2018 Hourly Load - RC2016'!Y346/'2018 Hourly Load - RC2016'!$C$7</f>
        <v>0.42699779004335614</v>
      </c>
      <c r="AA345" s="34">
        <f t="shared" si="5"/>
        <v>0.59391130973251549</v>
      </c>
    </row>
    <row r="346" spans="1:27" x14ac:dyDescent="0.2">
      <c r="A346" s="29">
        <f>IF('2018 Hourly Load - RC2016'!A347="","",'2018 Hourly Load - RC2016'!A347)</f>
        <v>43437</v>
      </c>
      <c r="B346" s="33">
        <f>+'2018 Hourly Load - RC2016'!B347/'2018 Hourly Load - RC2016'!$C$7</f>
        <v>0.38229254196640988</v>
      </c>
      <c r="C346" s="33">
        <f>+'2018 Hourly Load - RC2016'!C347/'2018 Hourly Load - RC2016'!$C$7</f>
        <v>0.35317145980787573</v>
      </c>
      <c r="D346" s="33">
        <f>+'2018 Hourly Load - RC2016'!D347/'2018 Hourly Load - RC2016'!$C$7</f>
        <v>0.33762907449514296</v>
      </c>
      <c r="E346" s="33">
        <f>+'2018 Hourly Load - RC2016'!E347/'2018 Hourly Load - RC2016'!$C$7</f>
        <v>0.33023390728989116</v>
      </c>
      <c r="F346" s="33">
        <f>+'2018 Hourly Load - RC2016'!F347/'2018 Hourly Load - RC2016'!$C$7</f>
        <v>0.33340923332152467</v>
      </c>
      <c r="G346" s="33">
        <f>+'2018 Hourly Load - RC2016'!G347/'2018 Hourly Load - RC2016'!$C$7</f>
        <v>0.36081731064720396</v>
      </c>
      <c r="H346" s="33">
        <f>+'2018 Hourly Load - RC2016'!H347/'2018 Hourly Load - RC2016'!$C$7</f>
        <v>0.42223480099590588</v>
      </c>
      <c r="I346" s="33">
        <f>+'2018 Hourly Load - RC2016'!I347/'2018 Hourly Load - RC2016'!$C$7</f>
        <v>0.44859836317960028</v>
      </c>
      <c r="J346" s="33">
        <f>+'2018 Hourly Load - RC2016'!J347/'2018 Hourly Load - RC2016'!$C$7</f>
        <v>0.47420987446106577</v>
      </c>
      <c r="K346" s="33">
        <f>+'2018 Hourly Load - RC2016'!K347/'2018 Hourly Load - RC2016'!$C$7</f>
        <v>0.51035009837373735</v>
      </c>
      <c r="L346" s="33">
        <f>+'2018 Hourly Load - RC2016'!L347/'2018 Hourly Load - RC2016'!$C$7</f>
        <v>0.53788351751645469</v>
      </c>
      <c r="M346" s="33">
        <f>+'2018 Hourly Load - RC2016'!M347/'2018 Hourly Load - RC2016'!$C$7</f>
        <v>0.5601107997378898</v>
      </c>
      <c r="N346" s="33">
        <f>+'2018 Hourly Load - RC2016'!N347/'2018 Hourly Load - RC2016'!$C$7</f>
        <v>0.57673948079828652</v>
      </c>
      <c r="O346" s="33">
        <f>+'2018 Hourly Load - RC2016'!O347/'2018 Hourly Load - RC2016'!$C$7</f>
        <v>0.58451067345465291</v>
      </c>
      <c r="P346" s="33">
        <f>+'2018 Hourly Load - RC2016'!P347/'2018 Hourly Load - RC2016'!$C$7</f>
        <v>0.59052708067248494</v>
      </c>
      <c r="Q346" s="33">
        <f>+'2018 Hourly Load - RC2016'!Q347/'2018 Hourly Load - RC2016'!$C$7</f>
        <v>0.59332638125300408</v>
      </c>
      <c r="R346" s="33">
        <f>+'2018 Hourly Load - RC2016'!R347/'2018 Hourly Load - RC2016'!$C$7</f>
        <v>0.57962234259016443</v>
      </c>
      <c r="S346" s="33">
        <f>+'2018 Hourly Load - RC2016'!S347/'2018 Hourly Load - RC2016'!$C$7</f>
        <v>0.58605655586479033</v>
      </c>
      <c r="T346" s="33">
        <f>+'2018 Hourly Load - RC2016'!T347/'2018 Hourly Load - RC2016'!$C$7</f>
        <v>0.61325573016207269</v>
      </c>
      <c r="U346" s="33">
        <f>+'2018 Hourly Load - RC2016'!U347/'2018 Hourly Load - RC2016'!$C$7</f>
        <v>0.59871607938564519</v>
      </c>
      <c r="V346" s="33">
        <f>+'2018 Hourly Load - RC2016'!V347/'2018 Hourly Load - RC2016'!$C$7</f>
        <v>0.57264498144170639</v>
      </c>
      <c r="W346" s="33">
        <f>+'2018 Hourly Load - RC2016'!W347/'2018 Hourly Load - RC2016'!$C$7</f>
        <v>0.53429038542802731</v>
      </c>
      <c r="X346" s="33">
        <f>+'2018 Hourly Load - RC2016'!X347/'2018 Hourly Load - RC2016'!$C$7</f>
        <v>0.48732898464439395</v>
      </c>
      <c r="Y346" s="33">
        <f>+'2018 Hourly Load - RC2016'!Y347/'2018 Hourly Load - RC2016'!$C$7</f>
        <v>0.4325963912043943</v>
      </c>
      <c r="AA346" s="34">
        <f t="shared" si="5"/>
        <v>0.61325573016207269</v>
      </c>
    </row>
    <row r="347" spans="1:27" x14ac:dyDescent="0.2">
      <c r="A347" s="29">
        <f>IF('2018 Hourly Load - RC2016'!A348="","",'2018 Hourly Load - RC2016'!A348)</f>
        <v>43438</v>
      </c>
      <c r="B347" s="33">
        <f>+'2018 Hourly Load - RC2016'!B348/'2018 Hourly Load - RC2016'!$C$7</f>
        <v>0.3872226534365778</v>
      </c>
      <c r="C347" s="33">
        <f>+'2018 Hourly Load - RC2016'!C348/'2018 Hourly Load - RC2016'!$C$7</f>
        <v>0.35935498944842531</v>
      </c>
      <c r="D347" s="33">
        <f>+'2018 Hourly Load - RC2016'!D348/'2018 Hourly Load - RC2016'!$C$7</f>
        <v>0.34331123686753989</v>
      </c>
      <c r="E347" s="33">
        <f>+'2018 Hourly Load - RC2016'!E348/'2018 Hourly Load - RC2016'!$C$7</f>
        <v>0.33641743693044068</v>
      </c>
      <c r="F347" s="33">
        <f>+'2018 Hourly Load - RC2016'!F348/'2018 Hourly Load - RC2016'!$C$7</f>
        <v>0.34042837507566204</v>
      </c>
      <c r="G347" s="33">
        <f>+'2018 Hourly Load - RC2016'!G348/'2018 Hourly Load - RC2016'!$C$7</f>
        <v>0.36863028390924968</v>
      </c>
      <c r="H347" s="33">
        <f>+'2018 Hourly Load - RC2016'!H348/'2018 Hourly Load - RC2016'!$C$7</f>
        <v>0.42365534158900503</v>
      </c>
      <c r="I347" s="33">
        <f>+'2018 Hourly Load - RC2016'!I348/'2018 Hourly Load - RC2016'!$C$7</f>
        <v>0.45373737767816519</v>
      </c>
      <c r="J347" s="33">
        <f>+'2018 Hourly Load - RC2016'!J348/'2018 Hourly Load - RC2016'!$C$7</f>
        <v>0.47855505745172228</v>
      </c>
      <c r="K347" s="33">
        <f>+'2018 Hourly Load - RC2016'!K348/'2018 Hourly Load - RC2016'!$C$7</f>
        <v>0.51377610803944729</v>
      </c>
      <c r="L347" s="33">
        <f>+'2018 Hourly Load - RC2016'!L348/'2018 Hourly Load - RC2016'!$C$7</f>
        <v>0.54176911384463788</v>
      </c>
      <c r="M347" s="33">
        <f>+'2018 Hourly Load - RC2016'!M348/'2018 Hourly Load - RC2016'!$C$7</f>
        <v>0.56504091120805766</v>
      </c>
      <c r="N347" s="33">
        <f>+'2018 Hourly Load - RC2016'!N348/'2018 Hourly Load - RC2016'!$C$7</f>
        <v>0.58300657165019498</v>
      </c>
      <c r="O347" s="33">
        <f>+'2018 Hourly Load - RC2016'!O348/'2018 Hourly Load - RC2016'!$C$7</f>
        <v>0.59094488672927881</v>
      </c>
      <c r="P347" s="33">
        <f>+'2018 Hourly Load - RC2016'!P348/'2018 Hourly Load - RC2016'!$C$7</f>
        <v>0.59620924304488188</v>
      </c>
      <c r="Q347" s="33">
        <f>+'2018 Hourly Load - RC2016'!Q348/'2018 Hourly Load - RC2016'!$C$7</f>
        <v>0.59817293151181317</v>
      </c>
      <c r="R347" s="33">
        <f>+'2018 Hourly Load - RC2016'!R348/'2018 Hourly Load - RC2016'!$C$7</f>
        <v>0.58338259710130935</v>
      </c>
      <c r="S347" s="33">
        <f>+'2018 Hourly Load - RC2016'!S348/'2018 Hourly Load - RC2016'!$C$7</f>
        <v>0.59044351946112617</v>
      </c>
      <c r="T347" s="33">
        <f>+'2018 Hourly Load - RC2016'!T348/'2018 Hourly Load - RC2016'!$C$7</f>
        <v>0.61910501495718706</v>
      </c>
      <c r="U347" s="33">
        <f>+'2018 Hourly Load - RC2016'!U348/'2018 Hourly Load - RC2016'!$C$7</f>
        <v>0.60690507809880545</v>
      </c>
      <c r="V347" s="33">
        <f>+'2018 Hourly Load - RC2016'!V348/'2018 Hourly Load - RC2016'!$C$7</f>
        <v>0.58288122983315671</v>
      </c>
      <c r="W347" s="33">
        <f>+'2018 Hourly Load - RC2016'!W348/'2018 Hourly Load - RC2016'!$C$7</f>
        <v>0.54757661803407298</v>
      </c>
      <c r="X347" s="33">
        <f>+'2018 Hourly Load - RC2016'!X348/'2018 Hourly Load - RC2016'!$C$7</f>
        <v>0.49873508999486715</v>
      </c>
      <c r="Y347" s="33">
        <f>+'2018 Hourly Load - RC2016'!Y348/'2018 Hourly Load - RC2016'!$C$7</f>
        <v>0.44546481775364616</v>
      </c>
      <c r="AA347" s="34">
        <f t="shared" si="5"/>
        <v>0.61910501495718706</v>
      </c>
    </row>
    <row r="348" spans="1:27" x14ac:dyDescent="0.2">
      <c r="A348" s="29">
        <f>IF('2018 Hourly Load - RC2016'!A349="","",'2018 Hourly Load - RC2016'!A349)</f>
        <v>43439</v>
      </c>
      <c r="B348" s="33">
        <f>+'2018 Hourly Load - RC2016'!B349/'2018 Hourly Load - RC2016'!$C$7</f>
        <v>0.39938080968928003</v>
      </c>
      <c r="C348" s="33">
        <f>+'2018 Hourly Load - RC2016'!C349/'2018 Hourly Load - RC2016'!$C$7</f>
        <v>0.36771111058430306</v>
      </c>
      <c r="D348" s="33">
        <f>+'2018 Hourly Load - RC2016'!D349/'2018 Hourly Load - RC2016'!$C$7</f>
        <v>0.35049750104439481</v>
      </c>
      <c r="E348" s="33">
        <f>+'2018 Hourly Load - RC2016'!E349/'2018 Hourly Load - RC2016'!$C$7</f>
        <v>0.34343657868457805</v>
      </c>
      <c r="F348" s="33">
        <f>+'2018 Hourly Load - RC2016'!F349/'2018 Hourly Load - RC2016'!$C$7</f>
        <v>0.34619409865941769</v>
      </c>
      <c r="G348" s="33">
        <f>+'2018 Hourly Load - RC2016'!G349/'2018 Hourly Load - RC2016'!$C$7</f>
        <v>0.37343505356237938</v>
      </c>
      <c r="H348" s="33">
        <f>+'2018 Hourly Load - RC2016'!H349/'2018 Hourly Load - RC2016'!$C$7</f>
        <v>0.42862723366485234</v>
      </c>
      <c r="I348" s="33">
        <f>+'2018 Hourly Load - RC2016'!I349/'2018 Hourly Load - RC2016'!$C$7</f>
        <v>0.45895995338808881</v>
      </c>
      <c r="J348" s="33">
        <f>+'2018 Hourly Load - RC2016'!J349/'2018 Hourly Load - RC2016'!$C$7</f>
        <v>0.48900020887156959</v>
      </c>
      <c r="K348" s="33">
        <f>+'2018 Hourly Load - RC2016'!K349/'2018 Hourly Load - RC2016'!$C$7</f>
        <v>0.53065547273392044</v>
      </c>
      <c r="L348" s="33">
        <f>+'2018 Hourly Load - RC2016'!L349/'2018 Hourly Load - RC2016'!$C$7</f>
        <v>0.56148955972530956</v>
      </c>
      <c r="M348" s="33">
        <f>+'2018 Hourly Load - RC2016'!M349/'2018 Hourly Load - RC2016'!$C$7</f>
        <v>0.58217095953660714</v>
      </c>
      <c r="N348" s="33">
        <f>+'2018 Hourly Load - RC2016'!N349/'2018 Hourly Load - RC2016'!$C$7</f>
        <v>0.59349350367572151</v>
      </c>
      <c r="O348" s="33">
        <f>+'2018 Hourly Load - RC2016'!O349/'2018 Hourly Load - RC2016'!$C$7</f>
        <v>0.59244898853373684</v>
      </c>
      <c r="P348" s="33">
        <f>+'2018 Hourly Load - RC2016'!P349/'2018 Hourly Load - RC2016'!$C$7</f>
        <v>0.5913209121803934</v>
      </c>
      <c r="Q348" s="33">
        <f>+'2018 Hourly Load - RC2016'!Q349/'2018 Hourly Load - RC2016'!$C$7</f>
        <v>0.59545719214265291</v>
      </c>
      <c r="R348" s="33">
        <f>+'2018 Hourly Load - RC2016'!R349/'2018 Hourly Load - RC2016'!$C$7</f>
        <v>0.58990037158729414</v>
      </c>
      <c r="S348" s="33">
        <f>+'2018 Hourly Load - RC2016'!S349/'2018 Hourly Load - RC2016'!$C$7</f>
        <v>0.59721197758118727</v>
      </c>
      <c r="T348" s="33">
        <f>+'2018 Hourly Load - RC2016'!T349/'2018 Hourly Load - RC2016'!$C$7</f>
        <v>0.61275436289391993</v>
      </c>
      <c r="U348" s="33">
        <f>+'2018 Hourly Load - RC2016'!U349/'2018 Hourly Load - RC2016'!$C$7</f>
        <v>0.59374418730979794</v>
      </c>
      <c r="V348" s="33">
        <f>+'2018 Hourly Load - RC2016'!V349/'2018 Hourly Load - RC2016'!$C$7</f>
        <v>0.56905184935327902</v>
      </c>
      <c r="W348" s="33">
        <f>+'2018 Hourly Load - RC2016'!W349/'2018 Hourly Load - RC2016'!$C$7</f>
        <v>0.53809242054485162</v>
      </c>
      <c r="X348" s="33">
        <f>+'2018 Hourly Load - RC2016'!X349/'2018 Hourly Load - RC2016'!$C$7</f>
        <v>0.50232822208329464</v>
      </c>
      <c r="Y348" s="33">
        <f>+'2018 Hourly Load - RC2016'!Y349/'2018 Hourly Load - RC2016'!$C$7</f>
        <v>0.45770653521770716</v>
      </c>
      <c r="AA348" s="34">
        <f t="shared" si="5"/>
        <v>0.61275436289391993</v>
      </c>
    </row>
    <row r="349" spans="1:27" x14ac:dyDescent="0.2">
      <c r="A349" s="29">
        <f>IF('2018 Hourly Load - RC2016'!A350="","",'2018 Hourly Load - RC2016'!A350)</f>
        <v>43440</v>
      </c>
      <c r="B349" s="33">
        <f>+'2018 Hourly Load - RC2016'!B350/'2018 Hourly Load - RC2016'!$C$7</f>
        <v>0.41321019016915778</v>
      </c>
      <c r="C349" s="33">
        <f>+'2018 Hourly Load - RC2016'!C350/'2018 Hourly Load - RC2016'!$C$7</f>
        <v>0.38170761348689841</v>
      </c>
      <c r="D349" s="33">
        <f>+'2018 Hourly Load - RC2016'!D350/'2018 Hourly Load - RC2016'!$C$7</f>
        <v>0.3619453870005474</v>
      </c>
      <c r="E349" s="33">
        <f>+'2018 Hourly Load - RC2016'!E350/'2018 Hourly Load - RC2016'!$C$7</f>
        <v>0.34957832771944825</v>
      </c>
      <c r="F349" s="33">
        <f>+'2018 Hourly Load - RC2016'!F350/'2018 Hourly Load - RC2016'!$C$7</f>
        <v>0.34456465503792161</v>
      </c>
      <c r="G349" s="33">
        <f>+'2018 Hourly Load - RC2016'!G350/'2018 Hourly Load - RC2016'!$C$7</f>
        <v>0.35012147559328033</v>
      </c>
      <c r="H349" s="33">
        <f>+'2018 Hourly Load - RC2016'!H350/'2018 Hourly Load - RC2016'!$C$7</f>
        <v>0.36758576876726495</v>
      </c>
      <c r="I349" s="33">
        <f>+'2018 Hourly Load - RC2016'!I350/'2018 Hourly Load - RC2016'!$C$7</f>
        <v>0.39541165214973806</v>
      </c>
      <c r="J349" s="33">
        <f>+'2018 Hourly Load - RC2016'!J350/'2018 Hourly Load - RC2016'!$C$7</f>
        <v>0.45260930132482169</v>
      </c>
      <c r="K349" s="33">
        <f>+'2018 Hourly Load - RC2016'!K350/'2018 Hourly Load - RC2016'!$C$7</f>
        <v>0.5082610680897679</v>
      </c>
      <c r="L349" s="33">
        <f>+'2018 Hourly Load - RC2016'!L350/'2018 Hourly Load - RC2016'!$C$7</f>
        <v>0.5488300362044547</v>
      </c>
      <c r="M349" s="33">
        <f>+'2018 Hourly Load - RC2016'!M350/'2018 Hourly Load - RC2016'!$C$7</f>
        <v>0.57548606262790492</v>
      </c>
      <c r="N349" s="33">
        <f>+'2018 Hourly Load - RC2016'!N350/'2018 Hourly Load - RC2016'!$C$7</f>
        <v>0.59340994246436285</v>
      </c>
      <c r="O349" s="33">
        <f>+'2018 Hourly Load - RC2016'!O350/'2018 Hourly Load - RC2016'!$C$7</f>
        <v>0.60444002236372152</v>
      </c>
      <c r="P349" s="33">
        <f>+'2018 Hourly Load - RC2016'!P350/'2018 Hourly Load - RC2016'!$C$7</f>
        <v>0.60937013383388949</v>
      </c>
      <c r="Q349" s="33">
        <f>+'2018 Hourly Load - RC2016'!Q350/'2018 Hourly Load - RC2016'!$C$7</f>
        <v>0.60540097629434753</v>
      </c>
      <c r="R349" s="33">
        <f>+'2018 Hourly Load - RC2016'!R350/'2018 Hourly Load - RC2016'!$C$7</f>
        <v>0.58739353524653082</v>
      </c>
      <c r="S349" s="33">
        <f>+'2018 Hourly Load - RC2016'!S350/'2018 Hourly Load - RC2016'!$C$7</f>
        <v>0.57966412319584382</v>
      </c>
      <c r="T349" s="33">
        <f>+'2018 Hourly Load - RC2016'!T350/'2018 Hourly Load - RC2016'!$C$7</f>
        <v>0.59190584065990481</v>
      </c>
      <c r="U349" s="33">
        <f>+'2018 Hourly Load - RC2016'!U350/'2018 Hourly Load - RC2016'!$C$7</f>
        <v>0.56353680940359963</v>
      </c>
      <c r="V349" s="33">
        <f>+'2018 Hourly Load - RC2016'!V350/'2018 Hourly Load - RC2016'!$C$7</f>
        <v>0.53583626783816463</v>
      </c>
      <c r="W349" s="33">
        <f>+'2018 Hourly Load - RC2016'!W350/'2018 Hourly Load - RC2016'!$C$7</f>
        <v>0.50679874689098925</v>
      </c>
      <c r="X349" s="33">
        <f>+'2018 Hourly Load - RC2016'!X350/'2018 Hourly Load - RC2016'!$C$7</f>
        <v>0.47028249752720325</v>
      </c>
      <c r="Y349" s="33">
        <f>+'2018 Hourly Load - RC2016'!Y350/'2018 Hourly Load - RC2016'!$C$7</f>
        <v>0.42716491246607374</v>
      </c>
      <c r="AA349" s="34">
        <f t="shared" si="5"/>
        <v>0.60937013383388949</v>
      </c>
    </row>
    <row r="350" spans="1:27" x14ac:dyDescent="0.2">
      <c r="A350" s="29">
        <f>IF('2018 Hourly Load - RC2016'!A351="","",'2018 Hourly Load - RC2016'!A351)</f>
        <v>43441</v>
      </c>
      <c r="B350" s="33">
        <f>+'2018 Hourly Load - RC2016'!B351/'2018 Hourly Load - RC2016'!$C$7</f>
        <v>0.38271034802320381</v>
      </c>
      <c r="C350" s="33">
        <f>+'2018 Hourly Load - RC2016'!C351/'2018 Hourly Load - RC2016'!$C$7</f>
        <v>0.35475912282369254</v>
      </c>
      <c r="D350" s="33">
        <f>+'2018 Hourly Load - RC2016'!D351/'2018 Hourly Load - RC2016'!$C$7</f>
        <v>0.33633387571908191</v>
      </c>
      <c r="E350" s="33">
        <f>+'2018 Hourly Load - RC2016'!E351/'2018 Hourly Load - RC2016'!$C$7</f>
        <v>0.32434284188909723</v>
      </c>
      <c r="F350" s="33">
        <f>+'2018 Hourly Load - RC2016'!F351/'2018 Hourly Load - RC2016'!$C$7</f>
        <v>0.32100039343474612</v>
      </c>
      <c r="G350" s="33">
        <f>+'2018 Hourly Load - RC2016'!G351/'2018 Hourly Load - RC2016'!$C$7</f>
        <v>0.32572160187651711</v>
      </c>
      <c r="H350" s="33">
        <f>+'2018 Hourly Load - RC2016'!H351/'2018 Hourly Load - RC2016'!$C$7</f>
        <v>0.33800509994625749</v>
      </c>
      <c r="I350" s="33">
        <f>+'2018 Hourly Load - RC2016'!I351/'2018 Hourly Load - RC2016'!$C$7</f>
        <v>0.36035772398473065</v>
      </c>
      <c r="J350" s="33">
        <f>+'2018 Hourly Load - RC2016'!J351/'2018 Hourly Load - RC2016'!$C$7</f>
        <v>0.41333553198619594</v>
      </c>
      <c r="K350" s="33">
        <f>+'2018 Hourly Load - RC2016'!K351/'2018 Hourly Load - RC2016'!$C$7</f>
        <v>0.46572841150814981</v>
      </c>
      <c r="L350" s="33">
        <f>+'2018 Hourly Load - RC2016'!L351/'2018 Hourly Load - RC2016'!$C$7</f>
        <v>0.49911111544598169</v>
      </c>
      <c r="M350" s="33">
        <f>+'2018 Hourly Load - RC2016'!M351/'2018 Hourly Load - RC2016'!$C$7</f>
        <v>0.52071168858222583</v>
      </c>
      <c r="N350" s="33">
        <f>+'2018 Hourly Load - RC2016'!N351/'2018 Hourly Load - RC2016'!$C$7</f>
        <v>0.53199245211566093</v>
      </c>
      <c r="O350" s="33">
        <f>+'2018 Hourly Load - RC2016'!O351/'2018 Hourly Load - RC2016'!$C$7</f>
        <v>0.53817598175621051</v>
      </c>
      <c r="P350" s="33">
        <f>+'2018 Hourly Load - RC2016'!P351/'2018 Hourly Load - RC2016'!$C$7</f>
        <v>0.54001432840610364</v>
      </c>
      <c r="Q350" s="33">
        <f>+'2018 Hourly Load - RC2016'!Q351/'2018 Hourly Load - RC2016'!$C$7</f>
        <v>0.53199245211566093</v>
      </c>
      <c r="R350" s="33">
        <f>+'2018 Hourly Load - RC2016'!R351/'2018 Hourly Load - RC2016'!$C$7</f>
        <v>0.52100415282198154</v>
      </c>
      <c r="S350" s="33">
        <f>+'2018 Hourly Load - RC2016'!S351/'2018 Hourly Load - RC2016'!$C$7</f>
        <v>0.53391435997691272</v>
      </c>
      <c r="T350" s="33">
        <f>+'2018 Hourly Load - RC2016'!T351/'2018 Hourly Load - RC2016'!$C$7</f>
        <v>0.56692103846363007</v>
      </c>
      <c r="U350" s="33">
        <f>+'2018 Hourly Load - RC2016'!U351/'2018 Hourly Load - RC2016'!$C$7</f>
        <v>0.5452786847217066</v>
      </c>
      <c r="V350" s="33">
        <f>+'2018 Hourly Load - RC2016'!V351/'2018 Hourly Load - RC2016'!$C$7</f>
        <v>0.52196510675260754</v>
      </c>
      <c r="W350" s="33">
        <f>+'2018 Hourly Load - RC2016'!W351/'2018 Hourly Load - RC2016'!$C$7</f>
        <v>0.48808103554662297</v>
      </c>
      <c r="X350" s="33">
        <f>+'2018 Hourly Load - RC2016'!X351/'2018 Hourly Load - RC2016'!$C$7</f>
        <v>0.44391893534350874</v>
      </c>
      <c r="Y350" s="33">
        <f>+'2018 Hourly Load - RC2016'!Y351/'2018 Hourly Load - RC2016'!$C$7</f>
        <v>0.39511918790998235</v>
      </c>
      <c r="AA350" s="34">
        <f t="shared" si="5"/>
        <v>0.56692103846363007</v>
      </c>
    </row>
    <row r="351" spans="1:27" x14ac:dyDescent="0.2">
      <c r="A351" s="29">
        <f>IF('2018 Hourly Load - RC2016'!A352="","",'2018 Hourly Load - RC2016'!A352)</f>
        <v>43442</v>
      </c>
      <c r="B351" s="33">
        <f>+'2018 Hourly Load - RC2016'!B352/'2018 Hourly Load - RC2016'!$C$7</f>
        <v>0.35350570465331088</v>
      </c>
      <c r="C351" s="33">
        <f>+'2018 Hourly Load - RC2016'!C352/'2018 Hourly Load - RC2016'!$C$7</f>
        <v>0.3281866576116011</v>
      </c>
      <c r="D351" s="33">
        <f>+'2018 Hourly Load - RC2016'!D352/'2018 Hourly Load - RC2016'!$C$7</f>
        <v>0.31548535348506679</v>
      </c>
      <c r="E351" s="33">
        <f>+'2018 Hourly Load - RC2016'!E352/'2018 Hourly Load - RC2016'!$C$7</f>
        <v>0.31105660928305151</v>
      </c>
      <c r="F351" s="33">
        <f>+'2018 Hourly Load - RC2016'!F352/'2018 Hourly Load - RC2016'!$C$7</f>
        <v>0.31615384317593703</v>
      </c>
      <c r="G351" s="33">
        <f>+'2018 Hourly Load - RC2016'!G352/'2018 Hourly Load - RC2016'!$C$7</f>
        <v>0.34427219079816584</v>
      </c>
      <c r="H351" s="33">
        <f>+'2018 Hourly Load - RC2016'!H352/'2018 Hourly Load - RC2016'!$C$7</f>
        <v>0.39850341697001285</v>
      </c>
      <c r="I351" s="33">
        <f>+'2018 Hourly Load - RC2016'!I352/'2018 Hourly Load - RC2016'!$C$7</f>
        <v>0.4284183306364554</v>
      </c>
      <c r="J351" s="33">
        <f>+'2018 Hourly Load - RC2016'!J352/'2018 Hourly Load - RC2016'!$C$7</f>
        <v>0.44809699591144764</v>
      </c>
      <c r="K351" s="33">
        <f>+'2018 Hourly Load - RC2016'!K352/'2018 Hourly Load - RC2016'!$C$7</f>
        <v>0.47111810964079104</v>
      </c>
      <c r="L351" s="33">
        <f>+'2018 Hourly Load - RC2016'!L352/'2018 Hourly Load - RC2016'!$C$7</f>
        <v>0.49100567794418021</v>
      </c>
      <c r="M351" s="33">
        <f>+'2018 Hourly Load - RC2016'!M352/'2018 Hourly Load - RC2016'!$C$7</f>
        <v>0.50395766570479084</v>
      </c>
      <c r="N351" s="33">
        <f>+'2018 Hourly Load - RC2016'!N352/'2018 Hourly Load - RC2016'!$C$7</f>
        <v>0.51235556744634803</v>
      </c>
      <c r="O351" s="33">
        <f>+'2018 Hourly Load - RC2016'!O352/'2018 Hourly Load - RC2016'!$C$7</f>
        <v>0.51912402556640913</v>
      </c>
      <c r="P351" s="33">
        <f>+'2018 Hourly Load - RC2016'!P352/'2018 Hourly Load - RC2016'!$C$7</f>
        <v>0.52225757099236325</v>
      </c>
      <c r="Q351" s="33">
        <f>+'2018 Hourly Load - RC2016'!Q352/'2018 Hourly Load - RC2016'!$C$7</f>
        <v>0.52601782550350829</v>
      </c>
      <c r="R351" s="33">
        <f>+'2018 Hourly Load - RC2016'!R352/'2018 Hourly Load - RC2016'!$C$7</f>
        <v>0.52455550430472964</v>
      </c>
      <c r="S351" s="33">
        <f>+'2018 Hourly Load - RC2016'!S352/'2018 Hourly Load - RC2016'!$C$7</f>
        <v>0.54285540959230205</v>
      </c>
      <c r="T351" s="33">
        <f>+'2018 Hourly Load - RC2016'!T352/'2018 Hourly Load - RC2016'!$C$7</f>
        <v>0.57816002139138578</v>
      </c>
      <c r="U351" s="33">
        <f>+'2018 Hourly Load - RC2016'!U352/'2018 Hourly Load - RC2016'!$C$7</f>
        <v>0.56817445663401178</v>
      </c>
      <c r="V351" s="33">
        <f>+'2018 Hourly Load - RC2016'!V352/'2018 Hourly Load - RC2016'!$C$7</f>
        <v>0.54030679264585935</v>
      </c>
      <c r="W351" s="33">
        <f>+'2018 Hourly Load - RC2016'!W352/'2018 Hourly Load - RC2016'!$C$7</f>
        <v>0.50120014572995109</v>
      </c>
      <c r="X351" s="33">
        <f>+'2018 Hourly Load - RC2016'!X352/'2018 Hourly Load - RC2016'!$C$7</f>
        <v>0.45478189282014991</v>
      </c>
      <c r="Y351" s="33">
        <f>+'2018 Hourly Load - RC2016'!Y352/'2018 Hourly Load - RC2016'!$C$7</f>
        <v>0.40017464119718843</v>
      </c>
      <c r="AA351" s="34">
        <f t="shared" si="5"/>
        <v>0.57816002139138578</v>
      </c>
    </row>
    <row r="352" spans="1:27" x14ac:dyDescent="0.2">
      <c r="A352" s="29">
        <f>IF('2018 Hourly Load - RC2016'!A353="","",'2018 Hourly Load - RC2016'!A353)</f>
        <v>43443</v>
      </c>
      <c r="B352" s="33">
        <f>+'2018 Hourly Load - RC2016'!B353/'2018 Hourly Load - RC2016'!$C$7</f>
        <v>0.35634678583950929</v>
      </c>
      <c r="C352" s="33">
        <f>+'2018 Hourly Load - RC2016'!C353/'2018 Hourly Load - RC2016'!$C$7</f>
        <v>0.3329914272647308</v>
      </c>
      <c r="D352" s="33">
        <f>+'2018 Hourly Load - RC2016'!D353/'2018 Hourly Load - RC2016'!$C$7</f>
        <v>0.32120929646314311</v>
      </c>
      <c r="E352" s="33">
        <f>+'2018 Hourly Load - RC2016'!E353/'2018 Hourly Load - RC2016'!$C$7</f>
        <v>0.31790862861447133</v>
      </c>
      <c r="F352" s="33">
        <f>+'2018 Hourly Load - RC2016'!F353/'2018 Hourly Load - RC2016'!$C$7</f>
        <v>0.32329832674711256</v>
      </c>
      <c r="G352" s="33">
        <f>+'2018 Hourly Load - RC2016'!G353/'2018 Hourly Load - RC2016'!$C$7</f>
        <v>0.35429953616121923</v>
      </c>
      <c r="H352" s="33">
        <f>+'2018 Hourly Load - RC2016'!H353/'2018 Hourly Load - RC2016'!$C$7</f>
        <v>0.41801495982228754</v>
      </c>
      <c r="I352" s="33">
        <f>+'2018 Hourly Load - RC2016'!I353/'2018 Hourly Load - RC2016'!$C$7</f>
        <v>0.44755384803761561</v>
      </c>
      <c r="J352" s="33">
        <f>+'2018 Hourly Load - RC2016'!J353/'2018 Hourly Load - RC2016'!$C$7</f>
        <v>0.46263664668787507</v>
      </c>
      <c r="K352" s="33">
        <f>+'2018 Hourly Load - RC2016'!K353/'2018 Hourly Load - RC2016'!$C$7</f>
        <v>0.47483658354625669</v>
      </c>
      <c r="L352" s="33">
        <f>+'2018 Hourly Load - RC2016'!L353/'2018 Hourly Load - RC2016'!$C$7</f>
        <v>0.48206462832879093</v>
      </c>
      <c r="M352" s="33">
        <f>+'2018 Hourly Load - RC2016'!M353/'2018 Hourly Load - RC2016'!$C$7</f>
        <v>0.48361051073892836</v>
      </c>
      <c r="N352" s="33">
        <f>+'2018 Hourly Load - RC2016'!N353/'2018 Hourly Load - RC2016'!$C$7</f>
        <v>0.48298380165373755</v>
      </c>
      <c r="O352" s="33">
        <f>+'2018 Hourly Load - RC2016'!O353/'2018 Hourly Load - RC2016'!$C$7</f>
        <v>0.4802262816788978</v>
      </c>
      <c r="P352" s="33">
        <f>+'2018 Hourly Load - RC2016'!P353/'2018 Hourly Load - RC2016'!$C$7</f>
        <v>0.47583931808256197</v>
      </c>
      <c r="Q352" s="33">
        <f>+'2018 Hourly Load - RC2016'!Q353/'2018 Hourly Load - RC2016'!$C$7</f>
        <v>0.46940510480793607</v>
      </c>
      <c r="R352" s="33">
        <f>+'2018 Hourly Load - RC2016'!R353/'2018 Hourly Load - RC2016'!$C$7</f>
        <v>0.47258043083956963</v>
      </c>
      <c r="S352" s="33">
        <f>+'2018 Hourly Load - RC2016'!S353/'2018 Hourly Load - RC2016'!$C$7</f>
        <v>0.50575423174900458</v>
      </c>
      <c r="T352" s="33">
        <f>+'2018 Hourly Load - RC2016'!T353/'2018 Hourly Load - RC2016'!$C$7</f>
        <v>0.54803620469654635</v>
      </c>
      <c r="U352" s="33">
        <f>+'2018 Hourly Load - RC2016'!U353/'2018 Hourly Load - RC2016'!$C$7</f>
        <v>0.54344033807181347</v>
      </c>
      <c r="V352" s="33">
        <f>+'2018 Hourly Load - RC2016'!V353/'2018 Hourly Load - RC2016'!$C$7</f>
        <v>0.52555823884103503</v>
      </c>
      <c r="W352" s="33">
        <f>+'2018 Hourly Load - RC2016'!W353/'2018 Hourly Load - RC2016'!$C$7</f>
        <v>0.49543442214619549</v>
      </c>
      <c r="X352" s="33">
        <f>+'2018 Hourly Load - RC2016'!X353/'2018 Hourly Load - RC2016'!$C$7</f>
        <v>0.45198259223963083</v>
      </c>
      <c r="Y352" s="33">
        <f>+'2018 Hourly Load - RC2016'!Y353/'2018 Hourly Load - RC2016'!$C$7</f>
        <v>0.40635817083773795</v>
      </c>
      <c r="AA352" s="34">
        <f t="shared" si="5"/>
        <v>0.54803620469654635</v>
      </c>
    </row>
    <row r="353" spans="1:27" x14ac:dyDescent="0.2">
      <c r="A353" s="29">
        <f>IF('2018 Hourly Load - RC2016'!A354="","",'2018 Hourly Load - RC2016'!A354)</f>
        <v>43444</v>
      </c>
      <c r="B353" s="33">
        <f>+'2018 Hourly Load - RC2016'!B354/'2018 Hourly Load - RC2016'!$C$7</f>
        <v>0.37113712025001305</v>
      </c>
      <c r="C353" s="33">
        <f>+'2018 Hourly Load - RC2016'!C354/'2018 Hourly Load - RC2016'!$C$7</f>
        <v>0.35572007675431844</v>
      </c>
      <c r="D353" s="33">
        <f>+'2018 Hourly Load - RC2016'!D354/'2018 Hourly Load - RC2016'!$C$7</f>
        <v>0.34849203197178413</v>
      </c>
      <c r="E353" s="33">
        <f>+'2018 Hourly Load - RC2016'!E354/'2018 Hourly Load - RC2016'!$C$7</f>
        <v>0.35275365375108186</v>
      </c>
      <c r="F353" s="33">
        <f>+'2018 Hourly Load - RC2016'!F354/'2018 Hourly Load - RC2016'!$C$7</f>
        <v>0.36491181000378403</v>
      </c>
      <c r="G353" s="33">
        <f>+'2018 Hourly Load - RC2016'!G354/'2018 Hourly Load - RC2016'!$C$7</f>
        <v>0.41078691503975323</v>
      </c>
      <c r="H353" s="33">
        <f>+'2018 Hourly Load - RC2016'!H354/'2018 Hourly Load - RC2016'!$C$7</f>
        <v>0.48812281615230241</v>
      </c>
      <c r="I353" s="33">
        <f>+'2018 Hourly Load - RC2016'!I354/'2018 Hourly Load - RC2016'!$C$7</f>
        <v>0.5307808145509586</v>
      </c>
      <c r="J353" s="33">
        <f>+'2018 Hourly Load - RC2016'!J354/'2018 Hourly Load - RC2016'!$C$7</f>
        <v>0.52693699882845479</v>
      </c>
      <c r="K353" s="33">
        <f>+'2018 Hourly Load - RC2016'!K354/'2018 Hourly Load - RC2016'!$C$7</f>
        <v>0.51381788864512667</v>
      </c>
      <c r="L353" s="33">
        <f>+'2018 Hourly Load - RC2016'!L354/'2018 Hourly Load - RC2016'!$C$7</f>
        <v>0.50345629843663808</v>
      </c>
      <c r="M353" s="33">
        <f>+'2018 Hourly Load - RC2016'!M354/'2018 Hourly Load - RC2016'!$C$7</f>
        <v>0.49079677491578327</v>
      </c>
      <c r="N353" s="33">
        <f>+'2018 Hourly Load - RC2016'!N354/'2018 Hourly Load - RC2016'!$C$7</f>
        <v>0.47997559804482154</v>
      </c>
      <c r="O353" s="33">
        <f>+'2018 Hourly Load - RC2016'!O354/'2018 Hourly Load - RC2016'!$C$7</f>
        <v>0.47253865023389025</v>
      </c>
      <c r="P353" s="33">
        <f>+'2018 Hourly Load - RC2016'!P354/'2018 Hourly Load - RC2016'!$C$7</f>
        <v>0.46338869759010404</v>
      </c>
      <c r="Q353" s="33">
        <f>+'2018 Hourly Load - RC2016'!Q354/'2018 Hourly Load - RC2016'!$C$7</f>
        <v>0.45987912671303544</v>
      </c>
      <c r="R353" s="33">
        <f>+'2018 Hourly Load - RC2016'!R354/'2018 Hourly Load - RC2016'!$C$7</f>
        <v>0.46485101878888263</v>
      </c>
      <c r="S353" s="33">
        <f>+'2018 Hourly Load - RC2016'!S354/'2018 Hourly Load - RC2016'!$C$7</f>
        <v>0.50370698207071452</v>
      </c>
      <c r="T353" s="33">
        <f>+'2018 Hourly Load - RC2016'!T354/'2018 Hourly Load - RC2016'!$C$7</f>
        <v>0.5559327391699509</v>
      </c>
      <c r="U353" s="33">
        <f>+'2018 Hourly Load - RC2016'!U354/'2018 Hourly Load - RC2016'!$C$7</f>
        <v>0.5558909585642714</v>
      </c>
      <c r="V353" s="33">
        <f>+'2018 Hourly Load - RC2016'!V354/'2018 Hourly Load - RC2016'!$C$7</f>
        <v>0.54841223014766072</v>
      </c>
      <c r="W353" s="33">
        <f>+'2018 Hourly Load - RC2016'!W354/'2018 Hourly Load - RC2016'!$C$7</f>
        <v>0.52246647402076019</v>
      </c>
      <c r="X353" s="33">
        <f>+'2018 Hourly Load - RC2016'!X354/'2018 Hourly Load - RC2016'!$C$7</f>
        <v>0.48239887317422608</v>
      </c>
      <c r="Y353" s="33">
        <f>+'2018 Hourly Load - RC2016'!Y354/'2018 Hourly Load - RC2016'!$C$7</f>
        <v>0.43790252812567676</v>
      </c>
      <c r="AA353" s="34">
        <f t="shared" si="5"/>
        <v>0.5559327391699509</v>
      </c>
    </row>
    <row r="354" spans="1:27" x14ac:dyDescent="0.2">
      <c r="A354" s="29">
        <f>IF('2018 Hourly Load - RC2016'!A355="","",'2018 Hourly Load - RC2016'!A355)</f>
        <v>43445</v>
      </c>
      <c r="B354" s="33">
        <f>+'2018 Hourly Load - RC2016'!B355/'2018 Hourly Load - RC2016'!$C$7</f>
        <v>0.40848898172738679</v>
      </c>
      <c r="C354" s="33">
        <f>+'2018 Hourly Load - RC2016'!C355/'2018 Hourly Load - RC2016'!$C$7</f>
        <v>0.39453425943047088</v>
      </c>
      <c r="D354" s="33">
        <f>+'2018 Hourly Load - RC2016'!D355/'2018 Hourly Load - RC2016'!$C$7</f>
        <v>0.39127537218747849</v>
      </c>
      <c r="E354" s="33">
        <f>+'2018 Hourly Load - RC2016'!E355/'2018 Hourly Load - RC2016'!$C$7</f>
        <v>0.39236166793514266</v>
      </c>
      <c r="F354" s="33">
        <f>+'2018 Hourly Load - RC2016'!F355/'2018 Hourly Load - RC2016'!$C$7</f>
        <v>0.40685953810589065</v>
      </c>
      <c r="G354" s="33">
        <f>+'2018 Hourly Load - RC2016'!G355/'2018 Hourly Load - RC2016'!$C$7</f>
        <v>0.45198259223963083</v>
      </c>
      <c r="H354" s="33">
        <f>+'2018 Hourly Load - RC2016'!H355/'2018 Hourly Load - RC2016'!$C$7</f>
        <v>0.53232669696109602</v>
      </c>
      <c r="I354" s="33">
        <f>+'2018 Hourly Load - RC2016'!I355/'2018 Hourly Load - RC2016'!$C$7</f>
        <v>0.56946965541007288</v>
      </c>
      <c r="J354" s="33">
        <f>+'2018 Hourly Load - RC2016'!J355/'2018 Hourly Load - RC2016'!$C$7</f>
        <v>0.55376014767462256</v>
      </c>
      <c r="K354" s="33">
        <f>+'2018 Hourly Load - RC2016'!K355/'2018 Hourly Load - RC2016'!$C$7</f>
        <v>0.53771639509373725</v>
      </c>
      <c r="L354" s="33">
        <f>+'2018 Hourly Load - RC2016'!L355/'2018 Hourly Load - RC2016'!$C$7</f>
        <v>0.51778704618466864</v>
      </c>
      <c r="M354" s="33">
        <f>+'2018 Hourly Load - RC2016'!M355/'2018 Hourly Load - RC2016'!$C$7</f>
        <v>0.50445903297294348</v>
      </c>
      <c r="N354" s="33">
        <f>+'2018 Hourly Load - RC2016'!N355/'2018 Hourly Load - RC2016'!$C$7</f>
        <v>0.49121458097257714</v>
      </c>
      <c r="O354" s="33">
        <f>+'2018 Hourly Load - RC2016'!O355/'2018 Hourly Load - RC2016'!$C$7</f>
        <v>0.48118723560952376</v>
      </c>
      <c r="P354" s="33">
        <f>+'2018 Hourly Load - RC2016'!P355/'2018 Hourly Load - RC2016'!$C$7</f>
        <v>0.47174481872598184</v>
      </c>
      <c r="Q354" s="33">
        <f>+'2018 Hourly Load - RC2016'!Q355/'2018 Hourly Load - RC2016'!$C$7</f>
        <v>0.46777566118643987</v>
      </c>
      <c r="R354" s="33">
        <f>+'2018 Hourly Load - RC2016'!R355/'2018 Hourly Load - RC2016'!$C$7</f>
        <v>0.47304001750204289</v>
      </c>
      <c r="S354" s="33">
        <f>+'2018 Hourly Load - RC2016'!S355/'2018 Hourly Load - RC2016'!$C$7</f>
        <v>0.50976516989422593</v>
      </c>
      <c r="T354" s="33">
        <f>+'2018 Hourly Load - RC2016'!T355/'2018 Hourly Load - RC2016'!$C$7</f>
        <v>0.55325878040646992</v>
      </c>
      <c r="U354" s="33">
        <f>+'2018 Hourly Load - RC2016'!U355/'2018 Hourly Load - RC2016'!$C$7</f>
        <v>0.54987455134643937</v>
      </c>
      <c r="V354" s="33">
        <f>+'2018 Hourly Load - RC2016'!V355/'2018 Hourly Load - RC2016'!$C$7</f>
        <v>0.53938761932091273</v>
      </c>
      <c r="W354" s="33">
        <f>+'2018 Hourly Load - RC2016'!W355/'2018 Hourly Load - RC2016'!$C$7</f>
        <v>0.51314939895425637</v>
      </c>
      <c r="X354" s="33">
        <f>+'2018 Hourly Load - RC2016'!X355/'2018 Hourly Load - RC2016'!$C$7</f>
        <v>0.46936332420225668</v>
      </c>
      <c r="Y354" s="33">
        <f>+'2018 Hourly Load - RC2016'!Y355/'2018 Hourly Load - RC2016'!$C$7</f>
        <v>0.42545190763321883</v>
      </c>
      <c r="AA354" s="34">
        <f t="shared" si="5"/>
        <v>0.56946965541007288</v>
      </c>
    </row>
    <row r="355" spans="1:27" x14ac:dyDescent="0.2">
      <c r="A355" s="29">
        <f>IF('2018 Hourly Load - RC2016'!A356="","",'2018 Hourly Load - RC2016'!A356)</f>
        <v>43446</v>
      </c>
      <c r="B355" s="33">
        <f>+'2018 Hourly Load - RC2016'!B356/'2018 Hourly Load - RC2016'!$C$7</f>
        <v>0.39336440247144799</v>
      </c>
      <c r="C355" s="33">
        <f>+'2018 Hourly Load - RC2016'!C356/'2018 Hourly Load - RC2016'!$C$7</f>
        <v>0.37673572141105116</v>
      </c>
      <c r="D355" s="33">
        <f>+'2018 Hourly Load - RC2016'!D356/'2018 Hourly Load - RC2016'!$C$7</f>
        <v>0.37088643661593668</v>
      </c>
      <c r="E355" s="33">
        <f>+'2018 Hourly Load - RC2016'!E356/'2018 Hourly Load - RC2016'!$C$7</f>
        <v>0.3701761663193871</v>
      </c>
      <c r="F355" s="33">
        <f>+'2018 Hourly Load - RC2016'!F356/'2018 Hourly Load - RC2016'!$C$7</f>
        <v>0.38471581709581443</v>
      </c>
      <c r="G355" s="33">
        <f>+'2018 Hourly Load - RC2016'!G356/'2018 Hourly Load - RC2016'!$C$7</f>
        <v>0.42812586639669969</v>
      </c>
      <c r="H355" s="33">
        <f>+'2018 Hourly Load - RC2016'!H356/'2018 Hourly Load - RC2016'!$C$7</f>
        <v>0.49977960513685193</v>
      </c>
      <c r="I355" s="33">
        <f>+'2018 Hourly Load - RC2016'!I356/'2018 Hourly Load - RC2016'!$C$7</f>
        <v>0.53429038542802731</v>
      </c>
      <c r="J355" s="33">
        <f>+'2018 Hourly Load - RC2016'!J356/'2018 Hourly Load - RC2016'!$C$7</f>
        <v>0.53671366055743186</v>
      </c>
      <c r="K355" s="33">
        <f>+'2018 Hourly Load - RC2016'!K356/'2018 Hourly Load - RC2016'!$C$7</f>
        <v>0.5362540738949586</v>
      </c>
      <c r="L355" s="33">
        <f>+'2018 Hourly Load - RC2016'!L356/'2018 Hourly Load - RC2016'!$C$7</f>
        <v>0.5278979527590808</v>
      </c>
      <c r="M355" s="33">
        <f>+'2018 Hourly Load - RC2016'!M356/'2018 Hourly Load - RC2016'!$C$7</f>
        <v>0.51716033709947773</v>
      </c>
      <c r="N355" s="33">
        <f>+'2018 Hourly Load - RC2016'!N356/'2018 Hourly Load - RC2016'!$C$7</f>
        <v>0.50416656873318777</v>
      </c>
      <c r="O355" s="33">
        <f>+'2018 Hourly Load - RC2016'!O356/'2018 Hourly Load - RC2016'!$C$7</f>
        <v>0.49313648883382905</v>
      </c>
      <c r="P355" s="33">
        <f>+'2018 Hourly Load - RC2016'!P356/'2018 Hourly Load - RC2016'!$C$7</f>
        <v>0.48177216408903523</v>
      </c>
      <c r="Q355" s="33">
        <f>+'2018 Hourly Load - RC2016'!Q356/'2018 Hourly Load - RC2016'!$C$7</f>
        <v>0.47776122594381387</v>
      </c>
      <c r="R355" s="33">
        <f>+'2018 Hourly Load - RC2016'!R356/'2018 Hourly Load - RC2016'!$C$7</f>
        <v>0.48407009740140167</v>
      </c>
      <c r="S355" s="33">
        <f>+'2018 Hourly Load - RC2016'!S356/'2018 Hourly Load - RC2016'!$C$7</f>
        <v>0.5236781115854624</v>
      </c>
      <c r="T355" s="33">
        <f>+'2018 Hourly Load - RC2016'!T356/'2018 Hourly Load - RC2016'!$C$7</f>
        <v>0.56065394761172183</v>
      </c>
      <c r="U355" s="33">
        <f>+'2018 Hourly Load - RC2016'!U356/'2018 Hourly Load - RC2016'!$C$7</f>
        <v>0.55388548949166083</v>
      </c>
      <c r="V355" s="33">
        <f>+'2018 Hourly Load - RC2016'!V356/'2018 Hourly Load - RC2016'!$C$7</f>
        <v>0.54565471017282108</v>
      </c>
      <c r="W355" s="33">
        <f>+'2018 Hourly Load - RC2016'!W356/'2018 Hourly Load - RC2016'!$C$7</f>
        <v>0.52543289702399676</v>
      </c>
      <c r="X355" s="33">
        <f>+'2018 Hourly Load - RC2016'!X356/'2018 Hourly Load - RC2016'!$C$7</f>
        <v>0.49560154456891298</v>
      </c>
      <c r="Y355" s="33">
        <f>+'2018 Hourly Load - RC2016'!Y356/'2018 Hourly Load - RC2016'!$C$7</f>
        <v>0.45950310126192084</v>
      </c>
      <c r="AA355" s="34">
        <f t="shared" si="5"/>
        <v>0.56065394761172183</v>
      </c>
    </row>
    <row r="356" spans="1:27" x14ac:dyDescent="0.2">
      <c r="A356" s="29">
        <f>IF('2018 Hourly Load - RC2016'!A357="","",'2018 Hourly Load - RC2016'!A357)</f>
        <v>43447</v>
      </c>
      <c r="B356" s="33">
        <f>+'2018 Hourly Load - RC2016'!B357/'2018 Hourly Load - RC2016'!$C$7</f>
        <v>0.42657998398656227</v>
      </c>
      <c r="C356" s="33">
        <f>+'2018 Hourly Load - RC2016'!C357/'2018 Hourly Load - RC2016'!$C$7</f>
        <v>0.41220745563285249</v>
      </c>
      <c r="D356" s="33">
        <f>+'2018 Hourly Load - RC2016'!D357/'2018 Hourly Load - RC2016'!$C$7</f>
        <v>0.40539721690711206</v>
      </c>
      <c r="E356" s="33">
        <f>+'2018 Hourly Load - RC2016'!E357/'2018 Hourly Load - RC2016'!$C$7</f>
        <v>0.40623282902069979</v>
      </c>
      <c r="F356" s="33">
        <f>+'2018 Hourly Load - RC2016'!F357/'2018 Hourly Load - RC2016'!$C$7</f>
        <v>0.41404580228274562</v>
      </c>
      <c r="G356" s="33">
        <f>+'2018 Hourly Load - RC2016'!G357/'2018 Hourly Load - RC2016'!$C$7</f>
        <v>0.43514500815083706</v>
      </c>
      <c r="H356" s="33">
        <f>+'2018 Hourly Load - RC2016'!H357/'2018 Hourly Load - RC2016'!$C$7</f>
        <v>0.46756675815804294</v>
      </c>
      <c r="I356" s="33">
        <f>+'2018 Hourly Load - RC2016'!I357/'2018 Hourly Load - RC2016'!$C$7</f>
        <v>0.5060049153830809</v>
      </c>
      <c r="J356" s="33">
        <f>+'2018 Hourly Load - RC2016'!J357/'2018 Hourly Load - RC2016'!$C$7</f>
        <v>0.52865000366130976</v>
      </c>
      <c r="K356" s="33">
        <f>+'2018 Hourly Load - RC2016'!K357/'2018 Hourly Load - RC2016'!$C$7</f>
        <v>0.52731302427956939</v>
      </c>
      <c r="L356" s="33">
        <f>+'2018 Hourly Load - RC2016'!L357/'2018 Hourly Load - RC2016'!$C$7</f>
        <v>0.51135283291004274</v>
      </c>
      <c r="M356" s="33">
        <f>+'2018 Hourly Load - RC2016'!M357/'2018 Hourly Load - RC2016'!$C$7</f>
        <v>0.49660427910521837</v>
      </c>
      <c r="N356" s="33">
        <f>+'2018 Hourly Load - RC2016'!N357/'2018 Hourly Load - RC2016'!$C$7</f>
        <v>0.48561597981153903</v>
      </c>
      <c r="O356" s="33">
        <f>+'2018 Hourly Load - RC2016'!O357/'2018 Hourly Load - RC2016'!$C$7</f>
        <v>0.47471124172921852</v>
      </c>
      <c r="P356" s="33">
        <f>+'2018 Hourly Load - RC2016'!P357/'2018 Hourly Load - RC2016'!$C$7</f>
        <v>0.46501814121160023</v>
      </c>
      <c r="Q356" s="33">
        <f>+'2018 Hourly Load - RC2016'!Q357/'2018 Hourly Load - RC2016'!$C$7</f>
        <v>0.45992090731871477</v>
      </c>
      <c r="R356" s="33">
        <f>+'2018 Hourly Load - RC2016'!R357/'2018 Hourly Load - RC2016'!$C$7</f>
        <v>0.4585003667256155</v>
      </c>
      <c r="S356" s="33">
        <f>+'2018 Hourly Load - RC2016'!S357/'2018 Hourly Load - RC2016'!$C$7</f>
        <v>0.484111878007081</v>
      </c>
      <c r="T356" s="33">
        <f>+'2018 Hourly Load - RC2016'!T357/'2018 Hourly Load - RC2016'!$C$7</f>
        <v>0.51511308742118767</v>
      </c>
      <c r="U356" s="33">
        <f>+'2018 Hourly Load - RC2016'!U357/'2018 Hourly Load - RC2016'!$C$7</f>
        <v>0.50521108387517255</v>
      </c>
      <c r="V356" s="33">
        <f>+'2018 Hourly Load - RC2016'!V357/'2018 Hourly Load - RC2016'!$C$7</f>
        <v>0.49459881003260769</v>
      </c>
      <c r="W356" s="33">
        <f>+'2018 Hourly Load - RC2016'!W357/'2018 Hourly Load - RC2016'!$C$7</f>
        <v>0.47888930229715743</v>
      </c>
      <c r="X356" s="33">
        <f>+'2018 Hourly Load - RC2016'!X357/'2018 Hourly Load - RC2016'!$C$7</f>
        <v>0.45507435705990562</v>
      </c>
      <c r="Y356" s="33">
        <f>+'2018 Hourly Load - RC2016'!Y357/'2018 Hourly Load - RC2016'!$C$7</f>
        <v>0.42871079487621111</v>
      </c>
      <c r="AA356" s="34">
        <f t="shared" si="5"/>
        <v>0.52865000366130976</v>
      </c>
    </row>
    <row r="357" spans="1:27" x14ac:dyDescent="0.2">
      <c r="A357" s="29">
        <f>IF('2018 Hourly Load - RC2016'!A358="","",'2018 Hourly Load - RC2016'!A358)</f>
        <v>43448</v>
      </c>
      <c r="B357" s="33">
        <f>+'2018 Hourly Load - RC2016'!B358/'2018 Hourly Load - RC2016'!$C$7</f>
        <v>0.40163696239596702</v>
      </c>
      <c r="C357" s="33">
        <f>+'2018 Hourly Load - RC2016'!C358/'2018 Hourly Load - RC2016'!$C$7</f>
        <v>0.3846740364901351</v>
      </c>
      <c r="D357" s="33">
        <f>+'2018 Hourly Load - RC2016'!D358/'2018 Hourly Load - RC2016'!$C$7</f>
        <v>0.37882475169502061</v>
      </c>
      <c r="E357" s="33">
        <f>+'2018 Hourly Load - RC2016'!E358/'2018 Hourly Load - RC2016'!$C$7</f>
        <v>0.37932611896317325</v>
      </c>
      <c r="F357" s="33">
        <f>+'2018 Hourly Load - RC2016'!F358/'2018 Hourly Load - RC2016'!$C$7</f>
        <v>0.38521718436396712</v>
      </c>
      <c r="G357" s="33">
        <f>+'2018 Hourly Load - RC2016'!G358/'2018 Hourly Load - RC2016'!$C$7</f>
        <v>0.40209654905844033</v>
      </c>
      <c r="H357" s="33">
        <f>+'2018 Hourly Load - RC2016'!H358/'2018 Hourly Load - RC2016'!$C$7</f>
        <v>0.43280529423279124</v>
      </c>
      <c r="I357" s="33">
        <f>+'2018 Hourly Load - RC2016'!I358/'2018 Hourly Load - RC2016'!$C$7</f>
        <v>0.47082564540103533</v>
      </c>
      <c r="J357" s="33">
        <f>+'2018 Hourly Load - RC2016'!J358/'2018 Hourly Load - RC2016'!$C$7</f>
        <v>0.50533642569221071</v>
      </c>
      <c r="K357" s="33">
        <f>+'2018 Hourly Load - RC2016'!K358/'2018 Hourly Load - RC2016'!$C$7</f>
        <v>0.50922202202039391</v>
      </c>
      <c r="L357" s="33">
        <f>+'2018 Hourly Load - RC2016'!L358/'2018 Hourly Load - RC2016'!$C$7</f>
        <v>0.49539264154051604</v>
      </c>
      <c r="M357" s="33">
        <f>+'2018 Hourly Load - RC2016'!M358/'2018 Hourly Load - RC2016'!$C$7</f>
        <v>0.48486392890931002</v>
      </c>
      <c r="N357" s="33">
        <f>+'2018 Hourly Load - RC2016'!N358/'2018 Hourly Load - RC2016'!$C$7</f>
        <v>0.47667493019614976</v>
      </c>
      <c r="O357" s="33">
        <f>+'2018 Hourly Load - RC2016'!O358/'2018 Hourly Load - RC2016'!$C$7</f>
        <v>0.46990647207608871</v>
      </c>
      <c r="P357" s="33">
        <f>+'2018 Hourly Load - RC2016'!P358/'2018 Hourly Load - RC2016'!$C$7</f>
        <v>0.46535238605703538</v>
      </c>
      <c r="Q357" s="33">
        <f>+'2018 Hourly Load - RC2016'!Q358/'2018 Hourly Load - RC2016'!$C$7</f>
        <v>0.46129966730613459</v>
      </c>
      <c r="R357" s="33">
        <f>+'2018 Hourly Load - RC2016'!R358/'2018 Hourly Load - RC2016'!$C$7</f>
        <v>0.46146678972885219</v>
      </c>
      <c r="S357" s="33">
        <f>+'2018 Hourly Load - RC2016'!S358/'2018 Hourly Load - RC2016'!$C$7</f>
        <v>0.48833171918069934</v>
      </c>
      <c r="T357" s="33">
        <f>+'2018 Hourly Load - RC2016'!T358/'2018 Hourly Load - RC2016'!$C$7</f>
        <v>0.53249381938381357</v>
      </c>
      <c r="U357" s="33">
        <f>+'2018 Hourly Load - RC2016'!U358/'2018 Hourly Load - RC2016'!$C$7</f>
        <v>0.52706234064549295</v>
      </c>
      <c r="V357" s="33">
        <f>+'2018 Hourly Load - RC2016'!V358/'2018 Hourly Load - RC2016'!$C$7</f>
        <v>0.51452815894167625</v>
      </c>
      <c r="W357" s="33">
        <f>+'2018 Hourly Load - RC2016'!W358/'2018 Hourly Load - RC2016'!$C$7</f>
        <v>0.49133992278961536</v>
      </c>
      <c r="X357" s="33">
        <f>+'2018 Hourly Load - RC2016'!X358/'2018 Hourly Load - RC2016'!$C$7</f>
        <v>0.45189903102827206</v>
      </c>
      <c r="Y357" s="33">
        <f>+'2018 Hourly Load - RC2016'!Y358/'2018 Hourly Load - RC2016'!$C$7</f>
        <v>0.41321019016915778</v>
      </c>
      <c r="AA357" s="34">
        <f t="shared" si="5"/>
        <v>0.53249381938381357</v>
      </c>
    </row>
    <row r="358" spans="1:27" x14ac:dyDescent="0.2">
      <c r="A358" s="29">
        <f>IF('2018 Hourly Load - RC2016'!A359="","",'2018 Hourly Load - RC2016'!A359)</f>
        <v>43449</v>
      </c>
      <c r="B358" s="33">
        <f>+'2018 Hourly Load - RC2016'!B359/'2018 Hourly Load - RC2016'!$C$7</f>
        <v>0.38404732740494424</v>
      </c>
      <c r="C358" s="33">
        <f>+'2018 Hourly Load - RC2016'!C359/'2018 Hourly Load - RC2016'!$C$7</f>
        <v>0.36925699299444048</v>
      </c>
      <c r="D358" s="33">
        <f>+'2018 Hourly Load - RC2016'!D359/'2018 Hourly Load - RC2016'!$C$7</f>
        <v>0.36812891664109704</v>
      </c>
      <c r="E358" s="33">
        <f>+'2018 Hourly Load - RC2016'!E359/'2018 Hourly Load - RC2016'!$C$7</f>
        <v>0.37130424267273054</v>
      </c>
      <c r="F358" s="33">
        <f>+'2018 Hourly Load - RC2016'!F359/'2018 Hourly Load - RC2016'!$C$7</f>
        <v>0.38843429100128007</v>
      </c>
      <c r="G358" s="33">
        <f>+'2018 Hourly Load - RC2016'!G359/'2018 Hourly Load - RC2016'!$C$7</f>
        <v>0.43209502393624166</v>
      </c>
      <c r="H358" s="33">
        <f>+'2018 Hourly Load - RC2016'!H359/'2018 Hourly Load - RC2016'!$C$7</f>
        <v>0.50980695049990532</v>
      </c>
      <c r="I358" s="33">
        <f>+'2018 Hourly Load - RC2016'!I359/'2018 Hourly Load - RC2016'!$C$7</f>
        <v>0.54966564831804243</v>
      </c>
      <c r="J358" s="33">
        <f>+'2018 Hourly Load - RC2016'!J359/'2018 Hourly Load - RC2016'!$C$7</f>
        <v>0.54632319986369138</v>
      </c>
      <c r="K358" s="33">
        <f>+'2018 Hourly Load - RC2016'!K359/'2018 Hourly Load - RC2016'!$C$7</f>
        <v>0.52681165701141663</v>
      </c>
      <c r="L358" s="33">
        <f>+'2018 Hourly Load - RC2016'!L359/'2018 Hourly Load - RC2016'!$C$7</f>
        <v>0.5124391286577068</v>
      </c>
      <c r="M358" s="33">
        <f>+'2018 Hourly Load - RC2016'!M359/'2018 Hourly Load - RC2016'!$C$7</f>
        <v>0.50094946209587488</v>
      </c>
      <c r="N358" s="33">
        <f>+'2018 Hourly Load - RC2016'!N359/'2018 Hourly Load - RC2016'!$C$7</f>
        <v>0.49823372272671451</v>
      </c>
      <c r="O358" s="33">
        <f>+'2018 Hourly Load - RC2016'!O359/'2018 Hourly Load - RC2016'!$C$7</f>
        <v>0.49388853973605806</v>
      </c>
      <c r="P358" s="33">
        <f>+'2018 Hourly Load - RC2016'!P359/'2018 Hourly Load - RC2016'!$C$7</f>
        <v>0.48866596402613444</v>
      </c>
      <c r="Q358" s="33">
        <f>+'2018 Hourly Load - RC2016'!Q359/'2018 Hourly Load - RC2016'!$C$7</f>
        <v>0.48787213251822603</v>
      </c>
      <c r="R358" s="33">
        <f>+'2018 Hourly Load - RC2016'!R359/'2018 Hourly Load - RC2016'!$C$7</f>
        <v>0.48912555068860775</v>
      </c>
      <c r="S358" s="33">
        <f>+'2018 Hourly Load - RC2016'!S359/'2018 Hourly Load - RC2016'!$C$7</f>
        <v>0.5182466328471419</v>
      </c>
      <c r="T358" s="33">
        <f>+'2018 Hourly Load - RC2016'!T359/'2018 Hourly Load - RC2016'!$C$7</f>
        <v>0.5632861257695233</v>
      </c>
      <c r="U358" s="33">
        <f>+'2018 Hourly Load - RC2016'!U359/'2018 Hourly Load - RC2016'!$C$7</f>
        <v>0.55877382035614931</v>
      </c>
      <c r="V358" s="33">
        <f>+'2018 Hourly Load - RC2016'!V359/'2018 Hourly Load - RC2016'!$C$7</f>
        <v>0.54126774657648524</v>
      </c>
      <c r="W358" s="33">
        <f>+'2018 Hourly Load - RC2016'!W359/'2018 Hourly Load - RC2016'!$C$7</f>
        <v>0.50930558323175268</v>
      </c>
      <c r="X358" s="33">
        <f>+'2018 Hourly Load - RC2016'!X359/'2018 Hourly Load - RC2016'!$C$7</f>
        <v>0.46535238605703538</v>
      </c>
      <c r="Y358" s="33">
        <f>+'2018 Hourly Load - RC2016'!Y359/'2018 Hourly Load - RC2016'!$C$7</f>
        <v>0.41889235254155471</v>
      </c>
      <c r="AA358" s="34">
        <f t="shared" si="5"/>
        <v>0.5632861257695233</v>
      </c>
    </row>
    <row r="359" spans="1:27" x14ac:dyDescent="0.2">
      <c r="A359" s="29">
        <f>IF('2018 Hourly Load - RC2016'!A360="","",'2018 Hourly Load - RC2016'!A360)</f>
        <v>43450</v>
      </c>
      <c r="B359" s="33">
        <f>+'2018 Hourly Load - RC2016'!B360/'2018 Hourly Load - RC2016'!$C$7</f>
        <v>0.38354596013679154</v>
      </c>
      <c r="C359" s="33">
        <f>+'2018 Hourly Load - RC2016'!C360/'2018 Hourly Load - RC2016'!$C$7</f>
        <v>0.36675015665367716</v>
      </c>
      <c r="D359" s="33">
        <f>+'2018 Hourly Load - RC2016'!D360/'2018 Hourly Load - RC2016'!$C$7</f>
        <v>0.36060840761880691</v>
      </c>
      <c r="E359" s="33">
        <f>+'2018 Hourly Load - RC2016'!E360/'2018 Hourly Load - RC2016'!$C$7</f>
        <v>0.36282277971981458</v>
      </c>
      <c r="F359" s="33">
        <f>+'2018 Hourly Load - RC2016'!F360/'2018 Hourly Load - RC2016'!$C$7</f>
        <v>0.37506449718387558</v>
      </c>
      <c r="G359" s="33">
        <f>+'2018 Hourly Load - RC2016'!G360/'2018 Hourly Load - RC2016'!$C$7</f>
        <v>0.41605127135535624</v>
      </c>
      <c r="H359" s="33">
        <f>+'2018 Hourly Load - RC2016'!H360/'2018 Hourly Load - RC2016'!$C$7</f>
        <v>0.49108923915553898</v>
      </c>
      <c r="I359" s="33">
        <f>+'2018 Hourly Load - RC2016'!I360/'2018 Hourly Load - RC2016'!$C$7</f>
        <v>0.52551645823535553</v>
      </c>
      <c r="J359" s="33">
        <f>+'2018 Hourly Load - RC2016'!J360/'2018 Hourly Load - RC2016'!$C$7</f>
        <v>0.52192332614692816</v>
      </c>
      <c r="K359" s="33">
        <f>+'2018 Hourly Load - RC2016'!K360/'2018 Hourly Load - RC2016'!$C$7</f>
        <v>0.50838640990680606</v>
      </c>
      <c r="L359" s="33">
        <f>+'2018 Hourly Load - RC2016'!L360/'2018 Hourly Load - RC2016'!$C$7</f>
        <v>0.4994035796857374</v>
      </c>
      <c r="M359" s="33">
        <f>+'2018 Hourly Load - RC2016'!M360/'2018 Hourly Load - RC2016'!$C$7</f>
        <v>0.49480771306100463</v>
      </c>
      <c r="N359" s="33">
        <f>+'2018 Hourly Load - RC2016'!N360/'2018 Hourly Load - RC2016'!$C$7</f>
        <v>0.49326183065086721</v>
      </c>
      <c r="O359" s="33">
        <f>+'2018 Hourly Load - RC2016'!O360/'2018 Hourly Load - RC2016'!$C$7</f>
        <v>0.49397210094741689</v>
      </c>
      <c r="P359" s="33">
        <f>+'2018 Hourly Load - RC2016'!P360/'2018 Hourly Load - RC2016'!$C$7</f>
        <v>0.49313648883382905</v>
      </c>
      <c r="Q359" s="33">
        <f>+'2018 Hourly Load - RC2016'!Q360/'2018 Hourly Load - RC2016'!$C$7</f>
        <v>0.49422278458149316</v>
      </c>
      <c r="R359" s="33">
        <f>+'2018 Hourly Load - RC2016'!R360/'2018 Hourly Load - RC2016'!$C$7</f>
        <v>0.49484949366668396</v>
      </c>
      <c r="S359" s="33">
        <f>+'2018 Hourly Load - RC2016'!S360/'2018 Hourly Load - RC2016'!$C$7</f>
        <v>0.51703499528243957</v>
      </c>
      <c r="T359" s="33">
        <f>+'2018 Hourly Load - RC2016'!T360/'2018 Hourly Load - RC2016'!$C$7</f>
        <v>0.55735327976305005</v>
      </c>
      <c r="U359" s="33">
        <f>+'2018 Hourly Load - RC2016'!U360/'2018 Hourly Load - RC2016'!$C$7</f>
        <v>0.54995811255779814</v>
      </c>
      <c r="V359" s="33">
        <f>+'2018 Hourly Load - RC2016'!V360/'2018 Hourly Load - RC2016'!$C$7</f>
        <v>0.52827397821019528</v>
      </c>
      <c r="W359" s="33">
        <f>+'2018 Hourly Load - RC2016'!W360/'2018 Hourly Load - RC2016'!$C$7</f>
        <v>0.49154882581801229</v>
      </c>
      <c r="X359" s="33">
        <f>+'2018 Hourly Load - RC2016'!X360/'2018 Hourly Load - RC2016'!$C$7</f>
        <v>0.44780453167169193</v>
      </c>
      <c r="Y359" s="33">
        <f>+'2018 Hourly Load - RC2016'!Y360/'2018 Hourly Load - RC2016'!$C$7</f>
        <v>0.39967327392903573</v>
      </c>
      <c r="AA359" s="34">
        <f t="shared" si="5"/>
        <v>0.55735327976305005</v>
      </c>
    </row>
    <row r="360" spans="1:27" x14ac:dyDescent="0.2">
      <c r="A360" s="29">
        <f>IF('2018 Hourly Load - RC2016'!A361="","",'2018 Hourly Load - RC2016'!A361)</f>
        <v>43451</v>
      </c>
      <c r="B360" s="33">
        <f>+'2018 Hourly Load - RC2016'!B361/'2018 Hourly Load - RC2016'!$C$7</f>
        <v>0.35956389247682224</v>
      </c>
      <c r="C360" s="33">
        <f>+'2018 Hourly Load - RC2016'!C361/'2018 Hourly Load - RC2016'!$C$7</f>
        <v>0.33846468660873075</v>
      </c>
      <c r="D360" s="33">
        <f>+'2018 Hourly Load - RC2016'!D361/'2018 Hourly Load - RC2016'!$C$7</f>
        <v>0.33010856547285294</v>
      </c>
      <c r="E360" s="33">
        <f>+'2018 Hourly Load - RC2016'!E361/'2018 Hourly Load - RC2016'!$C$7</f>
        <v>0.32914761154222699</v>
      </c>
      <c r="F360" s="33">
        <f>+'2018 Hourly Load - RC2016'!F361/'2018 Hourly Load - RC2016'!$C$7</f>
        <v>0.33996878841318873</v>
      </c>
      <c r="G360" s="33">
        <f>+'2018 Hourly Load - RC2016'!G361/'2018 Hourly Load - RC2016'!$C$7</f>
        <v>0.37623435414289846</v>
      </c>
      <c r="H360" s="33">
        <f>+'2018 Hourly Load - RC2016'!H361/'2018 Hourly Load - RC2016'!$C$7</f>
        <v>0.44107785415731027</v>
      </c>
      <c r="I360" s="33">
        <f>+'2018 Hourly Load - RC2016'!I361/'2018 Hourly Load - RC2016'!$C$7</f>
        <v>0.47583931808256197</v>
      </c>
      <c r="J360" s="33">
        <f>+'2018 Hourly Load - RC2016'!J361/'2018 Hourly Load - RC2016'!$C$7</f>
        <v>0.47930710835395129</v>
      </c>
      <c r="K360" s="33">
        <f>+'2018 Hourly Load - RC2016'!K361/'2018 Hourly Load - RC2016'!$C$7</f>
        <v>0.48335982710485198</v>
      </c>
      <c r="L360" s="33">
        <f>+'2018 Hourly Load - RC2016'!L361/'2018 Hourly Load - RC2016'!$C$7</f>
        <v>0.48699473979895885</v>
      </c>
      <c r="M360" s="33">
        <f>+'2018 Hourly Load - RC2016'!M361/'2018 Hourly Load - RC2016'!$C$7</f>
        <v>0.48912555068860775</v>
      </c>
      <c r="N360" s="33">
        <f>+'2018 Hourly Load - RC2016'!N361/'2018 Hourly Load - RC2016'!$C$7</f>
        <v>0.49338717246790542</v>
      </c>
      <c r="O360" s="33">
        <f>+'2018 Hourly Load - RC2016'!O361/'2018 Hourly Load - RC2016'!$C$7</f>
        <v>0.49860974817782905</v>
      </c>
      <c r="P360" s="33">
        <f>+'2018 Hourly Load - RC2016'!P361/'2018 Hourly Load - RC2016'!$C$7</f>
        <v>0.504083007521829</v>
      </c>
      <c r="Q360" s="33">
        <f>+'2018 Hourly Load - RC2016'!Q361/'2018 Hourly Load - RC2016'!$C$7</f>
        <v>0.50959804747150839</v>
      </c>
      <c r="R360" s="33">
        <f>+'2018 Hourly Load - RC2016'!R361/'2018 Hourly Load - RC2016'!$C$7</f>
        <v>0.50688230810234813</v>
      </c>
      <c r="S360" s="33">
        <f>+'2018 Hourly Load - RC2016'!S361/'2018 Hourly Load - RC2016'!$C$7</f>
        <v>0.52676987640573725</v>
      </c>
      <c r="T360" s="33">
        <f>+'2018 Hourly Load - RC2016'!T361/'2018 Hourly Load - RC2016'!$C$7</f>
        <v>0.56186558517642404</v>
      </c>
      <c r="U360" s="33">
        <f>+'2018 Hourly Load - RC2016'!U361/'2018 Hourly Load - RC2016'!$C$7</f>
        <v>0.55079372467138599</v>
      </c>
      <c r="V360" s="33">
        <f>+'2018 Hourly Load - RC2016'!V361/'2018 Hourly Load - RC2016'!$C$7</f>
        <v>0.52727124367388989</v>
      </c>
      <c r="W360" s="33">
        <f>+'2018 Hourly Load - RC2016'!W361/'2018 Hourly Load - RC2016'!$C$7</f>
        <v>0.49593578941434813</v>
      </c>
      <c r="X360" s="33">
        <f>+'2018 Hourly Load - RC2016'!X361/'2018 Hourly Load - RC2016'!$C$7</f>
        <v>0.45135588315444003</v>
      </c>
      <c r="Y360" s="33">
        <f>+'2018 Hourly Load - RC2016'!Y361/'2018 Hourly Load - RC2016'!$C$7</f>
        <v>0.40096847270509678</v>
      </c>
      <c r="AA360" s="34">
        <f t="shared" si="5"/>
        <v>0.56186558517642404</v>
      </c>
    </row>
    <row r="361" spans="1:27" x14ac:dyDescent="0.2">
      <c r="A361" s="29">
        <f>IF('2018 Hourly Load - RC2016'!A362="","",'2018 Hourly Load - RC2016'!A362)</f>
        <v>43452</v>
      </c>
      <c r="B361" s="33">
        <f>+'2018 Hourly Load - RC2016'!B362/'2018 Hourly Load - RC2016'!$C$7</f>
        <v>0.36148580033807409</v>
      </c>
      <c r="C361" s="33">
        <f>+'2018 Hourly Load - RC2016'!C362/'2018 Hourly Load - RC2016'!$C$7</f>
        <v>0.33980166599047124</v>
      </c>
      <c r="D361" s="33">
        <f>+'2018 Hourly Load - RC2016'!D362/'2018 Hourly Load - RC2016'!$C$7</f>
        <v>0.33090239698076135</v>
      </c>
      <c r="E361" s="33">
        <f>+'2018 Hourly Load - RC2016'!E362/'2018 Hourly Load - RC2016'!$C$7</f>
        <v>0.33044281031828809</v>
      </c>
      <c r="F361" s="33">
        <f>+'2018 Hourly Load - RC2016'!F362/'2018 Hourly Load - RC2016'!$C$7</f>
        <v>0.34055371689270025</v>
      </c>
      <c r="G361" s="33">
        <f>+'2018 Hourly Load - RC2016'!G362/'2018 Hourly Load - RC2016'!$C$7</f>
        <v>0.37464669112708171</v>
      </c>
      <c r="H361" s="33">
        <f>+'2018 Hourly Load - RC2016'!H362/'2018 Hourly Load - RC2016'!$C$7</f>
        <v>0.44032580325508125</v>
      </c>
      <c r="I361" s="33">
        <f>+'2018 Hourly Load - RC2016'!I362/'2018 Hourly Load - RC2016'!$C$7</f>
        <v>0.47642424656207344</v>
      </c>
      <c r="J361" s="33">
        <f>+'2018 Hourly Load - RC2016'!J362/'2018 Hourly Load - RC2016'!$C$7</f>
        <v>0.48895842826589014</v>
      </c>
      <c r="K361" s="33">
        <f>+'2018 Hourly Load - RC2016'!K362/'2018 Hourly Load - RC2016'!$C$7</f>
        <v>0.496353595471142</v>
      </c>
      <c r="L361" s="33">
        <f>+'2018 Hourly Load - RC2016'!L362/'2018 Hourly Load - RC2016'!$C$7</f>
        <v>0.49944536029141684</v>
      </c>
      <c r="M361" s="33">
        <f>+'2018 Hourly Load - RC2016'!M362/'2018 Hourly Load - RC2016'!$C$7</f>
        <v>0.49689674334497408</v>
      </c>
      <c r="N361" s="33">
        <f>+'2018 Hourly Load - RC2016'!N362/'2018 Hourly Load - RC2016'!$C$7</f>
        <v>0.49647893728818016</v>
      </c>
      <c r="O361" s="33">
        <f>+'2018 Hourly Load - RC2016'!O362/'2018 Hourly Load - RC2016'!$C$7</f>
        <v>0.50433369115590532</v>
      </c>
      <c r="P361" s="33">
        <f>+'2018 Hourly Load - RC2016'!P362/'2018 Hourly Load - RC2016'!$C$7</f>
        <v>0.50913846080903513</v>
      </c>
      <c r="Q361" s="33">
        <f>+'2018 Hourly Load - RC2016'!Q362/'2018 Hourly Load - RC2016'!$C$7</f>
        <v>0.51035009837373735</v>
      </c>
      <c r="R361" s="33">
        <f>+'2018 Hourly Load - RC2016'!R362/'2018 Hourly Load - RC2016'!$C$7</f>
        <v>0.50788504263865342</v>
      </c>
      <c r="S361" s="33">
        <f>+'2018 Hourly Load - RC2016'!S362/'2018 Hourly Load - RC2016'!$C$7</f>
        <v>0.52618494792622583</v>
      </c>
      <c r="T361" s="33">
        <f>+'2018 Hourly Load - RC2016'!T362/'2018 Hourly Load - RC2016'!$C$7</f>
        <v>0.56144777911963017</v>
      </c>
      <c r="U361" s="33">
        <f>+'2018 Hourly Load - RC2016'!U362/'2018 Hourly Load - RC2016'!$C$7</f>
        <v>0.55050126043163028</v>
      </c>
      <c r="V361" s="33">
        <f>+'2018 Hourly Load - RC2016'!V362/'2018 Hourly Load - RC2016'!$C$7</f>
        <v>0.53270272241221051</v>
      </c>
      <c r="W361" s="33">
        <f>+'2018 Hourly Load - RC2016'!W362/'2018 Hourly Load - RC2016'!$C$7</f>
        <v>0.50044809482772212</v>
      </c>
      <c r="X361" s="33">
        <f>+'2018 Hourly Load - RC2016'!X362/'2018 Hourly Load - RC2016'!$C$7</f>
        <v>0.45829146369721857</v>
      </c>
      <c r="Y361" s="33">
        <f>+'2018 Hourly Load - RC2016'!Y362/'2018 Hourly Load - RC2016'!$C$7</f>
        <v>0.4105780120113563</v>
      </c>
      <c r="AA361" s="34">
        <f t="shared" si="5"/>
        <v>0.56144777911963017</v>
      </c>
    </row>
    <row r="362" spans="1:27" x14ac:dyDescent="0.2">
      <c r="A362" s="29">
        <f>IF('2018 Hourly Load - RC2016'!A363="","",'2018 Hourly Load - RC2016'!A363)</f>
        <v>43453</v>
      </c>
      <c r="B362" s="33">
        <f>+'2018 Hourly Load - RC2016'!B363/'2018 Hourly Load - RC2016'!$C$7</f>
        <v>0.37234875781471527</v>
      </c>
      <c r="C362" s="33">
        <f>+'2018 Hourly Load - RC2016'!C363/'2018 Hourly Load - RC2016'!$C$7</f>
        <v>0.35154201618637954</v>
      </c>
      <c r="D362" s="33">
        <f>+'2018 Hourly Load - RC2016'!D363/'2018 Hourly Load - RC2016'!$C$7</f>
        <v>0.34143110961196743</v>
      </c>
      <c r="E362" s="33">
        <f>+'2018 Hourly Load - RC2016'!E363/'2018 Hourly Load - RC2016'!$C$7</f>
        <v>0.33984344659615062</v>
      </c>
      <c r="F362" s="33">
        <f>+'2018 Hourly Load - RC2016'!F363/'2018 Hourly Load - RC2016'!$C$7</f>
        <v>0.348909838028578</v>
      </c>
      <c r="G362" s="33">
        <f>+'2018 Hourly Load - RC2016'!G363/'2018 Hourly Load - RC2016'!$C$7</f>
        <v>0.38183295530393663</v>
      </c>
      <c r="H362" s="33">
        <f>+'2018 Hourly Load - RC2016'!H363/'2018 Hourly Load - RC2016'!$C$7</f>
        <v>0.44120319597434843</v>
      </c>
      <c r="I362" s="33">
        <f>+'2018 Hourly Load - RC2016'!I363/'2018 Hourly Load - RC2016'!$C$7</f>
        <v>0.479599572593707</v>
      </c>
      <c r="J362" s="33">
        <f>+'2018 Hourly Load - RC2016'!J363/'2018 Hourly Load - RC2016'!$C$7</f>
        <v>0.49284402459407334</v>
      </c>
      <c r="K362" s="33">
        <f>+'2018 Hourly Load - RC2016'!K363/'2018 Hourly Load - RC2016'!$C$7</f>
        <v>0.50036453361636335</v>
      </c>
      <c r="L362" s="33">
        <f>+'2018 Hourly Load - RC2016'!L363/'2018 Hourly Load - RC2016'!$C$7</f>
        <v>0.50696586931370691</v>
      </c>
      <c r="M362" s="33">
        <f>+'2018 Hourly Load - RC2016'!M363/'2018 Hourly Load - RC2016'!$C$7</f>
        <v>0.509556266865829</v>
      </c>
      <c r="N362" s="33">
        <f>+'2018 Hourly Load - RC2016'!N363/'2018 Hourly Load - RC2016'!$C$7</f>
        <v>0.50926380262607318</v>
      </c>
      <c r="O362" s="33">
        <f>+'2018 Hourly Load - RC2016'!O363/'2018 Hourly Load - RC2016'!$C$7</f>
        <v>0.51164529714979845</v>
      </c>
      <c r="P362" s="33">
        <f>+'2018 Hourly Load - RC2016'!P363/'2018 Hourly Load - RC2016'!$C$7</f>
        <v>0.51160351654411906</v>
      </c>
      <c r="Q362" s="33">
        <f>+'2018 Hourly Load - RC2016'!Q363/'2018 Hourly Load - RC2016'!$C$7</f>
        <v>0.51064256261349306</v>
      </c>
      <c r="R362" s="33">
        <f>+'2018 Hourly Load - RC2016'!R363/'2018 Hourly Load - RC2016'!$C$7</f>
        <v>0.50583779296036335</v>
      </c>
      <c r="S362" s="33">
        <f>+'2018 Hourly Load - RC2016'!S363/'2018 Hourly Load - RC2016'!$C$7</f>
        <v>0.52012676010271441</v>
      </c>
      <c r="T362" s="33">
        <f>+'2018 Hourly Load - RC2016'!T363/'2018 Hourly Load - RC2016'!$C$7</f>
        <v>0.5501252349805158</v>
      </c>
      <c r="U362" s="33">
        <f>+'2018 Hourly Load - RC2016'!U363/'2018 Hourly Load - RC2016'!$C$7</f>
        <v>0.53441572724506547</v>
      </c>
      <c r="V362" s="33">
        <f>+'2018 Hourly Load - RC2016'!V363/'2018 Hourly Load - RC2016'!$C$7</f>
        <v>0.5130658377428976</v>
      </c>
      <c r="W362" s="33">
        <f>+'2018 Hourly Load - RC2016'!W363/'2018 Hourly Load - RC2016'!$C$7</f>
        <v>0.48628446950240928</v>
      </c>
      <c r="X362" s="33">
        <f>+'2018 Hourly Load - RC2016'!X363/'2018 Hourly Load - RC2016'!$C$7</f>
        <v>0.45545038251102016</v>
      </c>
      <c r="Y362" s="33">
        <f>+'2018 Hourly Load - RC2016'!Y363/'2018 Hourly Load - RC2016'!$C$7</f>
        <v>0.41471429197361576</v>
      </c>
      <c r="AA362" s="34">
        <f t="shared" si="5"/>
        <v>0.5501252349805158</v>
      </c>
    </row>
    <row r="363" spans="1:27" x14ac:dyDescent="0.2">
      <c r="A363" s="29">
        <f>IF('2018 Hourly Load - RC2016'!A364="","",'2018 Hourly Load - RC2016'!A364)</f>
        <v>43454</v>
      </c>
      <c r="B363" s="33">
        <f>+'2018 Hourly Load - RC2016'!B364/'2018 Hourly Load - RC2016'!$C$7</f>
        <v>0.37803092018711226</v>
      </c>
      <c r="C363" s="33">
        <f>+'2018 Hourly Load - RC2016'!C364/'2018 Hourly Load - RC2016'!$C$7</f>
        <v>0.35358926586466966</v>
      </c>
      <c r="D363" s="33">
        <f>+'2018 Hourly Load - RC2016'!D364/'2018 Hourly Load - RC2016'!$C$7</f>
        <v>0.34101330355517351</v>
      </c>
      <c r="E363" s="33">
        <f>+'2018 Hourly Load - RC2016'!E364/'2018 Hourly Load - RC2016'!$C$7</f>
        <v>0.3352475799714178</v>
      </c>
      <c r="F363" s="33">
        <f>+'2018 Hourly Load - RC2016'!F364/'2018 Hourly Load - RC2016'!$C$7</f>
        <v>0.33466265149190638</v>
      </c>
      <c r="G363" s="33">
        <f>+'2018 Hourly Load - RC2016'!G364/'2018 Hourly Load - RC2016'!$C$7</f>
        <v>0.34702971077300554</v>
      </c>
      <c r="H363" s="33">
        <f>+'2018 Hourly Load - RC2016'!H364/'2018 Hourly Load - RC2016'!$C$7</f>
        <v>0.37071931419321907</v>
      </c>
      <c r="I363" s="33">
        <f>+'2018 Hourly Load - RC2016'!I364/'2018 Hourly Load - RC2016'!$C$7</f>
        <v>0.40218011026979911</v>
      </c>
      <c r="J363" s="33">
        <f>+'2018 Hourly Load - RC2016'!J364/'2018 Hourly Load - RC2016'!$C$7</f>
        <v>0.44316688444127977</v>
      </c>
      <c r="K363" s="33">
        <f>+'2018 Hourly Load - RC2016'!K364/'2018 Hourly Load - RC2016'!$C$7</f>
        <v>0.47450233870082159</v>
      </c>
      <c r="L363" s="33">
        <f>+'2018 Hourly Load - RC2016'!L364/'2018 Hourly Load - RC2016'!$C$7</f>
        <v>0.49175772884640923</v>
      </c>
      <c r="M363" s="33">
        <f>+'2018 Hourly Load - RC2016'!M364/'2018 Hourly Load - RC2016'!$C$7</f>
        <v>0.49484949366668396</v>
      </c>
      <c r="N363" s="33">
        <f>+'2018 Hourly Load - RC2016'!N364/'2018 Hourly Load - RC2016'!$C$7</f>
        <v>0.50725833355346261</v>
      </c>
      <c r="O363" s="33">
        <f>+'2018 Hourly Load - RC2016'!O364/'2018 Hourly Load - RC2016'!$C$7</f>
        <v>0.50872065475224126</v>
      </c>
      <c r="P363" s="33">
        <f>+'2018 Hourly Load - RC2016'!P364/'2018 Hourly Load - RC2016'!$C$7</f>
        <v>0.5101829759510198</v>
      </c>
      <c r="Q363" s="33">
        <f>+'2018 Hourly Load - RC2016'!Q364/'2018 Hourly Load - RC2016'!$C$7</f>
        <v>0.51060078200781367</v>
      </c>
      <c r="R363" s="33">
        <f>+'2018 Hourly Load - RC2016'!R364/'2018 Hourly Load - RC2016'!$C$7</f>
        <v>0.50592135417172213</v>
      </c>
      <c r="S363" s="33">
        <f>+'2018 Hourly Load - RC2016'!S364/'2018 Hourly Load - RC2016'!$C$7</f>
        <v>0.51858087769257699</v>
      </c>
      <c r="T363" s="33">
        <f>+'2018 Hourly Load - RC2016'!T364/'2018 Hourly Load - RC2016'!$C$7</f>
        <v>0.5452786847217066</v>
      </c>
      <c r="U363" s="33">
        <f>+'2018 Hourly Load - RC2016'!U364/'2018 Hourly Load - RC2016'!$C$7</f>
        <v>0.52547467762967626</v>
      </c>
      <c r="V363" s="33">
        <f>+'2018 Hourly Load - RC2016'!V364/'2018 Hourly Load - RC2016'!$C$7</f>
        <v>0.50345629843663808</v>
      </c>
      <c r="W363" s="33">
        <f>+'2018 Hourly Load - RC2016'!W364/'2018 Hourly Load - RC2016'!$C$7</f>
        <v>0.47834615442332534</v>
      </c>
      <c r="X363" s="33">
        <f>+'2018 Hourly Load - RC2016'!X364/'2018 Hourly Load - RC2016'!$C$7</f>
        <v>0.44692713895242475</v>
      </c>
      <c r="Y363" s="33">
        <f>+'2018 Hourly Load - RC2016'!Y364/'2018 Hourly Load - RC2016'!$C$7</f>
        <v>0.40811295627627237</v>
      </c>
      <c r="AA363" s="34">
        <f t="shared" si="5"/>
        <v>0.5452786847217066</v>
      </c>
    </row>
    <row r="364" spans="1:27" x14ac:dyDescent="0.2">
      <c r="A364" s="29">
        <f>IF('2018 Hourly Load - RC2016'!A365="","",'2018 Hourly Load - RC2016'!A365)</f>
        <v>43455</v>
      </c>
      <c r="B364" s="33">
        <f>+'2018 Hourly Load - RC2016'!B365/'2018 Hourly Load - RC2016'!$C$7</f>
        <v>0.36879740633196723</v>
      </c>
      <c r="C364" s="33">
        <f>+'2018 Hourly Load - RC2016'!C365/'2018 Hourly Load - RC2016'!$C$7</f>
        <v>0.34113864537221161</v>
      </c>
      <c r="D364" s="33">
        <f>+'2018 Hourly Load - RC2016'!D365/'2018 Hourly Load - RC2016'!$C$7</f>
        <v>0.32417571946637969</v>
      </c>
      <c r="E364" s="33">
        <f>+'2018 Hourly Load - RC2016'!E365/'2018 Hourly Load - RC2016'!$C$7</f>
        <v>0.31632096559865458</v>
      </c>
      <c r="F364" s="33">
        <f>+'2018 Hourly Load - RC2016'!F365/'2018 Hourly Load - RC2016'!$C$7</f>
        <v>0.31523466985099047</v>
      </c>
      <c r="G364" s="33">
        <f>+'2018 Hourly Load - RC2016'!G365/'2018 Hourly Load - RC2016'!$C$7</f>
        <v>0.32095861282906674</v>
      </c>
      <c r="H364" s="33">
        <f>+'2018 Hourly Load - RC2016'!H365/'2018 Hourly Load - RC2016'!$C$7</f>
        <v>0.33599963087364682</v>
      </c>
      <c r="I364" s="33">
        <f>+'2018 Hourly Load - RC2016'!I365/'2018 Hourly Load - RC2016'!$C$7</f>
        <v>0.36110977488695967</v>
      </c>
      <c r="J364" s="33">
        <f>+'2018 Hourly Load - RC2016'!J365/'2018 Hourly Load - RC2016'!$C$7</f>
        <v>0.41028554777160059</v>
      </c>
      <c r="K364" s="33">
        <f>+'2018 Hourly Load - RC2016'!K365/'2018 Hourly Load - RC2016'!$C$7</f>
        <v>0.45895995338808881</v>
      </c>
      <c r="L364" s="33">
        <f>+'2018 Hourly Load - RC2016'!L365/'2018 Hourly Load - RC2016'!$C$7</f>
        <v>0.48862418342045505</v>
      </c>
      <c r="M364" s="33">
        <f>+'2018 Hourly Load - RC2016'!M365/'2018 Hourly Load - RC2016'!$C$7</f>
        <v>0.50399944631047022</v>
      </c>
      <c r="N364" s="33">
        <f>+'2018 Hourly Load - RC2016'!N365/'2018 Hourly Load - RC2016'!$C$7</f>
        <v>0.51987607646863809</v>
      </c>
      <c r="O364" s="33">
        <f>+'2018 Hourly Load - RC2016'!O365/'2018 Hourly Load - RC2016'!$C$7</f>
        <v>0.52459728491040902</v>
      </c>
      <c r="P364" s="33">
        <f>+'2018 Hourly Load - RC2016'!P365/'2018 Hourly Load - RC2016'!$C$7</f>
        <v>0.52104593342766092</v>
      </c>
      <c r="Q364" s="33">
        <f>+'2018 Hourly Load - RC2016'!Q365/'2018 Hourly Load - RC2016'!$C$7</f>
        <v>0.51444459773031748</v>
      </c>
      <c r="R364" s="33">
        <f>+'2018 Hourly Load - RC2016'!R365/'2018 Hourly Load - RC2016'!$C$7</f>
        <v>0.50905489959767625</v>
      </c>
      <c r="S364" s="33">
        <f>+'2018 Hourly Load - RC2016'!S365/'2018 Hourly Load - RC2016'!$C$7</f>
        <v>0.52961095759193566</v>
      </c>
      <c r="T364" s="33">
        <f>+'2018 Hourly Load - RC2016'!T365/'2018 Hourly Load - RC2016'!$C$7</f>
        <v>0.56123887609123324</v>
      </c>
      <c r="U364" s="33">
        <f>+'2018 Hourly Load - RC2016'!U365/'2018 Hourly Load - RC2016'!$C$7</f>
        <v>0.5484957913590196</v>
      </c>
      <c r="V364" s="33">
        <f>+'2018 Hourly Load - RC2016'!V365/'2018 Hourly Load - RC2016'!$C$7</f>
        <v>0.53053013091688228</v>
      </c>
      <c r="W364" s="33">
        <f>+'2018 Hourly Load - RC2016'!W365/'2018 Hourly Load - RC2016'!$C$7</f>
        <v>0.504083007521829</v>
      </c>
      <c r="X364" s="33">
        <f>+'2018 Hourly Load - RC2016'!X365/'2018 Hourly Load - RC2016'!$C$7</f>
        <v>0.46714895210124907</v>
      </c>
      <c r="Y364" s="33">
        <f>+'2018 Hourly Load - RC2016'!Y365/'2018 Hourly Load - RC2016'!$C$7</f>
        <v>0.41964440344378373</v>
      </c>
      <c r="AA364" s="34">
        <f t="shared" si="5"/>
        <v>0.56123887609123324</v>
      </c>
    </row>
    <row r="365" spans="1:27" x14ac:dyDescent="0.2">
      <c r="A365" s="29">
        <f>IF('2018 Hourly Load - RC2016'!A366="","",'2018 Hourly Load - RC2016'!A366)</f>
        <v>43456</v>
      </c>
      <c r="B365" s="33">
        <f>+'2018 Hourly Load - RC2016'!B366/'2018 Hourly Load - RC2016'!$C$7</f>
        <v>0.37623435414289846</v>
      </c>
      <c r="C365" s="33">
        <f>+'2018 Hourly Load - RC2016'!C366/'2018 Hourly Load - RC2016'!$C$7</f>
        <v>0.34744751682979941</v>
      </c>
      <c r="D365" s="33">
        <f>+'2018 Hourly Load - RC2016'!D366/'2018 Hourly Load - RC2016'!$C$7</f>
        <v>0.33015034607853233</v>
      </c>
      <c r="E365" s="33">
        <f>+'2018 Hourly Load - RC2016'!E366/'2018 Hourly Load - RC2016'!$C$7</f>
        <v>0.32158532191425759</v>
      </c>
      <c r="F365" s="33">
        <f>+'2018 Hourly Load - RC2016'!F366/'2018 Hourly Load - RC2016'!$C$7</f>
        <v>0.32417571946637969</v>
      </c>
      <c r="G365" s="33">
        <f>+'2018 Hourly Load - RC2016'!G366/'2018 Hourly Load - RC2016'!$C$7</f>
        <v>0.34485711927767732</v>
      </c>
      <c r="H365" s="33">
        <f>+'2018 Hourly Load - RC2016'!H366/'2018 Hourly Load - RC2016'!$C$7</f>
        <v>0.38099734319034884</v>
      </c>
      <c r="I365" s="33">
        <f>+'2018 Hourly Load - RC2016'!I366/'2018 Hourly Load - RC2016'!$C$7</f>
        <v>0.4170122252859822</v>
      </c>
      <c r="J365" s="33">
        <f>+'2018 Hourly Load - RC2016'!J366/'2018 Hourly Load - RC2016'!$C$7</f>
        <v>0.46485101878888263</v>
      </c>
      <c r="K365" s="33">
        <f>+'2018 Hourly Load - RC2016'!K366/'2018 Hourly Load - RC2016'!$C$7</f>
        <v>0.5105172207964549</v>
      </c>
      <c r="L365" s="33">
        <f>+'2018 Hourly Load - RC2016'!L366/'2018 Hourly Load - RC2016'!$C$7</f>
        <v>0.54824510772494328</v>
      </c>
      <c r="M365" s="33">
        <f>+'2018 Hourly Load - RC2016'!M366/'2018 Hourly Load - RC2016'!$C$7</f>
        <v>0.57210183356787436</v>
      </c>
      <c r="N365" s="33">
        <f>+'2018 Hourly Load - RC2016'!N366/'2018 Hourly Load - RC2016'!$C$7</f>
        <v>0.58810380554308039</v>
      </c>
      <c r="O365" s="33">
        <f>+'2018 Hourly Load - RC2016'!O366/'2018 Hourly Load - RC2016'!$C$7</f>
        <v>0.59992771695034752</v>
      </c>
      <c r="P365" s="33">
        <f>+'2018 Hourly Load - RC2016'!P366/'2018 Hourly Load - RC2016'!$C$7</f>
        <v>0.60815849626918717</v>
      </c>
      <c r="Q365" s="33">
        <f>+'2018 Hourly Load - RC2016'!Q366/'2018 Hourly Load - RC2016'!$C$7</f>
        <v>0.60406399691260704</v>
      </c>
      <c r="R365" s="33">
        <f>+'2018 Hourly Load - RC2016'!R366/'2018 Hourly Load - RC2016'!$C$7</f>
        <v>0.58985859098161475</v>
      </c>
      <c r="S365" s="33">
        <f>+'2018 Hourly Load - RC2016'!S366/'2018 Hourly Load - RC2016'!$C$7</f>
        <v>0.59817293151181317</v>
      </c>
      <c r="T365" s="33">
        <f>+'2018 Hourly Load - RC2016'!T366/'2018 Hourly Load - RC2016'!$C$7</f>
        <v>0.6295919469827137</v>
      </c>
      <c r="U365" s="33">
        <f>+'2018 Hourly Load - RC2016'!U366/'2018 Hourly Load - RC2016'!$C$7</f>
        <v>0.61258724047120239</v>
      </c>
      <c r="V365" s="33">
        <f>+'2018 Hourly Load - RC2016'!V366/'2018 Hourly Load - RC2016'!$C$7</f>
        <v>0.58714285161245439</v>
      </c>
      <c r="W365" s="33">
        <f>+'2018 Hourly Load - RC2016'!W366/'2018 Hourly Load - RC2016'!$C$7</f>
        <v>0.55651766764946231</v>
      </c>
      <c r="X365" s="33">
        <f>+'2018 Hourly Load - RC2016'!X366/'2018 Hourly Load - RC2016'!$C$7</f>
        <v>0.51490418439279073</v>
      </c>
      <c r="Y365" s="33">
        <f>+'2018 Hourly Load - RC2016'!Y366/'2018 Hourly Load - RC2016'!$C$7</f>
        <v>0.45829146369721857</v>
      </c>
      <c r="AA365" s="34">
        <f t="shared" si="5"/>
        <v>0.6295919469827137</v>
      </c>
    </row>
    <row r="366" spans="1:27" x14ac:dyDescent="0.2">
      <c r="A366" s="29">
        <f>IF('2018 Hourly Load - RC2016'!A367="","",'2018 Hourly Load - RC2016'!A367)</f>
        <v>43457</v>
      </c>
      <c r="B366" s="33">
        <f>+'2018 Hourly Load - RC2016'!B367/'2018 Hourly Load - RC2016'!$C$7</f>
        <v>0.40915747141825703</v>
      </c>
      <c r="C366" s="33">
        <f>+'2018 Hourly Load - RC2016'!C367/'2018 Hourly Load - RC2016'!$C$7</f>
        <v>0.3746884717327611</v>
      </c>
      <c r="D366" s="33">
        <f>+'2018 Hourly Load - RC2016'!D367/'2018 Hourly Load - RC2016'!$C$7</f>
        <v>0.35271187314540242</v>
      </c>
      <c r="E366" s="33">
        <f>+'2018 Hourly Load - RC2016'!E367/'2018 Hourly Load - RC2016'!$C$7</f>
        <v>0.3416817932460437</v>
      </c>
      <c r="F366" s="33">
        <f>+'2018 Hourly Load - RC2016'!F367/'2018 Hourly Load - RC2016'!$C$7</f>
        <v>0.34318589505050168</v>
      </c>
      <c r="G366" s="33">
        <f>+'2018 Hourly Load - RC2016'!G367/'2018 Hourly Load - RC2016'!$C$7</f>
        <v>0.36370017243908176</v>
      </c>
      <c r="H366" s="33">
        <f>+'2018 Hourly Load - RC2016'!H367/'2018 Hourly Load - RC2016'!$C$7</f>
        <v>0.39867053939273045</v>
      </c>
      <c r="I366" s="33">
        <f>+'2018 Hourly Load - RC2016'!I367/'2018 Hourly Load - RC2016'!$C$7</f>
        <v>0.43401693179749357</v>
      </c>
      <c r="J366" s="33">
        <f>+'2018 Hourly Load - RC2016'!J367/'2018 Hourly Load - RC2016'!$C$7</f>
        <v>0.48469680648659247</v>
      </c>
      <c r="K366" s="33">
        <f>+'2018 Hourly Load - RC2016'!K367/'2018 Hourly Load - RC2016'!$C$7</f>
        <v>0.53583626783816463</v>
      </c>
      <c r="L366" s="33">
        <f>+'2018 Hourly Load - RC2016'!L367/'2018 Hourly Load - RC2016'!$C$7</f>
        <v>0.57352237416097362</v>
      </c>
      <c r="M366" s="33">
        <f>+'2018 Hourly Load - RC2016'!M367/'2018 Hourly Load - RC2016'!$C$7</f>
        <v>0.60017840058442384</v>
      </c>
      <c r="N366" s="33">
        <f>+'2018 Hourly Load - RC2016'!N367/'2018 Hourly Load - RC2016'!$C$7</f>
        <v>0.61939747919694288</v>
      </c>
      <c r="O366" s="33">
        <f>+'2018 Hourly Load - RC2016'!O367/'2018 Hourly Load - RC2016'!$C$7</f>
        <v>0.62700154943059161</v>
      </c>
      <c r="P366" s="33">
        <f>+'2018 Hourly Load - RC2016'!P367/'2018 Hourly Load - RC2016'!$C$7</f>
        <v>0.60991328170772152</v>
      </c>
      <c r="Q366" s="33">
        <f>+'2018 Hourly Load - RC2016'!Q367/'2018 Hourly Load - RC2016'!$C$7</f>
        <v>0.59152981520879033</v>
      </c>
      <c r="R366" s="33">
        <f>+'2018 Hourly Load - RC2016'!R367/'2018 Hourly Load - RC2016'!$C$7</f>
        <v>0.57519359838814921</v>
      </c>
      <c r="S366" s="33">
        <f>+'2018 Hourly Load - RC2016'!S367/'2018 Hourly Load - RC2016'!$C$7</f>
        <v>0.58158603105709572</v>
      </c>
      <c r="T366" s="33">
        <f>+'2018 Hourly Load - RC2016'!T367/'2018 Hourly Load - RC2016'!$C$7</f>
        <v>0.61079067442698864</v>
      </c>
      <c r="U366" s="33">
        <f>+'2018 Hourly Load - RC2016'!U367/'2018 Hourly Load - RC2016'!$C$7</f>
        <v>0.59424555457795059</v>
      </c>
      <c r="V366" s="33">
        <f>+'2018 Hourly Load - RC2016'!V367/'2018 Hourly Load - RC2016'!$C$7</f>
        <v>0.57043060934069889</v>
      </c>
      <c r="W366" s="33">
        <f>+'2018 Hourly Load - RC2016'!W367/'2018 Hourly Load - RC2016'!$C$7</f>
        <v>0.55208892344744698</v>
      </c>
      <c r="X366" s="33">
        <f>+'2018 Hourly Load - RC2016'!X367/'2018 Hourly Load - RC2016'!$C$7</f>
        <v>0.52518221338992044</v>
      </c>
      <c r="Y366" s="33">
        <f>+'2018 Hourly Load - RC2016'!Y367/'2018 Hourly Load - RC2016'!$C$7</f>
        <v>0.49021184643627186</v>
      </c>
      <c r="AA366" s="34">
        <f t="shared" si="5"/>
        <v>0.62700154943059161</v>
      </c>
    </row>
    <row r="367" spans="1:27" x14ac:dyDescent="0.2">
      <c r="A367" s="29">
        <f>IF('2018 Hourly Load - RC2016'!A368="","",'2018 Hourly Load - RC2016'!A368)</f>
        <v>43458</v>
      </c>
      <c r="B367" s="33">
        <f>+'2018 Hourly Load - RC2016'!B368/'2018 Hourly Load - RC2016'!$C$7</f>
        <v>0.44755384803761561</v>
      </c>
      <c r="C367" s="33">
        <f>+'2018 Hourly Load - RC2016'!C368/'2018 Hourly Load - RC2016'!$C$7</f>
        <v>0.41450538894521882</v>
      </c>
      <c r="D367" s="33">
        <f>+'2018 Hourly Load - RC2016'!D368/'2018 Hourly Load - RC2016'!$C$7</f>
        <v>0.39298837702033346</v>
      </c>
      <c r="E367" s="33">
        <f>+'2018 Hourly Load - RC2016'!E368/'2018 Hourly Load - RC2016'!$C$7</f>
        <v>0.38350417953111221</v>
      </c>
      <c r="F367" s="33">
        <f>+'2018 Hourly Load - RC2016'!F368/'2018 Hourly Load - RC2016'!$C$7</f>
        <v>0.38133158803578393</v>
      </c>
      <c r="G367" s="33">
        <f>+'2018 Hourly Load - RC2016'!G368/'2018 Hourly Load - RC2016'!$C$7</f>
        <v>0.39420001458503579</v>
      </c>
      <c r="H367" s="33">
        <f>+'2018 Hourly Load - RC2016'!H368/'2018 Hourly Load - RC2016'!$C$7</f>
        <v>0.41818208224500508</v>
      </c>
      <c r="I367" s="33">
        <f>+'2018 Hourly Load - RC2016'!I368/'2018 Hourly Load - RC2016'!$C$7</f>
        <v>0.44855658257392095</v>
      </c>
      <c r="J367" s="33">
        <f>+'2018 Hourly Load - RC2016'!J368/'2018 Hourly Load - RC2016'!$C$7</f>
        <v>0.50617203780579845</v>
      </c>
      <c r="K367" s="33">
        <f>+'2018 Hourly Load - RC2016'!K368/'2018 Hourly Load - RC2016'!$C$7</f>
        <v>0.57034704812934012</v>
      </c>
      <c r="L367" s="33">
        <f>+'2018 Hourly Load - RC2016'!L368/'2018 Hourly Load - RC2016'!$C$7</f>
        <v>0.61981528525373675</v>
      </c>
      <c r="M367" s="33">
        <f>+'2018 Hourly Load - RC2016'!M368/'2018 Hourly Load - RC2016'!$C$7</f>
        <v>0.65278018313477459</v>
      </c>
      <c r="N367" s="33">
        <f>+'2018 Hourly Load - RC2016'!N368/'2018 Hourly Load - RC2016'!$C$7</f>
        <v>0.66986845085764479</v>
      </c>
      <c r="O367" s="33">
        <f>+'2018 Hourly Load - RC2016'!O368/'2018 Hourly Load - RC2016'!$C$7</f>
        <v>0.67283487386088137</v>
      </c>
      <c r="P367" s="33">
        <f>+'2018 Hourly Load - RC2016'!P368/'2018 Hourly Load - RC2016'!$C$7</f>
        <v>0.67504924596188909</v>
      </c>
      <c r="Q367" s="33">
        <f>+'2018 Hourly Load - RC2016'!Q368/'2018 Hourly Load - RC2016'!$C$7</f>
        <v>0.66702736967144638</v>
      </c>
      <c r="R367" s="33">
        <f>+'2018 Hourly Load - RC2016'!R368/'2018 Hourly Load - RC2016'!$C$7</f>
        <v>0.65833700369013348</v>
      </c>
      <c r="S367" s="33">
        <f>+'2018 Hourly Load - RC2016'!S368/'2018 Hourly Load - RC2016'!$C$7</f>
        <v>0.66623353816353792</v>
      </c>
      <c r="T367" s="33">
        <f>+'2018 Hourly Load - RC2016'!T368/'2018 Hourly Load - RC2016'!$C$7</f>
        <v>0.67358692476311044</v>
      </c>
      <c r="U367" s="33">
        <f>+'2018 Hourly Load - RC2016'!U368/'2018 Hourly Load - RC2016'!$C$7</f>
        <v>0.63548301238350757</v>
      </c>
      <c r="V367" s="33">
        <f>+'2018 Hourly Load - RC2016'!V368/'2018 Hourly Load - RC2016'!$C$7</f>
        <v>0.5996352527105917</v>
      </c>
      <c r="W367" s="33">
        <f>+'2018 Hourly Load - RC2016'!W368/'2018 Hourly Load - RC2016'!$C$7</f>
        <v>0.56934431359303472</v>
      </c>
      <c r="X367" s="33">
        <f>+'2018 Hourly Load - RC2016'!X368/'2018 Hourly Load - RC2016'!$C$7</f>
        <v>0.53984720598338598</v>
      </c>
      <c r="Y367" s="33">
        <f>+'2018 Hourly Load - RC2016'!Y368/'2018 Hourly Load - RC2016'!$C$7</f>
        <v>0.49764879424720304</v>
      </c>
      <c r="AA367" s="34">
        <f t="shared" si="5"/>
        <v>0.67504924596188909</v>
      </c>
    </row>
    <row r="368" spans="1:27" x14ac:dyDescent="0.2">
      <c r="A368" s="29">
        <f>IF('2018 Hourly Load - RC2016'!A369="","",'2018 Hourly Load - RC2016'!A369)</f>
        <v>43459</v>
      </c>
      <c r="B368" s="33">
        <f>+'2018 Hourly Load - RC2016'!B369/'2018 Hourly Load - RC2016'!$C$7</f>
        <v>0.45469833160879114</v>
      </c>
      <c r="C368" s="33">
        <f>+'2018 Hourly Load - RC2016'!C369/'2018 Hourly Load - RC2016'!$C$7</f>
        <v>0.42148275009367686</v>
      </c>
      <c r="D368" s="33">
        <f>+'2018 Hourly Load - RC2016'!D369/'2018 Hourly Load - RC2016'!$C$7</f>
        <v>0.39177673945563124</v>
      </c>
      <c r="E368" s="33">
        <f>+'2018 Hourly Load - RC2016'!E369/'2018 Hourly Load - RC2016'!$C$7</f>
        <v>0.36892274814900539</v>
      </c>
      <c r="F368" s="33">
        <f>+'2018 Hourly Load - RC2016'!F369/'2018 Hourly Load - RC2016'!$C$7</f>
        <v>0.35321324041355506</v>
      </c>
      <c r="G368" s="33">
        <f>+'2018 Hourly Load - RC2016'!G369/'2018 Hourly Load - RC2016'!$C$7</f>
        <v>0.35041393983303604</v>
      </c>
      <c r="H368" s="33">
        <f>+'2018 Hourly Load - RC2016'!H369/'2018 Hourly Load - RC2016'!$C$7</f>
        <v>0.35693171431902077</v>
      </c>
      <c r="I368" s="33">
        <f>+'2018 Hourly Load - RC2016'!I369/'2018 Hourly Load - RC2016'!$C$7</f>
        <v>0.37506449718387558</v>
      </c>
      <c r="J368" s="33">
        <f>+'2018 Hourly Load - RC2016'!J369/'2018 Hourly Load - RC2016'!$C$7</f>
        <v>0.41801495982228754</v>
      </c>
      <c r="K368" s="33">
        <f>+'2018 Hourly Load - RC2016'!K369/'2018 Hourly Load - RC2016'!$C$7</f>
        <v>0.4617592539686079</v>
      </c>
      <c r="L368" s="33">
        <f>+'2018 Hourly Load - RC2016'!L369/'2018 Hourly Load - RC2016'!$C$7</f>
        <v>0.48920911189996652</v>
      </c>
      <c r="M368" s="33">
        <f>+'2018 Hourly Load - RC2016'!M369/'2018 Hourly Load - RC2016'!$C$7</f>
        <v>0.50299671177416494</v>
      </c>
      <c r="N368" s="33">
        <f>+'2018 Hourly Load - RC2016'!N369/'2018 Hourly Load - RC2016'!$C$7</f>
        <v>0.50780148142729464</v>
      </c>
      <c r="O368" s="33">
        <f>+'2018 Hourly Load - RC2016'!O369/'2018 Hourly Load - RC2016'!$C$7</f>
        <v>0.50433369115590532</v>
      </c>
      <c r="P368" s="33">
        <f>+'2018 Hourly Load - RC2016'!P369/'2018 Hourly Load - RC2016'!$C$7</f>
        <v>0.49693852395065347</v>
      </c>
      <c r="Q368" s="33">
        <f>+'2018 Hourly Load - RC2016'!Q369/'2018 Hourly Load - RC2016'!$C$7</f>
        <v>0.48135435803224136</v>
      </c>
      <c r="R368" s="33">
        <f>+'2018 Hourly Load - RC2016'!R369/'2018 Hourly Load - RC2016'!$C$7</f>
        <v>0.46472567697184453</v>
      </c>
      <c r="S368" s="33">
        <f>+'2018 Hourly Load - RC2016'!S369/'2018 Hourly Load - RC2016'!$C$7</f>
        <v>0.47187016054302006</v>
      </c>
      <c r="T368" s="33">
        <f>+'2018 Hourly Load - RC2016'!T369/'2018 Hourly Load - RC2016'!$C$7</f>
        <v>0.49159060642369168</v>
      </c>
      <c r="U368" s="33">
        <f>+'2018 Hourly Load - RC2016'!U369/'2018 Hourly Load - RC2016'!$C$7</f>
        <v>0.48135435803224136</v>
      </c>
      <c r="V368" s="33">
        <f>+'2018 Hourly Load - RC2016'!V369/'2018 Hourly Load - RC2016'!$C$7</f>
        <v>0.47304001750204289</v>
      </c>
      <c r="W368" s="33">
        <f>+'2018 Hourly Load - RC2016'!W369/'2018 Hourly Load - RC2016'!$C$7</f>
        <v>0.46000446853007354</v>
      </c>
      <c r="X368" s="33">
        <f>+'2018 Hourly Load - RC2016'!X369/'2018 Hourly Load - RC2016'!$C$7</f>
        <v>0.43627308450418056</v>
      </c>
      <c r="Y368" s="33">
        <f>+'2018 Hourly Load - RC2016'!Y369/'2018 Hourly Load - RC2016'!$C$7</f>
        <v>0.4025143551152342</v>
      </c>
      <c r="AA368" s="34">
        <f t="shared" si="5"/>
        <v>0.50780148142729464</v>
      </c>
    </row>
    <row r="369" spans="1:27" x14ac:dyDescent="0.2">
      <c r="A369" s="29">
        <f>IF('2018 Hourly Load - RC2016'!A370="","",'2018 Hourly Load - RC2016'!A370)</f>
        <v>43460</v>
      </c>
      <c r="B369" s="33">
        <f>+'2018 Hourly Load - RC2016'!B370/'2018 Hourly Load - RC2016'!$C$7</f>
        <v>0.36746042695022679</v>
      </c>
      <c r="C369" s="33">
        <f>+'2018 Hourly Load - RC2016'!C370/'2018 Hourly Load - RC2016'!$C$7</f>
        <v>0.34306055323346357</v>
      </c>
      <c r="D369" s="33">
        <f>+'2018 Hourly Load - RC2016'!D370/'2018 Hourly Load - RC2016'!$C$7</f>
        <v>0.33190513151706669</v>
      </c>
      <c r="E369" s="33">
        <f>+'2018 Hourly Load - RC2016'!E370/'2018 Hourly Load - RC2016'!$C$7</f>
        <v>0.32601406611627282</v>
      </c>
      <c r="F369" s="33">
        <f>+'2018 Hourly Load - RC2016'!F370/'2018 Hourly Load - RC2016'!$C$7</f>
        <v>0.32877158609111251</v>
      </c>
      <c r="G369" s="33">
        <f>+'2018 Hourly Load - RC2016'!G370/'2018 Hourly Load - RC2016'!$C$7</f>
        <v>0.34368726231865443</v>
      </c>
      <c r="H369" s="33">
        <f>+'2018 Hourly Load - RC2016'!H370/'2018 Hourly Load - RC2016'!$C$7</f>
        <v>0.36917343178308176</v>
      </c>
      <c r="I369" s="33">
        <f>+'2018 Hourly Load - RC2016'!I370/'2018 Hourly Load - RC2016'!$C$7</f>
        <v>0.39875410060408917</v>
      </c>
      <c r="J369" s="33">
        <f>+'2018 Hourly Load - RC2016'!J370/'2018 Hourly Load - RC2016'!$C$7</f>
        <v>0.43589705905306608</v>
      </c>
      <c r="K369" s="33">
        <f>+'2018 Hourly Load - RC2016'!K370/'2018 Hourly Load - RC2016'!$C$7</f>
        <v>0.47044961994992079</v>
      </c>
      <c r="L369" s="33">
        <f>+'2018 Hourly Load - RC2016'!L370/'2018 Hourly Load - RC2016'!$C$7</f>
        <v>0.49693852395065347</v>
      </c>
      <c r="M369" s="33">
        <f>+'2018 Hourly Load - RC2016'!M370/'2018 Hourly Load - RC2016'!$C$7</f>
        <v>0.50784326203297403</v>
      </c>
      <c r="N369" s="33">
        <f>+'2018 Hourly Load - RC2016'!N370/'2018 Hourly Load - RC2016'!$C$7</f>
        <v>0.50755079779321821</v>
      </c>
      <c r="O369" s="33">
        <f>+'2018 Hourly Load - RC2016'!O370/'2018 Hourly Load - RC2016'!$C$7</f>
        <v>0.50115836512427181</v>
      </c>
      <c r="P369" s="33">
        <f>+'2018 Hourly Load - RC2016'!P370/'2018 Hourly Load - RC2016'!$C$7</f>
        <v>0.49723098819040917</v>
      </c>
      <c r="Q369" s="33">
        <f>+'2018 Hourly Load - RC2016'!Q370/'2018 Hourly Load - RC2016'!$C$7</f>
        <v>0.49443168760989009</v>
      </c>
      <c r="R369" s="33">
        <f>+'2018 Hourly Load - RC2016'!R370/'2018 Hourly Load - RC2016'!$C$7</f>
        <v>0.49689674334497408</v>
      </c>
      <c r="S369" s="33">
        <f>+'2018 Hourly Load - RC2016'!S370/'2018 Hourly Load - RC2016'!$C$7</f>
        <v>0.52505687157288239</v>
      </c>
      <c r="T369" s="33">
        <f>+'2018 Hourly Load - RC2016'!T370/'2018 Hourly Load - RC2016'!$C$7</f>
        <v>0.55501356584500428</v>
      </c>
      <c r="U369" s="33">
        <f>+'2018 Hourly Load - RC2016'!U370/'2018 Hourly Load - RC2016'!$C$7</f>
        <v>0.54423416957972182</v>
      </c>
      <c r="V369" s="33">
        <f>+'2018 Hourly Load - RC2016'!V370/'2018 Hourly Load - RC2016'!$C$7</f>
        <v>0.52409591764225638</v>
      </c>
      <c r="W369" s="33">
        <f>+'2018 Hourly Load - RC2016'!W370/'2018 Hourly Load - RC2016'!$C$7</f>
        <v>0.49915289605166108</v>
      </c>
      <c r="X369" s="33">
        <f>+'2018 Hourly Load - RC2016'!X370/'2018 Hourly Load - RC2016'!$C$7</f>
        <v>0.46902907935682164</v>
      </c>
      <c r="Y369" s="33">
        <f>+'2018 Hourly Load - RC2016'!Y370/'2018 Hourly Load - RC2016'!$C$7</f>
        <v>0.42862723366485234</v>
      </c>
      <c r="AA369" s="34">
        <f t="shared" si="5"/>
        <v>0.55501356584500428</v>
      </c>
    </row>
    <row r="370" spans="1:27" x14ac:dyDescent="0.2">
      <c r="A370" s="29">
        <f>IF('2018 Hourly Load - RC2016'!A371="","",'2018 Hourly Load - RC2016'!A371)</f>
        <v>43461</v>
      </c>
      <c r="B370" s="33">
        <f>+'2018 Hourly Load - RC2016'!B371/'2018 Hourly Load - RC2016'!$C$7</f>
        <v>0.3878493625217686</v>
      </c>
      <c r="C370" s="33">
        <f>+'2018 Hourly Load - RC2016'!C371/'2018 Hourly Load - RC2016'!$C$7</f>
        <v>0.35822691309508181</v>
      </c>
      <c r="D370" s="33">
        <f>+'2018 Hourly Load - RC2016'!D371/'2018 Hourly Load - RC2016'!$C$7</f>
        <v>0.33871537024280712</v>
      </c>
      <c r="E370" s="33">
        <f>+'2018 Hourly Load - RC2016'!E371/'2018 Hourly Load - RC2016'!$C$7</f>
        <v>0.32977432062741785</v>
      </c>
      <c r="F370" s="33">
        <f>+'2018 Hourly Load - RC2016'!F371/'2018 Hourly Load - RC2016'!$C$7</f>
        <v>0.32981610123309724</v>
      </c>
      <c r="G370" s="33">
        <f>+'2018 Hourly Load - RC2016'!G371/'2018 Hourly Load - RC2016'!$C$7</f>
        <v>0.33641743693044068</v>
      </c>
      <c r="H370" s="33">
        <f>+'2018 Hourly Load - RC2016'!H371/'2018 Hourly Load - RC2016'!$C$7</f>
        <v>0.35375638828738715</v>
      </c>
      <c r="I370" s="33">
        <f>+'2018 Hourly Load - RC2016'!I371/'2018 Hourly Load - RC2016'!$C$7</f>
        <v>0.37305902811126496</v>
      </c>
      <c r="J370" s="33">
        <f>+'2018 Hourly Load - RC2016'!J371/'2018 Hourly Load - RC2016'!$C$7</f>
        <v>0.41826564345636386</v>
      </c>
      <c r="K370" s="33">
        <f>+'2018 Hourly Load - RC2016'!K371/'2018 Hourly Load - RC2016'!$C$7</f>
        <v>0.4723715278111727</v>
      </c>
      <c r="L370" s="33">
        <f>+'2018 Hourly Load - RC2016'!L371/'2018 Hourly Load - RC2016'!$C$7</f>
        <v>0.51419391409624116</v>
      </c>
      <c r="M370" s="33">
        <f>+'2018 Hourly Load - RC2016'!M371/'2018 Hourly Load - RC2016'!$C$7</f>
        <v>0.5411006241537677</v>
      </c>
      <c r="N370" s="33">
        <f>+'2018 Hourly Load - RC2016'!N371/'2018 Hourly Load - RC2016'!$C$7</f>
        <v>0.5578128664255233</v>
      </c>
      <c r="O370" s="33">
        <f>+'2018 Hourly Load - RC2016'!O371/'2018 Hourly Load - RC2016'!$C$7</f>
        <v>0.56324434516384392</v>
      </c>
      <c r="P370" s="33">
        <f>+'2018 Hourly Load - RC2016'!P371/'2018 Hourly Load - RC2016'!$C$7</f>
        <v>0.56345324819224085</v>
      </c>
      <c r="Q370" s="33">
        <f>+'2018 Hourly Load - RC2016'!Q371/'2018 Hourly Load - RC2016'!$C$7</f>
        <v>0.55463754039388979</v>
      </c>
      <c r="R370" s="33">
        <f>+'2018 Hourly Load - RC2016'!R371/'2018 Hourly Load - RC2016'!$C$7</f>
        <v>0.54389992473428672</v>
      </c>
      <c r="S370" s="33">
        <f>+'2018 Hourly Load - RC2016'!S371/'2018 Hourly Load - RC2016'!$C$7</f>
        <v>0.55630876462106527</v>
      </c>
      <c r="T370" s="33">
        <f>+'2018 Hourly Load - RC2016'!T371/'2018 Hourly Load - RC2016'!$C$7</f>
        <v>0.58400930618650027</v>
      </c>
      <c r="U370" s="33">
        <f>+'2018 Hourly Load - RC2016'!U371/'2018 Hourly Load - RC2016'!$C$7</f>
        <v>0.56658679361819508</v>
      </c>
      <c r="V370" s="33">
        <f>+'2018 Hourly Load - RC2016'!V371/'2018 Hourly Load - RC2016'!$C$7</f>
        <v>0.54147664960488218</v>
      </c>
      <c r="W370" s="33">
        <f>+'2018 Hourly Load - RC2016'!W371/'2018 Hourly Load - RC2016'!$C$7</f>
        <v>0.51448637833599686</v>
      </c>
      <c r="X370" s="33">
        <f>+'2018 Hourly Load - RC2016'!X371/'2018 Hourly Load - RC2016'!$C$7</f>
        <v>0.47897286350851614</v>
      </c>
      <c r="Y370" s="33">
        <f>+'2018 Hourly Load - RC2016'!Y371/'2018 Hourly Load - RC2016'!$C$7</f>
        <v>0.43405871240317295</v>
      </c>
      <c r="AA370" s="34">
        <f t="shared" si="5"/>
        <v>0.58400930618650027</v>
      </c>
    </row>
    <row r="371" spans="1:27" x14ac:dyDescent="0.2">
      <c r="A371" s="29">
        <f>IF('2018 Hourly Load - RC2016'!A372="","",'2018 Hourly Load - RC2016'!A372)</f>
        <v>43462</v>
      </c>
      <c r="B371" s="33">
        <f>+'2018 Hourly Load - RC2016'!B372/'2018 Hourly Load - RC2016'!$C$7</f>
        <v>0.39160961703291364</v>
      </c>
      <c r="C371" s="33">
        <f>+'2018 Hourly Load - RC2016'!C372/'2018 Hourly Load - RC2016'!$C$7</f>
        <v>0.36002347913929555</v>
      </c>
      <c r="D371" s="33">
        <f>+'2018 Hourly Load - RC2016'!D372/'2018 Hourly Load - RC2016'!$C$7</f>
        <v>0.34001056901886817</v>
      </c>
      <c r="E371" s="33">
        <f>+'2018 Hourly Load - RC2016'!E372/'2018 Hourly Load - RC2016'!$C$7</f>
        <v>0.32856268306271558</v>
      </c>
      <c r="F371" s="33">
        <f>+'2018 Hourly Load - RC2016'!F372/'2018 Hourly Load - RC2016'!$C$7</f>
        <v>0.32292230129599803</v>
      </c>
      <c r="G371" s="33">
        <f>+'2018 Hourly Load - RC2016'!G372/'2018 Hourly Load - RC2016'!$C$7</f>
        <v>0.32551269884812017</v>
      </c>
      <c r="H371" s="33">
        <f>+'2018 Hourly Load - RC2016'!H372/'2018 Hourly Load - RC2016'!$C$7</f>
        <v>0.33838112539737197</v>
      </c>
      <c r="I371" s="33">
        <f>+'2018 Hourly Load - RC2016'!I372/'2018 Hourly Load - RC2016'!$C$7</f>
        <v>0.35513514827480697</v>
      </c>
      <c r="J371" s="33">
        <f>+'2018 Hourly Load - RC2016'!J372/'2018 Hourly Load - RC2016'!$C$7</f>
        <v>0.41107937927950894</v>
      </c>
      <c r="K371" s="33">
        <f>+'2018 Hourly Load - RC2016'!K372/'2018 Hourly Load - RC2016'!$C$7</f>
        <v>0.47157769630326435</v>
      </c>
      <c r="L371" s="33">
        <f>+'2018 Hourly Load - RC2016'!L372/'2018 Hourly Load - RC2016'!$C$7</f>
        <v>0.51586513832341674</v>
      </c>
      <c r="M371" s="33">
        <f>+'2018 Hourly Load - RC2016'!M372/'2018 Hourly Load - RC2016'!$C$7</f>
        <v>0.54887181681013408</v>
      </c>
      <c r="N371" s="33">
        <f>+'2018 Hourly Load - RC2016'!N372/'2018 Hourly Load - RC2016'!$C$7</f>
        <v>0.57176758872243927</v>
      </c>
      <c r="O371" s="33">
        <f>+'2018 Hourly Load - RC2016'!O372/'2018 Hourly Load - RC2016'!$C$7</f>
        <v>0.5877695606976453</v>
      </c>
      <c r="P371" s="33">
        <f>+'2018 Hourly Load - RC2016'!P372/'2018 Hourly Load - RC2016'!$C$7</f>
        <v>0.59620924304488188</v>
      </c>
      <c r="Q371" s="33">
        <f>+'2018 Hourly Load - RC2016'!Q372/'2018 Hourly Load - RC2016'!$C$7</f>
        <v>0.59591677880512617</v>
      </c>
      <c r="R371" s="33">
        <f>+'2018 Hourly Load - RC2016'!R372/'2018 Hourly Load - RC2016'!$C$7</f>
        <v>0.5867668261613399</v>
      </c>
      <c r="S371" s="33">
        <f>+'2018 Hourly Load - RC2016'!S372/'2018 Hourly Load - RC2016'!$C$7</f>
        <v>0.58409286739785904</v>
      </c>
      <c r="T371" s="33">
        <f>+'2018 Hourly Load - RC2016'!T372/'2018 Hourly Load - RC2016'!$C$7</f>
        <v>0.61008040413043907</v>
      </c>
      <c r="U371" s="33">
        <f>+'2018 Hourly Load - RC2016'!U372/'2018 Hourly Load - RC2016'!$C$7</f>
        <v>0.58981681037593536</v>
      </c>
      <c r="V371" s="33">
        <f>+'2018 Hourly Load - RC2016'!V372/'2018 Hourly Load - RC2016'!$C$7</f>
        <v>0.5619909269934622</v>
      </c>
      <c r="W371" s="33">
        <f>+'2018 Hourly Load - RC2016'!W372/'2018 Hourly Load - RC2016'!$C$7</f>
        <v>0.52998698304305025</v>
      </c>
      <c r="X371" s="33">
        <f>+'2018 Hourly Load - RC2016'!X372/'2018 Hourly Load - RC2016'!$C$7</f>
        <v>0.48891664766021081</v>
      </c>
      <c r="Y371" s="33">
        <f>+'2018 Hourly Load - RC2016'!Y372/'2018 Hourly Load - RC2016'!$C$7</f>
        <v>0.43748472206888284</v>
      </c>
      <c r="AA371" s="34">
        <f t="shared" si="5"/>
        <v>0.61008040413043907</v>
      </c>
    </row>
    <row r="372" spans="1:27" x14ac:dyDescent="0.2">
      <c r="A372" s="29">
        <f>IF('2018 Hourly Load - RC2016'!A373="","",'2018 Hourly Load - RC2016'!A373)</f>
        <v>43463</v>
      </c>
      <c r="B372" s="33">
        <f>+'2018 Hourly Load - RC2016'!B373/'2018 Hourly Load - RC2016'!$C$7</f>
        <v>0.39340618307712744</v>
      </c>
      <c r="C372" s="33">
        <f>+'2018 Hourly Load - RC2016'!C373/'2018 Hourly Load - RC2016'!$C$7</f>
        <v>0.36315702456524973</v>
      </c>
      <c r="D372" s="33">
        <f>+'2018 Hourly Load - RC2016'!D373/'2018 Hourly Load - RC2016'!$C$7</f>
        <v>0.3448988998833567</v>
      </c>
      <c r="E372" s="33">
        <f>+'2018 Hourly Load - RC2016'!E373/'2018 Hourly Load - RC2016'!$C$7</f>
        <v>0.33687702359291399</v>
      </c>
      <c r="F372" s="33">
        <f>+'2018 Hourly Load - RC2016'!F373/'2018 Hourly Load - RC2016'!$C$7</f>
        <v>0.33775441631218117</v>
      </c>
      <c r="G372" s="33">
        <f>+'2018 Hourly Load - RC2016'!G373/'2018 Hourly Load - RC2016'!$C$7</f>
        <v>0.35375638828738715</v>
      </c>
      <c r="H372" s="33">
        <f>+'2018 Hourly Load - RC2016'!H373/'2018 Hourly Load - RC2016'!$C$7</f>
        <v>0.38701375040818087</v>
      </c>
      <c r="I372" s="33">
        <f>+'2018 Hourly Load - RC2016'!I373/'2018 Hourly Load - RC2016'!$C$7</f>
        <v>0.41830742406204324</v>
      </c>
      <c r="J372" s="33">
        <f>+'2018 Hourly Load - RC2016'!J373/'2018 Hourly Load - RC2016'!$C$7</f>
        <v>0.4689872987511422</v>
      </c>
      <c r="K372" s="33">
        <f>+'2018 Hourly Load - RC2016'!K373/'2018 Hourly Load - RC2016'!$C$7</f>
        <v>0.52618494792622583</v>
      </c>
      <c r="L372" s="33">
        <f>+'2018 Hourly Load - RC2016'!L373/'2018 Hourly Load - RC2016'!$C$7</f>
        <v>0.57147512448268356</v>
      </c>
      <c r="M372" s="33">
        <f>+'2018 Hourly Load - RC2016'!M373/'2018 Hourly Load - RC2016'!$C$7</f>
        <v>0.60076332906393526</v>
      </c>
      <c r="N372" s="33">
        <f>+'2018 Hourly Load - RC2016'!N373/'2018 Hourly Load - RC2016'!$C$7</f>
        <v>0.61601325013691233</v>
      </c>
      <c r="O372" s="33">
        <f>+'2018 Hourly Load - RC2016'!O373/'2018 Hourly Load - RC2016'!$C$7</f>
        <v>0.62282348886265271</v>
      </c>
      <c r="P372" s="33">
        <f>+'2018 Hourly Load - RC2016'!P373/'2018 Hourly Load - RC2016'!$C$7</f>
        <v>0.62783716154417935</v>
      </c>
      <c r="Q372" s="33">
        <f>+'2018 Hourly Load - RC2016'!Q373/'2018 Hourly Load - RC2016'!$C$7</f>
        <v>0.63038577849062205</v>
      </c>
      <c r="R372" s="33">
        <f>+'2018 Hourly Load - RC2016'!R373/'2018 Hourly Load - RC2016'!$C$7</f>
        <v>0.62035843312756878</v>
      </c>
      <c r="S372" s="33">
        <f>+'2018 Hourly Load - RC2016'!S373/'2018 Hourly Load - RC2016'!$C$7</f>
        <v>0.61751735194137025</v>
      </c>
      <c r="T372" s="33">
        <f>+'2018 Hourly Load - RC2016'!T373/'2018 Hourly Load - RC2016'!$C$7</f>
        <v>0.64630418925446931</v>
      </c>
      <c r="U372" s="33">
        <f>+'2018 Hourly Load - RC2016'!U373/'2018 Hourly Load - RC2016'!$C$7</f>
        <v>0.6244529324841489</v>
      </c>
      <c r="V372" s="33">
        <f>+'2018 Hourly Load - RC2016'!V373/'2018 Hourly Load - RC2016'!$C$7</f>
        <v>0.59478870245178261</v>
      </c>
      <c r="W372" s="33">
        <f>+'2018 Hourly Load - RC2016'!W373/'2018 Hourly Load - RC2016'!$C$7</f>
        <v>0.55455397918253091</v>
      </c>
      <c r="X372" s="33">
        <f>+'2018 Hourly Load - RC2016'!X373/'2018 Hourly Load - RC2016'!$C$7</f>
        <v>0.51055900140213428</v>
      </c>
      <c r="Y372" s="33">
        <f>+'2018 Hourly Load - RC2016'!Y373/'2018 Hourly Load - RC2016'!$C$7</f>
        <v>0.4556175049337377</v>
      </c>
      <c r="AA372" s="34">
        <f t="shared" si="5"/>
        <v>0.64630418925446931</v>
      </c>
    </row>
    <row r="373" spans="1:27" x14ac:dyDescent="0.2">
      <c r="A373" s="29">
        <f>IF('2018 Hourly Load - RC2016'!A374="","",'2018 Hourly Load - RC2016'!A374)</f>
        <v>43464</v>
      </c>
      <c r="B373" s="33">
        <f>+'2018 Hourly Load - RC2016'!B374/'2018 Hourly Load - RC2016'!$C$7</f>
        <v>0.40585680356958531</v>
      </c>
      <c r="C373" s="33">
        <f>+'2018 Hourly Load - RC2016'!C374/'2018 Hourly Load - RC2016'!$C$7</f>
        <v>0.37326793113966189</v>
      </c>
      <c r="D373" s="33">
        <f>+'2018 Hourly Load - RC2016'!D374/'2018 Hourly Load - RC2016'!$C$7</f>
        <v>0.35346392404763144</v>
      </c>
      <c r="E373" s="33">
        <f>+'2018 Hourly Load - RC2016'!E374/'2018 Hourly Load - RC2016'!$C$7</f>
        <v>0.34268452778234904</v>
      </c>
      <c r="F373" s="33">
        <f>+'2018 Hourly Load - RC2016'!F374/'2018 Hourly Load - RC2016'!$C$7</f>
        <v>0.34164001264036437</v>
      </c>
      <c r="G373" s="33">
        <f>+'2018 Hourly Load - RC2016'!G374/'2018 Hourly Load - RC2016'!$C$7</f>
        <v>0.35768376522124978</v>
      </c>
      <c r="H373" s="33">
        <f>+'2018 Hourly Load - RC2016'!H374/'2018 Hourly Load - RC2016'!$C$7</f>
        <v>0.3886849746353564</v>
      </c>
      <c r="I373" s="33">
        <f>+'2018 Hourly Load - RC2016'!I374/'2018 Hourly Load - RC2016'!$C$7</f>
        <v>0.41901769435859282</v>
      </c>
      <c r="J373" s="33">
        <f>+'2018 Hourly Load - RC2016'!J374/'2018 Hourly Load - RC2016'!$C$7</f>
        <v>0.46313801395602772</v>
      </c>
      <c r="K373" s="33">
        <f>+'2018 Hourly Load - RC2016'!K374/'2018 Hourly Load - RC2016'!$C$7</f>
        <v>0.51218844502363048</v>
      </c>
      <c r="L373" s="33">
        <f>+'2018 Hourly Load - RC2016'!L374/'2018 Hourly Load - RC2016'!$C$7</f>
        <v>0.55605808098698895</v>
      </c>
      <c r="M373" s="33">
        <f>+'2018 Hourly Load - RC2016'!M374/'2018 Hourly Load - RC2016'!$C$7</f>
        <v>0.59169693763150788</v>
      </c>
      <c r="N373" s="33">
        <f>+'2018 Hourly Load - RC2016'!N374/'2018 Hourly Load - RC2016'!$C$7</f>
        <v>0.61388243924726349</v>
      </c>
      <c r="O373" s="33">
        <f>+'2018 Hourly Load - RC2016'!O374/'2018 Hourly Load - RC2016'!$C$7</f>
        <v>0.62942482455999615</v>
      </c>
      <c r="P373" s="33">
        <f>+'2018 Hourly Load - RC2016'!P374/'2018 Hourly Load - RC2016'!$C$7</f>
        <v>0.63364466573361444</v>
      </c>
      <c r="Q373" s="33">
        <f>+'2018 Hourly Load - RC2016'!Q374/'2018 Hourly Load - RC2016'!$C$7</f>
        <v>0.62846387062937026</v>
      </c>
      <c r="R373" s="33">
        <f>+'2018 Hourly Load - RC2016'!R374/'2018 Hourly Load - RC2016'!$C$7</f>
        <v>0.61630571437666803</v>
      </c>
      <c r="S373" s="33">
        <f>+'2018 Hourly Load - RC2016'!S374/'2018 Hourly Load - RC2016'!$C$7</f>
        <v>0.61618037255962976</v>
      </c>
      <c r="T373" s="33">
        <f>+'2018 Hourly Load - RC2016'!T374/'2018 Hourly Load - RC2016'!$C$7</f>
        <v>0.64459118442161434</v>
      </c>
      <c r="U373" s="33">
        <f>+'2018 Hourly Load - RC2016'!U374/'2018 Hourly Load - RC2016'!$C$7</f>
        <v>0.62303239189104964</v>
      </c>
      <c r="V373" s="33">
        <f>+'2018 Hourly Load - RC2016'!V374/'2018 Hourly Load - RC2016'!$C$7</f>
        <v>0.59629280425624065</v>
      </c>
      <c r="W373" s="33">
        <f>+'2018 Hourly Load - RC2016'!W374/'2018 Hourly Load - RC2016'!$C$7</f>
        <v>0.55802176945392024</v>
      </c>
      <c r="X373" s="33">
        <f>+'2018 Hourly Load - RC2016'!X374/'2018 Hourly Load - RC2016'!$C$7</f>
        <v>0.51678431164836336</v>
      </c>
      <c r="Y373" s="33">
        <f>+'2018 Hourly Load - RC2016'!Y374/'2018 Hourly Load - RC2016'!$C$7</f>
        <v>0.46614621756494373</v>
      </c>
      <c r="AA373" s="34">
        <f t="shared" si="5"/>
        <v>0.64459118442161434</v>
      </c>
    </row>
    <row r="374" spans="1:27" x14ac:dyDescent="0.2">
      <c r="A374" s="29">
        <f>IF('2018 Hourly Load - RC2016'!A375="","",'2018 Hourly Load - RC2016'!A375)</f>
        <v>43465</v>
      </c>
      <c r="B374" s="33">
        <f>+'2018 Hourly Load - RC2016'!B375/'2018 Hourly Load - RC2016'!$C$7</f>
        <v>0.41905947496427226</v>
      </c>
      <c r="C374" s="33">
        <f>+'2018 Hourly Load - RC2016'!C375/'2018 Hourly Load - RC2016'!$C$7</f>
        <v>0.38517540375828774</v>
      </c>
      <c r="D374" s="33">
        <f>+'2018 Hourly Load - RC2016'!D375/'2018 Hourly Load - RC2016'!$C$7</f>
        <v>0.36449400394699011</v>
      </c>
      <c r="E374" s="33">
        <f>+'2018 Hourly Load - RC2016'!E375/'2018 Hourly Load - RC2016'!$C$7</f>
        <v>0.35333858223059328</v>
      </c>
      <c r="F374" s="33">
        <f>+'2018 Hourly Load - RC2016'!F375/'2018 Hourly Load - RC2016'!$C$7</f>
        <v>0.35237762829996733</v>
      </c>
      <c r="G374" s="33">
        <f>+'2018 Hourly Load - RC2016'!G375/'2018 Hourly Load - RC2016'!$C$7</f>
        <v>0.36641591180824201</v>
      </c>
      <c r="H374" s="33">
        <f>+'2018 Hourly Load - RC2016'!H375/'2018 Hourly Load - RC2016'!$C$7</f>
        <v>0.39511918790998235</v>
      </c>
      <c r="I374" s="33">
        <f>+'2018 Hourly Load - RC2016'!I375/'2018 Hourly Load - RC2016'!$C$7</f>
        <v>0.42741559610015006</v>
      </c>
      <c r="J374" s="33">
        <f>+'2018 Hourly Load - RC2016'!J375/'2018 Hourly Load - RC2016'!$C$7</f>
        <v>0.46990647207608871</v>
      </c>
      <c r="K374" s="33">
        <f>+'2018 Hourly Load - RC2016'!K375/'2018 Hourly Load - RC2016'!$C$7</f>
        <v>0.51340008258833281</v>
      </c>
      <c r="L374" s="33">
        <f>+'2018 Hourly Load - RC2016'!L375/'2018 Hourly Load - RC2016'!$C$7</f>
        <v>0.54799442409086685</v>
      </c>
      <c r="M374" s="33">
        <f>+'2018 Hourly Load - RC2016'!M375/'2018 Hourly Load - RC2016'!$C$7</f>
        <v>0.56804911481697362</v>
      </c>
      <c r="N374" s="33">
        <f>+'2018 Hourly Load - RC2016'!N375/'2018 Hourly Load - RC2016'!$C$7</f>
        <v>0.57281210386442405</v>
      </c>
      <c r="O374" s="33">
        <f>+'2018 Hourly Load - RC2016'!O375/'2018 Hourly Load - RC2016'!$C$7</f>
        <v>0.57590386868469878</v>
      </c>
      <c r="P374" s="33">
        <f>+'2018 Hourly Load - RC2016'!P375/'2018 Hourly Load - RC2016'!$C$7</f>
        <v>0.57494291475407289</v>
      </c>
      <c r="Q374" s="33">
        <f>+'2018 Hourly Load - RC2016'!Q375/'2018 Hourly Load - RC2016'!$C$7</f>
        <v>0.56892650753624086</v>
      </c>
      <c r="R374" s="33">
        <f>+'2018 Hourly Load - RC2016'!R375/'2018 Hourly Load - RC2016'!$C$7</f>
        <v>0.57063951236909582</v>
      </c>
      <c r="S374" s="33">
        <f>+'2018 Hourly Load - RC2016'!S375/'2018 Hourly Load - RC2016'!$C$7</f>
        <v>0.600303742401462</v>
      </c>
      <c r="T374" s="33">
        <f>+'2018 Hourly Load - RC2016'!T375/'2018 Hourly Load - RC2016'!$C$7</f>
        <v>0.62574813126021001</v>
      </c>
      <c r="U374" s="33">
        <f>+'2018 Hourly Load - RC2016'!U375/'2018 Hourly Load - RC2016'!$C$7</f>
        <v>0.59579143698808801</v>
      </c>
      <c r="V374" s="33">
        <f>+'2018 Hourly Load - RC2016'!V375/'2018 Hourly Load - RC2016'!$C$7</f>
        <v>0.55990189670949286</v>
      </c>
      <c r="W374" s="33">
        <f>+'2018 Hourly Load - RC2016'!W375/'2018 Hourly Load - RC2016'!$C$7</f>
        <v>0.52062812737086706</v>
      </c>
      <c r="X374" s="33">
        <f>+'2018 Hourly Load - RC2016'!X375/'2018 Hourly Load - RC2016'!$C$7</f>
        <v>0.48060230713001234</v>
      </c>
      <c r="Y374" s="33">
        <f>+'2018 Hourly Load - RC2016'!Y375/'2018 Hourly Load - RC2016'!$C$7</f>
        <v>0.44767918985465377</v>
      </c>
      <c r="AA374" s="34">
        <f t="shared" si="5"/>
        <v>0.62574813126021001</v>
      </c>
    </row>
    <row r="375" spans="1:27" x14ac:dyDescent="0.2">
      <c r="A375" s="29" t="str">
        <f>IF('2018 Hourly Load - RC2016'!A376="","",'2018 Hourly Load - RC2016'!A376)</f>
        <v/>
      </c>
      <c r="B375" s="33">
        <f>+'2018 Hourly Load - RC2016'!B376/'2018 Hourly Load - RC2016'!$C$7</f>
        <v>0</v>
      </c>
      <c r="C375" s="33">
        <f>+'2018 Hourly Load - RC2016'!C376/'2018 Hourly Load - RC2016'!$C$7</f>
        <v>0</v>
      </c>
      <c r="D375" s="33">
        <f>+'2018 Hourly Load - RC2016'!D376/'2018 Hourly Load - RC2016'!$C$7</f>
        <v>0</v>
      </c>
      <c r="E375" s="33">
        <f>+'2018 Hourly Load - RC2016'!E376/'2018 Hourly Load - RC2016'!$C$7</f>
        <v>0</v>
      </c>
      <c r="F375" s="33">
        <f>+'2018 Hourly Load - RC2016'!F376/'2018 Hourly Load - RC2016'!$C$7</f>
        <v>0</v>
      </c>
      <c r="G375" s="33">
        <f>+'2018 Hourly Load - RC2016'!G376/'2018 Hourly Load - RC2016'!$C$7</f>
        <v>0</v>
      </c>
      <c r="H375" s="33">
        <f>+'2018 Hourly Load - RC2016'!H376/'2018 Hourly Load - RC2016'!$C$7</f>
        <v>0</v>
      </c>
      <c r="I375" s="33">
        <f>+'2018 Hourly Load - RC2016'!I376/'2018 Hourly Load - RC2016'!$C$7</f>
        <v>0</v>
      </c>
      <c r="J375" s="33">
        <f>+'2018 Hourly Load - RC2016'!J376/'2018 Hourly Load - RC2016'!$C$7</f>
        <v>0</v>
      </c>
      <c r="K375" s="33">
        <f>+'2018 Hourly Load - RC2016'!K376/'2018 Hourly Load - RC2016'!$C$7</f>
        <v>0</v>
      </c>
      <c r="L375" s="33">
        <f>+'2018 Hourly Load - RC2016'!L376/'2018 Hourly Load - RC2016'!$C$7</f>
        <v>0</v>
      </c>
      <c r="M375" s="33">
        <f>+'2018 Hourly Load - RC2016'!M376/'2018 Hourly Load - RC2016'!$C$7</f>
        <v>0</v>
      </c>
      <c r="N375" s="33">
        <f>+'2018 Hourly Load - RC2016'!N376/'2018 Hourly Load - RC2016'!$C$7</f>
        <v>0</v>
      </c>
      <c r="O375" s="33">
        <f>+'2018 Hourly Load - RC2016'!O376/'2018 Hourly Load - RC2016'!$C$7</f>
        <v>0</v>
      </c>
      <c r="P375" s="33">
        <f>+'2018 Hourly Load - RC2016'!P376/'2018 Hourly Load - RC2016'!$C$7</f>
        <v>0</v>
      </c>
      <c r="Q375" s="33">
        <f>+'2018 Hourly Load - RC2016'!Q376/'2018 Hourly Load - RC2016'!$C$7</f>
        <v>0</v>
      </c>
      <c r="R375" s="33">
        <f>+'2018 Hourly Load - RC2016'!R376/'2018 Hourly Load - RC2016'!$C$7</f>
        <v>0</v>
      </c>
      <c r="S375" s="33">
        <f>+'2018 Hourly Load - RC2016'!S376/'2018 Hourly Load - RC2016'!$C$7</f>
        <v>0</v>
      </c>
      <c r="T375" s="33">
        <f>+'2018 Hourly Load - RC2016'!T376/'2018 Hourly Load - RC2016'!$C$7</f>
        <v>0</v>
      </c>
      <c r="U375" s="33">
        <f>+'2018 Hourly Load - RC2016'!U376/'2018 Hourly Load - RC2016'!$C$7</f>
        <v>0</v>
      </c>
      <c r="V375" s="33">
        <f>+'2018 Hourly Load - RC2016'!V376/'2018 Hourly Load - RC2016'!$C$7</f>
        <v>0</v>
      </c>
      <c r="W375" s="33">
        <f>+'2018 Hourly Load - RC2016'!W376/'2018 Hourly Load - RC2016'!$C$7</f>
        <v>0</v>
      </c>
      <c r="X375" s="33">
        <f>+'2018 Hourly Load - RC2016'!X376/'2018 Hourly Load - RC2016'!$C$7</f>
        <v>0</v>
      </c>
      <c r="Y375" s="33">
        <f>+'2018 Hourly Load - RC2016'!Y376/'2018 Hourly Load - RC2016'!$C$7</f>
        <v>0</v>
      </c>
      <c r="AA375" s="34">
        <f t="shared" si="5"/>
        <v>0</v>
      </c>
    </row>
    <row r="376" spans="1:27" x14ac:dyDescent="0.2">
      <c r="A376" s="29" t="str">
        <f>IF('2018 Hourly Load - RC2016'!A377="","",'2018 Hourly Load - RC2016'!A377)</f>
        <v/>
      </c>
      <c r="B376" s="33">
        <f>+'2018 Hourly Load - RC2016'!B377/'2018 Hourly Load - RC2016'!$C$7</f>
        <v>0</v>
      </c>
      <c r="C376" s="33">
        <f>+'2018 Hourly Load - RC2016'!C377/'2018 Hourly Load - RC2016'!$C$7</f>
        <v>0</v>
      </c>
      <c r="D376" s="33">
        <f>+'2018 Hourly Load - RC2016'!D377/'2018 Hourly Load - RC2016'!$C$7</f>
        <v>0</v>
      </c>
      <c r="E376" s="33">
        <f>+'2018 Hourly Load - RC2016'!E377/'2018 Hourly Load - RC2016'!$C$7</f>
        <v>0</v>
      </c>
      <c r="F376" s="33">
        <f>+'2018 Hourly Load - RC2016'!F377/'2018 Hourly Load - RC2016'!$C$7</f>
        <v>0</v>
      </c>
      <c r="G376" s="33">
        <f>+'2018 Hourly Load - RC2016'!G377/'2018 Hourly Load - RC2016'!$C$7</f>
        <v>0</v>
      </c>
      <c r="H376" s="33">
        <f>+'2018 Hourly Load - RC2016'!H377/'2018 Hourly Load - RC2016'!$C$7</f>
        <v>0</v>
      </c>
      <c r="I376" s="33">
        <f>+'2018 Hourly Load - RC2016'!I377/'2018 Hourly Load - RC2016'!$C$7</f>
        <v>0</v>
      </c>
      <c r="J376" s="33">
        <f>+'2018 Hourly Load - RC2016'!J377/'2018 Hourly Load - RC2016'!$C$7</f>
        <v>0</v>
      </c>
      <c r="K376" s="33">
        <f>+'2018 Hourly Load - RC2016'!K377/'2018 Hourly Load - RC2016'!$C$7</f>
        <v>0</v>
      </c>
      <c r="L376" s="33">
        <f>+'2018 Hourly Load - RC2016'!L377/'2018 Hourly Load - RC2016'!$C$7</f>
        <v>0</v>
      </c>
      <c r="M376" s="33">
        <f>+'2018 Hourly Load - RC2016'!M377/'2018 Hourly Load - RC2016'!$C$7</f>
        <v>0</v>
      </c>
      <c r="N376" s="33">
        <f>+'2018 Hourly Load - RC2016'!N377/'2018 Hourly Load - RC2016'!$C$7</f>
        <v>0</v>
      </c>
      <c r="O376" s="33">
        <f>+'2018 Hourly Load - RC2016'!O377/'2018 Hourly Load - RC2016'!$C$7</f>
        <v>0</v>
      </c>
      <c r="P376" s="33">
        <f>+'2018 Hourly Load - RC2016'!P377/'2018 Hourly Load - RC2016'!$C$7</f>
        <v>0</v>
      </c>
      <c r="Q376" s="33">
        <f>+'2018 Hourly Load - RC2016'!Q377/'2018 Hourly Load - RC2016'!$C$7</f>
        <v>0</v>
      </c>
      <c r="R376" s="33">
        <f>+'2018 Hourly Load - RC2016'!R377/'2018 Hourly Load - RC2016'!$C$7</f>
        <v>0</v>
      </c>
      <c r="S376" s="33">
        <f>+'2018 Hourly Load - RC2016'!S377/'2018 Hourly Load - RC2016'!$C$7</f>
        <v>0</v>
      </c>
      <c r="T376" s="33">
        <f>+'2018 Hourly Load - RC2016'!T377/'2018 Hourly Load - RC2016'!$C$7</f>
        <v>0</v>
      </c>
      <c r="U376" s="33">
        <f>+'2018 Hourly Load - RC2016'!U377/'2018 Hourly Load - RC2016'!$C$7</f>
        <v>0</v>
      </c>
      <c r="V376" s="33">
        <f>+'2018 Hourly Load - RC2016'!V377/'2018 Hourly Load - RC2016'!$C$7</f>
        <v>0</v>
      </c>
      <c r="W376" s="33">
        <f>+'2018 Hourly Load - RC2016'!W377/'2018 Hourly Load - RC2016'!$C$7</f>
        <v>0</v>
      </c>
      <c r="X376" s="33">
        <f>+'2018 Hourly Load - RC2016'!X377/'2018 Hourly Load - RC2016'!$C$7</f>
        <v>0</v>
      </c>
      <c r="Y376" s="33">
        <f>+'2018 Hourly Load - RC2016'!Y377/'2018 Hourly Load - RC2016'!$C$7</f>
        <v>0</v>
      </c>
      <c r="AA376" s="34">
        <f t="shared" ref="AA376" si="6">MAX(B376:Y376)</f>
        <v>0</v>
      </c>
    </row>
    <row r="377" spans="1:27" x14ac:dyDescent="0.2">
      <c r="A377" s="29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27" x14ac:dyDescent="0.2">
      <c r="A378" s="29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7" ht="12" thickBot="1" x14ac:dyDescent="0.25">
      <c r="A379" s="28" t="s">
        <v>78</v>
      </c>
      <c r="B379" s="56">
        <f t="shared" ref="B379:Y379" si="7">MAX(B10:B378)</f>
        <v>0.66009178912866773</v>
      </c>
      <c r="C379" s="56">
        <f t="shared" si="7"/>
        <v>0.58568053041367585</v>
      </c>
      <c r="D379" s="56">
        <f t="shared" si="7"/>
        <v>0.55380192828030195</v>
      </c>
      <c r="E379" s="56">
        <f t="shared" si="7"/>
        <v>0.53420682421666854</v>
      </c>
      <c r="F379" s="56">
        <f t="shared" si="7"/>
        <v>0.53951296113795089</v>
      </c>
      <c r="G379" s="56">
        <f t="shared" si="7"/>
        <v>0.59395309033819488</v>
      </c>
      <c r="H379" s="56">
        <f t="shared" si="7"/>
        <v>0.68620466767828592</v>
      </c>
      <c r="I379" s="56">
        <f t="shared" si="7"/>
        <v>0.73078457393819407</v>
      </c>
      <c r="J379" s="56">
        <f t="shared" si="7"/>
        <v>0.70546552689648423</v>
      </c>
      <c r="K379" s="56">
        <f t="shared" si="7"/>
        <v>0.70659360324982767</v>
      </c>
      <c r="L379" s="56">
        <f t="shared" si="7"/>
        <v>0.76780219057013266</v>
      </c>
      <c r="M379" s="56">
        <f t="shared" si="7"/>
        <v>0.82341217672939948</v>
      </c>
      <c r="N379" s="56">
        <f t="shared" si="7"/>
        <v>0.86765783814387254</v>
      </c>
      <c r="O379" s="56">
        <f t="shared" si="7"/>
        <v>0.90571996991779602</v>
      </c>
      <c r="P379" s="56">
        <f t="shared" si="7"/>
        <v>0.92698629820860501</v>
      </c>
      <c r="Q379" s="56">
        <f t="shared" si="7"/>
        <v>0.94850331013349043</v>
      </c>
      <c r="R379" s="56">
        <f t="shared" si="7"/>
        <v>0.94925536103571939</v>
      </c>
      <c r="S379" s="56">
        <f t="shared" si="7"/>
        <v>0.94048143384304772</v>
      </c>
      <c r="T379" s="56">
        <f t="shared" si="7"/>
        <v>0.92243221218955163</v>
      </c>
      <c r="U379" s="56">
        <f t="shared" si="7"/>
        <v>0.88670979433367403</v>
      </c>
      <c r="V379" s="56">
        <f t="shared" si="7"/>
        <v>0.86473319574631535</v>
      </c>
      <c r="W379" s="56">
        <f t="shared" si="7"/>
        <v>0.82880187486204082</v>
      </c>
      <c r="X379" s="56">
        <f t="shared" si="7"/>
        <v>0.7625378342545297</v>
      </c>
      <c r="Y379" s="56">
        <f t="shared" si="7"/>
        <v>0.69226285550179734</v>
      </c>
    </row>
    <row r="380" spans="1:27" ht="12" thickTop="1" x14ac:dyDescent="0.2"/>
    <row r="384" spans="1:27" x14ac:dyDescent="0.2">
      <c r="E384" s="28" t="s">
        <v>1</v>
      </c>
    </row>
  </sheetData>
  <mergeCells count="2">
    <mergeCell ref="A4:AA4"/>
    <mergeCell ref="A5:AA5"/>
  </mergeCells>
  <phoneticPr fontId="5" type="noConversion"/>
  <conditionalFormatting sqref="AA10:AA375 B10:Y375 B379:Y379">
    <cfRule type="cellIs" dxfId="1" priority="2" stopIfTrue="1" operator="equal">
      <formula>1</formula>
    </cfRule>
  </conditionalFormatting>
  <conditionalFormatting sqref="AA376 B376:Y376">
    <cfRule type="cellIs" dxfId="0" priority="1" stopIfTrue="1" operator="equal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376"/>
  <sheetViews>
    <sheetView showGridLines="0" zoomScale="80" zoomScaleNormal="80" workbookViewId="0">
      <pane xSplit="1" ySplit="9" topLeftCell="B10" activePane="bottomRight" state="frozen"/>
      <selection activeCell="B8" sqref="B8"/>
      <selection pane="topRight" activeCell="B8" sqref="B8"/>
      <selection pane="bottomLeft" activeCell="B8" sqref="B8"/>
      <selection pane="bottomRight" activeCell="A2" sqref="A1:A2"/>
    </sheetView>
  </sheetViews>
  <sheetFormatPr defaultRowHeight="13.2" x14ac:dyDescent="0.25"/>
  <cols>
    <col min="1" max="1" width="14" style="28" customWidth="1"/>
  </cols>
  <sheetData>
    <row r="1" spans="1:25" ht="15.6" x14ac:dyDescent="0.3">
      <c r="A1" s="4" t="s">
        <v>124</v>
      </c>
    </row>
    <row r="2" spans="1:25" ht="15.6" x14ac:dyDescent="0.3">
      <c r="A2" s="4" t="s">
        <v>121</v>
      </c>
    </row>
    <row r="4" spans="1:25" ht="13.8" x14ac:dyDescent="0.25">
      <c r="A4" s="98" t="s">
        <v>87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5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8" spans="1:25" s="7" customFormat="1" ht="13.5" customHeight="1" x14ac:dyDescent="0.25">
      <c r="A8" s="48" t="s">
        <v>0</v>
      </c>
      <c r="B8" s="48" t="s">
        <v>54</v>
      </c>
      <c r="C8" s="48" t="s">
        <v>55</v>
      </c>
      <c r="D8" s="48" t="s">
        <v>56</v>
      </c>
      <c r="E8" s="48" t="s">
        <v>57</v>
      </c>
      <c r="F8" s="48" t="s">
        <v>58</v>
      </c>
      <c r="G8" s="48" t="s">
        <v>59</v>
      </c>
      <c r="H8" s="48" t="s">
        <v>60</v>
      </c>
      <c r="I8" s="48" t="s">
        <v>61</v>
      </c>
      <c r="J8" s="48" t="s">
        <v>62</v>
      </c>
      <c r="K8" s="48" t="s">
        <v>63</v>
      </c>
      <c r="L8" s="48" t="s">
        <v>64</v>
      </c>
      <c r="M8" s="48" t="s">
        <v>65</v>
      </c>
      <c r="N8" s="48" t="s">
        <v>66</v>
      </c>
      <c r="O8" s="48" t="s">
        <v>67</v>
      </c>
      <c r="P8" s="48" t="s">
        <v>68</v>
      </c>
      <c r="Q8" s="48" t="s">
        <v>69</v>
      </c>
      <c r="R8" s="48" t="s">
        <v>70</v>
      </c>
      <c r="S8" s="48" t="s">
        <v>71</v>
      </c>
      <c r="T8" s="48" t="s">
        <v>72</v>
      </c>
      <c r="U8" s="48" t="s">
        <v>73</v>
      </c>
      <c r="V8" s="48" t="s">
        <v>74</v>
      </c>
      <c r="W8" s="48" t="s">
        <v>75</v>
      </c>
      <c r="X8" s="48" t="s">
        <v>76</v>
      </c>
      <c r="Y8" s="48" t="s">
        <v>77</v>
      </c>
    </row>
    <row r="10" spans="1:25" x14ac:dyDescent="0.25">
      <c r="A10" s="29">
        <f>IF('2018 Hourly Load - RC2016'!A11="","",'2018 Hourly Load - RC2016'!A11)</f>
        <v>43101</v>
      </c>
      <c r="B10" s="33">
        <f>'Hourly Loads p.u. of Peak'!B10^2</f>
        <v>0.16713643058541292</v>
      </c>
      <c r="C10" s="33">
        <f>'Hourly Loads p.u. of Peak'!C10^2</f>
        <v>0.1551960753567086</v>
      </c>
      <c r="D10" s="33">
        <f>'Hourly Loads p.u. of Peak'!D10^2</f>
        <v>0.13954736899602679</v>
      </c>
      <c r="E10" s="33">
        <f>'Hourly Loads p.u. of Peak'!E10^2</f>
        <v>0.12934629094439232</v>
      </c>
      <c r="F10" s="33">
        <f>'Hourly Loads p.u. of Peak'!F10^2</f>
        <v>0.12502536893471605</v>
      </c>
      <c r="G10" s="33">
        <f>'Hourly Loads p.u. of Peak'!G10^2</f>
        <v>0.12713195926406715</v>
      </c>
      <c r="H10" s="33">
        <f>'Hourly Loads p.u. of Peak'!H10^2</f>
        <v>0.13383230836326596</v>
      </c>
      <c r="I10" s="33">
        <f>'Hourly Loads p.u. of Peak'!I10^2</f>
        <v>0.1394849456601957</v>
      </c>
      <c r="J10" s="33">
        <f>'Hourly Loads p.u. of Peak'!J10^2</f>
        <v>0.16594290722716029</v>
      </c>
      <c r="K10" s="33">
        <f>'Hourly Loads p.u. of Peak'!K10^2</f>
        <v>0.21241209002865655</v>
      </c>
      <c r="L10" s="33">
        <f>'Hourly Loads p.u. of Peak'!L10^2</f>
        <v>0.26109729776091867</v>
      </c>
      <c r="M10" s="33">
        <f>'Hourly Loads p.u. of Peak'!M10^2</f>
        <v>0.29732884401183429</v>
      </c>
      <c r="N10" s="33">
        <f>'Hourly Loads p.u. of Peak'!N10^2</f>
        <v>0.31988532788754648</v>
      </c>
      <c r="O10" s="33">
        <f>'Hourly Loads p.u. of Peak'!O10^2</f>
        <v>0.32897583963318511</v>
      </c>
      <c r="P10" s="33">
        <f>'Hourly Loads p.u. of Peak'!P10^2</f>
        <v>0.32624963136218793</v>
      </c>
      <c r="Q10" s="33">
        <f>'Hourly Loads p.u. of Peak'!Q10^2</f>
        <v>0.31795056581991787</v>
      </c>
      <c r="R10" s="33">
        <f>'Hourly Loads p.u. of Peak'!R10^2</f>
        <v>0.30947944159421581</v>
      </c>
      <c r="S10" s="33">
        <f>'Hourly Loads p.u. of Peak'!S10^2</f>
        <v>0.31672668440144608</v>
      </c>
      <c r="T10" s="33">
        <f>'Hourly Loads p.u. of Peak'!T10^2</f>
        <v>0.34822895598745712</v>
      </c>
      <c r="U10" s="33">
        <f>'Hourly Loads p.u. of Peak'!U10^2</f>
        <v>0.32931141917746654</v>
      </c>
      <c r="V10" s="33">
        <f>'Hourly Loads p.u. of Peak'!V10^2</f>
        <v>0.30167319222863737</v>
      </c>
      <c r="W10" s="33">
        <f>'Hourly Loads p.u. of Peak'!W10^2</f>
        <v>0.27231674026801028</v>
      </c>
      <c r="X10" s="33">
        <f>'Hourly Loads p.u. of Peak'!X10^2</f>
        <v>0.23562003019115521</v>
      </c>
      <c r="Y10" s="33">
        <f>'Hourly Loads p.u. of Peak'!Y10^2</f>
        <v>0.1931883541879576</v>
      </c>
    </row>
    <row r="11" spans="1:25" x14ac:dyDescent="0.25">
      <c r="A11" s="29">
        <f>IF('2018 Hourly Load - RC2016'!A12="","",'2018 Hourly Load - RC2016'!A12)</f>
        <v>43102</v>
      </c>
      <c r="B11" s="33">
        <f>'Hourly Loads p.u. of Peak'!B11^2</f>
        <v>0.15727689336698225</v>
      </c>
      <c r="C11" s="33">
        <f>'Hourly Loads p.u. of Peak'!C11^2</f>
        <v>0.13619649270758497</v>
      </c>
      <c r="D11" s="33">
        <f>'Hourly Loads p.u. of Peak'!D11^2</f>
        <v>0.12287778797975005</v>
      </c>
      <c r="E11" s="33">
        <f>'Hourly Loads p.u. of Peak'!E11^2</f>
        <v>0.11674644783583216</v>
      </c>
      <c r="F11" s="33">
        <f>'Hourly Loads p.u. of Peak'!F11^2</f>
        <v>0.11503965139169881</v>
      </c>
      <c r="G11" s="33">
        <f>'Hourly Loads p.u. of Peak'!G11^2</f>
        <v>0.12211738935611002</v>
      </c>
      <c r="H11" s="33">
        <f>'Hourly Loads p.u. of Peak'!H11^2</f>
        <v>0.1511409744643987</v>
      </c>
      <c r="I11" s="33">
        <f>'Hourly Loads p.u. of Peak'!I11^2</f>
        <v>0.17697916622086332</v>
      </c>
      <c r="J11" s="33">
        <f>'Hourly Loads p.u. of Peak'!J11^2</f>
        <v>0.21912688412517087</v>
      </c>
      <c r="K11" s="33">
        <f>'Hourly Loads p.u. of Peak'!K11^2</f>
        <v>0.27445760408102216</v>
      </c>
      <c r="L11" s="33">
        <f>'Hourly Loads p.u. of Peak'!L11^2</f>
        <v>0.32348723815471297</v>
      </c>
      <c r="M11" s="33">
        <f>'Hourly Loads p.u. of Peak'!M11^2</f>
        <v>0.35941213325959653</v>
      </c>
      <c r="N11" s="33">
        <f>'Hourly Loads p.u. of Peak'!N11^2</f>
        <v>0.38624548146676801</v>
      </c>
      <c r="O11" s="33">
        <f>'Hourly Loads p.u. of Peak'!O11^2</f>
        <v>0.40548649020758021</v>
      </c>
      <c r="P11" s="33">
        <f>'Hourly Loads p.u. of Peak'!P11^2</f>
        <v>0.41425987360188293</v>
      </c>
      <c r="Q11" s="33">
        <f>'Hourly Loads p.u. of Peak'!Q11^2</f>
        <v>0.40980794986791197</v>
      </c>
      <c r="R11" s="33">
        <f>'Hourly Loads p.u. of Peak'!R11^2</f>
        <v>0.39344536388461249</v>
      </c>
      <c r="S11" s="33">
        <f>'Hourly Loads p.u. of Peak'!S11^2</f>
        <v>0.38660909216112704</v>
      </c>
      <c r="T11" s="33">
        <f>'Hourly Loads p.u. of Peak'!T11^2</f>
        <v>0.41587492031080148</v>
      </c>
      <c r="U11" s="33">
        <f>'Hourly Loads p.u. of Peak'!U11^2</f>
        <v>0.38479274939596247</v>
      </c>
      <c r="V11" s="33">
        <f>'Hourly Loads p.u. of Peak'!V11^2</f>
        <v>0.34488393101393988</v>
      </c>
      <c r="W11" s="33">
        <f>'Hourly Loads p.u. of Peak'!W11^2</f>
        <v>0.30295964361493727</v>
      </c>
      <c r="X11" s="33">
        <f>'Hourly Loads p.u. of Peak'!X11^2</f>
        <v>0.25922197227499338</v>
      </c>
      <c r="Y11" s="33">
        <f>'Hourly Loads p.u. of Peak'!Y11^2</f>
        <v>0.21233507331789403</v>
      </c>
    </row>
    <row r="12" spans="1:25" x14ac:dyDescent="0.25">
      <c r="A12" s="29">
        <f>IF('2018 Hourly Load - RC2016'!A13="","",'2018 Hourly Load - RC2016'!A13)</f>
        <v>43103</v>
      </c>
      <c r="B12" s="33">
        <f>'Hourly Loads p.u. of Peak'!B12^2</f>
        <v>0.17178008263783118</v>
      </c>
      <c r="C12" s="33">
        <f>'Hourly Loads p.u. of Peak'!C12^2</f>
        <v>0.14541378003389283</v>
      </c>
      <c r="D12" s="33">
        <f>'Hourly Loads p.u. of Peak'!D12^2</f>
        <v>0.13015898307674295</v>
      </c>
      <c r="E12" s="33">
        <f>'Hourly Loads p.u. of Peak'!E12^2</f>
        <v>0.12305359974405557</v>
      </c>
      <c r="F12" s="33">
        <f>'Hourly Loads p.u. of Peak'!F12^2</f>
        <v>0.12246804930302699</v>
      </c>
      <c r="G12" s="33">
        <f>'Hourly Loads p.u. of Peak'!G12^2</f>
        <v>0.13070219178304227</v>
      </c>
      <c r="H12" s="33">
        <f>'Hourly Loads p.u. of Peak'!H12^2</f>
        <v>0.15641646379153951</v>
      </c>
      <c r="I12" s="33">
        <f>'Hourly Loads p.u. of Peak'!I12^2</f>
        <v>0.18268409178964662</v>
      </c>
      <c r="J12" s="33">
        <f>'Hourly Loads p.u. of Peak'!J12^2</f>
        <v>0.21589229573838059</v>
      </c>
      <c r="K12" s="33">
        <f>'Hourly Loads p.u. of Peak'!K12^2</f>
        <v>0.24624247972460167</v>
      </c>
      <c r="L12" s="33">
        <f>'Hourly Loads p.u. of Peak'!L12^2</f>
        <v>0.26448132160875903</v>
      </c>
      <c r="M12" s="33">
        <f>'Hourly Loads p.u. of Peak'!M12^2</f>
        <v>0.27053184657494661</v>
      </c>
      <c r="N12" s="33">
        <f>'Hourly Loads p.u. of Peak'!N12^2</f>
        <v>0.27057531074269991</v>
      </c>
      <c r="O12" s="33">
        <f>'Hourly Loads p.u. of Peak'!O12^2</f>
        <v>0.26559981651630266</v>
      </c>
      <c r="P12" s="33">
        <f>'Hourly Loads p.u. of Peak'!P12^2</f>
        <v>0.26062783272973628</v>
      </c>
      <c r="Q12" s="33">
        <f>'Hourly Loads p.u. of Peak'!Q12^2</f>
        <v>0.25756540252666171</v>
      </c>
      <c r="R12" s="33">
        <f>'Hourly Loads p.u. of Peak'!R12^2</f>
        <v>0.25599869375377499</v>
      </c>
      <c r="S12" s="33">
        <f>'Hourly Loads p.u. of Peak'!S12^2</f>
        <v>0.28106337554220845</v>
      </c>
      <c r="T12" s="33">
        <f>'Hourly Loads p.u. of Peak'!T12^2</f>
        <v>0.32102059470254718</v>
      </c>
      <c r="U12" s="33">
        <f>'Hourly Loads p.u. of Peak'!U12^2</f>
        <v>0.30989795549770693</v>
      </c>
      <c r="V12" s="33">
        <f>'Hourly Loads p.u. of Peak'!V12^2</f>
        <v>0.28770287759954305</v>
      </c>
      <c r="W12" s="33">
        <f>'Hourly Loads p.u. of Peak'!W12^2</f>
        <v>0.26195195282867317</v>
      </c>
      <c r="X12" s="33">
        <f>'Hourly Loads p.u. of Peak'!X12^2</f>
        <v>0.22897495611793769</v>
      </c>
      <c r="Y12" s="33">
        <f>'Hourly Loads p.u. of Peak'!Y12^2</f>
        <v>0.19362933944497643</v>
      </c>
    </row>
    <row r="13" spans="1:25" x14ac:dyDescent="0.25">
      <c r="A13" s="29">
        <f>IF('2018 Hourly Load - RC2016'!A14="","",'2018 Hourly Load - RC2016'!A14)</f>
        <v>43104</v>
      </c>
      <c r="B13" s="33">
        <f>'Hourly Loads p.u. of Peak'!B13^2</f>
        <v>0.16455021921347385</v>
      </c>
      <c r="C13" s="33">
        <f>'Hourly Loads p.u. of Peak'!C13^2</f>
        <v>0.1464032579859571</v>
      </c>
      <c r="D13" s="33">
        <f>'Hourly Loads p.u. of Peak'!D13^2</f>
        <v>0.13604234582082422</v>
      </c>
      <c r="E13" s="33">
        <f>'Hourly Loads p.u. of Peak'!E13^2</f>
        <v>0.1316706891402141</v>
      </c>
      <c r="F13" s="33">
        <f>'Hourly Loads p.u. of Peak'!F13^2</f>
        <v>0.13221703996073308</v>
      </c>
      <c r="G13" s="33">
        <f>'Hourly Loads p.u. of Peak'!G13^2</f>
        <v>0.13886148037424959</v>
      </c>
      <c r="H13" s="33">
        <f>'Hourly Loads p.u. of Peak'!H13^2</f>
        <v>0.15358724130584997</v>
      </c>
      <c r="I13" s="33">
        <f>'Hourly Loads p.u. of Peak'!I13^2</f>
        <v>0.17414320390017252</v>
      </c>
      <c r="J13" s="33">
        <f>'Hourly Loads p.u. of Peak'!J13^2</f>
        <v>0.20834944806221939</v>
      </c>
      <c r="K13" s="33">
        <f>'Hourly Loads p.u. of Peak'!K13^2</f>
        <v>0.24112760654827614</v>
      </c>
      <c r="L13" s="33">
        <f>'Hourly Loads p.u. of Peak'!L13^2</f>
        <v>0.26139626818330275</v>
      </c>
      <c r="M13" s="33">
        <f>'Hourly Loads p.u. of Peak'!M13^2</f>
        <v>0.26594444360391778</v>
      </c>
      <c r="N13" s="33">
        <f>'Hourly Loads p.u. of Peak'!N13^2</f>
        <v>0.26165266470362897</v>
      </c>
      <c r="O13" s="33">
        <f>'Hourly Loads p.u. of Peak'!O13^2</f>
        <v>0.2548584362140221</v>
      </c>
      <c r="P13" s="33">
        <f>'Hourly Loads p.u. of Peak'!P13^2</f>
        <v>0.24628394690420641</v>
      </c>
      <c r="Q13" s="33">
        <f>'Hourly Loads p.u. of Peak'!Q13^2</f>
        <v>0.23842706411359671</v>
      </c>
      <c r="R13" s="33">
        <f>'Hourly Loads p.u. of Peak'!R13^2</f>
        <v>0.24006194105447951</v>
      </c>
      <c r="S13" s="33">
        <f>'Hourly Loads p.u. of Peak'!S13^2</f>
        <v>0.26486822584320008</v>
      </c>
      <c r="T13" s="33">
        <f>'Hourly Loads p.u. of Peak'!T13^2</f>
        <v>0.2875684317689397</v>
      </c>
      <c r="U13" s="33">
        <f>'Hourly Loads p.u. of Peak'!U13^2</f>
        <v>0.27214234594634173</v>
      </c>
      <c r="V13" s="33">
        <f>'Hourly Loads p.u. of Peak'!V13^2</f>
        <v>0.25308976106718906</v>
      </c>
      <c r="W13" s="33">
        <f>'Hourly Loads p.u. of Peak'!W13^2</f>
        <v>0.23065741165058257</v>
      </c>
      <c r="X13" s="33">
        <f>'Hourly Loads p.u. of Peak'!X13^2</f>
        <v>0.20398622970390812</v>
      </c>
      <c r="Y13" s="33">
        <f>'Hourly Loads p.u. of Peak'!Y13^2</f>
        <v>0.17459681521949744</v>
      </c>
    </row>
    <row r="14" spans="1:25" x14ac:dyDescent="0.25">
      <c r="A14" s="29">
        <f>IF('2018 Hourly Load - RC2016'!A15="","",'2018 Hourly Load - RC2016'!A15)</f>
        <v>43105</v>
      </c>
      <c r="B14" s="33">
        <f>'Hourly Loads p.u. of Peak'!B14^2</f>
        <v>0.14691526898929297</v>
      </c>
      <c r="C14" s="33">
        <f>'Hourly Loads p.u. of Peak'!C14^2</f>
        <v>0.12853614392455961</v>
      </c>
      <c r="D14" s="33">
        <f>'Hourly Loads p.u. of Peak'!D14^2</f>
        <v>0.11757590489316387</v>
      </c>
      <c r="E14" s="33">
        <f>'Hourly Loads p.u. of Peak'!E14^2</f>
        <v>0.11149628918615904</v>
      </c>
      <c r="F14" s="33">
        <f>'Hourly Loads p.u. of Peak'!F14^2</f>
        <v>0.11027198183664855</v>
      </c>
      <c r="G14" s="33">
        <f>'Hourly Loads p.u. of Peak'!G14^2</f>
        <v>0.11549356819435068</v>
      </c>
      <c r="H14" s="33">
        <f>'Hourly Loads p.u. of Peak'!H14^2</f>
        <v>0.12832652126563129</v>
      </c>
      <c r="I14" s="33">
        <f>'Hourly Loads p.u. of Peak'!I14^2</f>
        <v>0.14398341108823631</v>
      </c>
      <c r="J14" s="33">
        <f>'Hourly Loads p.u. of Peak'!J14^2</f>
        <v>0.17701432124212457</v>
      </c>
      <c r="K14" s="33">
        <f>'Hourly Loads p.u. of Peak'!K14^2</f>
        <v>0.21245060362089485</v>
      </c>
      <c r="L14" s="33">
        <f>'Hourly Loads p.u. of Peak'!L14^2</f>
        <v>0.2545210709014924</v>
      </c>
      <c r="M14" s="33">
        <f>'Hourly Loads p.u. of Peak'!M14^2</f>
        <v>0.28239395617710483</v>
      </c>
      <c r="N14" s="33">
        <f>'Hourly Loads p.u. of Peak'!N14^2</f>
        <v>0.29741997928915725</v>
      </c>
      <c r="O14" s="33">
        <f>'Hourly Loads p.u. of Peak'!O14^2</f>
        <v>0.30222419337820144</v>
      </c>
      <c r="P14" s="33">
        <f>'Hourly Loads p.u. of Peak'!P14^2</f>
        <v>0.3018108953843151</v>
      </c>
      <c r="Q14" s="33">
        <f>'Hourly Loads p.u. of Peak'!Q14^2</f>
        <v>0.2961908313381294</v>
      </c>
      <c r="R14" s="33">
        <f>'Hourly Loads p.u. of Peak'!R14^2</f>
        <v>0.28851021242714908</v>
      </c>
      <c r="S14" s="33">
        <f>'Hourly Loads p.u. of Peak'!S14^2</f>
        <v>0.29496422849961962</v>
      </c>
      <c r="T14" s="33">
        <f>'Hourly Loads p.u. of Peak'!T14^2</f>
        <v>0.33219483265973171</v>
      </c>
      <c r="U14" s="33">
        <f>'Hourly Loads p.u. of Peak'!U14^2</f>
        <v>0.31297569827074551</v>
      </c>
      <c r="V14" s="33">
        <f>'Hourly Loads p.u. of Peak'!V14^2</f>
        <v>0.28703096265794831</v>
      </c>
      <c r="W14" s="33">
        <f>'Hourly Loads p.u. of Peak'!W14^2</f>
        <v>0.24990495598897161</v>
      </c>
      <c r="X14" s="33">
        <f>'Hourly Loads p.u. of Peak'!X14^2</f>
        <v>0.20972481429846027</v>
      </c>
      <c r="Y14" s="33">
        <f>'Hourly Loads p.u. of Peak'!Y14^2</f>
        <v>0.17050104838670879</v>
      </c>
    </row>
    <row r="15" spans="1:25" x14ac:dyDescent="0.25">
      <c r="A15" s="29">
        <f>IF('2018 Hourly Load - RC2016'!A16="","",'2018 Hourly Load - RC2016'!A16)</f>
        <v>43106</v>
      </c>
      <c r="B15" s="33">
        <f>'Hourly Loads p.u. of Peak'!B15^2</f>
        <v>0.13521146084714156</v>
      </c>
      <c r="C15" s="33">
        <f>'Hourly Loads p.u. of Peak'!C15^2</f>
        <v>0.11751860669474889</v>
      </c>
      <c r="D15" s="33">
        <f>'Hourly Loads p.u. of Peak'!D15^2</f>
        <v>0.10756940750144046</v>
      </c>
      <c r="E15" s="33">
        <f>'Hourly Loads p.u. of Peak'!E15^2</f>
        <v>0.10411697284456138</v>
      </c>
      <c r="F15" s="33">
        <f>'Hourly Loads p.u. of Peak'!F15^2</f>
        <v>0.10685802585962755</v>
      </c>
      <c r="G15" s="33">
        <f>'Hourly Loads p.u. of Peak'!G15^2</f>
        <v>0.12343495640127981</v>
      </c>
      <c r="H15" s="33">
        <f>'Hourly Loads p.u. of Peak'!H15^2</f>
        <v>0.16151368003156946</v>
      </c>
      <c r="I15" s="33">
        <f>'Hourly Loads p.u. of Peak'!I15^2</f>
        <v>0.18818940582452937</v>
      </c>
      <c r="J15" s="33">
        <f>'Hourly Loads p.u. of Peak'!J15^2</f>
        <v>0.21414865800502145</v>
      </c>
      <c r="K15" s="33">
        <f>'Hourly Loads p.u. of Peak'!K15^2</f>
        <v>0.25166248710403893</v>
      </c>
      <c r="L15" s="33">
        <f>'Hourly Loads p.u. of Peak'!L15^2</f>
        <v>0.29346850357819371</v>
      </c>
      <c r="M15" s="33">
        <f>'Hourly Loads p.u. of Peak'!M15^2</f>
        <v>0.32163637053674998</v>
      </c>
      <c r="N15" s="33">
        <f>'Hourly Loads p.u. of Peak'!N15^2</f>
        <v>0.3446876675773024</v>
      </c>
      <c r="O15" s="33">
        <f>'Hourly Loads p.u. of Peak'!O15^2</f>
        <v>0.35731119000774586</v>
      </c>
      <c r="P15" s="33">
        <f>'Hourly Loads p.u. of Peak'!P15^2</f>
        <v>0.35337610216805682</v>
      </c>
      <c r="Q15" s="33">
        <f>'Hourly Loads p.u. of Peak'!Q15^2</f>
        <v>0.33848534532754276</v>
      </c>
      <c r="R15" s="33">
        <f>'Hourly Loads p.u. of Peak'!R15^2</f>
        <v>0.32467648474638888</v>
      </c>
      <c r="S15" s="33">
        <f>'Hourly Loads p.u. of Peak'!S15^2</f>
        <v>0.34547305648270293</v>
      </c>
      <c r="T15" s="33">
        <f>'Hourly Loads p.u. of Peak'!T15^2</f>
        <v>0.38174059565200524</v>
      </c>
      <c r="U15" s="33">
        <f>'Hourly Loads p.u. of Peak'!U15^2</f>
        <v>0.36066561863087487</v>
      </c>
      <c r="V15" s="33">
        <f>'Hourly Loads p.u. of Peak'!V15^2</f>
        <v>0.31583380202297096</v>
      </c>
      <c r="W15" s="33">
        <f>'Hourly Loads p.u. of Peak'!W15^2</f>
        <v>0.26473922634391084</v>
      </c>
      <c r="X15" s="33">
        <f>'Hourly Loads p.u. of Peak'!X15^2</f>
        <v>0.22527143511376349</v>
      </c>
      <c r="Y15" s="33">
        <f>'Hourly Loads p.u. of Peak'!Y15^2</f>
        <v>0.18537256326886534</v>
      </c>
    </row>
    <row r="16" spans="1:25" x14ac:dyDescent="0.25">
      <c r="A16" s="29">
        <f>IF('2018 Hourly Load - RC2016'!A17="","",'2018 Hourly Load - RC2016'!A17)</f>
        <v>43107</v>
      </c>
      <c r="B16" s="33">
        <f>'Hourly Loads p.u. of Peak'!B16^2</f>
        <v>0.15747578919708838</v>
      </c>
      <c r="C16" s="33">
        <f>'Hourly Loads p.u. of Peak'!C16^2</f>
        <v>0.14300215849295161</v>
      </c>
      <c r="D16" s="33">
        <f>'Hourly Loads p.u. of Peak'!D16^2</f>
        <v>0.13942253628931672</v>
      </c>
      <c r="E16" s="33">
        <f>'Hourly Loads p.u. of Peak'!E16^2</f>
        <v>0.142276300432681</v>
      </c>
      <c r="F16" s="33">
        <f>'Hourly Loads p.u. of Peak'!F16^2</f>
        <v>0.15602013845129648</v>
      </c>
      <c r="G16" s="33">
        <f>'Hourly Loads p.u. of Peak'!G16^2</f>
        <v>0.18942390758906372</v>
      </c>
      <c r="H16" s="33">
        <f>'Hourly Loads p.u. of Peak'!H16^2</f>
        <v>0.26049987012813958</v>
      </c>
      <c r="I16" s="33">
        <f>'Hourly Loads p.u. of Peak'!I16^2</f>
        <v>0.31776212275644922</v>
      </c>
      <c r="J16" s="33">
        <f>'Hourly Loads p.u. of Peak'!J16^2</f>
        <v>0.34488393101393988</v>
      </c>
      <c r="K16" s="33">
        <f>'Hourly Loads p.u. of Peak'!K16^2</f>
        <v>0.36146899439456426</v>
      </c>
      <c r="L16" s="33">
        <f>'Hourly Loads p.u. of Peak'!L16^2</f>
        <v>0.35486787326242308</v>
      </c>
      <c r="M16" s="33">
        <f>'Hourly Loads p.u. of Peak'!M16^2</f>
        <v>0.33664047740212033</v>
      </c>
      <c r="N16" s="33">
        <f>'Hourly Loads p.u. of Peak'!N16^2</f>
        <v>0.31960182539521831</v>
      </c>
      <c r="O16" s="33">
        <f>'Hourly Loads p.u. of Peak'!O16^2</f>
        <v>0.30314364582364206</v>
      </c>
      <c r="P16" s="33">
        <f>'Hourly Loads p.u. of Peak'!P16^2</f>
        <v>0.29048845960995917</v>
      </c>
      <c r="Q16" s="33">
        <f>'Hourly Loads p.u. of Peak'!Q16^2</f>
        <v>0.28967835972183981</v>
      </c>
      <c r="R16" s="33">
        <f>'Hourly Loads p.u. of Peak'!R16^2</f>
        <v>0.30702059582217184</v>
      </c>
      <c r="S16" s="33">
        <f>'Hourly Loads p.u. of Peak'!S16^2</f>
        <v>0.36585299260158161</v>
      </c>
      <c r="T16" s="33">
        <f>'Hourly Loads p.u. of Peak'!T16^2</f>
        <v>0.43864945120278886</v>
      </c>
      <c r="U16" s="33">
        <f>'Hourly Loads p.u. of Peak'!U16^2</f>
        <v>0.44386712737390632</v>
      </c>
      <c r="V16" s="33">
        <f>'Hourly Loads p.u. of Peak'!V16^2</f>
        <v>0.42481384250153031</v>
      </c>
      <c r="W16" s="33">
        <f>'Hourly Loads p.u. of Peak'!W16^2</f>
        <v>0.37757014600107164</v>
      </c>
      <c r="X16" s="33">
        <f>'Hourly Loads p.u. of Peak'!X16^2</f>
        <v>0.32244250612409564</v>
      </c>
      <c r="Y16" s="33">
        <f>'Hourly Loads p.u. of Peak'!Y16^2</f>
        <v>0.27222953612469986</v>
      </c>
    </row>
    <row r="17" spans="1:25" x14ac:dyDescent="0.25">
      <c r="A17" s="29">
        <f>IF('2018 Hourly Load - RC2016'!A18="","",'2018 Hourly Load - RC2016'!A18)</f>
        <v>43108</v>
      </c>
      <c r="B17" s="33">
        <f>'Hourly Loads p.u. of Peak'!B17^2</f>
        <v>0.23651322154419521</v>
      </c>
      <c r="C17" s="33">
        <f>'Hourly Loads p.u. of Peak'!C17^2</f>
        <v>0.21881406919841098</v>
      </c>
      <c r="D17" s="33">
        <f>'Hourly Loads p.u. of Peak'!D17^2</f>
        <v>0.21264322395065663</v>
      </c>
      <c r="E17" s="33">
        <f>'Hourly Loads p.u. of Peak'!E17^2</f>
        <v>0.20991619523872437</v>
      </c>
      <c r="F17" s="33">
        <f>'Hourly Loads p.u. of Peak'!F17^2</f>
        <v>0.21647507937327684</v>
      </c>
      <c r="G17" s="33">
        <f>'Hourly Loads p.u. of Peak'!G17^2</f>
        <v>0.24711402365628699</v>
      </c>
      <c r="H17" s="33">
        <f>'Hourly Loads p.u. of Peak'!H17^2</f>
        <v>0.30989795549770693</v>
      </c>
      <c r="I17" s="33">
        <f>'Hourly Loads p.u. of Peak'!I17^2</f>
        <v>0.34277702647316688</v>
      </c>
      <c r="J17" s="33">
        <f>'Hourly Loads p.u. of Peak'!J17^2</f>
        <v>0.33940966979564285</v>
      </c>
      <c r="K17" s="33">
        <f>'Hourly Loads p.u. of Peak'!K17^2</f>
        <v>0.33940966979564285</v>
      </c>
      <c r="L17" s="33">
        <f>'Hourly Loads p.u. of Peak'!L17^2</f>
        <v>0.3352359436178256</v>
      </c>
      <c r="M17" s="33">
        <f>'Hourly Loads p.u. of Peak'!M17^2</f>
        <v>0.3185162301691738</v>
      </c>
      <c r="N17" s="33">
        <f>'Hourly Loads p.u. of Peak'!N17^2</f>
        <v>0.29632727764811939</v>
      </c>
      <c r="O17" s="33">
        <f>'Hourly Loads p.u. of Peak'!O17^2</f>
        <v>0.27603582521128606</v>
      </c>
      <c r="P17" s="33">
        <f>'Hourly Loads p.u. of Peak'!P17^2</f>
        <v>0.25913689080440022</v>
      </c>
      <c r="Q17" s="33">
        <f>'Hourly Loads p.u. of Peak'!Q17^2</f>
        <v>0.25262755431985418</v>
      </c>
      <c r="R17" s="33">
        <f>'Hourly Loads p.u. of Peak'!R17^2</f>
        <v>0.25739579818355901</v>
      </c>
      <c r="S17" s="33">
        <f>'Hourly Loads p.u. of Peak'!S17^2</f>
        <v>0.28671767117719849</v>
      </c>
      <c r="T17" s="33">
        <f>'Hourly Loads p.u. of Peak'!T17^2</f>
        <v>0.32286969226283302</v>
      </c>
      <c r="U17" s="33">
        <f>'Hourly Loads p.u. of Peak'!U17^2</f>
        <v>0.31120180721430774</v>
      </c>
      <c r="V17" s="33">
        <f>'Hourly Loads p.u. of Peak'!V17^2</f>
        <v>0.2848861135967346</v>
      </c>
      <c r="W17" s="33">
        <f>'Hourly Loads p.u. of Peak'!W17^2</f>
        <v>0.24471064841955345</v>
      </c>
      <c r="X17" s="33">
        <f>'Hourly Loads p.u. of Peak'!X17^2</f>
        <v>0.20191579463551146</v>
      </c>
      <c r="Y17" s="33">
        <f>'Hourly Loads p.u. of Peak'!Y17^2</f>
        <v>0.16121158145991774</v>
      </c>
    </row>
    <row r="18" spans="1:25" x14ac:dyDescent="0.25">
      <c r="A18" s="29">
        <f>IF('2018 Hourly Load - RC2016'!A19="","",'2018 Hourly Load - RC2016'!A19)</f>
        <v>43109</v>
      </c>
      <c r="B18" s="33">
        <f>'Hourly Loads p.u. of Peak'!B18^2</f>
        <v>0.13148882356917865</v>
      </c>
      <c r="C18" s="33">
        <f>'Hourly Loads p.u. of Peak'!C18^2</f>
        <v>0.11731817297429416</v>
      </c>
      <c r="D18" s="33">
        <f>'Hourly Loads p.u. of Peak'!D18^2</f>
        <v>0.11091111754445585</v>
      </c>
      <c r="E18" s="33">
        <f>'Hourly Loads p.u. of Peak'!E18^2</f>
        <v>0.10861336447721705</v>
      </c>
      <c r="F18" s="33">
        <f>'Hourly Loads p.u. of Peak'!F18^2</f>
        <v>0.11317669187084703</v>
      </c>
      <c r="G18" s="33">
        <f>'Hourly Loads p.u. of Peak'!G18^2</f>
        <v>0.13309965111694774</v>
      </c>
      <c r="H18" s="33">
        <f>'Hourly Loads p.u. of Peak'!H18^2</f>
        <v>0.17867054535789206</v>
      </c>
      <c r="I18" s="33">
        <f>'Hourly Loads p.u. of Peak'!I18^2</f>
        <v>0.21218108179122525</v>
      </c>
      <c r="J18" s="33">
        <f>'Hourly Loads p.u. of Peak'!J18^2</f>
        <v>0.22329277596486685</v>
      </c>
      <c r="K18" s="33">
        <f>'Hourly Loads p.u. of Peak'!K18^2</f>
        <v>0.24396716135289137</v>
      </c>
      <c r="L18" s="33">
        <f>'Hourly Loads p.u. of Peak'!L18^2</f>
        <v>0.25866919233965707</v>
      </c>
      <c r="M18" s="33">
        <f>'Hourly Loads p.u. of Peak'!M18^2</f>
        <v>0.26680698886960175</v>
      </c>
      <c r="N18" s="33">
        <f>'Hourly Loads p.u. of Peak'!N18^2</f>
        <v>0.26754125033979098</v>
      </c>
      <c r="O18" s="33">
        <f>'Hourly Loads p.u. of Peak'!O18^2</f>
        <v>0.26362254688013875</v>
      </c>
      <c r="P18" s="33">
        <f>'Hourly Loads p.u. of Peak'!P18^2</f>
        <v>0.25866919233965707</v>
      </c>
      <c r="Q18" s="33">
        <f>'Hourly Loads p.u. of Peak'!Q18^2</f>
        <v>0.25692967426716379</v>
      </c>
      <c r="R18" s="33">
        <f>'Hourly Loads p.u. of Peak'!R18^2</f>
        <v>0.26003094274761268</v>
      </c>
      <c r="S18" s="33">
        <f>'Hourly Loads p.u. of Peak'!S18^2</f>
        <v>0.28519840309217209</v>
      </c>
      <c r="T18" s="33">
        <f>'Hourly Loads p.u. of Peak'!T18^2</f>
        <v>0.32524809816523409</v>
      </c>
      <c r="U18" s="33">
        <f>'Hourly Loads p.u. of Peak'!U18^2</f>
        <v>0.31747956289838697</v>
      </c>
      <c r="V18" s="33">
        <f>'Hourly Loads p.u. of Peak'!V18^2</f>
        <v>0.29301600421817875</v>
      </c>
      <c r="W18" s="33">
        <f>'Hourly Loads p.u. of Peak'!W18^2</f>
        <v>0.25616783725345865</v>
      </c>
      <c r="X18" s="33">
        <f>'Hourly Loads p.u. of Peak'!X18^2</f>
        <v>0.21527152568818744</v>
      </c>
      <c r="Y18" s="33">
        <f>'Hourly Loads p.u. of Peak'!Y18^2</f>
        <v>0.17254285530332605</v>
      </c>
    </row>
    <row r="19" spans="1:25" x14ac:dyDescent="0.25">
      <c r="A19" s="29">
        <f>IF('2018 Hourly Load - RC2016'!A20="","",'2018 Hourly Load - RC2016'!A20)</f>
        <v>43110</v>
      </c>
      <c r="B19" s="33">
        <f>'Hourly Loads p.u. of Peak'!B19^2</f>
        <v>0.13864359744616148</v>
      </c>
      <c r="C19" s="33">
        <f>'Hourly Loads p.u. of Peak'!C19^2</f>
        <v>0.11912823500225747</v>
      </c>
      <c r="D19" s="33">
        <f>'Hourly Loads p.u. of Peak'!D19^2</f>
        <v>0.10858582733731952</v>
      </c>
      <c r="E19" s="33">
        <f>'Hourly Loads p.u. of Peak'!E19^2</f>
        <v>0.10473804139560548</v>
      </c>
      <c r="F19" s="33">
        <f>'Hourly Loads p.u. of Peak'!F19^2</f>
        <v>0.10702198137961073</v>
      </c>
      <c r="G19" s="33">
        <f>'Hourly Loads p.u. of Peak'!G19^2</f>
        <v>0.1235524156132877</v>
      </c>
      <c r="H19" s="33">
        <f>'Hourly Loads p.u. of Peak'!H19^2</f>
        <v>0.16516092053321202</v>
      </c>
      <c r="I19" s="33">
        <f>'Hourly Loads p.u. of Peak'!I19^2</f>
        <v>0.19632283132447065</v>
      </c>
      <c r="J19" s="33">
        <f>'Hourly Loads p.u. of Peak'!J19^2</f>
        <v>0.22167678836730145</v>
      </c>
      <c r="K19" s="33">
        <f>'Hourly Loads p.u. of Peak'!K19^2</f>
        <v>0.25439461651472112</v>
      </c>
      <c r="L19" s="33">
        <f>'Hourly Loads p.u. of Peak'!L19^2</f>
        <v>0.28190571177660279</v>
      </c>
      <c r="M19" s="33">
        <f>'Hourly Loads p.u. of Peak'!M19^2</f>
        <v>0.30016053131156739</v>
      </c>
      <c r="N19" s="33">
        <f>'Hourly Loads p.u. of Peak'!N19^2</f>
        <v>0.3105495392146812</v>
      </c>
      <c r="O19" s="33">
        <f>'Hourly Loads p.u. of Peak'!O19^2</f>
        <v>0.31846907227159349</v>
      </c>
      <c r="P19" s="33">
        <f>'Hourly Loads p.u. of Peak'!P19^2</f>
        <v>0.31875207202564637</v>
      </c>
      <c r="Q19" s="33">
        <f>'Hourly Loads p.u. of Peak'!Q19^2</f>
        <v>0.31700890910065826</v>
      </c>
      <c r="R19" s="33">
        <f>'Hourly Loads p.u. of Peak'!R19^2</f>
        <v>0.31456713722816015</v>
      </c>
      <c r="S19" s="33">
        <f>'Hourly Loads p.u. of Peak'!S19^2</f>
        <v>0.31832761952628025</v>
      </c>
      <c r="T19" s="33">
        <f>'Hourly Loads p.u. of Peak'!T19^2</f>
        <v>0.35273064382819197</v>
      </c>
      <c r="U19" s="33">
        <f>'Hourly Loads p.u. of Peak'!U19^2</f>
        <v>0.33330347354795847</v>
      </c>
      <c r="V19" s="33">
        <f>'Hourly Loads p.u. of Peak'!V19^2</f>
        <v>0.30355785503065214</v>
      </c>
      <c r="W19" s="33">
        <f>'Hourly Loads p.u. of Peak'!W19^2</f>
        <v>0.26836308951575899</v>
      </c>
      <c r="X19" s="33">
        <f>'Hourly Loads p.u. of Peak'!X19^2</f>
        <v>0.23408122513815832</v>
      </c>
      <c r="Y19" s="33">
        <f>'Hourly Loads p.u. of Peak'!Y19^2</f>
        <v>0.19773228600875709</v>
      </c>
    </row>
    <row r="20" spans="1:25" x14ac:dyDescent="0.25">
      <c r="A20" s="29">
        <f>IF('2018 Hourly Load - RC2016'!A21="","",'2018 Hourly Load - RC2016'!A21)</f>
        <v>43111</v>
      </c>
      <c r="B20" s="33">
        <f>'Hourly Loads p.u. of Peak'!B20^2</f>
        <v>0.15913814218120326</v>
      </c>
      <c r="C20" s="33">
        <f>'Hourly Loads p.u. of Peak'!C20^2</f>
        <v>0.13709226583114217</v>
      </c>
      <c r="D20" s="33">
        <f>'Hourly Loads p.u. of Peak'!D20^2</f>
        <v>0.1231122315953949</v>
      </c>
      <c r="E20" s="33">
        <f>'Hourly Loads p.u. of Peak'!E20^2</f>
        <v>0.11660373475359304</v>
      </c>
      <c r="F20" s="33">
        <f>'Hourly Loads p.u. of Peak'!F20^2</f>
        <v>0.11526649807340807</v>
      </c>
      <c r="G20" s="33">
        <f>'Hourly Loads p.u. of Peak'!G20^2</f>
        <v>0.1215923420700005</v>
      </c>
      <c r="H20" s="33">
        <f>'Hourly Loads p.u. of Peak'!H20^2</f>
        <v>0.13638158418255264</v>
      </c>
      <c r="I20" s="33">
        <f>'Hourly Loads p.u. of Peak'!I20^2</f>
        <v>0.15631733532476547</v>
      </c>
      <c r="J20" s="33">
        <f>'Hourly Loads p.u. of Peak'!J20^2</f>
        <v>0.20583969480295938</v>
      </c>
      <c r="K20" s="33">
        <f>'Hourly Loads p.u. of Peak'!K20^2</f>
        <v>0.26598753770044081</v>
      </c>
      <c r="L20" s="33">
        <f>'Hourly Loads p.u. of Peak'!L20^2</f>
        <v>0.31222818231540622</v>
      </c>
      <c r="M20" s="33">
        <f>'Hourly Loads p.u. of Peak'!M20^2</f>
        <v>0.34282595093718637</v>
      </c>
      <c r="N20" s="33">
        <f>'Hourly Loads p.u. of Peak'!N20^2</f>
        <v>0.36645975580483109</v>
      </c>
      <c r="O20" s="33">
        <f>'Hourly Loads p.u. of Peak'!O20^2</f>
        <v>0.38117289416536337</v>
      </c>
      <c r="P20" s="33">
        <f>'Hourly Loads p.u. of Peak'!P20^2</f>
        <v>0.38723282278116294</v>
      </c>
      <c r="Q20" s="33">
        <f>'Hourly Loads p.u. of Peak'!Q20^2</f>
        <v>0.3839120688943739</v>
      </c>
      <c r="R20" s="33">
        <f>'Hourly Loads p.u. of Peak'!R20^2</f>
        <v>0.3675734607338087</v>
      </c>
      <c r="S20" s="33">
        <f>'Hourly Loads p.u. of Peak'!S20^2</f>
        <v>0.35451951229574352</v>
      </c>
      <c r="T20" s="33">
        <f>'Hourly Loads p.u. of Peak'!T20^2</f>
        <v>0.37598010877572269</v>
      </c>
      <c r="U20" s="33">
        <f>'Hourly Loads p.u. of Peak'!U20^2</f>
        <v>0.34837690243549102</v>
      </c>
      <c r="V20" s="33">
        <f>'Hourly Loads p.u. of Peak'!V20^2</f>
        <v>0.31405181827679862</v>
      </c>
      <c r="W20" s="33">
        <f>'Hourly Loads p.u. of Peak'!W20^2</f>
        <v>0.27572859451974208</v>
      </c>
      <c r="X20" s="33">
        <f>'Hourly Loads p.u. of Peak'!X20^2</f>
        <v>0.23863111824788025</v>
      </c>
      <c r="Y20" s="33">
        <f>'Hourly Loads p.u. of Peak'!Y20^2</f>
        <v>0.20022965759237257</v>
      </c>
    </row>
    <row r="21" spans="1:25" x14ac:dyDescent="0.25">
      <c r="A21" s="29">
        <f>IF('2018 Hourly Load - RC2016'!A22="","",'2018 Hourly Load - RC2016'!A22)</f>
        <v>43112</v>
      </c>
      <c r="B21" s="33">
        <f>'Hourly Loads p.u. of Peak'!B21^2</f>
        <v>0.16265749339724764</v>
      </c>
      <c r="C21" s="33">
        <f>'Hourly Loads p.u. of Peak'!C21^2</f>
        <v>0.13839479785977074</v>
      </c>
      <c r="D21" s="33">
        <f>'Hourly Loads p.u. of Peak'!D21^2</f>
        <v>0.12422889011173893</v>
      </c>
      <c r="E21" s="33">
        <f>'Hourly Loads p.u. of Peak'!E21^2</f>
        <v>0.11634707115355801</v>
      </c>
      <c r="F21" s="33">
        <f>'Hourly Loads p.u. of Peak'!F21^2</f>
        <v>0.11250302258214642</v>
      </c>
      <c r="G21" s="33">
        <f>'Hourly Loads p.u. of Peak'!G21^2</f>
        <v>0.11484134383519934</v>
      </c>
      <c r="H21" s="33">
        <f>'Hourly Loads p.u. of Peak'!H21^2</f>
        <v>0.12434672637745323</v>
      </c>
      <c r="I21" s="33">
        <f>'Hourly Loads p.u. of Peak'!I21^2</f>
        <v>0.13752575889136606</v>
      </c>
      <c r="J21" s="33">
        <f>'Hourly Loads p.u. of Peak'!J21^2</f>
        <v>0.17250814716053164</v>
      </c>
      <c r="K21" s="33">
        <f>'Hourly Loads p.u. of Peak'!K21^2</f>
        <v>0.21256616534503786</v>
      </c>
      <c r="L21" s="33">
        <f>'Hourly Loads p.u. of Peak'!L21^2</f>
        <v>0.24351336499795123</v>
      </c>
      <c r="M21" s="33">
        <f>'Hourly Loads p.u. of Peak'!M21^2</f>
        <v>0.26216583479798816</v>
      </c>
      <c r="N21" s="33">
        <f>'Hourly Loads p.u. of Peak'!N21^2</f>
        <v>0.27916168946359904</v>
      </c>
      <c r="O21" s="33">
        <f>'Hourly Loads p.u. of Peak'!O21^2</f>
        <v>0.29017328635191558</v>
      </c>
      <c r="P21" s="33">
        <f>'Hourly Loads p.u. of Peak'!P21^2</f>
        <v>0.29328746193933136</v>
      </c>
      <c r="Q21" s="33">
        <f>'Hourly Loads p.u. of Peak'!Q21^2</f>
        <v>0.28963338733926103</v>
      </c>
      <c r="R21" s="33">
        <f>'Hourly Loads p.u. of Peak'!R21^2</f>
        <v>0.2811962922105582</v>
      </c>
      <c r="S21" s="33">
        <f>'Hourly Loads p.u. of Peak'!S21^2</f>
        <v>0.27537768320368761</v>
      </c>
      <c r="T21" s="33">
        <f>'Hourly Loads p.u. of Peak'!T21^2</f>
        <v>0.30859684091171519</v>
      </c>
      <c r="U21" s="33">
        <f>'Hourly Loads p.u. of Peak'!U21^2</f>
        <v>0.2967368051049421</v>
      </c>
      <c r="V21" s="33">
        <f>'Hourly Loads p.u. of Peak'!V21^2</f>
        <v>0.27044492871315406</v>
      </c>
      <c r="W21" s="33">
        <f>'Hourly Loads p.u. of Peak'!W21^2</f>
        <v>0.23566059314011234</v>
      </c>
      <c r="X21" s="33">
        <f>'Hourly Loads p.u. of Peak'!X21^2</f>
        <v>0.19903492801138334</v>
      </c>
      <c r="Y21" s="33">
        <f>'Hourly Loads p.u. of Peak'!Y21^2</f>
        <v>0.16034044076622384</v>
      </c>
    </row>
    <row r="22" spans="1:25" x14ac:dyDescent="0.25">
      <c r="A22" s="29">
        <f>IF('2018 Hourly Load - RC2016'!A23="","",'2018 Hourly Load - RC2016'!A23)</f>
        <v>43113</v>
      </c>
      <c r="B22" s="33">
        <f>'Hourly Loads p.u. of Peak'!B22^2</f>
        <v>0.13148882356917865</v>
      </c>
      <c r="C22" s="33">
        <f>'Hourly Loads p.u. of Peak'!C22^2</f>
        <v>0.11671789823690833</v>
      </c>
      <c r="D22" s="33">
        <f>'Hourly Loads p.u. of Peak'!D22^2</f>
        <v>0.11013328367813459</v>
      </c>
      <c r="E22" s="33">
        <f>'Hourly Loads p.u. of Peak'!E22^2</f>
        <v>0.10946874746809915</v>
      </c>
      <c r="F22" s="33">
        <f>'Hourly Loads p.u. of Peak'!F22^2</f>
        <v>0.11555037063696655</v>
      </c>
      <c r="G22" s="33">
        <f>'Hourly Loads p.u. of Peak'!G22^2</f>
        <v>0.13995346107463602</v>
      </c>
      <c r="H22" s="33">
        <f>'Hourly Loads p.u. of Peak'!H22^2</f>
        <v>0.1921613436815392</v>
      </c>
      <c r="I22" s="33">
        <f>'Hourly Loads p.u. of Peak'!I22^2</f>
        <v>0.22733849939185</v>
      </c>
      <c r="J22" s="33">
        <f>'Hourly Loads p.u. of Peak'!J22^2</f>
        <v>0.2420722779515676</v>
      </c>
      <c r="K22" s="33">
        <f>'Hourly Loads p.u. of Peak'!K22^2</f>
        <v>0.26246541618702607</v>
      </c>
      <c r="L22" s="33">
        <f>'Hourly Loads p.u. of Peak'!L22^2</f>
        <v>0.28115198316320361</v>
      </c>
      <c r="M22" s="33">
        <f>'Hourly Loads p.u. of Peak'!M22^2</f>
        <v>0.2955090711053131</v>
      </c>
      <c r="N22" s="33">
        <f>'Hourly Loads p.u. of Peak'!N22^2</f>
        <v>0.30892186295221852</v>
      </c>
      <c r="O22" s="33">
        <f>'Hourly Loads p.u. of Peak'!O22^2</f>
        <v>0.31946012128076751</v>
      </c>
      <c r="P22" s="33">
        <f>'Hourly Loads p.u. of Peak'!P22^2</f>
        <v>0.326297361822804</v>
      </c>
      <c r="Q22" s="33">
        <f>'Hourly Loads p.u. of Peak'!Q22^2</f>
        <v>0.33123229833710116</v>
      </c>
      <c r="R22" s="33">
        <f>'Hourly Loads p.u. of Peak'!R22^2</f>
        <v>0.3283530743404624</v>
      </c>
      <c r="S22" s="33">
        <f>'Hourly Loads p.u. of Peak'!S22^2</f>
        <v>0.33417239381427033</v>
      </c>
      <c r="T22" s="33">
        <f>'Hourly Loads p.u. of Peak'!T22^2</f>
        <v>0.37690294772204441</v>
      </c>
      <c r="U22" s="33">
        <f>'Hourly Loads p.u. of Peak'!U22^2</f>
        <v>0.36721891678459245</v>
      </c>
      <c r="V22" s="33">
        <f>'Hourly Loads p.u. of Peak'!V22^2</f>
        <v>0.33012711028327796</v>
      </c>
      <c r="W22" s="33">
        <f>'Hourly Loads p.u. of Peak'!W22^2</f>
        <v>0.28195008017500373</v>
      </c>
      <c r="X22" s="33">
        <f>'Hourly Loads p.u. of Peak'!X22^2</f>
        <v>0.2335559491759584</v>
      </c>
      <c r="Y22" s="33">
        <f>'Hourly Loads p.u. of Peak'!Y22^2</f>
        <v>0.18436657001533863</v>
      </c>
    </row>
    <row r="23" spans="1:25" x14ac:dyDescent="0.25">
      <c r="A23" s="29">
        <f>IF('2018 Hourly Load - RC2016'!A24="","",'2018 Hourly Load - RC2016'!A24)</f>
        <v>43114</v>
      </c>
      <c r="B23" s="33">
        <f>'Hourly Loads p.u. of Peak'!B23^2</f>
        <v>0.1464352324893804</v>
      </c>
      <c r="C23" s="33">
        <f>'Hourly Loads p.u. of Peak'!C23^2</f>
        <v>0.12546895690968016</v>
      </c>
      <c r="D23" s="33">
        <f>'Hourly Loads p.u. of Peak'!D23^2</f>
        <v>0.11495464149148521</v>
      </c>
      <c r="E23" s="33">
        <f>'Hourly Loads p.u. of Peak'!E23^2</f>
        <v>0.10974539316895238</v>
      </c>
      <c r="F23" s="33">
        <f>'Hourly Loads p.u. of Peak'!F23^2</f>
        <v>0.11180342212303827</v>
      </c>
      <c r="G23" s="33">
        <f>'Hourly Loads p.u. of Peak'!G23^2</f>
        <v>0.13040026951891068</v>
      </c>
      <c r="H23" s="33">
        <f>'Hourly Loads p.u. of Peak'!H23^2</f>
        <v>0.17557582818559112</v>
      </c>
      <c r="I23" s="33">
        <f>'Hourly Loads p.u. of Peak'!I23^2</f>
        <v>0.20565018167503707</v>
      </c>
      <c r="J23" s="33">
        <f>'Hourly Loads p.u. of Peak'!J23^2</f>
        <v>0.23146074551941553</v>
      </c>
      <c r="K23" s="33">
        <f>'Hourly Loads p.u. of Peak'!K23^2</f>
        <v>0.26914283658051619</v>
      </c>
      <c r="L23" s="33">
        <f>'Hourly Loads p.u. of Peak'!L23^2</f>
        <v>0.3026377741623677</v>
      </c>
      <c r="M23" s="33">
        <f>'Hourly Loads p.u. of Peak'!M23^2</f>
        <v>0.3230121504846965</v>
      </c>
      <c r="N23" s="33">
        <f>'Hourly Loads p.u. of Peak'!N23^2</f>
        <v>0.33368952068346508</v>
      </c>
      <c r="O23" s="33">
        <f>'Hourly Loads p.u. of Peak'!O23^2</f>
        <v>0.33422070032916001</v>
      </c>
      <c r="P23" s="33">
        <f>'Hourly Loads p.u. of Peak'!P23^2</f>
        <v>0.32964716979241104</v>
      </c>
      <c r="Q23" s="33">
        <f>'Hourly Loads p.u. of Peak'!Q23^2</f>
        <v>0.31747956289838697</v>
      </c>
      <c r="R23" s="33">
        <f>'Hourly Loads p.u. of Peak'!R23^2</f>
        <v>0.31419231791413188</v>
      </c>
      <c r="S23" s="33">
        <f>'Hourly Loads p.u. of Peak'!S23^2</f>
        <v>0.32897583963318511</v>
      </c>
      <c r="T23" s="33">
        <f>'Hourly Loads p.u. of Peak'!T23^2</f>
        <v>0.36965351067171759</v>
      </c>
      <c r="U23" s="33">
        <f>'Hourly Loads p.u. of Peak'!U23^2</f>
        <v>0.35876118320232336</v>
      </c>
      <c r="V23" s="33">
        <f>'Hourly Loads p.u. of Peak'!V23^2</f>
        <v>0.32596332191449018</v>
      </c>
      <c r="W23" s="33">
        <f>'Hourly Loads p.u. of Peak'!W23^2</f>
        <v>0.28168392215316823</v>
      </c>
      <c r="X23" s="33">
        <f>'Hourly Loads p.u. of Peak'!X23^2</f>
        <v>0.23113924439245731</v>
      </c>
      <c r="Y23" s="33">
        <f>'Hourly Loads p.u. of Peak'!Y23^2</f>
        <v>0.18218441882148009</v>
      </c>
    </row>
    <row r="24" spans="1:25" x14ac:dyDescent="0.25">
      <c r="A24" s="29">
        <f>IF('2018 Hourly Load - RC2016'!A25="","",'2018 Hourly Load - RC2016'!A25)</f>
        <v>43115</v>
      </c>
      <c r="B24" s="33">
        <f>'Hourly Loads p.u. of Peak'!B24^2</f>
        <v>0.14480898414326868</v>
      </c>
      <c r="C24" s="33">
        <f>'Hourly Loads p.u. of Peak'!C24^2</f>
        <v>0.12579475400502438</v>
      </c>
      <c r="D24" s="33">
        <f>'Hourly Loads p.u. of Peak'!D24^2</f>
        <v>0.11569243784017162</v>
      </c>
      <c r="E24" s="33">
        <f>'Hourly Loads p.u. of Peak'!E24^2</f>
        <v>0.11236292792842371</v>
      </c>
      <c r="F24" s="33">
        <f>'Hourly Loads p.u. of Peak'!F24^2</f>
        <v>0.11464320734936299</v>
      </c>
      <c r="G24" s="33">
        <f>'Hourly Loads p.u. of Peak'!G24^2</f>
        <v>0.13561119887255099</v>
      </c>
      <c r="H24" s="33">
        <f>'Hourly Loads p.u. of Peak'!H24^2</f>
        <v>0.18486922450077586</v>
      </c>
      <c r="I24" s="33">
        <f>'Hourly Loads p.u. of Peak'!I24^2</f>
        <v>0.21701971948716514</v>
      </c>
      <c r="J24" s="33">
        <f>'Hourly Loads p.u. of Peak'!J24^2</f>
        <v>0.22901494301262121</v>
      </c>
      <c r="K24" s="33">
        <f>'Hourly Loads p.u. of Peak'!K24^2</f>
        <v>0.24541386929249023</v>
      </c>
      <c r="L24" s="33">
        <f>'Hourly Loads p.u. of Peak'!L24^2</f>
        <v>0.25414180200460523</v>
      </c>
      <c r="M24" s="33">
        <f>'Hourly Loads p.u. of Peak'!M24^2</f>
        <v>0.25477407393846146</v>
      </c>
      <c r="N24" s="33">
        <f>'Hourly Loads p.u. of Peak'!N24^2</f>
        <v>0.24782068688991338</v>
      </c>
      <c r="O24" s="33">
        <f>'Hourly Loads p.u. of Peak'!O24^2</f>
        <v>0.24104554848981002</v>
      </c>
      <c r="P24" s="33">
        <f>'Hourly Loads p.u. of Peak'!P24^2</f>
        <v>0.23359633407177641</v>
      </c>
      <c r="Q24" s="33">
        <f>'Hourly Loads p.u. of Peak'!Q24^2</f>
        <v>0.23009590885704864</v>
      </c>
      <c r="R24" s="33">
        <f>'Hourly Loads p.u. of Peak'!R24^2</f>
        <v>0.2337579085674287</v>
      </c>
      <c r="S24" s="33">
        <f>'Hourly Loads p.u. of Peak'!S24^2</f>
        <v>0.26041457918326522</v>
      </c>
      <c r="T24" s="33">
        <f>'Hourly Loads p.u. of Peak'!T24^2</f>
        <v>0.29741997928915725</v>
      </c>
      <c r="U24" s="33">
        <f>'Hourly Loads p.u. of Peak'!U24^2</f>
        <v>0.28886939099483938</v>
      </c>
      <c r="V24" s="33">
        <f>'Hourly Loads p.u. of Peak'!V24^2</f>
        <v>0.26654807865789965</v>
      </c>
      <c r="W24" s="33">
        <f>'Hourly Loads p.u. of Peak'!W24^2</f>
        <v>0.23347518985803642</v>
      </c>
      <c r="X24" s="33">
        <f>'Hourly Loads p.u. of Peak'!X24^2</f>
        <v>0.19443911813919787</v>
      </c>
      <c r="Y24" s="33">
        <f>'Hourly Loads p.u. of Peak'!Y24^2</f>
        <v>0.15552543875169209</v>
      </c>
    </row>
    <row r="25" spans="1:25" x14ac:dyDescent="0.25">
      <c r="A25" s="29">
        <f>IF('2018 Hourly Load - RC2016'!A26="","",'2018 Hourly Load - RC2016'!A26)</f>
        <v>43116</v>
      </c>
      <c r="B25" s="33">
        <f>'Hourly Loads p.u. of Peak'!B25^2</f>
        <v>0.12940640308065296</v>
      </c>
      <c r="C25" s="33">
        <f>'Hourly Loads p.u. of Peak'!C25^2</f>
        <v>0.11646110895230447</v>
      </c>
      <c r="D25" s="33">
        <f>'Hourly Loads p.u. of Peak'!D25^2</f>
        <v>0.11275541290684267</v>
      </c>
      <c r="E25" s="33">
        <f>'Hourly Loads p.u. of Peak'!E25^2</f>
        <v>0.11413449905719589</v>
      </c>
      <c r="F25" s="33">
        <f>'Hourly Loads p.u. of Peak'!F25^2</f>
        <v>0.12238033718458446</v>
      </c>
      <c r="G25" s="33">
        <f>'Hourly Loads p.u. of Peak'!G25^2</f>
        <v>0.15211712461531443</v>
      </c>
      <c r="H25" s="33">
        <f>'Hourly Loads p.u. of Peak'!H25^2</f>
        <v>0.21608646966906211</v>
      </c>
      <c r="I25" s="33">
        <f>'Hourly Loads p.u. of Peak'!I25^2</f>
        <v>0.26340807140036004</v>
      </c>
      <c r="J25" s="33">
        <f>'Hourly Loads p.u. of Peak'!J25^2</f>
        <v>0.27192443159711144</v>
      </c>
      <c r="K25" s="33">
        <f>'Hourly Loads p.u. of Peak'!K25^2</f>
        <v>0.27502699532686647</v>
      </c>
      <c r="L25" s="33">
        <f>'Hourly Loads p.u. of Peak'!L25^2</f>
        <v>0.2749393582700414</v>
      </c>
      <c r="M25" s="33">
        <f>'Hourly Loads p.u. of Peak'!M25^2</f>
        <v>0.26676382843955632</v>
      </c>
      <c r="N25" s="33">
        <f>'Hourly Loads p.u. of Peak'!N25^2</f>
        <v>0.25447891594799726</v>
      </c>
      <c r="O25" s="33">
        <f>'Hourly Loads p.u. of Peak'!O25^2</f>
        <v>0.24178457375428017</v>
      </c>
      <c r="P25" s="33">
        <f>'Hourly Loads p.u. of Peak'!P25^2</f>
        <v>0.2309785776186907</v>
      </c>
      <c r="Q25" s="33">
        <f>'Hourly Loads p.u. of Peak'!Q25^2</f>
        <v>0.22574761205004285</v>
      </c>
      <c r="R25" s="33">
        <f>'Hourly Loads p.u. of Peak'!R25^2</f>
        <v>0.23109907246215869</v>
      </c>
      <c r="S25" s="33">
        <f>'Hourly Loads p.u. of Peak'!S25^2</f>
        <v>0.26486822584320008</v>
      </c>
      <c r="T25" s="33">
        <f>'Hourly Loads p.u. of Peak'!T25^2</f>
        <v>0.34429530828345206</v>
      </c>
      <c r="U25" s="33">
        <f>'Hourly Loads p.u. of Peak'!U25^2</f>
        <v>0.3607659917240037</v>
      </c>
      <c r="V25" s="33">
        <f>'Hourly Loads p.u. of Peak'!V25^2</f>
        <v>0.35696163154642468</v>
      </c>
      <c r="W25" s="33">
        <f>'Hourly Loads p.u. of Peak'!W25^2</f>
        <v>0.33422070032916001</v>
      </c>
      <c r="X25" s="33">
        <f>'Hourly Loads p.u. of Peak'!X25^2</f>
        <v>0.29910850084786517</v>
      </c>
      <c r="Y25" s="33">
        <f>'Hourly Loads p.u. of Peak'!Y25^2</f>
        <v>0.26229420587443342</v>
      </c>
    </row>
    <row r="26" spans="1:25" x14ac:dyDescent="0.25">
      <c r="A26" s="29">
        <f>IF('2018 Hourly Load - RC2016'!A27="","",'2018 Hourly Load - RC2016'!A27)</f>
        <v>43117</v>
      </c>
      <c r="B26" s="33">
        <f>'Hourly Loads p.u. of Peak'!B26^2</f>
        <v>0.23773393291854317</v>
      </c>
      <c r="C26" s="33">
        <f>'Hourly Loads p.u. of Peak'!C26^2</f>
        <v>0.22837557164624742</v>
      </c>
      <c r="D26" s="33">
        <f>'Hourly Loads p.u. of Peak'!D26^2</f>
        <v>0.22973530411862642</v>
      </c>
      <c r="E26" s="33">
        <f>'Hourly Loads p.u. of Peak'!E26^2</f>
        <v>0.23773393291854317</v>
      </c>
      <c r="F26" s="33">
        <f>'Hourly Loads p.u. of Peak'!F26^2</f>
        <v>0.25604097439183887</v>
      </c>
      <c r="G26" s="33">
        <f>'Hourly Loads p.u. of Peak'!G26^2</f>
        <v>0.30549457044595391</v>
      </c>
      <c r="H26" s="33">
        <f>'Hourly Loads p.u. of Peak'!H26^2</f>
        <v>0.40362628003667067</v>
      </c>
      <c r="I26" s="33">
        <f>'Hourly Loads p.u. of Peak'!I26^2</f>
        <v>0.46955894723068486</v>
      </c>
      <c r="J26" s="33">
        <f>'Hourly Loads p.u. of Peak'!J26^2</f>
        <v>0.45987523050465484</v>
      </c>
      <c r="K26" s="33">
        <f>'Hourly Loads p.u. of Peak'!K26^2</f>
        <v>0.41313121046360057</v>
      </c>
      <c r="L26" s="33">
        <f>'Hourly Loads p.u. of Peak'!L26^2</f>
        <v>0.36454006366612396</v>
      </c>
      <c r="M26" s="33">
        <f>'Hourly Loads p.u. of Peak'!M26^2</f>
        <v>0.3178563373057075</v>
      </c>
      <c r="N26" s="33">
        <f>'Hourly Loads p.u. of Peak'!N26^2</f>
        <v>0.28150655329670499</v>
      </c>
      <c r="O26" s="33">
        <f>'Hourly Loads p.u. of Peak'!O26^2</f>
        <v>0.25372072378678712</v>
      </c>
      <c r="P26" s="33">
        <f>'Hourly Loads p.u. of Peak'!P26^2</f>
        <v>0.23513354712023529</v>
      </c>
      <c r="Q26" s="33">
        <f>'Hourly Loads p.u. of Peak'!Q26^2</f>
        <v>0.22519212116838258</v>
      </c>
      <c r="R26" s="33">
        <f>'Hourly Loads p.u. of Peak'!R26^2</f>
        <v>0.22698006271223933</v>
      </c>
      <c r="S26" s="33">
        <f>'Hourly Loads p.u. of Peak'!S26^2</f>
        <v>0.25578734293202582</v>
      </c>
      <c r="T26" s="33">
        <f>'Hourly Loads p.u. of Peak'!T26^2</f>
        <v>0.30572554202538604</v>
      </c>
      <c r="U26" s="33">
        <f>'Hourly Loads p.u. of Peak'!U26^2</f>
        <v>0.30194862996113503</v>
      </c>
      <c r="V26" s="33">
        <f>'Hourly Loads p.u. of Peak'!V26^2</f>
        <v>0.28985828416453502</v>
      </c>
      <c r="W26" s="33">
        <f>'Hourly Loads p.u. of Peak'!W26^2</f>
        <v>0.26667751805317957</v>
      </c>
      <c r="X26" s="33">
        <f>'Hourly Loads p.u. of Peak'!X26^2</f>
        <v>0.24112760654827614</v>
      </c>
      <c r="Y26" s="33">
        <f>'Hourly Loads p.u. of Peak'!Y26^2</f>
        <v>0.21191173103221869</v>
      </c>
    </row>
    <row r="27" spans="1:25" x14ac:dyDescent="0.25">
      <c r="A27" s="29">
        <f>IF('2018 Hourly Load - RC2016'!A28="","",'2018 Hourly Load - RC2016'!A28)</f>
        <v>43118</v>
      </c>
      <c r="B27" s="33">
        <f>'Hourly Loads p.u. of Peak'!B27^2</f>
        <v>0.18562448925890473</v>
      </c>
      <c r="C27" s="33">
        <f>'Hourly Loads p.u. of Peak'!C27^2</f>
        <v>0.17449208331569827</v>
      </c>
      <c r="D27" s="33">
        <f>'Hourly Loads p.u. of Peak'!D27^2</f>
        <v>0.1712609791844539</v>
      </c>
      <c r="E27" s="33">
        <f>'Hourly Loads p.u. of Peak'!E27^2</f>
        <v>0.17264700067913757</v>
      </c>
      <c r="F27" s="33">
        <f>'Hourly Loads p.u. of Peak'!F27^2</f>
        <v>0.18029899842081459</v>
      </c>
      <c r="G27" s="33">
        <f>'Hourly Loads p.u. of Peak'!G27^2</f>
        <v>0.198401682022119</v>
      </c>
      <c r="H27" s="33">
        <f>'Hourly Loads p.u. of Peak'!H27^2</f>
        <v>0.2309785776186907</v>
      </c>
      <c r="I27" s="33">
        <f>'Hourly Loads p.u. of Peak'!I27^2</f>
        <v>0.27616754787623216</v>
      </c>
      <c r="J27" s="33">
        <f>'Hourly Loads p.u. of Peak'!J27^2</f>
        <v>0.30882898205588472</v>
      </c>
      <c r="K27" s="33">
        <f>'Hourly Loads p.u. of Peak'!K27^2</f>
        <v>0.31255511057186947</v>
      </c>
      <c r="L27" s="33">
        <f>'Hourly Loads p.u. of Peak'!L27^2</f>
        <v>0.30093930606653552</v>
      </c>
      <c r="M27" s="33">
        <f>'Hourly Loads p.u. of Peak'!M27^2</f>
        <v>0.27779471092670566</v>
      </c>
      <c r="N27" s="33">
        <f>'Hourly Loads p.u. of Peak'!N27^2</f>
        <v>0.25443676448574032</v>
      </c>
      <c r="O27" s="33">
        <f>'Hourly Loads p.u. of Peak'!O27^2</f>
        <v>0.23432385919820251</v>
      </c>
      <c r="P27" s="33">
        <f>'Hourly Loads p.u. of Peak'!P27^2</f>
        <v>0.21717545663284479</v>
      </c>
      <c r="Q27" s="33">
        <f>'Hourly Loads p.u. of Peak'!Q27^2</f>
        <v>0.20812066025217005</v>
      </c>
      <c r="R27" s="33">
        <f>'Hourly Loads p.u. of Peak'!R27^2</f>
        <v>0.20823503844662364</v>
      </c>
      <c r="S27" s="33">
        <f>'Hourly Loads p.u. of Peak'!S27^2</f>
        <v>0.23258775904773246</v>
      </c>
      <c r="T27" s="33">
        <f>'Hourly Loads p.u. of Peak'!T27^2</f>
        <v>0.29098407750516325</v>
      </c>
      <c r="U27" s="33">
        <f>'Hourly Loads p.u. of Peak'!U27^2</f>
        <v>0.30190271494429038</v>
      </c>
      <c r="V27" s="33">
        <f>'Hourly Loads p.u. of Peak'!V27^2</f>
        <v>0.30185680341868371</v>
      </c>
      <c r="W27" s="33">
        <f>'Hourly Loads p.u. of Peak'!W27^2</f>
        <v>0.29691890808016302</v>
      </c>
      <c r="X27" s="33">
        <f>'Hourly Loads p.u. of Peak'!X27^2</f>
        <v>0.28403933301633827</v>
      </c>
      <c r="Y27" s="33">
        <f>'Hourly Loads p.u. of Peak'!Y27^2</f>
        <v>0.26611684093743787</v>
      </c>
    </row>
    <row r="28" spans="1:25" x14ac:dyDescent="0.25">
      <c r="A28" s="29">
        <f>IF('2018 Hourly Load - RC2016'!A29="","",'2018 Hourly Load - RC2016'!A29)</f>
        <v>43119</v>
      </c>
      <c r="B28" s="33">
        <f>'Hourly Loads p.u. of Peak'!B28^2</f>
        <v>0.25363655003807978</v>
      </c>
      <c r="C28" s="33">
        <f>'Hourly Loads p.u. of Peak'!C28^2</f>
        <v>0.24944566791662318</v>
      </c>
      <c r="D28" s="33">
        <f>'Hourly Loads p.u. of Peak'!D28^2</f>
        <v>0.25266955565887633</v>
      </c>
      <c r="E28" s="33">
        <f>'Hourly Loads p.u. of Peak'!E28^2</f>
        <v>0.26237980404825367</v>
      </c>
      <c r="F28" s="33">
        <f>'Hourly Loads p.u. of Peak'!F28^2</f>
        <v>0.27836755151571568</v>
      </c>
      <c r="G28" s="33">
        <f>'Hourly Loads p.u. of Peak'!G28^2</f>
        <v>0.30521751976149025</v>
      </c>
      <c r="H28" s="33">
        <f>'Hourly Loads p.u. of Peak'!H28^2</f>
        <v>0.34926524096768069</v>
      </c>
      <c r="I28" s="33">
        <f>'Hourly Loads p.u. of Peak'!I28^2</f>
        <v>0.40633829642510888</v>
      </c>
      <c r="J28" s="33">
        <f>'Hourly Loads p.u. of Peak'!J28^2</f>
        <v>0.44086596839811559</v>
      </c>
      <c r="K28" s="33">
        <f>'Hourly Loads p.u. of Peak'!K28^2</f>
        <v>0.41382972514768396</v>
      </c>
      <c r="L28" s="33">
        <f>'Hourly Loads p.u. of Peak'!L28^2</f>
        <v>0.35776087368429615</v>
      </c>
      <c r="M28" s="33">
        <f>'Hourly Loads p.u. of Peak'!M28^2</f>
        <v>0.30702059582217184</v>
      </c>
      <c r="N28" s="33">
        <f>'Hourly Loads p.u. of Peak'!N28^2</f>
        <v>0.2692729043986401</v>
      </c>
      <c r="O28" s="33">
        <f>'Hourly Loads p.u. of Peak'!O28^2</f>
        <v>0.24305999108281184</v>
      </c>
      <c r="P28" s="33">
        <f>'Hourly Loads p.u. of Peak'!P28^2</f>
        <v>0.22293754424176024</v>
      </c>
      <c r="Q28" s="33">
        <f>'Hourly Loads p.u. of Peak'!Q28^2</f>
        <v>0.20735894194055773</v>
      </c>
      <c r="R28" s="33">
        <f>'Hourly Loads p.u. of Peak'!R28^2</f>
        <v>0.20281795847026765</v>
      </c>
      <c r="S28" s="33">
        <f>'Hourly Loads p.u. of Peak'!S28^2</f>
        <v>0.21608646966906211</v>
      </c>
      <c r="T28" s="33">
        <f>'Hourly Loads p.u. of Peak'!T28^2</f>
        <v>0.26529845110463546</v>
      </c>
      <c r="U28" s="33">
        <f>'Hourly Loads p.u. of Peak'!U28^2</f>
        <v>0.2620374951426851</v>
      </c>
      <c r="V28" s="33">
        <f>'Hourly Loads p.u. of Peak'!V28^2</f>
        <v>0.24973789326714901</v>
      </c>
      <c r="W28" s="33">
        <f>'Hourly Loads p.u. of Peak'!W28^2</f>
        <v>0.22570791143687713</v>
      </c>
      <c r="X28" s="33">
        <f>'Hourly Loads p.u. of Peak'!X28^2</f>
        <v>0.20247941137366768</v>
      </c>
      <c r="Y28" s="33">
        <f>'Hourly Loads p.u. of Peak'!Y28^2</f>
        <v>0.17191864289244324</v>
      </c>
    </row>
    <row r="29" spans="1:25" x14ac:dyDescent="0.25">
      <c r="A29" s="29">
        <f>IF('2018 Hourly Load - RC2016'!A30="","",'2018 Hourly Load - RC2016'!A30)</f>
        <v>43120</v>
      </c>
      <c r="B29" s="33">
        <f>'Hourly Loads p.u. of Peak'!B29^2</f>
        <v>0.1511409744643987</v>
      </c>
      <c r="C29" s="33">
        <f>'Hourly Loads p.u. of Peak'!C29^2</f>
        <v>0.14177244496136424</v>
      </c>
      <c r="D29" s="33">
        <f>'Hourly Loads p.u. of Peak'!D29^2</f>
        <v>0.13967225756254525</v>
      </c>
      <c r="E29" s="33">
        <f>'Hourly Loads p.u. of Peak'!E29^2</f>
        <v>0.14233934520887997</v>
      </c>
      <c r="F29" s="33">
        <f>'Hourly Loads p.u. of Peak'!F29^2</f>
        <v>0.1537510240095511</v>
      </c>
      <c r="G29" s="33">
        <f>'Hourly Loads p.u. of Peak'!G29^2</f>
        <v>0.17771815482733422</v>
      </c>
      <c r="H29" s="33">
        <f>'Hourly Loads p.u. of Peak'!H29^2</f>
        <v>0.22081209249899594</v>
      </c>
      <c r="I29" s="33">
        <f>'Hourly Loads p.u. of Peak'!I29^2</f>
        <v>0.2656859523407783</v>
      </c>
      <c r="J29" s="33">
        <f>'Hourly Loads p.u. of Peak'!J29^2</f>
        <v>0.28301596910803378</v>
      </c>
      <c r="K29" s="33">
        <f>'Hourly Loads p.u. of Peak'!K29^2</f>
        <v>0.27515847709638924</v>
      </c>
      <c r="L29" s="33">
        <f>'Hourly Loads p.u. of Peak'!L29^2</f>
        <v>0.26465324413390817</v>
      </c>
      <c r="M29" s="33">
        <f>'Hourly Loads p.u. of Peak'!M29^2</f>
        <v>0.25473189803753826</v>
      </c>
      <c r="N29" s="33">
        <f>'Hourly Loads p.u. of Peak'!N29^2</f>
        <v>0.24326601776657764</v>
      </c>
      <c r="O29" s="33">
        <f>'Hourly Loads p.u. of Peak'!O29^2</f>
        <v>0.23460709111958397</v>
      </c>
      <c r="P29" s="33">
        <f>'Hourly Loads p.u. of Peak'!P29^2</f>
        <v>0.22809612771811968</v>
      </c>
      <c r="Q29" s="33">
        <f>'Hourly Loads p.u. of Peak'!Q29^2</f>
        <v>0.22451851646758536</v>
      </c>
      <c r="R29" s="33">
        <f>'Hourly Loads p.u. of Peak'!R29^2</f>
        <v>0.22515246943254921</v>
      </c>
      <c r="S29" s="33">
        <f>'Hourly Loads p.u. of Peak'!S29^2</f>
        <v>0.24059447879176496</v>
      </c>
      <c r="T29" s="33">
        <f>'Hourly Loads p.u. of Peak'!T29^2</f>
        <v>0.28680716557265118</v>
      </c>
      <c r="U29" s="33">
        <f>'Hourly Loads p.u. of Peak'!U29^2</f>
        <v>0.28297151691992029</v>
      </c>
      <c r="V29" s="33">
        <f>'Hourly Loads p.u. of Peak'!V29^2</f>
        <v>0.25841426213929991</v>
      </c>
      <c r="W29" s="33">
        <f>'Hourly Loads p.u. of Peak'!W29^2</f>
        <v>0.2244393351892493</v>
      </c>
      <c r="X29" s="33">
        <f>'Hourly Loads p.u. of Peak'!X29^2</f>
        <v>0.18587658631960716</v>
      </c>
      <c r="Y29" s="33">
        <f>'Hourly Loads p.u. of Peak'!Y29^2</f>
        <v>0.14855326884258629</v>
      </c>
    </row>
    <row r="30" spans="1:25" x14ac:dyDescent="0.25">
      <c r="A30" s="29">
        <f>IF('2018 Hourly Load - RC2016'!A31="","",'2018 Hourly Load - RC2016'!A31)</f>
        <v>43121</v>
      </c>
      <c r="B30" s="33">
        <f>'Hourly Loads p.u. of Peak'!B30^2</f>
        <v>0.12320020555668906</v>
      </c>
      <c r="C30" s="33">
        <f>'Hourly Loads p.u. of Peak'!C30^2</f>
        <v>0.11085546721038722</v>
      </c>
      <c r="D30" s="33">
        <f>'Hourly Loads p.u. of Peak'!D30^2</f>
        <v>0.10595851711138697</v>
      </c>
      <c r="E30" s="33">
        <f>'Hourly Loads p.u. of Peak'!E30^2</f>
        <v>0.10593131862157758</v>
      </c>
      <c r="F30" s="33">
        <f>'Hourly Loads p.u. of Peak'!F30^2</f>
        <v>0.11149628918615904</v>
      </c>
      <c r="G30" s="33">
        <f>'Hourly Loads p.u. of Peak'!G30^2</f>
        <v>0.13539588200440902</v>
      </c>
      <c r="H30" s="33">
        <f>'Hourly Loads p.u. of Peak'!H30^2</f>
        <v>0.18818940582452937</v>
      </c>
      <c r="I30" s="33">
        <f>'Hourly Loads p.u. of Peak'!I30^2</f>
        <v>0.22309539009520521</v>
      </c>
      <c r="J30" s="33">
        <f>'Hourly Loads p.u. of Peak'!J30^2</f>
        <v>0.23101873907527537</v>
      </c>
      <c r="K30" s="33">
        <f>'Hourly Loads p.u. of Peak'!K30^2</f>
        <v>0.23347518985803642</v>
      </c>
      <c r="L30" s="33">
        <f>'Hourly Loads p.u. of Peak'!L30^2</f>
        <v>0.23598522241633824</v>
      </c>
      <c r="M30" s="33">
        <f>'Hourly Loads p.u. of Peak'!M30^2</f>
        <v>0.23590404414985364</v>
      </c>
      <c r="N30" s="33">
        <f>'Hourly Loads p.u. of Peak'!N30^2</f>
        <v>0.23493099421830127</v>
      </c>
      <c r="O30" s="33">
        <f>'Hourly Loads p.u. of Peak'!O30^2</f>
        <v>0.23061728161514009</v>
      </c>
      <c r="P30" s="33">
        <f>'Hourly Loads p.u. of Peak'!P30^2</f>
        <v>0.22686064666132019</v>
      </c>
      <c r="Q30" s="33">
        <f>'Hourly Loads p.u. of Peak'!Q30^2</f>
        <v>0.22305592339498695</v>
      </c>
      <c r="R30" s="33">
        <f>'Hourly Loads p.u. of Peak'!R30^2</f>
        <v>0.22451851646758536</v>
      </c>
      <c r="S30" s="33">
        <f>'Hourly Loads p.u. of Peak'!S30^2</f>
        <v>0.24479332791838745</v>
      </c>
      <c r="T30" s="33">
        <f>'Hourly Loads p.u. of Peak'!T30^2</f>
        <v>0.28725484702419596</v>
      </c>
      <c r="U30" s="33">
        <f>'Hourly Loads p.u. of Peak'!U30^2</f>
        <v>0.28564482769802901</v>
      </c>
      <c r="V30" s="33">
        <f>'Hourly Loads p.u. of Peak'!V30^2</f>
        <v>0.26237980404825367</v>
      </c>
      <c r="W30" s="33">
        <f>'Hourly Loads p.u. of Peak'!W30^2</f>
        <v>0.22721898907750424</v>
      </c>
      <c r="X30" s="33">
        <f>'Hourly Loads p.u. of Peak'!X30^2</f>
        <v>0.18884246284394884</v>
      </c>
      <c r="Y30" s="33">
        <f>'Hourly Loads p.u. of Peak'!Y30^2</f>
        <v>0.15325993774129934</v>
      </c>
    </row>
    <row r="31" spans="1:25" x14ac:dyDescent="0.25">
      <c r="A31" s="29">
        <f>IF('2018 Hourly Load - RC2016'!A32="","",'2018 Hourly Load - RC2016'!A32)</f>
        <v>43122</v>
      </c>
      <c r="B31" s="33">
        <f>'Hourly Loads p.u. of Peak'!B31^2</f>
        <v>0.12778827709979909</v>
      </c>
      <c r="C31" s="33">
        <f>'Hourly Loads p.u. of Peak'!C31^2</f>
        <v>0.11881119393187213</v>
      </c>
      <c r="D31" s="33">
        <f>'Hourly Loads p.u. of Peak'!D31^2</f>
        <v>0.11737542229537683</v>
      </c>
      <c r="E31" s="33">
        <f>'Hourly Loads p.u. of Peak'!E31^2</f>
        <v>0.12188389535720712</v>
      </c>
      <c r="F31" s="33">
        <f>'Hourly Loads p.u. of Peak'!F31^2</f>
        <v>0.13579589234638417</v>
      </c>
      <c r="G31" s="33">
        <f>'Hourly Loads p.u. of Peak'!G31^2</f>
        <v>0.17330731772802357</v>
      </c>
      <c r="H31" s="33">
        <f>'Hourly Loads p.u. of Peak'!H31^2</f>
        <v>0.25128535484482112</v>
      </c>
      <c r="I31" s="33">
        <f>'Hourly Loads p.u. of Peak'!I31^2</f>
        <v>0.30739111393095719</v>
      </c>
      <c r="J31" s="33">
        <f>'Hourly Loads p.u. of Peak'!J31^2</f>
        <v>0.29869733949164823</v>
      </c>
      <c r="K31" s="33">
        <f>'Hourly Loads p.u. of Peak'!K31^2</f>
        <v>0.30947944159421581</v>
      </c>
      <c r="L31" s="33">
        <f>'Hourly Loads p.u. of Peak'!L31^2</f>
        <v>0.30185680341868371</v>
      </c>
      <c r="M31" s="33">
        <f>'Hourly Loads p.u. of Peak'!M31^2</f>
        <v>0.2868519180072347</v>
      </c>
      <c r="N31" s="33">
        <f>'Hourly Loads p.u. of Peak'!N31^2</f>
        <v>0.27018425891748893</v>
      </c>
      <c r="O31" s="33">
        <f>'Hourly Loads p.u. of Peak'!O31^2</f>
        <v>0.25141103417675142</v>
      </c>
      <c r="P31" s="33">
        <f>'Hourly Loads p.u. of Peak'!P31^2</f>
        <v>0.23859030043854745</v>
      </c>
      <c r="Q31" s="33">
        <f>'Hourly Loads p.u. of Peak'!Q31^2</f>
        <v>0.23178247008560723</v>
      </c>
      <c r="R31" s="33">
        <f>'Hourly Loads p.u. of Peak'!R31^2</f>
        <v>0.23643195250552199</v>
      </c>
      <c r="S31" s="33">
        <f>'Hourly Loads p.u. of Peak'!S31^2</f>
        <v>0.26901280018353452</v>
      </c>
      <c r="T31" s="33">
        <f>'Hourly Loads p.u. of Peak'!T31^2</f>
        <v>0.348327583461575</v>
      </c>
      <c r="U31" s="33">
        <f>'Hourly Loads p.u. of Peak'!U31^2</f>
        <v>0.37184133163612365</v>
      </c>
      <c r="V31" s="33">
        <f>'Hourly Loads p.u. of Peak'!V31^2</f>
        <v>0.37112830911244038</v>
      </c>
      <c r="W31" s="33">
        <f>'Hourly Loads p.u. of Peak'!W31^2</f>
        <v>0.34862354967364129</v>
      </c>
      <c r="X31" s="33">
        <f>'Hourly Loads p.u. of Peak'!X31^2</f>
        <v>0.31484839834567829</v>
      </c>
      <c r="Y31" s="33">
        <f>'Hourly Loads p.u. of Peak'!Y31^2</f>
        <v>0.27673870917975368</v>
      </c>
    </row>
    <row r="32" spans="1:25" x14ac:dyDescent="0.25">
      <c r="A32" s="29">
        <f>IF('2018 Hourly Load - RC2016'!A33="","",'2018 Hourly Load - RC2016'!A33)</f>
        <v>43123</v>
      </c>
      <c r="B32" s="33">
        <f>'Hourly Loads p.u. of Peak'!B32^2</f>
        <v>0.25502720265999934</v>
      </c>
      <c r="C32" s="33">
        <f>'Hourly Loads p.u. of Peak'!C32^2</f>
        <v>0.24990495598897161</v>
      </c>
      <c r="D32" s="33">
        <f>'Hourly Loads p.u. of Peak'!D32^2</f>
        <v>0.25532267835312356</v>
      </c>
      <c r="E32" s="33">
        <f>'Hourly Loads p.u. of Peak'!E32^2</f>
        <v>0.2675844736121209</v>
      </c>
      <c r="F32" s="33">
        <f>'Hourly Loads p.u. of Peak'!F32^2</f>
        <v>0.29107423523584008</v>
      </c>
      <c r="G32" s="33">
        <f>'Hourly Loads p.u. of Peak'!G32^2</f>
        <v>0.35278027352229191</v>
      </c>
      <c r="H32" s="33">
        <f>'Hourly Loads p.u. of Peak'!H32^2</f>
        <v>0.47087684594346679</v>
      </c>
      <c r="I32" s="33">
        <f>'Hourly Loads p.u. of Peak'!I32^2</f>
        <v>0.53404609350602783</v>
      </c>
      <c r="J32" s="33">
        <f>'Hourly Loads p.u. of Peak'!J32^2</f>
        <v>0.49768160963933411</v>
      </c>
      <c r="K32" s="33">
        <f>'Hourly Loads p.u. of Peak'!K32^2</f>
        <v>0.43986784439509025</v>
      </c>
      <c r="L32" s="33">
        <f>'Hourly Loads p.u. of Peak'!L32^2</f>
        <v>0.38816936134548247</v>
      </c>
      <c r="M32" s="33">
        <f>'Hourly Loads p.u. of Peak'!M32^2</f>
        <v>0.33465561606887778</v>
      </c>
      <c r="N32" s="33">
        <f>'Hourly Loads p.u. of Peak'!N32^2</f>
        <v>0.29297077348398626</v>
      </c>
      <c r="O32" s="33">
        <f>'Hourly Loads p.u. of Peak'!O32^2</f>
        <v>0.26032930220334294</v>
      </c>
      <c r="P32" s="33">
        <f>'Hourly Loads p.u. of Peak'!P32^2</f>
        <v>0.23948909871985052</v>
      </c>
      <c r="Q32" s="33">
        <f>'Hourly Loads p.u. of Peak'!Q32^2</f>
        <v>0.22913492464409996</v>
      </c>
      <c r="R32" s="33">
        <f>'Hourly Loads p.u. of Peak'!R32^2</f>
        <v>0.22997567585643242</v>
      </c>
      <c r="S32" s="33">
        <f>'Hourly Loads p.u. of Peak'!S32^2</f>
        <v>0.25473189803753826</v>
      </c>
      <c r="T32" s="33">
        <f>'Hourly Loads p.u. of Peak'!T32^2</f>
        <v>0.31903519746426834</v>
      </c>
      <c r="U32" s="33">
        <f>'Hourly Loads p.u. of Peak'!U32^2</f>
        <v>0.33152091200189338</v>
      </c>
      <c r="V32" s="33">
        <f>'Hourly Loads p.u. of Peak'!V32^2</f>
        <v>0.32111529104265246</v>
      </c>
      <c r="W32" s="33">
        <f>'Hourly Loads p.u. of Peak'!W32^2</f>
        <v>0.29278988545959694</v>
      </c>
      <c r="X32" s="33">
        <f>'Hourly Loads p.u. of Peak'!X32^2</f>
        <v>0.25099222526364756</v>
      </c>
      <c r="Y32" s="33">
        <f>'Hourly Loads p.u. of Peak'!Y32^2</f>
        <v>0.21252764127908549</v>
      </c>
    </row>
    <row r="33" spans="1:25" x14ac:dyDescent="0.25">
      <c r="A33" s="29">
        <f>IF('2018 Hourly Load - RC2016'!A34="","",'2018 Hourly Load - RC2016'!A34)</f>
        <v>43124</v>
      </c>
      <c r="B33" s="33">
        <f>'Hourly Loads p.u. of Peak'!B33^2</f>
        <v>0.18641737036110026</v>
      </c>
      <c r="C33" s="33">
        <f>'Hourly Loads p.u. of Peak'!C33^2</f>
        <v>0.17761249076298322</v>
      </c>
      <c r="D33" s="33">
        <f>'Hourly Loads p.u. of Peak'!D33^2</f>
        <v>0.17704947975462385</v>
      </c>
      <c r="E33" s="33">
        <f>'Hourly Loads p.u. of Peak'!E33^2</f>
        <v>0.18186356182793686</v>
      </c>
      <c r="F33" s="33">
        <f>'Hourly Loads p.u. of Peak'!F33^2</f>
        <v>0.19647095757126262</v>
      </c>
      <c r="G33" s="33">
        <f>'Hourly Loads p.u. of Peak'!G33^2</f>
        <v>0.23952999333641981</v>
      </c>
      <c r="H33" s="33">
        <f>'Hourly Loads p.u. of Peak'!H33^2</f>
        <v>0.32543874769113257</v>
      </c>
      <c r="I33" s="33">
        <f>'Hourly Loads p.u. of Peak'!I33^2</f>
        <v>0.37567274716275306</v>
      </c>
      <c r="J33" s="33">
        <f>'Hourly Loads p.u. of Peak'!J33^2</f>
        <v>0.37516075710684538</v>
      </c>
      <c r="K33" s="33">
        <f>'Hourly Loads p.u. of Peak'!K33^2</f>
        <v>0.35856100957910114</v>
      </c>
      <c r="L33" s="33">
        <f>'Hourly Loads p.u. of Peak'!L33^2</f>
        <v>0.33780507061650472</v>
      </c>
      <c r="M33" s="33">
        <f>'Hourly Loads p.u. of Peak'!M33^2</f>
        <v>0.30878254684457468</v>
      </c>
      <c r="N33" s="33">
        <f>'Hourly Loads p.u. of Peak'!N33^2</f>
        <v>0.28408386899416432</v>
      </c>
      <c r="O33" s="33">
        <f>'Hourly Loads p.u. of Peak'!O33^2</f>
        <v>0.26366545244980844</v>
      </c>
      <c r="P33" s="33">
        <f>'Hourly Loads p.u. of Peak'!P33^2</f>
        <v>0.24744644537577765</v>
      </c>
      <c r="Q33" s="33">
        <f>'Hourly Loads p.u. of Peak'!Q33^2</f>
        <v>0.23830467352788298</v>
      </c>
      <c r="R33" s="33">
        <f>'Hourly Loads p.u. of Peak'!R33^2</f>
        <v>0.24067646004299459</v>
      </c>
      <c r="S33" s="33">
        <f>'Hourly Loads p.u. of Peak'!S33^2</f>
        <v>0.26276516864672705</v>
      </c>
      <c r="T33" s="33">
        <f>'Hourly Loads p.u. of Peak'!T33^2</f>
        <v>0.31550516305987703</v>
      </c>
      <c r="U33" s="33">
        <f>'Hourly Loads p.u. of Peak'!U33^2</f>
        <v>0.31682074533623139</v>
      </c>
      <c r="V33" s="33">
        <f>'Hourly Loads p.u. of Peak'!V33^2</f>
        <v>0.30268374503902062</v>
      </c>
      <c r="W33" s="33">
        <f>'Hourly Loads p.u. of Peak'!W33^2</f>
        <v>0.27955918262296037</v>
      </c>
      <c r="X33" s="33">
        <f>'Hourly Loads p.u. of Peak'!X33^2</f>
        <v>0.25178826069939592</v>
      </c>
      <c r="Y33" s="33">
        <f>'Hourly Loads p.u. of Peak'!Y33^2</f>
        <v>0.21920512276924103</v>
      </c>
    </row>
    <row r="34" spans="1:25" x14ac:dyDescent="0.25">
      <c r="A34" s="29">
        <f>IF('2018 Hourly Load - RC2016'!A35="","",'2018 Hourly Load - RC2016'!A35)</f>
        <v>43125</v>
      </c>
      <c r="B34" s="33">
        <f>'Hourly Loads p.u. of Peak'!B34^2</f>
        <v>0.1937764462502661</v>
      </c>
      <c r="C34" s="33">
        <f>'Hourly Loads p.u. of Peak'!C34^2</f>
        <v>0.18154298762467341</v>
      </c>
      <c r="D34" s="33">
        <f>'Hourly Loads p.u. of Peak'!D34^2</f>
        <v>0.17673317882669917</v>
      </c>
      <c r="E34" s="33">
        <f>'Hourly Loads p.u. of Peak'!E34^2</f>
        <v>0.17810585855528219</v>
      </c>
      <c r="F34" s="33">
        <f>'Hourly Loads p.u. of Peak'!F34^2</f>
        <v>0.18461781172272568</v>
      </c>
      <c r="G34" s="33">
        <f>'Hourly Loads p.u. of Peak'!G34^2</f>
        <v>0.20019226817877725</v>
      </c>
      <c r="H34" s="33">
        <f>'Hourly Loads p.u. of Peak'!H34^2</f>
        <v>0.22901494301262121</v>
      </c>
      <c r="I34" s="33">
        <f>'Hourly Loads p.u. of Peak'!I34^2</f>
        <v>0.26788713427309407</v>
      </c>
      <c r="J34" s="33">
        <f>'Hourly Loads p.u. of Peak'!J34^2</f>
        <v>0.30692800120735558</v>
      </c>
      <c r="K34" s="33">
        <f>'Hourly Loads p.u. of Peak'!K34^2</f>
        <v>0.30461767444638105</v>
      </c>
      <c r="L34" s="33">
        <f>'Hourly Loads p.u. of Peak'!L34^2</f>
        <v>0.28186134686943981</v>
      </c>
      <c r="M34" s="33">
        <f>'Hourly Loads p.u. of Peak'!M34^2</f>
        <v>0.25798965777107968</v>
      </c>
      <c r="N34" s="33">
        <f>'Hourly Loads p.u. of Peak'!N34^2</f>
        <v>0.23965269813355555</v>
      </c>
      <c r="O34" s="33">
        <f>'Hourly Loads p.u. of Peak'!O34^2</f>
        <v>0.22562852068425973</v>
      </c>
      <c r="P34" s="33">
        <f>'Hourly Loads p.u. of Peak'!P34^2</f>
        <v>0.21511647282515997</v>
      </c>
      <c r="Q34" s="33">
        <f>'Hourly Loads p.u. of Peak'!Q34^2</f>
        <v>0.20732089268297635</v>
      </c>
      <c r="R34" s="33">
        <f>'Hourly Loads p.u. of Peak'!R34^2</f>
        <v>0.20394849116651062</v>
      </c>
      <c r="S34" s="33">
        <f>'Hourly Loads p.u. of Peak'!S34^2</f>
        <v>0.21403266685860176</v>
      </c>
      <c r="T34" s="33">
        <f>'Hourly Loads p.u. of Peak'!T34^2</f>
        <v>0.2501974501648252</v>
      </c>
      <c r="U34" s="33">
        <f>'Hourly Loads p.u. of Peak'!U34^2</f>
        <v>0.24632541757504928</v>
      </c>
      <c r="V34" s="33">
        <f>'Hourly Loads p.u. of Peak'!V34^2</f>
        <v>0.22985547427695829</v>
      </c>
      <c r="W34" s="33">
        <f>'Hourly Loads p.u. of Peak'!W34^2</f>
        <v>0.21045252620612057</v>
      </c>
      <c r="X34" s="33">
        <f>'Hourly Loads p.u. of Peak'!X34^2</f>
        <v>0.18533658780666901</v>
      </c>
      <c r="Y34" s="33">
        <f>'Hourly Loads p.u. of Peak'!Y34^2</f>
        <v>0.15860523960954456</v>
      </c>
    </row>
    <row r="35" spans="1:25" x14ac:dyDescent="0.25">
      <c r="A35" s="29">
        <f>IF('2018 Hourly Load - RC2016'!A36="","",'2018 Hourly Load - RC2016'!A36)</f>
        <v>43126</v>
      </c>
      <c r="B35" s="33">
        <f>'Hourly Loads p.u. of Peak'!B35^2</f>
        <v>0.13724700622836664</v>
      </c>
      <c r="C35" s="33">
        <f>'Hourly Loads p.u. of Peak'!C35^2</f>
        <v>0.12399338515973543</v>
      </c>
      <c r="D35" s="33">
        <f>'Hourly Loads p.u. of Peak'!D35^2</f>
        <v>0.11852334135696871</v>
      </c>
      <c r="E35" s="33">
        <f>'Hourly Loads p.u. of Peak'!E35^2</f>
        <v>0.11623308921461986</v>
      </c>
      <c r="F35" s="33">
        <f>'Hourly Loads p.u. of Peak'!F35^2</f>
        <v>0.11797738330072721</v>
      </c>
      <c r="G35" s="33">
        <f>'Hourly Loads p.u. of Peak'!G35^2</f>
        <v>0.12626939479657401</v>
      </c>
      <c r="H35" s="33">
        <f>'Hourly Loads p.u. of Peak'!H35^2</f>
        <v>0.14278104966093136</v>
      </c>
      <c r="I35" s="33">
        <f>'Hourly Loads p.u. of Peak'!I35^2</f>
        <v>0.16713643058541292</v>
      </c>
      <c r="J35" s="33">
        <f>'Hourly Loads p.u. of Peak'!J35^2</f>
        <v>0.20447714839273479</v>
      </c>
      <c r="K35" s="33">
        <f>'Hourly Loads p.u. of Peak'!K35^2</f>
        <v>0.22511282118795375</v>
      </c>
      <c r="L35" s="33">
        <f>'Hourly Loads p.u. of Peak'!L35^2</f>
        <v>0.23468804594683518</v>
      </c>
      <c r="M35" s="33">
        <f>'Hourly Loads p.u. of Peak'!M35^2</f>
        <v>0.23367711433712651</v>
      </c>
      <c r="N35" s="33">
        <f>'Hourly Loads p.u. of Peak'!N35^2</f>
        <v>0.23311194574366961</v>
      </c>
      <c r="O35" s="33">
        <f>'Hourly Loads p.u. of Peak'!O35^2</f>
        <v>0.23258775904773246</v>
      </c>
      <c r="P35" s="33">
        <f>'Hourly Loads p.u. of Peak'!P35^2</f>
        <v>0.2294950580653892</v>
      </c>
      <c r="Q35" s="33">
        <f>'Hourly Loads p.u. of Peak'!Q35^2</f>
        <v>0.22622429172459729</v>
      </c>
      <c r="R35" s="33">
        <f>'Hourly Loads p.u. of Peak'!R35^2</f>
        <v>0.22558883054480802</v>
      </c>
      <c r="S35" s="33">
        <f>'Hourly Loads p.u. of Peak'!S35^2</f>
        <v>0.23712318446709174</v>
      </c>
      <c r="T35" s="33">
        <f>'Hourly Loads p.u. of Peak'!T35^2</f>
        <v>0.27550924876292288</v>
      </c>
      <c r="U35" s="33">
        <f>'Hourly Loads p.u. of Peak'!U35^2</f>
        <v>0.27419500712196898</v>
      </c>
      <c r="V35" s="33">
        <f>'Hourly Loads p.u. of Peak'!V35^2</f>
        <v>0.25032285718018987</v>
      </c>
      <c r="W35" s="33">
        <f>'Hourly Loads p.u. of Peak'!W35^2</f>
        <v>0.21830622149641626</v>
      </c>
      <c r="X35" s="33">
        <f>'Hourly Loads p.u. of Peak'!X35^2</f>
        <v>0.18379294564339277</v>
      </c>
      <c r="Y35" s="33">
        <f>'Hourly Loads p.u. of Peak'!Y35^2</f>
        <v>0.14723572972732069</v>
      </c>
    </row>
    <row r="36" spans="1:25" x14ac:dyDescent="0.25">
      <c r="A36" s="29">
        <f>IF('2018 Hourly Load - RC2016'!A37="","",'2018 Hourly Load - RC2016'!A37)</f>
        <v>43127</v>
      </c>
      <c r="B36" s="33">
        <f>'Hourly Loads p.u. of Peak'!B36^2</f>
        <v>0.1201398124910002</v>
      </c>
      <c r="C36" s="33">
        <f>'Hourly Loads p.u. of Peak'!C36^2</f>
        <v>0.10536095681156316</v>
      </c>
      <c r="D36" s="33">
        <f>'Hourly Loads p.u. of Peak'!D36^2</f>
        <v>9.9188592875269238E-2</v>
      </c>
      <c r="E36" s="33">
        <f>'Hourly Loads p.u. of Peak'!E36^2</f>
        <v>9.7563651997796721E-2</v>
      </c>
      <c r="F36" s="33">
        <f>'Hourly Loads p.u. of Peak'!F36^2</f>
        <v>0.10309490593118198</v>
      </c>
      <c r="G36" s="33">
        <f>'Hourly Loads p.u. of Peak'!G36^2</f>
        <v>0.12387571647344627</v>
      </c>
      <c r="H36" s="33">
        <f>'Hourly Loads p.u. of Peak'!H36^2</f>
        <v>0.17320297335164481</v>
      </c>
      <c r="I36" s="33">
        <f>'Hourly Loads p.u. of Peak'!I36^2</f>
        <v>0.20421273424429121</v>
      </c>
      <c r="J36" s="33">
        <f>'Hourly Loads p.u. of Peak'!J36^2</f>
        <v>0.21783796268797057</v>
      </c>
      <c r="K36" s="33">
        <f>'Hourly Loads p.u. of Peak'!K36^2</f>
        <v>0.23432385919820251</v>
      </c>
      <c r="L36" s="33">
        <f>'Hourly Loads p.u. of Peak'!L36^2</f>
        <v>0.25376281589799782</v>
      </c>
      <c r="M36" s="33">
        <f>'Hourly Loads p.u. of Peak'!M36^2</f>
        <v>0.26693649110716611</v>
      </c>
      <c r="N36" s="33">
        <f>'Hourly Loads p.u. of Peak'!N36^2</f>
        <v>0.27792685254021454</v>
      </c>
      <c r="O36" s="33">
        <f>'Hourly Loads p.u. of Peak'!O36^2</f>
        <v>0.28712050593073329</v>
      </c>
      <c r="P36" s="33">
        <f>'Hourly Loads p.u. of Peak'!P36^2</f>
        <v>0.29138989726720688</v>
      </c>
      <c r="Q36" s="33">
        <f>'Hourly Loads p.u. of Peak'!Q36^2</f>
        <v>0.29682784961007652</v>
      </c>
      <c r="R36" s="33">
        <f>'Hourly Loads p.u. of Peak'!R36^2</f>
        <v>0.2992913300005946</v>
      </c>
      <c r="S36" s="33">
        <f>'Hourly Loads p.u. of Peak'!S36^2</f>
        <v>0.30383415160770316</v>
      </c>
      <c r="T36" s="33">
        <f>'Hourly Loads p.u. of Peak'!T36^2</f>
        <v>0.34131091597826141</v>
      </c>
      <c r="U36" s="33">
        <f>'Hourly Loads p.u. of Peak'!U36^2</f>
        <v>0.33688293515464435</v>
      </c>
      <c r="V36" s="33">
        <f>'Hourly Loads p.u. of Peak'!V36^2</f>
        <v>0.30249988247983683</v>
      </c>
      <c r="W36" s="33">
        <f>'Hourly Loads p.u. of Peak'!W36^2</f>
        <v>0.25464755670940592</v>
      </c>
      <c r="X36" s="33">
        <f>'Hourly Loads p.u. of Peak'!X36^2</f>
        <v>0.20629488241625119</v>
      </c>
      <c r="Y36" s="33">
        <f>'Hourly Loads p.u. of Peak'!Y36^2</f>
        <v>0.15930485752484275</v>
      </c>
    </row>
    <row r="37" spans="1:25" x14ac:dyDescent="0.25">
      <c r="A37" s="29">
        <f>IF('2018 Hourly Load - RC2016'!A38="","",'2018 Hourly Load - RC2016'!A38)</f>
        <v>43128</v>
      </c>
      <c r="B37" s="33">
        <f>'Hourly Loads p.u. of Peak'!B37^2</f>
        <v>0.12452358551316524</v>
      </c>
      <c r="C37" s="33">
        <f>'Hourly Loads p.u. of Peak'!C37^2</f>
        <v>0.1072407842489176</v>
      </c>
      <c r="D37" s="33">
        <f>'Hourly Loads p.u. of Peak'!D37^2</f>
        <v>9.9267559442467013E-2</v>
      </c>
      <c r="E37" s="33">
        <f>'Hourly Loads p.u. of Peak'!E37^2</f>
        <v>9.6185229182667642E-2</v>
      </c>
      <c r="F37" s="33">
        <f>'Hourly Loads p.u. of Peak'!F37^2</f>
        <v>0.10000609593361405</v>
      </c>
      <c r="G37" s="33">
        <f>'Hourly Loads p.u. of Peak'!G37^2</f>
        <v>0.11964794069419349</v>
      </c>
      <c r="H37" s="33">
        <f>'Hourly Loads p.u. of Peak'!H37^2</f>
        <v>0.16526281406049939</v>
      </c>
      <c r="I37" s="33">
        <f>'Hourly Loads p.u. of Peak'!I37^2</f>
        <v>0.1976951305081093</v>
      </c>
      <c r="J37" s="33">
        <f>'Hourly Loads p.u. of Peak'!J37^2</f>
        <v>0.21302872645303189</v>
      </c>
      <c r="K37" s="33">
        <f>'Hourly Loads p.u. of Peak'!K37^2</f>
        <v>0.23456661894281536</v>
      </c>
      <c r="L37" s="33">
        <f>'Hourly Loads p.u. of Peak'!L37^2</f>
        <v>0.25781991377845626</v>
      </c>
      <c r="M37" s="33">
        <f>'Hourly Loads p.u. of Peak'!M37^2</f>
        <v>0.27485173517816847</v>
      </c>
      <c r="N37" s="33">
        <f>'Hourly Loads p.u. of Peak'!N37^2</f>
        <v>0.29111931933803559</v>
      </c>
      <c r="O37" s="33">
        <f>'Hourly Loads p.u. of Peak'!O37^2</f>
        <v>0.30498674020014938</v>
      </c>
      <c r="P37" s="33">
        <f>'Hourly Loads p.u. of Peak'!P37^2</f>
        <v>0.3153643701585499</v>
      </c>
      <c r="Q37" s="33">
        <f>'Hourly Loads p.u. of Peak'!Q37^2</f>
        <v>0.32334467519570881</v>
      </c>
      <c r="R37" s="33">
        <f>'Hourly Loads p.u. of Peak'!R37^2</f>
        <v>0.32610646092776796</v>
      </c>
      <c r="S37" s="33">
        <f>'Hourly Loads p.u. of Peak'!S37^2</f>
        <v>0.32739612599866685</v>
      </c>
      <c r="T37" s="33">
        <f>'Hourly Loads p.u. of Peak'!T37^2</f>
        <v>0.36061543732116746</v>
      </c>
      <c r="U37" s="33">
        <f>'Hourly Loads p.u. of Peak'!U37^2</f>
        <v>0.35461902654431904</v>
      </c>
      <c r="V37" s="33">
        <f>'Hourly Loads p.u. of Peak'!V37^2</f>
        <v>0.32244250612409564</v>
      </c>
      <c r="W37" s="33">
        <f>'Hourly Loads p.u. of Peak'!W37^2</f>
        <v>0.27227313645073614</v>
      </c>
      <c r="X37" s="33">
        <f>'Hourly Loads p.u. of Peak'!X37^2</f>
        <v>0.22447892408279826</v>
      </c>
      <c r="Y37" s="33">
        <f>'Hourly Loads p.u. of Peak'!Y37^2</f>
        <v>0.1768034434831274</v>
      </c>
    </row>
    <row r="38" spans="1:25" x14ac:dyDescent="0.25">
      <c r="A38" s="29">
        <f>IF('2018 Hourly Load - RC2016'!A39="","",'2018 Hourly Load - RC2016'!A39)</f>
        <v>43129</v>
      </c>
      <c r="B38" s="33">
        <f>'Hourly Loads p.u. of Peak'!B38^2</f>
        <v>0.1397347227932326</v>
      </c>
      <c r="C38" s="33">
        <f>'Hourly Loads p.u. of Peak'!C38^2</f>
        <v>0.12074881183220265</v>
      </c>
      <c r="D38" s="33">
        <f>'Hourly Loads p.u. of Peak'!D38^2</f>
        <v>0.11199909030359319</v>
      </c>
      <c r="E38" s="33">
        <f>'Hourly Loads p.u. of Peak'!E38^2</f>
        <v>0.10894408247255304</v>
      </c>
      <c r="F38" s="33">
        <f>'Hourly Loads p.u. of Peak'!F38^2</f>
        <v>0.11312047595621884</v>
      </c>
      <c r="G38" s="33">
        <f>'Hourly Loads p.u. of Peak'!G38^2</f>
        <v>0.13515001505795662</v>
      </c>
      <c r="H38" s="33">
        <f>'Hourly Loads p.u. of Peak'!H38^2</f>
        <v>0.18372130543918391</v>
      </c>
      <c r="I38" s="33">
        <f>'Hourly Loads p.u. of Peak'!I38^2</f>
        <v>0.2203019301061927</v>
      </c>
      <c r="J38" s="33">
        <f>'Hourly Loads p.u. of Peak'!J38^2</f>
        <v>0.23708249583356578</v>
      </c>
      <c r="K38" s="33">
        <f>'Hourly Loads p.u. of Peak'!K38^2</f>
        <v>0.26092653432679269</v>
      </c>
      <c r="L38" s="33">
        <f>'Hourly Loads p.u. of Peak'!L38^2</f>
        <v>0.27929415576224398</v>
      </c>
      <c r="M38" s="33">
        <f>'Hourly Loads p.u. of Peak'!M38^2</f>
        <v>0.29496422849961962</v>
      </c>
      <c r="N38" s="33">
        <f>'Hourly Loads p.u. of Peak'!N38^2</f>
        <v>0.22650258703541584</v>
      </c>
      <c r="O38" s="33">
        <f>'Hourly Loads p.u. of Peak'!O38^2</f>
        <v>0.29229273141966322</v>
      </c>
      <c r="P38" s="33">
        <f>'Hourly Loads p.u. of Peak'!P38^2</f>
        <v>0.2861362980024631</v>
      </c>
      <c r="Q38" s="33">
        <f>'Hourly Loads p.u. of Peak'!Q38^2</f>
        <v>0.2885999861216435</v>
      </c>
      <c r="R38" s="33">
        <f>'Hourly Loads p.u. of Peak'!R38^2</f>
        <v>0.29773906273378536</v>
      </c>
      <c r="S38" s="33">
        <f>'Hourly Loads p.u. of Peak'!S38^2</f>
        <v>0.32234761427466113</v>
      </c>
      <c r="T38" s="33">
        <f>'Hourly Loads p.u. of Peak'!T38^2</f>
        <v>0.35466878890546366</v>
      </c>
      <c r="U38" s="33">
        <f>'Hourly Loads p.u. of Peak'!U38^2</f>
        <v>0.34655442556512184</v>
      </c>
      <c r="V38" s="33">
        <f>'Hourly Loads p.u. of Peak'!V38^2</f>
        <v>0.32453365994453309</v>
      </c>
      <c r="W38" s="33">
        <f>'Hourly Loads p.u. of Peak'!W38^2</f>
        <v>0.28515377983339552</v>
      </c>
      <c r="X38" s="33">
        <f>'Hourly Loads p.u. of Peak'!X38^2</f>
        <v>0.24034861882778857</v>
      </c>
      <c r="Y38" s="33">
        <f>'Hourly Loads p.u. of Peak'!Y38^2</f>
        <v>0.19381323167968356</v>
      </c>
    </row>
    <row r="39" spans="1:25" x14ac:dyDescent="0.25">
      <c r="A39" s="29">
        <f>IF('2018 Hourly Load - RC2016'!A40="","",'2018 Hourly Load - RC2016'!A40)</f>
        <v>43130</v>
      </c>
      <c r="B39" s="33">
        <f>'Hourly Loads p.u. of Peak'!B39^2</f>
        <v>0.16275861186969409</v>
      </c>
      <c r="C39" s="33">
        <f>'Hourly Loads p.u. of Peak'!C39^2</f>
        <v>0.14541378003389283</v>
      </c>
      <c r="D39" s="33">
        <f>'Hourly Loads p.u. of Peak'!D39^2</f>
        <v>0.13709226583114217</v>
      </c>
      <c r="E39" s="33">
        <f>'Hourly Loads p.u. of Peak'!E39^2</f>
        <v>0.1353036557152042</v>
      </c>
      <c r="F39" s="33">
        <f>'Hourly Loads p.u. of Peak'!F39^2</f>
        <v>0.14167807156077603</v>
      </c>
      <c r="G39" s="33">
        <f>'Hourly Loads p.u. of Peak'!G39^2</f>
        <v>0.16778613427071243</v>
      </c>
      <c r="H39" s="33">
        <f>'Hourly Loads p.u. of Peak'!H39^2</f>
        <v>0.22821586845417491</v>
      </c>
      <c r="I39" s="33">
        <f>'Hourly Loads p.u. of Peak'!I39^2</f>
        <v>0.2693162673204908</v>
      </c>
      <c r="J39" s="33">
        <f>'Hourly Loads p.u. of Peak'!J39^2</f>
        <v>0.29102915462488277</v>
      </c>
      <c r="K39" s="33">
        <f>'Hourly Loads p.u. of Peak'!K39^2</f>
        <v>0.31236827347789092</v>
      </c>
      <c r="L39" s="33">
        <f>'Hourly Loads p.u. of Peak'!L39^2</f>
        <v>0.32439086656381944</v>
      </c>
      <c r="M39" s="33">
        <f>'Hourly Loads p.u. of Peak'!M39^2</f>
        <v>0.32282221317135451</v>
      </c>
      <c r="N39" s="33">
        <f>'Hourly Loads p.u. of Peak'!N39^2</f>
        <v>0.31592773029071142</v>
      </c>
      <c r="O39" s="33">
        <f>'Hourly Loads p.u. of Peak'!O39^2</f>
        <v>0.30790094116491029</v>
      </c>
      <c r="P39" s="33">
        <f>'Hourly Loads p.u. of Peak'!P39^2</f>
        <v>0.29906280228777787</v>
      </c>
      <c r="Q39" s="33">
        <f>'Hourly Loads p.u. of Peak'!Q39^2</f>
        <v>0.29401196365363053</v>
      </c>
      <c r="R39" s="33">
        <f>'Hourly Loads p.u. of Peak'!R39^2</f>
        <v>0.29741997928915725</v>
      </c>
      <c r="S39" s="33">
        <f>'Hourly Loads p.u. of Peak'!S39^2</f>
        <v>0.31813906474319481</v>
      </c>
      <c r="T39" s="33">
        <f>'Hourly Loads p.u. of Peak'!T39^2</f>
        <v>0.35641267102548452</v>
      </c>
      <c r="U39" s="33">
        <f>'Hourly Loads p.u. of Peak'!U39^2</f>
        <v>0.35030306558387175</v>
      </c>
      <c r="V39" s="33">
        <f>'Hourly Loads p.u. of Peak'!V39^2</f>
        <v>0.32305964354112721</v>
      </c>
      <c r="W39" s="33">
        <f>'Hourly Loads p.u. of Peak'!W39^2</f>
        <v>0.28519840309217209</v>
      </c>
      <c r="X39" s="33">
        <f>'Hourly Loads p.u. of Peak'!X39^2</f>
        <v>0.23635069743180093</v>
      </c>
      <c r="Y39" s="33">
        <f>'Hourly Loads p.u. of Peak'!Y39^2</f>
        <v>0.1905530001496227</v>
      </c>
    </row>
    <row r="40" spans="1:25" x14ac:dyDescent="0.25">
      <c r="A40" s="29">
        <f>IF('2018 Hourly Load - RC2016'!A41="","",'2018 Hourly Load - RC2016'!A41)</f>
        <v>43131</v>
      </c>
      <c r="B40" s="33">
        <f>'Hourly Loads p.u. of Peak'!B40^2</f>
        <v>0.159538405637935</v>
      </c>
      <c r="C40" s="33">
        <f>'Hourly Loads p.u. of Peak'!C40^2</f>
        <v>0.14281262616322019</v>
      </c>
      <c r="D40" s="33">
        <f>'Hourly Loads p.u. of Peak'!D40^2</f>
        <v>0.13622733255865122</v>
      </c>
      <c r="E40" s="33">
        <f>'Hourly Loads p.u. of Peak'!E40^2</f>
        <v>0.13346572837096929</v>
      </c>
      <c r="F40" s="33">
        <f>'Hourly Loads p.u. of Peak'!F40^2</f>
        <v>0.13774276202747265</v>
      </c>
      <c r="G40" s="33">
        <f>'Hourly Loads p.u. of Peak'!G40^2</f>
        <v>0.16205144240655456</v>
      </c>
      <c r="H40" s="33">
        <f>'Hourly Loads p.u. of Peak'!H40^2</f>
        <v>0.21752606944804848</v>
      </c>
      <c r="I40" s="33">
        <f>'Hourly Loads p.u. of Peak'!I40^2</f>
        <v>0.25460539128219667</v>
      </c>
      <c r="J40" s="33">
        <f>'Hourly Loads p.u. of Peak'!J40^2</f>
        <v>0.27022769515533807</v>
      </c>
      <c r="K40" s="33">
        <f>'Hourly Loads p.u. of Peak'!K40^2</f>
        <v>0.2908939337394385</v>
      </c>
      <c r="L40" s="33">
        <f>'Hourly Loads p.u. of Peak'!L40^2</f>
        <v>0.30641898044938554</v>
      </c>
      <c r="M40" s="33">
        <f>'Hourly Loads p.u. of Peak'!M40^2</f>
        <v>0.31517669516744612</v>
      </c>
      <c r="N40" s="33">
        <f>'Hourly Loads p.u. of Peak'!N40^2</f>
        <v>0.31700890910065826</v>
      </c>
      <c r="O40" s="33">
        <f>'Hourly Loads p.u. of Peak'!O40^2</f>
        <v>0.31466087696904743</v>
      </c>
      <c r="P40" s="33">
        <f>'Hourly Loads p.u. of Peak'!P40^2</f>
        <v>0.31031675219147775</v>
      </c>
      <c r="Q40" s="33">
        <f>'Hourly Loads p.u. of Peak'!Q40^2</f>
        <v>0.31283547094997793</v>
      </c>
      <c r="R40" s="33">
        <f>'Hourly Loads p.u. of Peak'!R40^2</f>
        <v>0.30924705606338487</v>
      </c>
      <c r="S40" s="33">
        <f>'Hourly Loads p.u. of Peak'!S40^2</f>
        <v>0.31498907603615067</v>
      </c>
      <c r="T40" s="33">
        <f>'Hourly Loads p.u. of Peak'!T40^2</f>
        <v>0.34263027402853646</v>
      </c>
      <c r="U40" s="33">
        <f>'Hourly Loads p.u. of Peak'!U40^2</f>
        <v>0.3318096513512544</v>
      </c>
      <c r="V40" s="33">
        <f>'Hourly Loads p.u. of Peak'!V40^2</f>
        <v>0.30309764003460882</v>
      </c>
      <c r="W40" s="33">
        <f>'Hourly Loads p.u. of Peak'!W40^2</f>
        <v>0.26844967221870147</v>
      </c>
      <c r="X40" s="33">
        <f>'Hourly Loads p.u. of Peak'!X40^2</f>
        <v>0.23077782270433797</v>
      </c>
      <c r="Y40" s="33">
        <f>'Hourly Loads p.u. of Peak'!Y40^2</f>
        <v>0.1906624452247514</v>
      </c>
    </row>
    <row r="41" spans="1:25" x14ac:dyDescent="0.25">
      <c r="A41" s="29">
        <f>IF('2018 Hourly Load - RC2016'!A42="","",'2018 Hourly Load - RC2016'!A42)</f>
        <v>43132</v>
      </c>
      <c r="B41" s="33">
        <f>'Hourly Loads p.u. of Peak'!B41^2</f>
        <v>0.15674711894459109</v>
      </c>
      <c r="C41" s="33">
        <f>'Hourly Loads p.u. of Peak'!C41^2</f>
        <v>0.13561119887255099</v>
      </c>
      <c r="D41" s="33">
        <f>'Hourly Loads p.u. of Peak'!D41^2</f>
        <v>0.1231122315953949</v>
      </c>
      <c r="E41" s="33">
        <f>'Hourly Loads p.u. of Peak'!E41^2</f>
        <v>0.11677500092599408</v>
      </c>
      <c r="F41" s="33">
        <f>'Hourly Loads p.u. of Peak'!F41^2</f>
        <v>0.11563560048517557</v>
      </c>
      <c r="G41" s="33">
        <f>'Hourly Loads p.u. of Peak'!G41^2</f>
        <v>0.12118475399589891</v>
      </c>
      <c r="H41" s="33">
        <f>'Hourly Loads p.u. of Peak'!H41^2</f>
        <v>0.13647417705174975</v>
      </c>
      <c r="I41" s="33">
        <f>'Hourly Loads p.u. of Peak'!I41^2</f>
        <v>0.16020662859532153</v>
      </c>
      <c r="J41" s="33">
        <f>'Hourly Loads p.u. of Peak'!J41^2</f>
        <v>0.20751117388326348</v>
      </c>
      <c r="K41" s="33">
        <f>'Hourly Loads p.u. of Peak'!K41^2</f>
        <v>0.2574381940324777</v>
      </c>
      <c r="L41" s="33">
        <f>'Hourly Loads p.u. of Peak'!L41^2</f>
        <v>0.29364960107686416</v>
      </c>
      <c r="M41" s="33">
        <f>'Hourly Loads p.u. of Peak'!M41^2</f>
        <v>0.31447341145222496</v>
      </c>
      <c r="N41" s="33">
        <f>'Hourly Loads p.u. of Peak'!N41^2</f>
        <v>0.33027116050967942</v>
      </c>
      <c r="O41" s="33">
        <f>'Hourly Loads p.u. of Peak'!O41^2</f>
        <v>0.33994538106829003</v>
      </c>
      <c r="P41" s="33">
        <f>'Hourly Loads p.u. of Peak'!P41^2</f>
        <v>0.34606268468974105</v>
      </c>
      <c r="Q41" s="33">
        <f>'Hourly Loads p.u. of Peak'!Q41^2</f>
        <v>0.34822895598745712</v>
      </c>
      <c r="R41" s="33">
        <f>'Hourly Loads p.u. of Peak'!R41^2</f>
        <v>0.34292381033893948</v>
      </c>
      <c r="S41" s="33">
        <f>'Hourly Loads p.u. of Peak'!S41^2</f>
        <v>0.33003109425520039</v>
      </c>
      <c r="T41" s="33">
        <f>'Hourly Loads p.u. of Peak'!T41^2</f>
        <v>0.34508025031038597</v>
      </c>
      <c r="U41" s="33">
        <f>'Hourly Loads p.u. of Peak'!U41^2</f>
        <v>0.3316171444867283</v>
      </c>
      <c r="V41" s="33">
        <f>'Hourly Loads p.u. of Peak'!V41^2</f>
        <v>0.29773906273378536</v>
      </c>
      <c r="W41" s="33">
        <f>'Hourly Loads p.u. of Peak'!W41^2</f>
        <v>0.26169540967634991</v>
      </c>
      <c r="X41" s="33">
        <f>'Hourly Loads p.u. of Peak'!X41^2</f>
        <v>0.22531109732331098</v>
      </c>
      <c r="Y41" s="33">
        <f>'Hourly Loads p.u. of Peak'!Y41^2</f>
        <v>0.18692281085447895</v>
      </c>
    </row>
    <row r="42" spans="1:25" x14ac:dyDescent="0.25">
      <c r="A42" s="29">
        <f>IF('2018 Hourly Load - RC2016'!A43="","",'2018 Hourly Load - RC2016'!A43)</f>
        <v>43133</v>
      </c>
      <c r="B42" s="33">
        <f>'Hourly Loads p.u. of Peak'!B42^2</f>
        <v>0.15260637798360466</v>
      </c>
      <c r="C42" s="33">
        <f>'Hourly Loads p.u. of Peak'!C42^2</f>
        <v>0.13139793791537424</v>
      </c>
      <c r="D42" s="33">
        <f>'Hourly Loads p.u. of Peak'!D42^2</f>
        <v>0.11866722400394515</v>
      </c>
      <c r="E42" s="33">
        <f>'Hourly Loads p.u. of Peak'!E42^2</f>
        <v>0.11180342212303827</v>
      </c>
      <c r="F42" s="33">
        <f>'Hourly Loads p.u. of Peak'!F42^2</f>
        <v>0.10944110209982295</v>
      </c>
      <c r="G42" s="33">
        <f>'Hourly Loads p.u. of Peak'!G42^2</f>
        <v>0.1116358426979884</v>
      </c>
      <c r="H42" s="33">
        <f>'Hourly Loads p.u. of Peak'!H42^2</f>
        <v>0.12115566674631968</v>
      </c>
      <c r="I42" s="33">
        <f>'Hourly Loads p.u. of Peak'!I42^2</f>
        <v>0.13864359744616148</v>
      </c>
      <c r="J42" s="33">
        <f>'Hourly Loads p.u. of Peak'!J42^2</f>
        <v>0.18811691375824319</v>
      </c>
      <c r="K42" s="33">
        <f>'Hourly Loads p.u. of Peak'!K42^2</f>
        <v>0.24018478200989818</v>
      </c>
      <c r="L42" s="33">
        <f>'Hourly Loads p.u. of Peak'!L42^2</f>
        <v>0.2754653900852731</v>
      </c>
      <c r="M42" s="33">
        <f>'Hourly Loads p.u. of Peak'!M42^2</f>
        <v>0.29897141564131735</v>
      </c>
      <c r="N42" s="33">
        <f>'Hourly Loads p.u. of Peak'!N42^2</f>
        <v>0.3295032557242924</v>
      </c>
      <c r="O42" s="33">
        <f>'Hourly Loads p.u. of Peak'!O42^2</f>
        <v>0.35193704353096394</v>
      </c>
      <c r="P42" s="33">
        <f>'Hourly Loads p.u. of Peak'!P42^2</f>
        <v>0.36818164836217104</v>
      </c>
      <c r="Q42" s="33">
        <f>'Hourly Loads p.u. of Peak'!Q42^2</f>
        <v>0.37577518706879087</v>
      </c>
      <c r="R42" s="33">
        <f>'Hourly Loads p.u. of Peak'!R42^2</f>
        <v>0.37485373065272581</v>
      </c>
      <c r="S42" s="33">
        <f>'Hourly Loads p.u. of Peak'!S42^2</f>
        <v>0.36026426590788035</v>
      </c>
      <c r="T42" s="33">
        <f>'Hourly Loads p.u. of Peak'!T42^2</f>
        <v>0.36001353392124447</v>
      </c>
      <c r="U42" s="33">
        <f>'Hourly Loads p.u. of Peak'!U42^2</f>
        <v>0.32710931381269398</v>
      </c>
      <c r="V42" s="33">
        <f>'Hourly Loads p.u. of Peak'!V42^2</f>
        <v>0.29760229173865949</v>
      </c>
      <c r="W42" s="33">
        <f>'Hourly Loads p.u. of Peak'!W42^2</f>
        <v>0.28026653537609603</v>
      </c>
      <c r="X42" s="33">
        <f>'Hourly Loads p.u. of Peak'!X42^2</f>
        <v>0.25760781234053226</v>
      </c>
      <c r="Y42" s="33">
        <f>'Hourly Loads p.u. of Peak'!Y42^2</f>
        <v>0.20633283741040598</v>
      </c>
    </row>
    <row r="43" spans="1:25" x14ac:dyDescent="0.25">
      <c r="A43" s="29">
        <f>IF('2018 Hourly Load - RC2016'!A44="","",'2018 Hourly Load - RC2016'!A44)</f>
        <v>43134</v>
      </c>
      <c r="B43" s="33">
        <f>'Hourly Loads p.u. of Peak'!B43^2</f>
        <v>0.16482150237272553</v>
      </c>
      <c r="C43" s="33">
        <f>'Hourly Loads p.u. of Peak'!C43^2</f>
        <v>0.13386287938900454</v>
      </c>
      <c r="D43" s="33">
        <f>'Hourly Loads p.u. of Peak'!D43^2</f>
        <v>0.12267283310605698</v>
      </c>
      <c r="E43" s="33">
        <f>'Hourly Loads p.u. of Peak'!E43^2</f>
        <v>0.11806350341463177</v>
      </c>
      <c r="F43" s="33">
        <f>'Hourly Loads p.u. of Peak'!F43^2</f>
        <v>0.12101028286699383</v>
      </c>
      <c r="G43" s="33">
        <f>'Hourly Loads p.u. of Peak'!G43^2</f>
        <v>0.14108110302579691</v>
      </c>
      <c r="H43" s="33">
        <f>'Hourly Loads p.u. of Peak'!H43^2</f>
        <v>0.1862009624810764</v>
      </c>
      <c r="I43" s="33">
        <f>'Hourly Loads p.u. of Peak'!I43^2</f>
        <v>0.216825126607921</v>
      </c>
      <c r="J43" s="33">
        <f>'Hourly Loads p.u. of Peak'!J43^2</f>
        <v>0.24669881071834557</v>
      </c>
      <c r="K43" s="33">
        <f>'Hourly Loads p.u. of Peak'!K43^2</f>
        <v>0.2874340173594786</v>
      </c>
      <c r="L43" s="33">
        <f>'Hourly Loads p.u. of Peak'!L43^2</f>
        <v>0.33123229833710116</v>
      </c>
      <c r="M43" s="33">
        <f>'Hourly Loads p.u. of Peak'!M43^2</f>
        <v>0.36338059384353666</v>
      </c>
      <c r="N43" s="33">
        <f>'Hourly Loads p.u. of Peak'!N43^2</f>
        <v>0.38936769562972928</v>
      </c>
      <c r="O43" s="33">
        <f>'Hourly Loads p.u. of Peak'!O43^2</f>
        <v>0.41012896920402303</v>
      </c>
      <c r="P43" s="33">
        <f>'Hourly Loads p.u. of Peak'!P43^2</f>
        <v>0.4255766710268335</v>
      </c>
      <c r="Q43" s="33">
        <f>'Hourly Loads p.u. of Peak'!Q43^2</f>
        <v>0.431923574171174</v>
      </c>
      <c r="R43" s="33">
        <f>'Hourly Loads p.u. of Peak'!R43^2</f>
        <v>0.42117263660480858</v>
      </c>
      <c r="S43" s="33">
        <f>'Hourly Loads p.u. of Peak'!S43^2</f>
        <v>0.40681783018674622</v>
      </c>
      <c r="T43" s="33">
        <f>'Hourly Loads p.u. of Peak'!T43^2</f>
        <v>0.42923682387230006</v>
      </c>
      <c r="U43" s="33">
        <f>'Hourly Loads p.u. of Peak'!U43^2</f>
        <v>0.41814126445517641</v>
      </c>
      <c r="V43" s="33">
        <f>'Hourly Loads p.u. of Peak'!V43^2</f>
        <v>0.37230006460162668</v>
      </c>
      <c r="W43" s="33">
        <f>'Hourly Loads p.u. of Peak'!W43^2</f>
        <v>0.32272726546211178</v>
      </c>
      <c r="X43" s="33">
        <f>'Hourly Loads p.u. of Peak'!X43^2</f>
        <v>0.26594444360391778</v>
      </c>
      <c r="Y43" s="33">
        <f>'Hourly Loads p.u. of Peak'!Y43^2</f>
        <v>0.21068259180928595</v>
      </c>
    </row>
    <row r="44" spans="1:25" x14ac:dyDescent="0.25">
      <c r="A44" s="29">
        <f>IF('2018 Hourly Load - RC2016'!A45="","",'2018 Hourly Load - RC2016'!A45)</f>
        <v>43135</v>
      </c>
      <c r="B44" s="33">
        <f>'Hourly Loads p.u. of Peak'!B44^2</f>
        <v>0.16860861408885738</v>
      </c>
      <c r="C44" s="33">
        <f>'Hourly Loads p.u. of Peak'!C44^2</f>
        <v>0.14598790714411383</v>
      </c>
      <c r="D44" s="33">
        <f>'Hourly Loads p.u. of Peak'!D44^2</f>
        <v>0.13316062908023776</v>
      </c>
      <c r="E44" s="33">
        <f>'Hourly Loads p.u. of Peak'!E44^2</f>
        <v>0.12713195926406715</v>
      </c>
      <c r="F44" s="33">
        <f>'Hourly Loads p.u. of Peak'!F44^2</f>
        <v>0.12844628469473363</v>
      </c>
      <c r="G44" s="33">
        <f>'Hourly Loads p.u. of Peak'!G44^2</f>
        <v>0.14659515737506734</v>
      </c>
      <c r="H44" s="33">
        <f>'Hourly Loads p.u. of Peak'!H44^2</f>
        <v>0.19256448566401993</v>
      </c>
      <c r="I44" s="33">
        <f>'Hourly Loads p.u. of Peak'!I44^2</f>
        <v>0.22266144841089552</v>
      </c>
      <c r="J44" s="33">
        <f>'Hourly Loads p.u. of Peak'!J44^2</f>
        <v>0.25082479945307068</v>
      </c>
      <c r="K44" s="33">
        <f>'Hourly Loads p.u. of Peak'!K44^2</f>
        <v>0.29432921419829716</v>
      </c>
      <c r="L44" s="33">
        <f>'Hourly Loads p.u. of Peak'!L44^2</f>
        <v>0.33630118318058361</v>
      </c>
      <c r="M44" s="33">
        <f>'Hourly Loads p.u. of Peak'!M44^2</f>
        <v>0.36889183600058045</v>
      </c>
      <c r="N44" s="33">
        <f>'Hourly Loads p.u. of Peak'!N44^2</f>
        <v>0.39538707002466666</v>
      </c>
      <c r="O44" s="33">
        <f>'Hourly Loads p.u. of Peak'!O44^2</f>
        <v>0.41248695136399621</v>
      </c>
      <c r="P44" s="33">
        <f>'Hourly Loads p.u. of Peak'!P44^2</f>
        <v>0.42416053411297328</v>
      </c>
      <c r="Q44" s="33">
        <f>'Hourly Loads p.u. of Peak'!Q44^2</f>
        <v>0.43093563061822032</v>
      </c>
      <c r="R44" s="33">
        <f>'Hourly Loads p.u. of Peak'!R44^2</f>
        <v>0.42465046827267777</v>
      </c>
      <c r="S44" s="33">
        <f>'Hourly Loads p.u. of Peak'!S44^2</f>
        <v>0.40724431982349824</v>
      </c>
      <c r="T44" s="33">
        <f>'Hourly Loads p.u. of Peak'!T44^2</f>
        <v>0.43005840818789237</v>
      </c>
      <c r="U44" s="33">
        <f>'Hourly Loads p.u. of Peak'!U44^2</f>
        <v>0.42574022330882533</v>
      </c>
      <c r="V44" s="33">
        <f>'Hourly Loads p.u. of Peak'!V44^2</f>
        <v>0.38515567580766924</v>
      </c>
      <c r="W44" s="33">
        <f>'Hourly Loads p.u. of Peak'!W44^2</f>
        <v>0.33200221407558878</v>
      </c>
      <c r="X44" s="33">
        <f>'Hourly Loads p.u. of Peak'!X44^2</f>
        <v>0.27757454472895127</v>
      </c>
      <c r="Y44" s="33">
        <f>'Hourly Loads p.u. of Peak'!Y44^2</f>
        <v>0.22140147457375359</v>
      </c>
    </row>
    <row r="45" spans="1:25" x14ac:dyDescent="0.25">
      <c r="A45" s="29">
        <f>IF('2018 Hourly Load - RC2016'!A46="","",'2018 Hourly Load - RC2016'!A46)</f>
        <v>43136</v>
      </c>
      <c r="B45" s="33">
        <f>'Hourly Loads p.u. of Peak'!B45^2</f>
        <v>0.17884719327370377</v>
      </c>
      <c r="C45" s="33">
        <f>'Hourly Loads p.u. of Peak'!C45^2</f>
        <v>0.15325993774129934</v>
      </c>
      <c r="D45" s="33">
        <f>'Hourly Loads p.u. of Peak'!D45^2</f>
        <v>0.14029753829226274</v>
      </c>
      <c r="E45" s="33">
        <f>'Hourly Loads p.u. of Peak'!E45^2</f>
        <v>0.13367950560314365</v>
      </c>
      <c r="F45" s="33">
        <f>'Hourly Loads p.u. of Peak'!F45^2</f>
        <v>0.13481231284095785</v>
      </c>
      <c r="G45" s="33">
        <f>'Hourly Loads p.u. of Peak'!G45^2</f>
        <v>0.15552543875169209</v>
      </c>
      <c r="H45" s="33">
        <f>'Hourly Loads p.u. of Peak'!H45^2</f>
        <v>0.20527141726204401</v>
      </c>
      <c r="I45" s="33">
        <f>'Hourly Loads p.u. of Peak'!I45^2</f>
        <v>0.23651322154419521</v>
      </c>
      <c r="J45" s="33">
        <f>'Hourly Loads p.u. of Peak'!J45^2</f>
        <v>0.26581518226177697</v>
      </c>
      <c r="K45" s="33">
        <f>'Hourly Loads p.u. of Peak'!K45^2</f>
        <v>0.31278873549219816</v>
      </c>
      <c r="L45" s="33">
        <f>'Hourly Loads p.u. of Peak'!L45^2</f>
        <v>0.3568617891214752</v>
      </c>
      <c r="M45" s="33">
        <f>'Hourly Loads p.u. of Peak'!M45^2</f>
        <v>0.39161301379311747</v>
      </c>
      <c r="N45" s="33">
        <f>'Hourly Loads p.u. of Peak'!N45^2</f>
        <v>0.41420609282577497</v>
      </c>
      <c r="O45" s="33">
        <f>'Hourly Loads p.u. of Peak'!O45^2</f>
        <v>0.43038726186212473</v>
      </c>
      <c r="P45" s="33">
        <f>'Hourly Loads p.u. of Peak'!P45^2</f>
        <v>0.4404776746509419</v>
      </c>
      <c r="Q45" s="33">
        <f>'Hourly Loads p.u. of Peak'!Q45^2</f>
        <v>0.43583149319657671</v>
      </c>
      <c r="R45" s="33">
        <f>'Hourly Loads p.u. of Peak'!R45^2</f>
        <v>0.41760110010843221</v>
      </c>
      <c r="S45" s="33">
        <f>'Hourly Loads p.u. of Peak'!S45^2</f>
        <v>0.40261824266328217</v>
      </c>
      <c r="T45" s="33">
        <f>'Hourly Loads p.u. of Peak'!T45^2</f>
        <v>0.42318151416440342</v>
      </c>
      <c r="U45" s="33">
        <f>'Hourly Loads p.u. of Peak'!U45^2</f>
        <v>0.41189682216430196</v>
      </c>
      <c r="V45" s="33">
        <f>'Hourly Loads p.u. of Peak'!V45^2</f>
        <v>0.37189228800067192</v>
      </c>
      <c r="W45" s="33">
        <f>'Hourly Loads p.u. of Peak'!W45^2</f>
        <v>0.32087857637667444</v>
      </c>
      <c r="X45" s="33">
        <f>'Hourly Loads p.u. of Peak'!X45^2</f>
        <v>0.26409470016459785</v>
      </c>
      <c r="Y45" s="33">
        <f>'Hourly Loads p.u. of Peak'!Y45^2</f>
        <v>0.20930408345882537</v>
      </c>
    </row>
    <row r="46" spans="1:25" x14ac:dyDescent="0.25">
      <c r="A46" s="29">
        <f>IF('2018 Hourly Load - RC2016'!A47="","",'2018 Hourly Load - RC2016'!A47)</f>
        <v>43137</v>
      </c>
      <c r="B46" s="33">
        <f>'Hourly Loads p.u. of Peak'!B46^2</f>
        <v>0.16775190791876499</v>
      </c>
      <c r="C46" s="33">
        <f>'Hourly Loads p.u. of Peak'!C46^2</f>
        <v>0.14218175945266767</v>
      </c>
      <c r="D46" s="33">
        <f>'Hourly Loads p.u. of Peak'!D46^2</f>
        <v>0.12964699127521628</v>
      </c>
      <c r="E46" s="33">
        <f>'Hourly Loads p.u. of Peak'!E46^2</f>
        <v>0.12343495640127981</v>
      </c>
      <c r="F46" s="33">
        <f>'Hourly Loads p.u. of Peak'!F46^2</f>
        <v>0.12520270986127507</v>
      </c>
      <c r="G46" s="33">
        <f>'Hourly Loads p.u. of Peak'!G46^2</f>
        <v>0.14357150958955867</v>
      </c>
      <c r="H46" s="33">
        <f>'Hourly Loads p.u. of Peak'!H46^2</f>
        <v>0.19099096897699064</v>
      </c>
      <c r="I46" s="33">
        <f>'Hourly Loads p.u. of Peak'!I46^2</f>
        <v>0.22136215799677023</v>
      </c>
      <c r="J46" s="33">
        <f>'Hourly Loads p.u. of Peak'!J46^2</f>
        <v>0.25086665066885788</v>
      </c>
      <c r="K46" s="33">
        <f>'Hourly Loads p.u. of Peak'!K46^2</f>
        <v>0.28707573254872193</v>
      </c>
      <c r="L46" s="33">
        <f>'Hourly Loads p.u. of Peak'!L46^2</f>
        <v>0.32054732247630197</v>
      </c>
      <c r="M46" s="33">
        <f>'Hourly Loads p.u. of Peak'!M46^2</f>
        <v>0.346111843066708</v>
      </c>
      <c r="N46" s="33">
        <f>'Hourly Loads p.u. of Peak'!N46^2</f>
        <v>0.3675734607338087</v>
      </c>
      <c r="O46" s="33">
        <f>'Hourly Loads p.u. of Peak'!O46^2</f>
        <v>0.38811730174971931</v>
      </c>
      <c r="P46" s="33">
        <f>'Hourly Loads p.u. of Peak'!P46^2</f>
        <v>0.39685964629238851</v>
      </c>
      <c r="Q46" s="33">
        <f>'Hourly Loads p.u. of Peak'!Q46^2</f>
        <v>0.40219418292819342</v>
      </c>
      <c r="R46" s="33">
        <f>'Hourly Loads p.u. of Peak'!R46^2</f>
        <v>0.39712289436733278</v>
      </c>
      <c r="S46" s="33">
        <f>'Hourly Loads p.u. of Peak'!S46^2</f>
        <v>0.39072455830445418</v>
      </c>
      <c r="T46" s="33">
        <f>'Hourly Loads p.u. of Peak'!T46^2</f>
        <v>0.41334607521641886</v>
      </c>
      <c r="U46" s="33">
        <f>'Hourly Loads p.u. of Peak'!U46^2</f>
        <v>0.40761768154565237</v>
      </c>
      <c r="V46" s="33">
        <f>'Hourly Loads p.u. of Peak'!V46^2</f>
        <v>0.36853665664604424</v>
      </c>
      <c r="W46" s="33">
        <f>'Hourly Loads p.u. of Peak'!W46^2</f>
        <v>0.31861055643804875</v>
      </c>
      <c r="X46" s="33">
        <f>'Hourly Loads p.u. of Peak'!X46^2</f>
        <v>0.26315081603548018</v>
      </c>
      <c r="Y46" s="33">
        <f>'Hourly Loads p.u. of Peak'!Y46^2</f>
        <v>0.20682657003707833</v>
      </c>
    </row>
    <row r="47" spans="1:25" x14ac:dyDescent="0.25">
      <c r="A47" s="29">
        <f>IF('2018 Hourly Load - RC2016'!A48="","",'2018 Hourly Load - RC2016'!A48)</f>
        <v>43138</v>
      </c>
      <c r="B47" s="33">
        <f>'Hourly Loads p.u. of Peak'!B47^2</f>
        <v>0.16455021921347385</v>
      </c>
      <c r="C47" s="33">
        <f>'Hourly Loads p.u. of Peak'!C47^2</f>
        <v>0.14108110302579691</v>
      </c>
      <c r="D47" s="33">
        <f>'Hourly Loads p.u. of Peak'!D47^2</f>
        <v>0.1260319626811825</v>
      </c>
      <c r="E47" s="33">
        <f>'Hourly Loads p.u. of Peak'!E47^2</f>
        <v>0.11938794645308563</v>
      </c>
      <c r="F47" s="33">
        <f>'Hourly Loads p.u. of Peak'!F47^2</f>
        <v>0.12040062368180521</v>
      </c>
      <c r="G47" s="33">
        <f>'Hourly Loads p.u. of Peak'!G47^2</f>
        <v>0.13889262047178569</v>
      </c>
      <c r="H47" s="33">
        <f>'Hourly Loads p.u. of Peak'!H47^2</f>
        <v>0.18504890979366662</v>
      </c>
      <c r="I47" s="33">
        <f>'Hourly Loads p.u. of Peak'!I47^2</f>
        <v>0.21663062100962732</v>
      </c>
      <c r="J47" s="33">
        <f>'Hourly Loads p.u. of Peak'!J47^2</f>
        <v>0.23797845224711917</v>
      </c>
      <c r="K47" s="33">
        <f>'Hourly Loads p.u. of Peak'!K47^2</f>
        <v>0.26697966550216357</v>
      </c>
      <c r="L47" s="33">
        <f>'Hourly Loads p.u. of Peak'!L47^2</f>
        <v>0.29596349064624011</v>
      </c>
      <c r="M47" s="33">
        <f>'Hourly Loads p.u. of Peak'!M47^2</f>
        <v>0.32420052426686696</v>
      </c>
      <c r="N47" s="33">
        <f>'Hourly Loads p.u. of Peak'!N47^2</f>
        <v>0.34150621583320495</v>
      </c>
      <c r="O47" s="33">
        <f>'Hourly Loads p.u. of Peak'!O47^2</f>
        <v>0.34439337715948648</v>
      </c>
      <c r="P47" s="33">
        <f>'Hourly Loads p.u. of Peak'!P47^2</f>
        <v>0.36742149237957361</v>
      </c>
      <c r="Q47" s="33">
        <f>'Hourly Loads p.u. of Peak'!Q47^2</f>
        <v>0.37403560789963208</v>
      </c>
      <c r="R47" s="33">
        <f>'Hourly Loads p.u. of Peak'!R47^2</f>
        <v>0.37214712219198348</v>
      </c>
      <c r="S47" s="33">
        <f>'Hourly Loads p.u. of Peak'!S47^2</f>
        <v>0.36732019759960699</v>
      </c>
      <c r="T47" s="33">
        <f>'Hourly Loads p.u. of Peak'!T47^2</f>
        <v>0.36970431691303091</v>
      </c>
      <c r="U47" s="33">
        <f>'Hourly Loads p.u. of Peak'!U47^2</f>
        <v>0.35050092102504737</v>
      </c>
      <c r="V47" s="33">
        <f>'Hourly Loads p.u. of Peak'!V47^2</f>
        <v>0.32334467519570881</v>
      </c>
      <c r="W47" s="33">
        <f>'Hourly Loads p.u. of Peak'!W47^2</f>
        <v>0.2803107745986903</v>
      </c>
      <c r="X47" s="33">
        <f>'Hourly Loads p.u. of Peak'!X47^2</f>
        <v>0.24297760484797162</v>
      </c>
      <c r="Y47" s="33">
        <f>'Hourly Loads p.u. of Peak'!Y47^2</f>
        <v>0.20034184678058645</v>
      </c>
    </row>
    <row r="48" spans="1:25" x14ac:dyDescent="0.25">
      <c r="A48" s="29">
        <f>IF('2018 Hourly Load - RC2016'!A49="","",'2018 Hourly Load - RC2016'!A49)</f>
        <v>43139</v>
      </c>
      <c r="B48" s="33">
        <f>'Hourly Loads p.u. of Peak'!B48^2</f>
        <v>0.16488935807491864</v>
      </c>
      <c r="C48" s="33">
        <f>'Hourly Loads p.u. of Peak'!C48^2</f>
        <v>0.14039145084943211</v>
      </c>
      <c r="D48" s="33">
        <f>'Hourly Loads p.u. of Peak'!D48^2</f>
        <v>0.126715182251492</v>
      </c>
      <c r="E48" s="33">
        <f>'Hourly Loads p.u. of Peak'!E48^2</f>
        <v>0.12008189285221729</v>
      </c>
      <c r="F48" s="33">
        <f>'Hourly Loads p.u. of Peak'!F48^2</f>
        <v>0.11959013975750339</v>
      </c>
      <c r="G48" s="33">
        <f>'Hourly Loads p.u. of Peak'!G48^2</f>
        <v>0.12502536893471605</v>
      </c>
      <c r="H48" s="33">
        <f>'Hourly Loads p.u. of Peak'!H48^2</f>
        <v>0.14070471963713482</v>
      </c>
      <c r="I48" s="33">
        <f>'Hourly Loads p.u. of Peak'!I48^2</f>
        <v>0.16417756970387617</v>
      </c>
      <c r="J48" s="33">
        <f>'Hourly Loads p.u. of Peak'!J48^2</f>
        <v>0.21252764127908549</v>
      </c>
      <c r="K48" s="33">
        <f>'Hourly Loads p.u. of Peak'!K48^2</f>
        <v>0.26844967221870147</v>
      </c>
      <c r="L48" s="33">
        <f>'Hourly Loads p.u. of Peak'!L48^2</f>
        <v>0.31442655380111439</v>
      </c>
      <c r="M48" s="33">
        <f>'Hourly Loads p.u. of Peak'!M48^2</f>
        <v>0.34434434097585043</v>
      </c>
      <c r="N48" s="33">
        <f>'Hourly Loads p.u. of Peak'!N48^2</f>
        <v>0.36504475703456596</v>
      </c>
      <c r="O48" s="33">
        <f>'Hourly Loads p.u. of Peak'!O48^2</f>
        <v>0.37531431746561844</v>
      </c>
      <c r="P48" s="33">
        <f>'Hourly Loads p.u. of Peak'!P48^2</f>
        <v>0.38189549664617872</v>
      </c>
      <c r="Q48" s="33">
        <f>'Hourly Loads p.u. of Peak'!Q48^2</f>
        <v>0.37777555648132655</v>
      </c>
      <c r="R48" s="33">
        <f>'Hourly Loads p.u. of Peak'!R48^2</f>
        <v>0.36863811900543592</v>
      </c>
      <c r="S48" s="33">
        <f>'Hourly Loads p.u. of Peak'!S48^2</f>
        <v>0.3553658285414828</v>
      </c>
      <c r="T48" s="33">
        <f>'Hourly Loads p.u. of Peak'!T48^2</f>
        <v>0.36368288617889855</v>
      </c>
      <c r="U48" s="33">
        <f>'Hourly Loads p.u. of Peak'!U48^2</f>
        <v>0.34680042692423807</v>
      </c>
      <c r="V48" s="33">
        <f>'Hourly Loads p.u. of Peak'!V48^2</f>
        <v>0.31297569827074551</v>
      </c>
      <c r="W48" s="33">
        <f>'Hourly Loads p.u. of Peak'!W48^2</f>
        <v>0.27673870917975368</v>
      </c>
      <c r="X48" s="33">
        <f>'Hourly Loads p.u. of Peak'!X48^2</f>
        <v>0.23952999333641981</v>
      </c>
      <c r="Y48" s="33">
        <f>'Hourly Loads p.u. of Peak'!Y48^2</f>
        <v>0.20221629247453016</v>
      </c>
    </row>
    <row r="49" spans="1:25" x14ac:dyDescent="0.25">
      <c r="A49" s="29">
        <f>IF('2018 Hourly Load - RC2016'!A50="","",'2018 Hourly Load - RC2016'!A50)</f>
        <v>43140</v>
      </c>
      <c r="B49" s="33">
        <f>'Hourly Loads p.u. of Peak'!B49^2</f>
        <v>0.16631755372490656</v>
      </c>
      <c r="C49" s="33">
        <f>'Hourly Loads p.u. of Peak'!C49^2</f>
        <v>0.14215025277513929</v>
      </c>
      <c r="D49" s="33">
        <f>'Hourly Loads p.u. of Peak'!D49^2</f>
        <v>0.12841633860060098</v>
      </c>
      <c r="E49" s="33">
        <f>'Hourly Loads p.u. of Peak'!E49^2</f>
        <v>0.12153407330741545</v>
      </c>
      <c r="F49" s="33">
        <f>'Hourly Loads p.u. of Peak'!F49^2</f>
        <v>0.1200239871783865</v>
      </c>
      <c r="G49" s="33">
        <f>'Hourly Loads p.u. of Peak'!G49^2</f>
        <v>0.12464156142840041</v>
      </c>
      <c r="H49" s="33">
        <f>'Hourly Loads p.u. of Peak'!H49^2</f>
        <v>0.13585748476756601</v>
      </c>
      <c r="I49" s="33">
        <f>'Hourly Loads p.u. of Peak'!I49^2</f>
        <v>0.15404605282420847</v>
      </c>
      <c r="J49" s="33">
        <f>'Hourly Loads p.u. of Peak'!J49^2</f>
        <v>0.19026130023041912</v>
      </c>
      <c r="K49" s="33">
        <f>'Hourly Loads p.u. of Peak'!K49^2</f>
        <v>0.2266616897345487</v>
      </c>
      <c r="L49" s="33">
        <f>'Hourly Loads p.u. of Peak'!L49^2</f>
        <v>0.25245958387614581</v>
      </c>
      <c r="M49" s="33">
        <f>'Hourly Loads p.u. of Peak'!M49^2</f>
        <v>0.2663324161571935</v>
      </c>
      <c r="N49" s="33">
        <f>'Hourly Loads p.u. of Peak'!N49^2</f>
        <v>0.27947082637110282</v>
      </c>
      <c r="O49" s="33">
        <f>'Hourly Loads p.u. of Peak'!O49^2</f>
        <v>0.2875684317689397</v>
      </c>
      <c r="P49" s="33">
        <f>'Hourly Loads p.u. of Peak'!P49^2</f>
        <v>0.29116440693146906</v>
      </c>
      <c r="Q49" s="33">
        <f>'Hourly Loads p.u. of Peak'!Q49^2</f>
        <v>0.28815125729869218</v>
      </c>
      <c r="R49" s="33">
        <f>'Hourly Loads p.u. of Peak'!R49^2</f>
        <v>0.28101907696856793</v>
      </c>
      <c r="S49" s="33">
        <f>'Hourly Loads p.u. of Peak'!S49^2</f>
        <v>0.27885272362675834</v>
      </c>
      <c r="T49" s="33">
        <f>'Hourly Loads p.u. of Peak'!T49^2</f>
        <v>0.30507904155097165</v>
      </c>
      <c r="U49" s="33">
        <f>'Hourly Loads p.u. of Peak'!U49^2</f>
        <v>0.30915412628971878</v>
      </c>
      <c r="V49" s="33">
        <f>'Hourly Loads p.u. of Peak'!V49^2</f>
        <v>0.27955918262296037</v>
      </c>
      <c r="W49" s="33">
        <f>'Hourly Loads p.u. of Peak'!W49^2</f>
        <v>0.2422367571572541</v>
      </c>
      <c r="X49" s="33">
        <f>'Hourly Loads p.u. of Peak'!X49^2</f>
        <v>0.20512000925151141</v>
      </c>
      <c r="Y49" s="33">
        <f>'Hourly Loads p.u. of Peak'!Y49^2</f>
        <v>0.16272490222097394</v>
      </c>
    </row>
    <row r="50" spans="1:25" x14ac:dyDescent="0.25">
      <c r="A50" s="29">
        <f>IF('2018 Hourly Load - RC2016'!A51="","",'2018 Hourly Load - RC2016'!A51)</f>
        <v>43141</v>
      </c>
      <c r="B50" s="33">
        <f>'Hourly Loads p.u. of Peak'!B50^2</f>
        <v>0.13130708368271202</v>
      </c>
      <c r="C50" s="33">
        <f>'Hourly Loads p.u. of Peak'!C50^2</f>
        <v>0.11503965139169881</v>
      </c>
      <c r="D50" s="33">
        <f>'Hourly Loads p.u. of Peak'!D50^2</f>
        <v>0.10861336447721705</v>
      </c>
      <c r="E50" s="33">
        <f>'Hourly Loads p.u. of Peak'!E50^2</f>
        <v>0.10759681546553118</v>
      </c>
      <c r="F50" s="33">
        <f>'Hourly Loads p.u. of Peak'!F50^2</f>
        <v>0.11278347373244348</v>
      </c>
      <c r="G50" s="33">
        <f>'Hourly Loads p.u. of Peak'!G50^2</f>
        <v>0.13570352989889647</v>
      </c>
      <c r="H50" s="33">
        <f>'Hourly Loads p.u. of Peak'!H50^2</f>
        <v>0.18695893993114826</v>
      </c>
      <c r="I50" s="33">
        <f>'Hourly Loads p.u. of Peak'!I50^2</f>
        <v>0.22045884030784782</v>
      </c>
      <c r="J50" s="33">
        <f>'Hourly Loads p.u. of Peak'!J50^2</f>
        <v>0.23566059314011234</v>
      </c>
      <c r="K50" s="33">
        <f>'Hourly Loads p.u. of Peak'!K50^2</f>
        <v>0.25528045706610614</v>
      </c>
      <c r="L50" s="33">
        <f>'Hourly Loads p.u. of Peak'!L50^2</f>
        <v>0.27788280184447356</v>
      </c>
      <c r="M50" s="33">
        <f>'Hourly Loads p.u. of Peak'!M50^2</f>
        <v>0.29310647616027746</v>
      </c>
      <c r="N50" s="33">
        <f>'Hourly Loads p.u. of Peak'!N50^2</f>
        <v>0.3075764567750624</v>
      </c>
      <c r="O50" s="33">
        <f>'Hourly Loads p.u. of Peak'!O50^2</f>
        <v>0.3190823972567049</v>
      </c>
      <c r="P50" s="33">
        <f>'Hourly Loads p.u. of Peak'!P50^2</f>
        <v>0.32391511555857883</v>
      </c>
      <c r="Q50" s="33">
        <f>'Hourly Loads p.u. of Peak'!Q50^2</f>
        <v>0.32897583963318511</v>
      </c>
      <c r="R50" s="33">
        <f>'Hourly Loads p.u. of Peak'!R50^2</f>
        <v>0.32988709639736924</v>
      </c>
      <c r="S50" s="33">
        <f>'Hourly Loads p.u. of Peak'!S50^2</f>
        <v>0.32624963136218793</v>
      </c>
      <c r="T50" s="33">
        <f>'Hourly Loads p.u. of Peak'!T50^2</f>
        <v>0.35258177569332028</v>
      </c>
      <c r="U50" s="33">
        <f>'Hourly Loads p.u. of Peak'!U50^2</f>
        <v>0.35926186164704016</v>
      </c>
      <c r="V50" s="33">
        <f>'Hourly Loads p.u. of Peak'!V50^2</f>
        <v>0.3245812647205803</v>
      </c>
      <c r="W50" s="33">
        <f>'Hourly Loads p.u. of Peak'!W50^2</f>
        <v>0.27819123003065888</v>
      </c>
      <c r="X50" s="33">
        <f>'Hourly Loads p.u. of Peak'!X50^2</f>
        <v>0.22793652228071168</v>
      </c>
      <c r="Y50" s="33">
        <f>'Hourly Loads p.u. of Peak'!Y50^2</f>
        <v>0.17895322391804711</v>
      </c>
    </row>
    <row r="51" spans="1:25" x14ac:dyDescent="0.25">
      <c r="A51" s="29">
        <f>IF('2018 Hourly Load - RC2016'!A52="","",'2018 Hourly Load - RC2016'!A52)</f>
        <v>43142</v>
      </c>
      <c r="B51" s="33">
        <f>'Hourly Loads p.u. of Peak'!B51^2</f>
        <v>0.14395170541014071</v>
      </c>
      <c r="C51" s="33">
        <f>'Hourly Loads p.u. of Peak'!C51^2</f>
        <v>0.12402281105940283</v>
      </c>
      <c r="D51" s="33">
        <f>'Hourly Loads p.u. of Peak'!D51^2</f>
        <v>0.11489798568086625</v>
      </c>
      <c r="E51" s="33">
        <f>'Hourly Loads p.u. of Peak'!E51^2</f>
        <v>0.11197112723265699</v>
      </c>
      <c r="F51" s="33">
        <f>'Hourly Loads p.u. of Peak'!F51^2</f>
        <v>0.11577772005695096</v>
      </c>
      <c r="G51" s="33">
        <f>'Hourly Loads p.u. of Peak'!G51^2</f>
        <v>0.13758774233120644</v>
      </c>
      <c r="H51" s="33">
        <f>'Hourly Loads p.u. of Peak'!H51^2</f>
        <v>0.1891330734968896</v>
      </c>
      <c r="I51" s="33">
        <f>'Hourly Loads p.u. of Peak'!I51^2</f>
        <v>0.22258259530893351</v>
      </c>
      <c r="J51" s="33">
        <f>'Hourly Loads p.u. of Peak'!J51^2</f>
        <v>0.24059447879176496</v>
      </c>
      <c r="K51" s="33">
        <f>'Hourly Loads p.u. of Peak'!K51^2</f>
        <v>0.26577210213020608</v>
      </c>
      <c r="L51" s="33">
        <f>'Hourly Loads p.u. of Peak'!L51^2</f>
        <v>0.28945353272132612</v>
      </c>
      <c r="M51" s="33">
        <f>'Hourly Loads p.u. of Peak'!M51^2</f>
        <v>0.3120881225740636</v>
      </c>
      <c r="N51" s="33">
        <f>'Hourly Loads p.u. of Peak'!N51^2</f>
        <v>0.33176151939826581</v>
      </c>
      <c r="O51" s="33">
        <f>'Hourly Loads p.u. of Peak'!O51^2</f>
        <v>0.34961101143574796</v>
      </c>
      <c r="P51" s="33">
        <f>'Hourly Loads p.u. of Peak'!P51^2</f>
        <v>0.36061543732116746</v>
      </c>
      <c r="Q51" s="33">
        <f>'Hourly Loads p.u. of Peak'!Q51^2</f>
        <v>0.37214712219198348</v>
      </c>
      <c r="R51" s="33">
        <f>'Hourly Loads p.u. of Peak'!R51^2</f>
        <v>0.3755191134879815</v>
      </c>
      <c r="S51" s="33">
        <f>'Hourly Loads p.u. of Peak'!S51^2</f>
        <v>0.36894258987332346</v>
      </c>
      <c r="T51" s="33">
        <f>'Hourly Loads p.u. of Peak'!T51^2</f>
        <v>0.38905490863287351</v>
      </c>
      <c r="U51" s="33">
        <f>'Hourly Loads p.u. of Peak'!U51^2</f>
        <v>0.39161301379311747</v>
      </c>
      <c r="V51" s="33">
        <f>'Hourly Loads p.u. of Peak'!V51^2</f>
        <v>0.35926186164704016</v>
      </c>
      <c r="W51" s="33">
        <f>'Hourly Loads p.u. of Peak'!W51^2</f>
        <v>0.30066432917745661</v>
      </c>
      <c r="X51" s="33">
        <f>'Hourly Loads p.u. of Peak'!X51^2</f>
        <v>0.24421486469054332</v>
      </c>
      <c r="Y51" s="33">
        <f>'Hourly Loads p.u. of Peak'!Y51^2</f>
        <v>0.19000624609111219</v>
      </c>
    </row>
    <row r="52" spans="1:25" x14ac:dyDescent="0.25">
      <c r="A52" s="29">
        <f>IF('2018 Hourly Load - RC2016'!A53="","",'2018 Hourly Load - RC2016'!A53)</f>
        <v>43143</v>
      </c>
      <c r="B52" s="33">
        <f>'Hourly Loads p.u. of Peak'!B52^2</f>
        <v>0.14852106391745348</v>
      </c>
      <c r="C52" s="33">
        <f>'Hourly Loads p.u. of Peak'!C52^2</f>
        <v>0.12769867971282475</v>
      </c>
      <c r="D52" s="33">
        <f>'Hourly Loads p.u. of Peak'!D52^2</f>
        <v>0.1157208617545267</v>
      </c>
      <c r="E52" s="33">
        <f>'Hourly Loads p.u. of Peak'!E52^2</f>
        <v>0.11088329063180251</v>
      </c>
      <c r="F52" s="33">
        <f>'Hourly Loads p.u. of Peak'!F52^2</f>
        <v>0.11342983630295606</v>
      </c>
      <c r="G52" s="33">
        <f>'Hourly Loads p.u. of Peak'!G52^2</f>
        <v>0.13242981520759514</v>
      </c>
      <c r="H52" s="33">
        <f>'Hourly Loads p.u. of Peak'!H52^2</f>
        <v>0.17990891366853567</v>
      </c>
      <c r="I52" s="33">
        <f>'Hourly Loads p.u. of Peak'!I52^2</f>
        <v>0.20903656559978029</v>
      </c>
      <c r="J52" s="33">
        <f>'Hourly Loads p.u. of Peak'!J52^2</f>
        <v>0.23303126323298412</v>
      </c>
      <c r="K52" s="33">
        <f>'Hourly Loads p.u. of Peak'!K52^2</f>
        <v>0.26559981651630266</v>
      </c>
      <c r="L52" s="33">
        <f>'Hourly Loads p.u. of Peak'!L52^2</f>
        <v>0.29569079702682777</v>
      </c>
      <c r="M52" s="33">
        <f>'Hourly Loads p.u. of Peak'!M52^2</f>
        <v>0.32111529104265246</v>
      </c>
      <c r="N52" s="33">
        <f>'Hourly Loads p.u. of Peak'!N52^2</f>
        <v>0.34067657723149619</v>
      </c>
      <c r="O52" s="33">
        <f>'Hourly Loads p.u. of Peak'!O52^2</f>
        <v>0.35706148793632647</v>
      </c>
      <c r="P52" s="33">
        <f>'Hourly Loads p.u. of Peak'!P52^2</f>
        <v>0.36131829335973109</v>
      </c>
      <c r="Q52" s="33">
        <f>'Hourly Loads p.u. of Peak'!Q52^2</f>
        <v>0.35471855475784658</v>
      </c>
      <c r="R52" s="33">
        <f>'Hourly Loads p.u. of Peak'!R52^2</f>
        <v>0.34591523050626821</v>
      </c>
      <c r="S52" s="33">
        <f>'Hourly Loads p.u. of Peak'!S52^2</f>
        <v>0.34753895468729018</v>
      </c>
      <c r="T52" s="33">
        <f>'Hourly Loads p.u. of Peak'!T52^2</f>
        <v>0.38039943656590258</v>
      </c>
      <c r="U52" s="33">
        <f>'Hourly Loads p.u. of Peak'!U52^2</f>
        <v>0.37209614837124511</v>
      </c>
      <c r="V52" s="33">
        <f>'Hourly Loads p.u. of Peak'!V52^2</f>
        <v>0.33790221082322536</v>
      </c>
      <c r="W52" s="33">
        <f>'Hourly Loads p.u. of Peak'!W52^2</f>
        <v>0.29012827556571857</v>
      </c>
      <c r="X52" s="33">
        <f>'Hourly Loads p.u. of Peak'!X52^2</f>
        <v>0.22937498217048388</v>
      </c>
      <c r="Y52" s="33">
        <f>'Hourly Loads p.u. of Peak'!Y52^2</f>
        <v>0.17498110102542208</v>
      </c>
    </row>
    <row r="53" spans="1:25" x14ac:dyDescent="0.25">
      <c r="A53" s="29">
        <f>IF('2018 Hourly Load - RC2016'!A54="","",'2018 Hourly Load - RC2016'!A54)</f>
        <v>43144</v>
      </c>
      <c r="B53" s="33">
        <f>'Hourly Loads p.u. of Peak'!B53^2</f>
        <v>0.1400472584209507</v>
      </c>
      <c r="C53" s="33">
        <f>'Hourly Loads p.u. of Peak'!C53^2</f>
        <v>0.1199660954695078</v>
      </c>
      <c r="D53" s="33">
        <f>'Hourly Loads p.u. of Peak'!D53^2</f>
        <v>0.11113385853025137</v>
      </c>
      <c r="E53" s="33">
        <f>'Hourly Loads p.u. of Peak'!E53^2</f>
        <v>0.10778876896883079</v>
      </c>
      <c r="F53" s="33">
        <f>'Hourly Loads p.u. of Peak'!F53^2</f>
        <v>0.11166376387406829</v>
      </c>
      <c r="G53" s="33">
        <f>'Hourly Loads p.u. of Peak'!G53^2</f>
        <v>0.13239940827004359</v>
      </c>
      <c r="H53" s="33">
        <f>'Hourly Loads p.u. of Peak'!H53^2</f>
        <v>0.18218441882148009</v>
      </c>
      <c r="I53" s="33">
        <f>'Hourly Loads p.u. of Peak'!I53^2</f>
        <v>0.216825126607921</v>
      </c>
      <c r="J53" s="33">
        <f>'Hourly Loads p.u. of Peak'!J53^2</f>
        <v>0.23622884100550448</v>
      </c>
      <c r="K53" s="33">
        <f>'Hourly Loads p.u. of Peak'!K53^2</f>
        <v>0.24902849988538958</v>
      </c>
      <c r="L53" s="33">
        <f>'Hourly Loads p.u. of Peak'!L53^2</f>
        <v>0.26075582675247516</v>
      </c>
      <c r="M53" s="33">
        <f>'Hourly Loads p.u. of Peak'!M53^2</f>
        <v>0.26495424296558306</v>
      </c>
      <c r="N53" s="33">
        <f>'Hourly Loads p.u. of Peak'!N53^2</f>
        <v>0.26728198402181075</v>
      </c>
      <c r="O53" s="33">
        <f>'Hourly Loads p.u. of Peak'!O53^2</f>
        <v>0.26659122163175492</v>
      </c>
      <c r="P53" s="33">
        <f>'Hourly Loads p.u. of Peak'!P53^2</f>
        <v>0.26422354255817604</v>
      </c>
      <c r="Q53" s="33">
        <f>'Hourly Loads p.u. of Peak'!Q53^2</f>
        <v>0.26054252083743379</v>
      </c>
      <c r="R53" s="33">
        <f>'Hourly Loads p.u. of Peak'!R53^2</f>
        <v>0.2568873203131013</v>
      </c>
      <c r="S53" s="33">
        <f>'Hourly Loads p.u. of Peak'!S53^2</f>
        <v>0.25697203171246402</v>
      </c>
      <c r="T53" s="33">
        <f>'Hourly Loads p.u. of Peak'!T53^2</f>
        <v>0.28770287759954305</v>
      </c>
      <c r="U53" s="33">
        <f>'Hourly Loads p.u. of Peak'!U53^2</f>
        <v>0.3000689770856817</v>
      </c>
      <c r="V53" s="33">
        <f>'Hourly Loads p.u. of Peak'!V53^2</f>
        <v>0.28128492077898143</v>
      </c>
      <c r="W53" s="33">
        <f>'Hourly Loads p.u. of Peak'!W53^2</f>
        <v>0.25028105135049694</v>
      </c>
      <c r="X53" s="33">
        <f>'Hourly Loads p.u. of Peak'!X53^2</f>
        <v>0.21152724098886982</v>
      </c>
      <c r="Y53" s="33">
        <f>'Hourly Loads p.u. of Peak'!Y53^2</f>
        <v>0.1711918247417166</v>
      </c>
    </row>
    <row r="54" spans="1:25" x14ac:dyDescent="0.25">
      <c r="A54" s="29">
        <f>IF('2018 Hourly Load - RC2016'!A55="","",'2018 Hourly Load - RC2016'!A55)</f>
        <v>43145</v>
      </c>
      <c r="B54" s="33">
        <f>'Hourly Loads p.u. of Peak'!B54^2</f>
        <v>0.14240240395003109</v>
      </c>
      <c r="C54" s="33">
        <f>'Hourly Loads p.u. of Peak'!C54^2</f>
        <v>0.12913600844147788</v>
      </c>
      <c r="D54" s="33">
        <f>'Hourly Loads p.u. of Peak'!D54^2</f>
        <v>0.12481863003839372</v>
      </c>
      <c r="E54" s="33">
        <f>'Hourly Loads p.u. of Peak'!E54^2</f>
        <v>0.12626939479657401</v>
      </c>
      <c r="F54" s="33">
        <f>'Hourly Loads p.u. of Peak'!F54^2</f>
        <v>0.13576510137265022</v>
      </c>
      <c r="G54" s="33">
        <f>'Hourly Loads p.u. of Peak'!G54^2</f>
        <v>0.16857430394719744</v>
      </c>
      <c r="H54" s="33">
        <f>'Hourly Loads p.u. of Peak'!H54^2</f>
        <v>0.24125071982026045</v>
      </c>
      <c r="I54" s="33">
        <f>'Hourly Loads p.u. of Peak'!I54^2</f>
        <v>0.2941932287317261</v>
      </c>
      <c r="J54" s="33">
        <f>'Hourly Loads p.u. of Peak'!J54^2</f>
        <v>0.29310647616027746</v>
      </c>
      <c r="K54" s="33">
        <f>'Hourly Loads p.u. of Peak'!K54^2</f>
        <v>0.27951500275141261</v>
      </c>
      <c r="L54" s="33">
        <f>'Hourly Loads p.u. of Peak'!L54^2</f>
        <v>0.26875282165299774</v>
      </c>
      <c r="M54" s="33">
        <f>'Hourly Loads p.u. of Peak'!M54^2</f>
        <v>0.25111783127957948</v>
      </c>
      <c r="N54" s="33">
        <f>'Hourly Loads p.u. of Peak'!N54^2</f>
        <v>0.23748953927453595</v>
      </c>
      <c r="O54" s="33">
        <f>'Hourly Loads p.u. of Peak'!O54^2</f>
        <v>0.22837557164624742</v>
      </c>
      <c r="P54" s="33">
        <f>'Hourly Loads p.u. of Peak'!P54^2</f>
        <v>0.22270088019873358</v>
      </c>
      <c r="Q54" s="33">
        <f>'Hourly Loads p.u. of Peak'!Q54^2</f>
        <v>0.22250375617192356</v>
      </c>
      <c r="R54" s="33">
        <f>'Hourly Loads p.u. of Peak'!R54^2</f>
        <v>0.22234611979275989</v>
      </c>
      <c r="S54" s="33">
        <f>'Hourly Loads p.u. of Peak'!S54^2</f>
        <v>0.22654235747334206</v>
      </c>
      <c r="T54" s="33">
        <f>'Hourly Loads p.u. of Peak'!T54^2</f>
        <v>0.25574508324139006</v>
      </c>
      <c r="U54" s="33">
        <f>'Hourly Loads p.u. of Peak'!U54^2</f>
        <v>0.26165266470362897</v>
      </c>
      <c r="V54" s="33">
        <f>'Hourly Loads p.u. of Peak'!V54^2</f>
        <v>0.24330723357704478</v>
      </c>
      <c r="W54" s="33">
        <f>'Hourly Loads p.u. of Peak'!W54^2</f>
        <v>0.2194790679974844</v>
      </c>
      <c r="X54" s="33">
        <f>'Hourly Loads p.u. of Peak'!X54^2</f>
        <v>0.19410764079959208</v>
      </c>
      <c r="Y54" s="33">
        <f>'Hourly Loads p.u. of Peak'!Y54^2</f>
        <v>0.16584080422559161</v>
      </c>
    </row>
    <row r="55" spans="1:25" x14ac:dyDescent="0.25">
      <c r="A55" s="29">
        <f>IF('2018 Hourly Load - RC2016'!A56="","",'2018 Hourly Load - RC2016'!A56)</f>
        <v>43146</v>
      </c>
      <c r="B55" s="33">
        <f>'Hourly Loads p.u. of Peak'!B55^2</f>
        <v>0.14309697178953062</v>
      </c>
      <c r="C55" s="33">
        <f>'Hourly Loads p.u. of Peak'!C55^2</f>
        <v>0.12949659746932901</v>
      </c>
      <c r="D55" s="33">
        <f>'Hourly Loads p.u. of Peak'!D55^2</f>
        <v>0.12255579284261167</v>
      </c>
      <c r="E55" s="33">
        <f>'Hourly Loads p.u. of Peak'!E55^2</f>
        <v>0.12005293826968293</v>
      </c>
      <c r="F55" s="33">
        <f>'Hourly Loads p.u. of Peak'!F55^2</f>
        <v>0.12112658298797843</v>
      </c>
      <c r="G55" s="33">
        <f>'Hourly Loads p.u. of Peak'!G55^2</f>
        <v>0.12970717323623732</v>
      </c>
      <c r="H55" s="33">
        <f>'Hourly Loads p.u. of Peak'!H55^2</f>
        <v>0.14733193602787042</v>
      </c>
      <c r="I55" s="33">
        <f>'Hourly Loads p.u. of Peak'!I55^2</f>
        <v>0.17407346991192363</v>
      </c>
      <c r="J55" s="33">
        <f>'Hourly Loads p.u. of Peak'!J55^2</f>
        <v>0.20557440086253428</v>
      </c>
      <c r="K55" s="33">
        <f>'Hourly Loads p.u. of Peak'!K55^2</f>
        <v>0.22705969086904224</v>
      </c>
      <c r="L55" s="33">
        <f>'Hourly Loads p.u. of Peak'!L55^2</f>
        <v>0.23969360671507681</v>
      </c>
      <c r="M55" s="33">
        <f>'Hourly Loads p.u. of Peak'!M55^2</f>
        <v>0.24100452469743394</v>
      </c>
      <c r="N55" s="33">
        <f>'Hourly Loads p.u. of Peak'!N55^2</f>
        <v>0.23513354712023529</v>
      </c>
      <c r="O55" s="33">
        <f>'Hourly Loads p.u. of Peak'!O55^2</f>
        <v>0.22925493769672087</v>
      </c>
      <c r="P55" s="33">
        <f>'Hourly Loads p.u. of Peak'!P55^2</f>
        <v>0.22412274972542584</v>
      </c>
      <c r="Q55" s="33">
        <f>'Hourly Loads p.u. of Peak'!Q55^2</f>
        <v>0.22222792916638642</v>
      </c>
      <c r="R55" s="33">
        <f>'Hourly Loads p.u. of Peak'!R55^2</f>
        <v>0.22116562748042393</v>
      </c>
      <c r="S55" s="33">
        <f>'Hourly Loads p.u. of Peak'!S55^2</f>
        <v>0.22400408778191935</v>
      </c>
      <c r="T55" s="33">
        <f>'Hourly Loads p.u. of Peak'!T55^2</f>
        <v>0.24649133517080071</v>
      </c>
      <c r="U55" s="33">
        <f>'Hourly Loads p.u. of Peak'!U55^2</f>
        <v>0.25191406571589509</v>
      </c>
      <c r="V55" s="33">
        <f>'Hourly Loads p.u. of Peak'!V55^2</f>
        <v>0.23468804594683518</v>
      </c>
      <c r="W55" s="33">
        <f>'Hourly Loads p.u. of Peak'!W55^2</f>
        <v>0.21279738305675044</v>
      </c>
      <c r="X55" s="33">
        <f>'Hourly Loads p.u. of Peak'!X55^2</f>
        <v>0.18858836181262187</v>
      </c>
      <c r="Y55" s="33">
        <f>'Hourly Loads p.u. of Peak'!Y55^2</f>
        <v>0.15940492862588276</v>
      </c>
    </row>
    <row r="56" spans="1:25" x14ac:dyDescent="0.25">
      <c r="A56" s="29">
        <f>IF('2018 Hourly Load - RC2016'!A57="","",'2018 Hourly Load - RC2016'!A57)</f>
        <v>43147</v>
      </c>
      <c r="B56" s="33">
        <f>'Hourly Loads p.u. of Peak'!B56^2</f>
        <v>0.13669034927320708</v>
      </c>
      <c r="C56" s="33">
        <f>'Hourly Loads p.u. of Peak'!C56^2</f>
        <v>0.12458256648830679</v>
      </c>
      <c r="D56" s="33">
        <f>'Hourly Loads p.u. of Peak'!D56^2</f>
        <v>0.12302428905524289</v>
      </c>
      <c r="E56" s="33">
        <f>'Hourly Loads p.u. of Peak'!E56^2</f>
        <v>0.12443514023473815</v>
      </c>
      <c r="F56" s="33">
        <f>'Hourly Loads p.u. of Peak'!F56^2</f>
        <v>0.12731078745802357</v>
      </c>
      <c r="G56" s="33">
        <f>'Hourly Loads p.u. of Peak'!G56^2</f>
        <v>0.14023494737700659</v>
      </c>
      <c r="H56" s="33">
        <f>'Hourly Loads p.u. of Peak'!H56^2</f>
        <v>0.1645163245291385</v>
      </c>
      <c r="I56" s="33">
        <f>'Hourly Loads p.u. of Peak'!I56^2</f>
        <v>0.20049148124220392</v>
      </c>
      <c r="J56" s="33">
        <f>'Hourly Loads p.u. of Peak'!J56^2</f>
        <v>0.23210441809103227</v>
      </c>
      <c r="K56" s="33">
        <f>'Hourly Loads p.u. of Peak'!K56^2</f>
        <v>0.24174348711961968</v>
      </c>
      <c r="L56" s="33">
        <f>'Hourly Loads p.u. of Peak'!L56^2</f>
        <v>0.23712318446709174</v>
      </c>
      <c r="M56" s="33">
        <f>'Hourly Loads p.u. of Peak'!M56^2</f>
        <v>0.22654235747334206</v>
      </c>
      <c r="N56" s="33">
        <f>'Hourly Loads p.u. of Peak'!N56^2</f>
        <v>0.22065505661277215</v>
      </c>
      <c r="O56" s="33">
        <f>'Hourly Loads p.u. of Peak'!O56^2</f>
        <v>0.21639732950252974</v>
      </c>
      <c r="P56" s="33">
        <f>'Hourly Loads p.u. of Peak'!P56^2</f>
        <v>0.21445812134328032</v>
      </c>
      <c r="Q56" s="33">
        <f>'Hourly Loads p.u. of Peak'!Q56^2</f>
        <v>0.21515523080405979</v>
      </c>
      <c r="R56" s="33">
        <f>'Hourly Loads p.u. of Peak'!R56^2</f>
        <v>0.21752606944804848</v>
      </c>
      <c r="S56" s="33">
        <f>'Hourly Loads p.u. of Peak'!S56^2</f>
        <v>0.22199164217706605</v>
      </c>
      <c r="T56" s="33">
        <f>'Hourly Loads p.u. of Peak'!T56^2</f>
        <v>0.24757116112601402</v>
      </c>
      <c r="U56" s="33">
        <f>'Hourly Loads p.u. of Peak'!U56^2</f>
        <v>0.25680262287869077</v>
      </c>
      <c r="V56" s="33">
        <f>'Hourly Loads p.u. of Peak'!V56^2</f>
        <v>0.23655386130038877</v>
      </c>
      <c r="W56" s="33">
        <f>'Hourly Loads p.u. of Peak'!W56^2</f>
        <v>0.21060588930994545</v>
      </c>
      <c r="X56" s="33">
        <f>'Hourly Loads p.u. of Peak'!X56^2</f>
        <v>0.18472553910874762</v>
      </c>
      <c r="Y56" s="33">
        <f>'Hourly Loads p.u. of Peak'!Y56^2</f>
        <v>0.15276963700160251</v>
      </c>
    </row>
    <row r="57" spans="1:25" x14ac:dyDescent="0.25">
      <c r="A57" s="29">
        <f>IF('2018 Hourly Load - RC2016'!A58="","",'2018 Hourly Load - RC2016'!A58)</f>
        <v>43148</v>
      </c>
      <c r="B57" s="33">
        <f>'Hourly Loads p.u. of Peak'!B57^2</f>
        <v>0.12952666924803041</v>
      </c>
      <c r="C57" s="33">
        <f>'Hourly Loads p.u. of Peak'!C57^2</f>
        <v>0.11774788327812133</v>
      </c>
      <c r="D57" s="33">
        <f>'Hourly Loads p.u. of Peak'!D57^2</f>
        <v>0.1139933919444468</v>
      </c>
      <c r="E57" s="33">
        <f>'Hourly Loads p.u. of Peak'!E57^2</f>
        <v>0.11518140438348194</v>
      </c>
      <c r="F57" s="33">
        <f>'Hourly Loads p.u. of Peak'!F57^2</f>
        <v>0.12270210190001331</v>
      </c>
      <c r="G57" s="33">
        <f>'Hourly Loads p.u. of Peak'!G57^2</f>
        <v>0.14452294177527963</v>
      </c>
      <c r="H57" s="33">
        <f>'Hourly Loads p.u. of Peak'!H57^2</f>
        <v>0.18443833590411626</v>
      </c>
      <c r="I57" s="33">
        <f>'Hourly Loads p.u. of Peak'!I57^2</f>
        <v>0.22491463233354708</v>
      </c>
      <c r="J57" s="33">
        <f>'Hourly Loads p.u. of Peak'!J57^2</f>
        <v>0.24907020097794177</v>
      </c>
      <c r="K57" s="33">
        <f>'Hourly Loads p.u. of Peak'!K57^2</f>
        <v>0.25862669524483584</v>
      </c>
      <c r="L57" s="33">
        <f>'Hourly Loads p.u. of Peak'!L57^2</f>
        <v>0.26297938228365414</v>
      </c>
      <c r="M57" s="33">
        <f>'Hourly Loads p.u. of Peak'!M57^2</f>
        <v>0.26400882269173581</v>
      </c>
      <c r="N57" s="33">
        <f>'Hourly Loads p.u. of Peak'!N57^2</f>
        <v>0.26559981651630266</v>
      </c>
      <c r="O57" s="33">
        <f>'Hourly Loads p.u. of Peak'!O57^2</f>
        <v>0.26853626888659599</v>
      </c>
      <c r="P57" s="33">
        <f>'Hourly Loads p.u. of Peak'!P57^2</f>
        <v>0.27161949814018599</v>
      </c>
      <c r="Q57" s="33">
        <f>'Hourly Loads p.u. of Peak'!Q57^2</f>
        <v>0.27612363683001218</v>
      </c>
      <c r="R57" s="33">
        <f>'Hourly Loads p.u. of Peak'!R57^2</f>
        <v>0.27849982928750744</v>
      </c>
      <c r="S57" s="33">
        <f>'Hourly Loads p.u. of Peak'!S57^2</f>
        <v>0.27982433516824562</v>
      </c>
      <c r="T57" s="33">
        <f>'Hourly Loads p.u. of Peak'!T57^2</f>
        <v>0.3023160757804611</v>
      </c>
      <c r="U57" s="33">
        <f>'Hourly Loads p.u. of Peak'!U57^2</f>
        <v>0.30994447449872942</v>
      </c>
      <c r="V57" s="33">
        <f>'Hourly Loads p.u. of Peak'!V57^2</f>
        <v>0.27986853947845952</v>
      </c>
      <c r="W57" s="33">
        <f>'Hourly Loads p.u. of Peak'!W57^2</f>
        <v>0.2402257359775137</v>
      </c>
      <c r="X57" s="33">
        <f>'Hourly Loads p.u. of Peak'!X57^2</f>
        <v>0.19532444024173651</v>
      </c>
      <c r="Y57" s="33">
        <f>'Hourly Loads p.u. of Peak'!Y57^2</f>
        <v>0.15549248670162263</v>
      </c>
    </row>
    <row r="58" spans="1:25" x14ac:dyDescent="0.25">
      <c r="A58" s="29">
        <f>IF('2018 Hourly Load - RC2016'!A59="","",'2018 Hourly Load - RC2016'!A59)</f>
        <v>43149</v>
      </c>
      <c r="B58" s="33">
        <f>'Hourly Loads p.u. of Peak'!B58^2</f>
        <v>0.1246710641353042</v>
      </c>
      <c r="C58" s="33">
        <f>'Hourly Loads p.u. of Peak'!C58^2</f>
        <v>0.10839316511270143</v>
      </c>
      <c r="D58" s="33">
        <f>'Hourly Loads p.u. of Peak'!D58^2</f>
        <v>0.10296079875066674</v>
      </c>
      <c r="E58" s="33">
        <f>'Hourly Loads p.u. of Peak'!E58^2</f>
        <v>0.10157125808805705</v>
      </c>
      <c r="F58" s="33">
        <f>'Hourly Loads p.u. of Peak'!F58^2</f>
        <v>0.10715870698864234</v>
      </c>
      <c r="G58" s="33">
        <f>'Hourly Loads p.u. of Peak'!G58^2</f>
        <v>0.12949659746932901</v>
      </c>
      <c r="H58" s="33">
        <f>'Hourly Loads p.u. of Peak'!H58^2</f>
        <v>0.18115155874575603</v>
      </c>
      <c r="I58" s="33">
        <f>'Hourly Loads p.u. of Peak'!I58^2</f>
        <v>0.21756504388370571</v>
      </c>
      <c r="J58" s="33">
        <f>'Hourly Loads p.u. of Peak'!J58^2</f>
        <v>0.23230574905965864</v>
      </c>
      <c r="K58" s="33">
        <f>'Hourly Loads p.u. of Peak'!K58^2</f>
        <v>0.24715556415189024</v>
      </c>
      <c r="L58" s="33">
        <f>'Hourly Loads p.u. of Peak'!L58^2</f>
        <v>0.26139626818330275</v>
      </c>
      <c r="M58" s="33">
        <f>'Hourly Loads p.u. of Peak'!M58^2</f>
        <v>0.27336427925399726</v>
      </c>
      <c r="N58" s="33">
        <f>'Hourly Loads p.u. of Peak'!N58^2</f>
        <v>0.28399480052975029</v>
      </c>
      <c r="O58" s="33">
        <f>'Hourly Loads p.u. of Peak'!O58^2</f>
        <v>0.2955090711053131</v>
      </c>
      <c r="P58" s="33">
        <f>'Hourly Loads p.u. of Peak'!P58^2</f>
        <v>0.30646523760755634</v>
      </c>
      <c r="Q58" s="33">
        <f>'Hourly Loads p.u. of Peak'!Q58^2</f>
        <v>0.31705595876986004</v>
      </c>
      <c r="R58" s="33">
        <f>'Hourly Loads p.u. of Peak'!R58^2</f>
        <v>0.32087857637667444</v>
      </c>
      <c r="S58" s="33">
        <f>'Hourly Loads p.u. of Peak'!S58^2</f>
        <v>0.31508287861932233</v>
      </c>
      <c r="T58" s="33">
        <f>'Hourly Loads p.u. of Peak'!T58^2</f>
        <v>0.33065544806122316</v>
      </c>
      <c r="U58" s="33">
        <f>'Hourly Loads p.u. of Peak'!U58^2</f>
        <v>0.33833951456975009</v>
      </c>
      <c r="V58" s="33">
        <f>'Hourly Loads p.u. of Peak'!V58^2</f>
        <v>0.30512519746323985</v>
      </c>
      <c r="W58" s="33">
        <f>'Hourly Loads p.u. of Peak'!W58^2</f>
        <v>0.25739579818355901</v>
      </c>
      <c r="X58" s="33">
        <f>'Hourly Loads p.u. of Peak'!X58^2</f>
        <v>0.2112583056871879</v>
      </c>
      <c r="Y58" s="33">
        <f>'Hourly Loads p.u. of Peak'!Y58^2</f>
        <v>0.16312964842732572</v>
      </c>
    </row>
    <row r="59" spans="1:25" x14ac:dyDescent="0.25">
      <c r="A59" s="29">
        <f>IF('2018 Hourly Load - RC2016'!A60="","",'2018 Hourly Load - RC2016'!A60)</f>
        <v>43150</v>
      </c>
      <c r="B59" s="33">
        <f>'Hourly Loads p.u. of Peak'!B59^2</f>
        <v>0.12958682327914728</v>
      </c>
      <c r="C59" s="33">
        <f>'Hourly Loads p.u. of Peak'!C59^2</f>
        <v>0.11130106090159488</v>
      </c>
      <c r="D59" s="33">
        <f>'Hourly Loads p.u. of Peak'!D59^2</f>
        <v>0.10349775115843085</v>
      </c>
      <c r="E59" s="33">
        <f>'Hourly Loads p.u. of Peak'!E59^2</f>
        <v>0.10040286640670487</v>
      </c>
      <c r="F59" s="33">
        <f>'Hourly Loads p.u. of Peak'!F59^2</f>
        <v>0.10411697284456138</v>
      </c>
      <c r="G59" s="33">
        <f>'Hourly Loads p.u. of Peak'!G59^2</f>
        <v>0.12411110970583303</v>
      </c>
      <c r="H59" s="33">
        <f>'Hourly Loads p.u. of Peak'!H59^2</f>
        <v>0.17181471746462715</v>
      </c>
      <c r="I59" s="33">
        <f>'Hourly Loads p.u. of Peak'!I59^2</f>
        <v>0.20255461962313487</v>
      </c>
      <c r="J59" s="33">
        <f>'Hourly Loads p.u. of Peak'!J59^2</f>
        <v>0.22191290777719672</v>
      </c>
      <c r="K59" s="33">
        <f>'Hourly Loads p.u. of Peak'!K59^2</f>
        <v>0.24504145020460197</v>
      </c>
      <c r="L59" s="33">
        <f>'Hourly Loads p.u. of Peak'!L59^2</f>
        <v>0.26953313429831449</v>
      </c>
      <c r="M59" s="33">
        <f>'Hourly Loads p.u. of Peak'!M59^2</f>
        <v>0.2913447922175833</v>
      </c>
      <c r="N59" s="33">
        <f>'Hourly Loads p.u. of Peak'!N59^2</f>
        <v>0.30901475781350451</v>
      </c>
      <c r="O59" s="33">
        <f>'Hourly Loads p.u. of Peak'!O59^2</f>
        <v>0.32648831857764837</v>
      </c>
      <c r="P59" s="33">
        <f>'Hourly Loads p.u. of Peak'!P59^2</f>
        <v>0.34360921716986964</v>
      </c>
      <c r="Q59" s="33">
        <f>'Hourly Loads p.u. of Peak'!Q59^2</f>
        <v>0.36031442277892162</v>
      </c>
      <c r="R59" s="33">
        <f>'Hourly Loads p.u. of Peak'!R59^2</f>
        <v>0.36443916688729183</v>
      </c>
      <c r="S59" s="33">
        <f>'Hourly Loads p.u. of Peak'!S59^2</f>
        <v>0.35437026710716552</v>
      </c>
      <c r="T59" s="33">
        <f>'Hourly Loads p.u. of Peak'!T59^2</f>
        <v>0.36363249539490983</v>
      </c>
      <c r="U59" s="33">
        <f>'Hourly Loads p.u. of Peak'!U59^2</f>
        <v>0.36782681114896099</v>
      </c>
      <c r="V59" s="33">
        <f>'Hourly Loads p.u. of Peak'!V59^2</f>
        <v>0.33388262804093094</v>
      </c>
      <c r="W59" s="33">
        <f>'Hourly Loads p.u. of Peak'!W59^2</f>
        <v>0.28506454378955637</v>
      </c>
      <c r="X59" s="33">
        <f>'Hourly Loads p.u. of Peak'!X59^2</f>
        <v>0.23331371311704871</v>
      </c>
      <c r="Y59" s="33">
        <f>'Hourly Loads p.u. of Peak'!Y59^2</f>
        <v>0.18225575877921907</v>
      </c>
    </row>
    <row r="60" spans="1:25" x14ac:dyDescent="0.25">
      <c r="A60" s="29">
        <f>IF('2018 Hourly Load - RC2016'!A61="","",'2018 Hourly Load - RC2016'!A61)</f>
        <v>43151</v>
      </c>
      <c r="B60" s="33">
        <f>'Hourly Loads p.u. of Peak'!B60^2</f>
        <v>0.14331832500821243</v>
      </c>
      <c r="C60" s="33">
        <f>'Hourly Loads p.u. of Peak'!C60^2</f>
        <v>0.12290708121237261</v>
      </c>
      <c r="D60" s="33">
        <f>'Hourly Loads p.u. of Peak'!D60^2</f>
        <v>0.11222292055565154</v>
      </c>
      <c r="E60" s="33">
        <f>'Hourly Loads p.u. of Peak'!E60^2</f>
        <v>0.10672149226868714</v>
      </c>
      <c r="F60" s="33">
        <f>'Hourly Loads p.u. of Peak'!F60^2</f>
        <v>0.10825565397511491</v>
      </c>
      <c r="G60" s="33">
        <f>'Hourly Loads p.u. of Peak'!G60^2</f>
        <v>0.12763896557769863</v>
      </c>
      <c r="H60" s="33">
        <f>'Hourly Loads p.u. of Peak'!H60^2</f>
        <v>0.17407346991192363</v>
      </c>
      <c r="I60" s="33">
        <f>'Hourly Loads p.u. of Peak'!I60^2</f>
        <v>0.20591552449279446</v>
      </c>
      <c r="J60" s="33">
        <f>'Hourly Loads p.u. of Peak'!J60^2</f>
        <v>0.23440476514812139</v>
      </c>
      <c r="K60" s="33">
        <f>'Hourly Loads p.u. of Peak'!K60^2</f>
        <v>0.27001054887847264</v>
      </c>
      <c r="L60" s="33">
        <f>'Hourly Loads p.u. of Peak'!L60^2</f>
        <v>0.30577174681498653</v>
      </c>
      <c r="M60" s="33">
        <f>'Hourly Loads p.u. of Peak'!M60^2</f>
        <v>0.33132848892707983</v>
      </c>
      <c r="N60" s="33">
        <f>'Hourly Loads p.u. of Peak'!N60^2</f>
        <v>0.35566476928834373</v>
      </c>
      <c r="O60" s="33">
        <f>'Hourly Loads p.u. of Peak'!O60^2</f>
        <v>0.37521194040186506</v>
      </c>
      <c r="P60" s="33">
        <f>'Hourly Loads p.u. of Peak'!P60^2</f>
        <v>0.38926341933249198</v>
      </c>
      <c r="Q60" s="33">
        <f>'Hourly Loads p.u. of Peak'!Q60^2</f>
        <v>0.40161146562681949</v>
      </c>
      <c r="R60" s="33">
        <f>'Hourly Loads p.u. of Peak'!R60^2</f>
        <v>0.40330781628679147</v>
      </c>
      <c r="S60" s="33">
        <f>'Hourly Loads p.u. of Peak'!S60^2</f>
        <v>0.39156072377564499</v>
      </c>
      <c r="T60" s="33">
        <f>'Hourly Loads p.u. of Peak'!T60^2</f>
        <v>0.40511410603207221</v>
      </c>
      <c r="U60" s="33">
        <f>'Hourly Loads p.u. of Peak'!U60^2</f>
        <v>0.4121113657232221</v>
      </c>
      <c r="V60" s="33">
        <f>'Hourly Loads p.u. of Peak'!V60^2</f>
        <v>0.37849493305820953</v>
      </c>
      <c r="W60" s="33">
        <f>'Hourly Loads p.u. of Peak'!W60^2</f>
        <v>0.3316171444867283</v>
      </c>
      <c r="X60" s="33">
        <f>'Hourly Loads p.u. of Peak'!X60^2</f>
        <v>0.27550924876292288</v>
      </c>
      <c r="Y60" s="33">
        <f>'Hourly Loads p.u. of Peak'!Y60^2</f>
        <v>0.22281919650967583</v>
      </c>
    </row>
    <row r="61" spans="1:25" x14ac:dyDescent="0.25">
      <c r="A61" s="29">
        <f>IF('2018 Hourly Load - RC2016'!A62="","",'2018 Hourly Load - RC2016'!A62)</f>
        <v>43152</v>
      </c>
      <c r="B61" s="33">
        <f>'Hourly Loads p.u. of Peak'!B61^2</f>
        <v>0.1791300114833797</v>
      </c>
      <c r="C61" s="33">
        <f>'Hourly Loads p.u. of Peak'!C61^2</f>
        <v>0.15104353226558923</v>
      </c>
      <c r="D61" s="33">
        <f>'Hourly Loads p.u. of Peak'!D61^2</f>
        <v>0.13724700622836664</v>
      </c>
      <c r="E61" s="33">
        <f>'Hourly Loads p.u. of Peak'!E61^2</f>
        <v>0.13061157844580357</v>
      </c>
      <c r="F61" s="33">
        <f>'Hourly Loads p.u. of Peak'!F61^2</f>
        <v>0.13100446317097603</v>
      </c>
      <c r="G61" s="33">
        <f>'Hourly Loads p.u. of Peak'!G61^2</f>
        <v>0.14890775344075613</v>
      </c>
      <c r="H61" s="33">
        <f>'Hourly Loads p.u. of Peak'!H61^2</f>
        <v>0.19691567147048891</v>
      </c>
      <c r="I61" s="33">
        <f>'Hourly Loads p.u. of Peak'!I61^2</f>
        <v>0.23081796670473242</v>
      </c>
      <c r="J61" s="33">
        <f>'Hourly Loads p.u. of Peak'!J61^2</f>
        <v>0.27524614906559453</v>
      </c>
      <c r="K61" s="33">
        <f>'Hourly Loads p.u. of Peak'!K61^2</f>
        <v>0.32596332191449018</v>
      </c>
      <c r="L61" s="33">
        <f>'Hourly Loads p.u. of Peak'!L61^2</f>
        <v>0.37219809950395988</v>
      </c>
      <c r="M61" s="33">
        <f>'Hourly Loads p.u. of Peak'!M61^2</f>
        <v>0.40788447322718885</v>
      </c>
      <c r="N61" s="33">
        <f>'Hourly Loads p.u. of Peak'!N61^2</f>
        <v>0.43329759453515743</v>
      </c>
      <c r="O61" s="33">
        <f>'Hourly Loads p.u. of Peak'!O61^2</f>
        <v>0.45012420794641994</v>
      </c>
      <c r="P61" s="33">
        <f>'Hourly Loads p.u. of Peak'!P61^2</f>
        <v>0.45220090280458997</v>
      </c>
      <c r="Q61" s="33">
        <f>'Hourly Loads p.u. of Peak'!Q61^2</f>
        <v>0.44743723944516978</v>
      </c>
      <c r="R61" s="33">
        <f>'Hourly Loads p.u. of Peak'!R61^2</f>
        <v>0.41998043468014717</v>
      </c>
      <c r="S61" s="33">
        <f>'Hourly Loads p.u. of Peak'!S61^2</f>
        <v>0.39796587473514228</v>
      </c>
      <c r="T61" s="33">
        <f>'Hourly Loads p.u. of Peak'!T61^2</f>
        <v>0.40751098931170393</v>
      </c>
      <c r="U61" s="33">
        <f>'Hourly Loads p.u. of Peak'!U61^2</f>
        <v>0.39538707002466666</v>
      </c>
      <c r="V61" s="33">
        <f>'Hourly Loads p.u. of Peak'!V61^2</f>
        <v>0.3579108310854307</v>
      </c>
      <c r="W61" s="33">
        <f>'Hourly Loads p.u. of Peak'!W61^2</f>
        <v>0.31204144297609226</v>
      </c>
      <c r="X61" s="33">
        <f>'Hourly Loads p.u. of Peak'!X61^2</f>
        <v>0.27009739691550466</v>
      </c>
      <c r="Y61" s="33">
        <f>'Hourly Loads p.u. of Peak'!Y61^2</f>
        <v>0.22230671942606411</v>
      </c>
    </row>
    <row r="62" spans="1:25" x14ac:dyDescent="0.25">
      <c r="A62" s="29">
        <f>IF('2018 Hourly Load - RC2016'!A63="","",'2018 Hourly Load - RC2016'!A63)</f>
        <v>43153</v>
      </c>
      <c r="B62" s="33">
        <f>'Hourly Loads p.u. of Peak'!B62^2</f>
        <v>0.18086714853154215</v>
      </c>
      <c r="C62" s="33">
        <f>'Hourly Loads p.u. of Peak'!C62^2</f>
        <v>0.15130344795384162</v>
      </c>
      <c r="D62" s="33">
        <f>'Hourly Loads p.u. of Peak'!D62^2</f>
        <v>0.13638158418255264</v>
      </c>
      <c r="E62" s="33">
        <f>'Hourly Loads p.u. of Peak'!E62^2</f>
        <v>0.12722135765047424</v>
      </c>
      <c r="F62" s="33">
        <f>'Hourly Loads p.u. of Peak'!F62^2</f>
        <v>0.12487768083829572</v>
      </c>
      <c r="G62" s="33">
        <f>'Hourly Loads p.u. of Peak'!G62^2</f>
        <v>0.12787790590791559</v>
      </c>
      <c r="H62" s="33">
        <f>'Hourly Loads p.u. of Peak'!H62^2</f>
        <v>0.14174098366993018</v>
      </c>
      <c r="I62" s="33">
        <f>'Hourly Loads p.u. of Peak'!I62^2</f>
        <v>0.16710227056698793</v>
      </c>
      <c r="J62" s="33">
        <f>'Hourly Loads p.u. of Peak'!J62^2</f>
        <v>0.22701987504502177</v>
      </c>
      <c r="K62" s="33">
        <f>'Hourly Loads p.u. of Peak'!K62^2</f>
        <v>0.28913892155260412</v>
      </c>
      <c r="L62" s="33">
        <f>'Hourly Loads p.u. of Peak'!L62^2</f>
        <v>0.33819371523309966</v>
      </c>
      <c r="M62" s="33">
        <f>'Hourly Loads p.u. of Peak'!M62^2</f>
        <v>0.37639011976901149</v>
      </c>
      <c r="N62" s="33">
        <f>'Hourly Loads p.u. of Peak'!N62^2</f>
        <v>0.40756433368305928</v>
      </c>
      <c r="O62" s="33">
        <f>'Hourly Loads p.u. of Peak'!O62^2</f>
        <v>0.42503172368399933</v>
      </c>
      <c r="P62" s="33">
        <f>'Hourly Loads p.u. of Peak'!P62^2</f>
        <v>0.431923574171174</v>
      </c>
      <c r="Q62" s="33">
        <f>'Hourly Loads p.u. of Peak'!Q62^2</f>
        <v>0.43500441018109998</v>
      </c>
      <c r="R62" s="33">
        <f>'Hourly Loads p.u. of Peak'!R62^2</f>
        <v>0.42383406844554788</v>
      </c>
      <c r="S62" s="33">
        <f>'Hourly Loads p.u. of Peak'!S62^2</f>
        <v>0.39564982932628784</v>
      </c>
      <c r="T62" s="33">
        <f>'Hourly Loads p.u. of Peak'!T62^2</f>
        <v>0.39098576400515567</v>
      </c>
      <c r="U62" s="33">
        <f>'Hourly Loads p.u. of Peak'!U62^2</f>
        <v>0.38009027347411362</v>
      </c>
      <c r="V62" s="33">
        <f>'Hourly Loads p.u. of Peak'!V62^2</f>
        <v>0.33921497043363891</v>
      </c>
      <c r="W62" s="33">
        <f>'Hourly Loads p.u. of Peak'!W62^2</f>
        <v>0.29801269898746385</v>
      </c>
      <c r="X62" s="33">
        <f>'Hourly Loads p.u. of Peak'!X62^2</f>
        <v>0.25621013185647468</v>
      </c>
      <c r="Y62" s="33">
        <f>'Hourly Loads p.u. of Peak'!Y62^2</f>
        <v>0.21141196205500654</v>
      </c>
    </row>
    <row r="63" spans="1:25" x14ac:dyDescent="0.25">
      <c r="A63" s="29">
        <f>IF('2018 Hourly Load - RC2016'!A64="","",'2018 Hourly Load - RC2016'!A64)</f>
        <v>43154</v>
      </c>
      <c r="B63" s="33">
        <f>'Hourly Loads p.u. of Peak'!B63^2</f>
        <v>0.17247344250897517</v>
      </c>
      <c r="C63" s="33">
        <f>'Hourly Loads p.u. of Peak'!C63^2</f>
        <v>0.14662715282591884</v>
      </c>
      <c r="D63" s="33">
        <f>'Hourly Loads p.u. of Peak'!D63^2</f>
        <v>0.13112546948081416</v>
      </c>
      <c r="E63" s="33">
        <f>'Hourly Loads p.u. of Peak'!E63^2</f>
        <v>0.12246804930302699</v>
      </c>
      <c r="F63" s="33">
        <f>'Hourly Loads p.u. of Peak'!F63^2</f>
        <v>0.11863844049207385</v>
      </c>
      <c r="G63" s="33">
        <f>'Hourly Loads p.u. of Peak'!G63^2</f>
        <v>0.1200239871783865</v>
      </c>
      <c r="H63" s="33">
        <f>'Hourly Loads p.u. of Peak'!H63^2</f>
        <v>0.12862603457552779</v>
      </c>
      <c r="I63" s="33">
        <f>'Hourly Loads p.u. of Peak'!I63^2</f>
        <v>0.14948873035997606</v>
      </c>
      <c r="J63" s="33">
        <f>'Hourly Loads p.u. of Peak'!J63^2</f>
        <v>0.20413721876587812</v>
      </c>
      <c r="K63" s="33">
        <f>'Hourly Loads p.u. of Peak'!K63^2</f>
        <v>0.26594444360391778</v>
      </c>
      <c r="L63" s="33">
        <f>'Hourly Loads p.u. of Peak'!L63^2</f>
        <v>0.31931844858745895</v>
      </c>
      <c r="M63" s="33">
        <f>'Hourly Loads p.u. of Peak'!M63^2</f>
        <v>0.36257509540713012</v>
      </c>
      <c r="N63" s="33">
        <f>'Hourly Loads p.u. of Peak'!N63^2</f>
        <v>0.41582103479755289</v>
      </c>
      <c r="O63" s="33">
        <f>'Hourly Loads p.u. of Peak'!O63^2</f>
        <v>0.42470492285772393</v>
      </c>
      <c r="P63" s="33">
        <f>'Hourly Loads p.u. of Peak'!P63^2</f>
        <v>0.43236302328346321</v>
      </c>
      <c r="Q63" s="33">
        <f>'Hourly Loads p.u. of Peak'!Q63^2</f>
        <v>0.43931381983339918</v>
      </c>
      <c r="R63" s="33">
        <f>'Hourly Loads p.u. of Peak'!R63^2</f>
        <v>0.4327477245467124</v>
      </c>
      <c r="S63" s="33">
        <f>'Hourly Loads p.u. of Peak'!S63^2</f>
        <v>0.41479787338105356</v>
      </c>
      <c r="T63" s="33">
        <f>'Hourly Loads p.u. of Peak'!T63^2</f>
        <v>0.41458263157452901</v>
      </c>
      <c r="U63" s="33">
        <f>'Hourly Loads p.u. of Peak'!U63^2</f>
        <v>0.41592880931528814</v>
      </c>
      <c r="V63" s="33">
        <f>'Hourly Loads p.u. of Peak'!V63^2</f>
        <v>0.37736479138062506</v>
      </c>
      <c r="W63" s="33">
        <f>'Hourly Loads p.u. of Peak'!W63^2</f>
        <v>0.31823333515226143</v>
      </c>
      <c r="X63" s="33">
        <f>'Hourly Loads p.u. of Peak'!X63^2</f>
        <v>0.26749803055869931</v>
      </c>
      <c r="Y63" s="33">
        <f>'Hourly Loads p.u. of Peak'!Y63^2</f>
        <v>0.21141196205500654</v>
      </c>
    </row>
    <row r="64" spans="1:25" x14ac:dyDescent="0.25">
      <c r="A64" s="29">
        <f>IF('2018 Hourly Load - RC2016'!A65="","",'2018 Hourly Load - RC2016'!A65)</f>
        <v>43155</v>
      </c>
      <c r="B64" s="33">
        <f>'Hourly Loads p.u. of Peak'!B64^2</f>
        <v>0.16631755372490656</v>
      </c>
      <c r="C64" s="33">
        <f>'Hourly Loads p.u. of Peak'!C64^2</f>
        <v>0.1442689192968081</v>
      </c>
      <c r="D64" s="33">
        <f>'Hourly Loads p.u. of Peak'!D64^2</f>
        <v>0.13064177940031177</v>
      </c>
      <c r="E64" s="33">
        <f>'Hourly Loads p.u. of Peak'!E64^2</f>
        <v>0.1231122315953949</v>
      </c>
      <c r="F64" s="33">
        <f>'Hourly Loads p.u. of Peak'!F64^2</f>
        <v>0.12402281105940283</v>
      </c>
      <c r="G64" s="33">
        <f>'Hourly Loads p.u. of Peak'!G64^2</f>
        <v>0.14237087283383651</v>
      </c>
      <c r="H64" s="33">
        <f>'Hourly Loads p.u. of Peak'!H64^2</f>
        <v>0.18307717202414836</v>
      </c>
      <c r="I64" s="33">
        <f>'Hourly Loads p.u. of Peak'!I64^2</f>
        <v>0.21647507937327684</v>
      </c>
      <c r="J64" s="33">
        <f>'Hourly Loads p.u. of Peak'!J64^2</f>
        <v>0.25153674492982414</v>
      </c>
      <c r="K64" s="33">
        <f>'Hourly Loads p.u. of Peak'!K64^2</f>
        <v>0.29737440990487679</v>
      </c>
      <c r="L64" s="33">
        <f>'Hourly Loads p.u. of Peak'!L64^2</f>
        <v>0.34277702647316688</v>
      </c>
      <c r="M64" s="33">
        <f>'Hourly Loads p.u. of Peak'!M64^2</f>
        <v>0.37669777464597509</v>
      </c>
      <c r="N64" s="33">
        <f>'Hourly Loads p.u. of Peak'!N64^2</f>
        <v>0.41136070765366317</v>
      </c>
      <c r="O64" s="33">
        <f>'Hourly Loads p.u. of Peak'!O64^2</f>
        <v>0.43588665999417936</v>
      </c>
      <c r="P64" s="33">
        <f>'Hourly Loads p.u. of Peak'!P64^2</f>
        <v>0.45130228606766393</v>
      </c>
      <c r="Q64" s="33">
        <f>'Hourly Loads p.u. of Peak'!Q64^2</f>
        <v>0.46333836929730893</v>
      </c>
      <c r="R64" s="33">
        <f>'Hourly Loads p.u. of Peak'!R64^2</f>
        <v>0.45259432867165583</v>
      </c>
      <c r="S64" s="33">
        <f>'Hourly Loads p.u. of Peak'!S64^2</f>
        <v>0.43588665999417936</v>
      </c>
      <c r="T64" s="33">
        <f>'Hourly Loads p.u. of Peak'!T64^2</f>
        <v>0.45191998906525488</v>
      </c>
      <c r="U64" s="33">
        <f>'Hourly Loads p.u. of Peak'!U64^2</f>
        <v>0.45518395447438031</v>
      </c>
      <c r="V64" s="33">
        <f>'Hourly Loads p.u. of Peak'!V64^2</f>
        <v>0.40330781628679147</v>
      </c>
      <c r="W64" s="33">
        <f>'Hourly Loads p.u. of Peak'!W64^2</f>
        <v>0.34184812499202005</v>
      </c>
      <c r="X64" s="33">
        <f>'Hourly Loads p.u. of Peak'!X64^2</f>
        <v>0.27682663251809653</v>
      </c>
      <c r="Y64" s="33">
        <f>'Hourly Loads p.u. of Peak'!Y64^2</f>
        <v>0.21651395954550745</v>
      </c>
    </row>
    <row r="65" spans="1:25" x14ac:dyDescent="0.25">
      <c r="A65" s="29">
        <f>IF('2018 Hourly Load - RC2016'!A66="","",'2018 Hourly Load - RC2016'!A66)</f>
        <v>43156</v>
      </c>
      <c r="B65" s="33">
        <f>'Hourly Loads p.u. of Peak'!B65^2</f>
        <v>0.16994943277925281</v>
      </c>
      <c r="C65" s="33">
        <f>'Hourly Loads p.u. of Peak'!C65^2</f>
        <v>0.14395170541014071</v>
      </c>
      <c r="D65" s="33">
        <f>'Hourly Loads p.u. of Peak'!D65^2</f>
        <v>0.12934629094439232</v>
      </c>
      <c r="E65" s="33">
        <f>'Hourly Loads p.u. of Peak'!E65^2</f>
        <v>0.12162148168815011</v>
      </c>
      <c r="F65" s="33">
        <f>'Hourly Loads p.u. of Peak'!F65^2</f>
        <v>0.12220500721112595</v>
      </c>
      <c r="G65" s="33">
        <f>'Hourly Loads p.u. of Peak'!G65^2</f>
        <v>0.14064203794969002</v>
      </c>
      <c r="H65" s="33">
        <f>'Hourly Loads p.u. of Peak'!H65^2</f>
        <v>0.18652562143282547</v>
      </c>
      <c r="I65" s="33">
        <f>'Hourly Loads p.u. of Peak'!I65^2</f>
        <v>0.2152327572355735</v>
      </c>
      <c r="J65" s="33">
        <f>'Hourly Loads p.u. of Peak'!J65^2</f>
        <v>0.24703095313879456</v>
      </c>
      <c r="K65" s="33">
        <f>'Hourly Loads p.u. of Peak'!K65^2</f>
        <v>0.28586817092238326</v>
      </c>
      <c r="L65" s="33">
        <f>'Hourly Loads p.u. of Peak'!L65^2</f>
        <v>0.3229646609195041</v>
      </c>
      <c r="M65" s="33">
        <f>'Hourly Loads p.u. of Peak'!M65^2</f>
        <v>0.35551528320434217</v>
      </c>
      <c r="N65" s="33">
        <f>'Hourly Loads p.u. of Peak'!N65^2</f>
        <v>0.38785705613947385</v>
      </c>
      <c r="O65" s="33">
        <f>'Hourly Loads p.u. of Peak'!O65^2</f>
        <v>0.41716922000017442</v>
      </c>
      <c r="P65" s="33">
        <f>'Hourly Loads p.u. of Peak'!P65^2</f>
        <v>0.44075500987130439</v>
      </c>
      <c r="Q65" s="33">
        <f>'Hourly Loads p.u. of Peak'!Q65^2</f>
        <v>0.45478940442867138</v>
      </c>
      <c r="R65" s="33">
        <f>'Hourly Loads p.u. of Peak'!R65^2</f>
        <v>0.45062891004295713</v>
      </c>
      <c r="S65" s="33">
        <f>'Hourly Loads p.u. of Peak'!S65^2</f>
        <v>0.42644931295287686</v>
      </c>
      <c r="T65" s="33">
        <f>'Hourly Loads p.u. of Peak'!T65^2</f>
        <v>0.43126481945130285</v>
      </c>
      <c r="U65" s="33">
        <f>'Hourly Loads p.u. of Peak'!U65^2</f>
        <v>0.43142946099955737</v>
      </c>
      <c r="V65" s="33">
        <f>'Hourly Loads p.u. of Peak'!V65^2</f>
        <v>0.38614162411809333</v>
      </c>
      <c r="W65" s="33">
        <f>'Hourly Loads p.u. of Peak'!W65^2</f>
        <v>0.32582021432235447</v>
      </c>
      <c r="X65" s="33">
        <f>'Hourly Loads p.u. of Peak'!X65^2</f>
        <v>0.26680698886960175</v>
      </c>
      <c r="Y65" s="33">
        <f>'Hourly Loads p.u. of Peak'!Y65^2</f>
        <v>0.20678856965682921</v>
      </c>
    </row>
    <row r="66" spans="1:25" x14ac:dyDescent="0.25">
      <c r="A66" s="29">
        <f>IF('2018 Hourly Load - RC2016'!A67="","",'2018 Hourly Load - RC2016'!A67)</f>
        <v>43157</v>
      </c>
      <c r="B66" s="33">
        <f>'Hourly Loads p.u. of Peak'!B66^2</f>
        <v>0.16181606139350085</v>
      </c>
      <c r="C66" s="33">
        <f>'Hourly Loads p.u. of Peak'!C66^2</f>
        <v>0.13625817590095543</v>
      </c>
      <c r="D66" s="33">
        <f>'Hourly Loads p.u. of Peak'!D66^2</f>
        <v>0.1215923420700005</v>
      </c>
      <c r="E66" s="33">
        <f>'Hourly Loads p.u. of Peak'!E66^2</f>
        <v>0.11503965139169881</v>
      </c>
      <c r="F66" s="33">
        <f>'Hourly Loads p.u. of Peak'!F66^2</f>
        <v>0.11552196767003961</v>
      </c>
      <c r="G66" s="33">
        <f>'Hourly Loads p.u. of Peak'!G66^2</f>
        <v>0.13115572978636872</v>
      </c>
      <c r="H66" s="33">
        <f>'Hourly Loads p.u. of Peak'!H66^2</f>
        <v>0.17389919603796677</v>
      </c>
      <c r="I66" s="33">
        <f>'Hourly Loads p.u. of Peak'!I66^2</f>
        <v>0.20417497475946564</v>
      </c>
      <c r="J66" s="33">
        <f>'Hourly Loads p.u. of Peak'!J66^2</f>
        <v>0.23105890402309798</v>
      </c>
      <c r="K66" s="33">
        <f>'Hourly Loads p.u. of Peak'!K66^2</f>
        <v>0.26289368635516924</v>
      </c>
      <c r="L66" s="33">
        <f>'Hourly Loads p.u. of Peak'!L66^2</f>
        <v>0.30804005827198688</v>
      </c>
      <c r="M66" s="33">
        <f>'Hourly Loads p.u. of Peak'!M66^2</f>
        <v>0.33999410304050443</v>
      </c>
      <c r="N66" s="33">
        <f>'Hourly Loads p.u. of Peak'!N66^2</f>
        <v>0.36980593986937155</v>
      </c>
      <c r="O66" s="33">
        <f>'Hourly Loads p.u. of Peak'!O66^2</f>
        <v>0.39082903011102071</v>
      </c>
      <c r="P66" s="33">
        <f>'Hourly Loads p.u. of Peak'!P66^2</f>
        <v>0.40452927653169501</v>
      </c>
      <c r="Q66" s="33">
        <f>'Hourly Loads p.u. of Peak'!Q66^2</f>
        <v>0.40735097714506646</v>
      </c>
      <c r="R66" s="33">
        <f>'Hourly Loads p.u. of Peak'!R66^2</f>
        <v>0.39512439800399596</v>
      </c>
      <c r="S66" s="33">
        <f>'Hourly Loads p.u. of Peak'!S66^2</f>
        <v>0.38676497768442269</v>
      </c>
      <c r="T66" s="33">
        <f>'Hourly Loads p.u. of Peak'!T66^2</f>
        <v>0.4087387931360934</v>
      </c>
      <c r="U66" s="33">
        <f>'Hourly Loads p.u. of Peak'!U66^2</f>
        <v>0.40804459013096717</v>
      </c>
      <c r="V66" s="33">
        <f>'Hourly Loads p.u. of Peak'!V66^2</f>
        <v>0.37077205445659339</v>
      </c>
      <c r="W66" s="33">
        <f>'Hourly Loads p.u. of Peak'!W66^2</f>
        <v>0.32135209298958106</v>
      </c>
      <c r="X66" s="33">
        <f>'Hourly Loads p.u. of Peak'!X66^2</f>
        <v>0.26504027405291797</v>
      </c>
      <c r="Y66" s="33">
        <f>'Hourly Loads p.u. of Peak'!Y66^2</f>
        <v>0.21114310006932308</v>
      </c>
    </row>
    <row r="67" spans="1:25" x14ac:dyDescent="0.25">
      <c r="A67" s="29">
        <f>IF('2018 Hourly Load - RC2016'!A68="","",'2018 Hourly Load - RC2016'!A68)</f>
        <v>43158</v>
      </c>
      <c r="B67" s="33">
        <f>'Hourly Loads p.u. of Peak'!B67^2</f>
        <v>0.16922679364043841</v>
      </c>
      <c r="C67" s="33">
        <f>'Hourly Loads p.u. of Peak'!C67^2</f>
        <v>0.14704341138964774</v>
      </c>
      <c r="D67" s="33">
        <f>'Hourly Loads p.u. of Peak'!D67^2</f>
        <v>0.13579589234638417</v>
      </c>
      <c r="E67" s="33">
        <f>'Hourly Loads p.u. of Peak'!E67^2</f>
        <v>0.13067198384605797</v>
      </c>
      <c r="F67" s="33">
        <f>'Hourly Loads p.u. of Peak'!F67^2</f>
        <v>0.13227781543221781</v>
      </c>
      <c r="G67" s="33">
        <f>'Hourly Loads p.u. of Peak'!G67^2</f>
        <v>0.15062164582616899</v>
      </c>
      <c r="H67" s="33">
        <f>'Hourly Loads p.u. of Peak'!H67^2</f>
        <v>0.19810403303332613</v>
      </c>
      <c r="I67" s="33">
        <f>'Hourly Loads p.u. of Peak'!I67^2</f>
        <v>0.22682084829348984</v>
      </c>
      <c r="J67" s="33">
        <f>'Hourly Loads p.u. of Peak'!J67^2</f>
        <v>0.24479332791838745</v>
      </c>
      <c r="K67" s="33">
        <f>'Hourly Loads p.u. of Peak'!K67^2</f>
        <v>0.26801689835351006</v>
      </c>
      <c r="L67" s="33">
        <f>'Hourly Loads p.u. of Peak'!L67^2</f>
        <v>0.29451057703105743</v>
      </c>
      <c r="M67" s="33">
        <f>'Hourly Loads p.u. of Peak'!M67^2</f>
        <v>0.28882448145454515</v>
      </c>
      <c r="N67" s="33">
        <f>'Hourly Loads p.u. of Peak'!N67^2</f>
        <v>0.31606864887660729</v>
      </c>
      <c r="O67" s="33">
        <f>'Hourly Loads p.u. of Peak'!O67^2</f>
        <v>0.31988532788754648</v>
      </c>
      <c r="P67" s="33">
        <f>'Hourly Loads p.u. of Peak'!P67^2</f>
        <v>0.31846907227159349</v>
      </c>
      <c r="Q67" s="33">
        <f>'Hourly Loads p.u. of Peak'!Q67^2</f>
        <v>0.31498907603615067</v>
      </c>
      <c r="R67" s="33">
        <f>'Hourly Loads p.u. of Peak'!R67^2</f>
        <v>0.30748377837053376</v>
      </c>
      <c r="S67" s="33">
        <f>'Hourly Loads p.u. of Peak'!S67^2</f>
        <v>0.31979081309181834</v>
      </c>
      <c r="T67" s="33">
        <f>'Hourly Loads p.u. of Peak'!T67^2</f>
        <v>0.34311957103730195</v>
      </c>
      <c r="U67" s="33">
        <f>'Hourly Loads p.u. of Peak'!U67^2</f>
        <v>0.3473419371432398</v>
      </c>
      <c r="V67" s="33">
        <f>'Hourly Loads p.u. of Peak'!V67^2</f>
        <v>0.31875207202564637</v>
      </c>
      <c r="W67" s="33">
        <f>'Hourly Loads p.u. of Peak'!W67^2</f>
        <v>0.27222953612469986</v>
      </c>
      <c r="X67" s="33">
        <f>'Hourly Loads p.u. of Peak'!X67^2</f>
        <v>0.22218853927340465</v>
      </c>
      <c r="Y67" s="33">
        <f>'Hourly Loads p.u. of Peak'!Y67^2</f>
        <v>0.17704947975462385</v>
      </c>
    </row>
    <row r="68" spans="1:25" x14ac:dyDescent="0.25">
      <c r="A68" s="29">
        <f>IF('2018 Hourly Load - RC2016'!A69="","",'2018 Hourly Load - RC2016'!A69)</f>
        <v>43159</v>
      </c>
      <c r="B68" s="33">
        <f>'Hourly Loads p.u. of Peak'!B68^2</f>
        <v>0.14268634110149295</v>
      </c>
      <c r="C68" s="33">
        <f>'Hourly Loads p.u. of Peak'!C68^2</f>
        <v>0.12464156142840041</v>
      </c>
      <c r="D68" s="33">
        <f>'Hourly Loads p.u. of Peak'!D68^2</f>
        <v>0.11668935212922243</v>
      </c>
      <c r="E68" s="33">
        <f>'Hourly Loads p.u. of Peak'!E68^2</f>
        <v>0.11424744758967952</v>
      </c>
      <c r="F68" s="33">
        <f>'Hourly Loads p.u. of Peak'!F68^2</f>
        <v>0.11786260535952008</v>
      </c>
      <c r="G68" s="33">
        <f>'Hourly Loads p.u. of Peak'!G68^2</f>
        <v>0.13936014088338974</v>
      </c>
      <c r="H68" s="33">
        <f>'Hourly Loads p.u. of Peak'!H68^2</f>
        <v>0.19080842086892189</v>
      </c>
      <c r="I68" s="33">
        <f>'Hourly Loads p.u. of Peak'!I68^2</f>
        <v>0.22376685815833305</v>
      </c>
      <c r="J68" s="33">
        <f>'Hourly Loads p.u. of Peak'!J68^2</f>
        <v>0.23460709111958397</v>
      </c>
      <c r="K68" s="33">
        <f>'Hourly Loads p.u. of Peak'!K68^2</f>
        <v>0.24137386451338691</v>
      </c>
      <c r="L68" s="33">
        <f>'Hourly Loads p.u. of Peak'!L68^2</f>
        <v>0.24678182537602975</v>
      </c>
      <c r="M68" s="33">
        <f>'Hourly Loads p.u. of Peak'!M68^2</f>
        <v>0.24844505116965016</v>
      </c>
      <c r="N68" s="33">
        <f>'Hourly Loads p.u. of Peak'!N68^2</f>
        <v>0.24877836664607439</v>
      </c>
      <c r="O68" s="33">
        <f>'Hourly Loads p.u. of Peak'!O68^2</f>
        <v>0.25149483785422855</v>
      </c>
      <c r="P68" s="33">
        <f>'Hourly Loads p.u. of Peak'!P68^2</f>
        <v>0.25447891594799726</v>
      </c>
      <c r="Q68" s="33">
        <f>'Hourly Loads p.u. of Peak'!Q68^2</f>
        <v>0.25866919233965707</v>
      </c>
      <c r="R68" s="33">
        <f>'Hourly Loads p.u. of Peak'!R68^2</f>
        <v>0.26131083060643145</v>
      </c>
      <c r="S68" s="33">
        <f>'Hourly Loads p.u. of Peak'!S68^2</f>
        <v>0.25786234453975504</v>
      </c>
      <c r="T68" s="33">
        <f>'Hourly Loads p.u. of Peak'!T68^2</f>
        <v>0.27001054887847264</v>
      </c>
      <c r="U68" s="33">
        <f>'Hourly Loads p.u. of Peak'!U68^2</f>
        <v>0.27735446581214745</v>
      </c>
      <c r="V68" s="33">
        <f>'Hourly Loads p.u. of Peak'!V68^2</f>
        <v>0.25405755843113742</v>
      </c>
      <c r="W68" s="33">
        <f>'Hourly Loads p.u. of Peak'!W68^2</f>
        <v>0.22495426312195244</v>
      </c>
      <c r="X68" s="33">
        <f>'Hourly Loads p.u. of Peak'!X68^2</f>
        <v>0.19263782959238349</v>
      </c>
      <c r="Y68" s="33">
        <f>'Hourly Loads p.u. of Peak'!Y68^2</f>
        <v>0.15887157917575723</v>
      </c>
    </row>
    <row r="69" spans="1:25" x14ac:dyDescent="0.25">
      <c r="A69" s="29">
        <f>IF('2018 Hourly Load - RC2016'!A70="","",'2018 Hourly Load - RC2016'!A70)</f>
        <v>43160</v>
      </c>
      <c r="B69" s="33">
        <f>'Hourly Loads p.u. of Peak'!B69^2</f>
        <v>0.13139793791537424</v>
      </c>
      <c r="C69" s="33">
        <f>'Hourly Loads p.u. of Peak'!C69^2</f>
        <v>0.11540839071471204</v>
      </c>
      <c r="D69" s="33">
        <f>'Hourly Loads p.u. of Peak'!D69^2</f>
        <v>0.10710400627131567</v>
      </c>
      <c r="E69" s="33">
        <f>'Hourly Loads p.u. of Peak'!E69^2</f>
        <v>0.10357841446730721</v>
      </c>
      <c r="F69" s="33">
        <f>'Hourly Loads p.u. of Peak'!F69^2</f>
        <v>0.10495449815296161</v>
      </c>
      <c r="G69" s="33">
        <f>'Hourly Loads p.u. of Peak'!G69^2</f>
        <v>0.1135987563634064</v>
      </c>
      <c r="H69" s="33">
        <f>'Hourly Loads p.u. of Peak'!H69^2</f>
        <v>0.13121626087119195</v>
      </c>
      <c r="I69" s="33">
        <f>'Hourly Loads p.u. of Peak'!I69^2</f>
        <v>0.15697878528038955</v>
      </c>
      <c r="J69" s="33">
        <f>'Hourly Loads p.u. of Peak'!J69^2</f>
        <v>0.19256448566401993</v>
      </c>
      <c r="K69" s="33">
        <f>'Hourly Loads p.u. of Peak'!K69^2</f>
        <v>0.2179159709103313</v>
      </c>
      <c r="L69" s="33">
        <f>'Hourly Loads p.u. of Peak'!L69^2</f>
        <v>0.23468804594683518</v>
      </c>
      <c r="M69" s="33">
        <f>'Hourly Loads p.u. of Peak'!M69^2</f>
        <v>0.24359584200498002</v>
      </c>
      <c r="N69" s="33">
        <f>'Hourly Loads p.u. of Peak'!N69^2</f>
        <v>0.25224969937436587</v>
      </c>
      <c r="O69" s="33">
        <f>'Hourly Loads p.u. of Peak'!O69^2</f>
        <v>0.26092653432679269</v>
      </c>
      <c r="P69" s="33">
        <f>'Hourly Loads p.u. of Peak'!P69^2</f>
        <v>0.26745481426884543</v>
      </c>
      <c r="Q69" s="33">
        <f>'Hourly Loads p.u. of Peak'!Q69^2</f>
        <v>0.27594802755751185</v>
      </c>
      <c r="R69" s="33">
        <f>'Hourly Loads p.u. of Peak'!R69^2</f>
        <v>0.27700252108963852</v>
      </c>
      <c r="S69" s="33">
        <f>'Hourly Loads p.u. of Peak'!S69^2</f>
        <v>0.2698368946992647</v>
      </c>
      <c r="T69" s="33">
        <f>'Hourly Loads p.u. of Peak'!T69^2</f>
        <v>0.27044492871315406</v>
      </c>
      <c r="U69" s="33">
        <f>'Hourly Loads p.u. of Peak'!U69^2</f>
        <v>0.28048776640144707</v>
      </c>
      <c r="V69" s="33">
        <f>'Hourly Loads p.u. of Peak'!V69^2</f>
        <v>0.25367863516681444</v>
      </c>
      <c r="W69" s="33">
        <f>'Hourly Loads p.u. of Peak'!W69^2</f>
        <v>0.22519212116838258</v>
      </c>
      <c r="X69" s="33">
        <f>'Hourly Loads p.u. of Peak'!X69^2</f>
        <v>0.19454967342801746</v>
      </c>
      <c r="Y69" s="33">
        <f>'Hourly Loads p.u. of Peak'!Y69^2</f>
        <v>0.16040736779910325</v>
      </c>
    </row>
    <row r="70" spans="1:25" x14ac:dyDescent="0.25">
      <c r="A70" s="29">
        <f>IF('2018 Hourly Load - RC2016'!A71="","",'2018 Hourly Load - RC2016'!A71)</f>
        <v>43161</v>
      </c>
      <c r="B70" s="33">
        <f>'Hourly Loads p.u. of Peak'!B70^2</f>
        <v>0.13297773708522392</v>
      </c>
      <c r="C70" s="33">
        <f>'Hourly Loads p.u. of Peak'!C70^2</f>
        <v>0.11694639278296387</v>
      </c>
      <c r="D70" s="33">
        <f>'Hourly Loads p.u. of Peak'!D70^2</f>
        <v>0.10831064795643545</v>
      </c>
      <c r="E70" s="33">
        <f>'Hourly Loads p.u. of Peak'!E70^2</f>
        <v>0.10085348922628311</v>
      </c>
      <c r="F70" s="33">
        <f>'Hourly Loads p.u. of Peak'!F70^2</f>
        <v>9.9768410703465898E-2</v>
      </c>
      <c r="G70" s="33">
        <f>'Hourly Loads p.u. of Peak'!G70^2</f>
        <v>0.10390138191423468</v>
      </c>
      <c r="H70" s="33">
        <f>'Hourly Loads p.u. of Peak'!H70^2</f>
        <v>0.11436045198197151</v>
      </c>
      <c r="I70" s="33">
        <f>'Hourly Loads p.u. of Peak'!I70^2</f>
        <v>0.13371005917269202</v>
      </c>
      <c r="J70" s="33">
        <f>'Hourly Loads p.u. of Peak'!J70^2</f>
        <v>0.17561084355733153</v>
      </c>
      <c r="K70" s="33">
        <f>'Hourly Loads p.u. of Peak'!K70^2</f>
        <v>0.21472908505425289</v>
      </c>
      <c r="L70" s="33">
        <f>'Hourly Loads p.u. of Peak'!L70^2</f>
        <v>0.24129176456006454</v>
      </c>
      <c r="M70" s="33">
        <f>'Hourly Loads p.u. of Peak'!M70^2</f>
        <v>0.26143899220859529</v>
      </c>
      <c r="N70" s="33">
        <f>'Hourly Loads p.u. of Peak'!N70^2</f>
        <v>0.27739847461303219</v>
      </c>
      <c r="O70" s="33">
        <f>'Hourly Loads p.u. of Peak'!O70^2</f>
        <v>0.29346850357819371</v>
      </c>
      <c r="P70" s="33">
        <f>'Hourly Loads p.u. of Peak'!P70^2</f>
        <v>0.30494059476159513</v>
      </c>
      <c r="Q70" s="33">
        <f>'Hourly Loads p.u. of Peak'!Q70^2</f>
        <v>0.31517669516744612</v>
      </c>
      <c r="R70" s="33">
        <f>'Hourly Loads p.u. of Peak'!R70^2</f>
        <v>0.3185162301691738</v>
      </c>
      <c r="S70" s="33">
        <f>'Hourly Loads p.u. of Peak'!S70^2</f>
        <v>0.31064267846262872</v>
      </c>
      <c r="T70" s="33">
        <f>'Hourly Loads p.u. of Peak'!T70^2</f>
        <v>0.31381772203933689</v>
      </c>
      <c r="U70" s="33">
        <f>'Hourly Loads p.u. of Peak'!U70^2</f>
        <v>0.32534341594570726</v>
      </c>
      <c r="V70" s="33">
        <f>'Hourly Loads p.u. of Peak'!V70^2</f>
        <v>0.29301600421817875</v>
      </c>
      <c r="W70" s="33">
        <f>'Hourly Loads p.u. of Peak'!W70^2</f>
        <v>0.25195600770387083</v>
      </c>
      <c r="X70" s="33">
        <f>'Hourly Loads p.u. of Peak'!X70^2</f>
        <v>0.20869286543585999</v>
      </c>
      <c r="Y70" s="33">
        <f>'Hourly Loads p.u. of Peak'!Y70^2</f>
        <v>0.16567070238107084</v>
      </c>
    </row>
    <row r="71" spans="1:25" x14ac:dyDescent="0.25">
      <c r="A71" s="29">
        <f>IF('2018 Hourly Load - RC2016'!A72="","",'2018 Hourly Load - RC2016'!A72)</f>
        <v>43162</v>
      </c>
      <c r="B71" s="33">
        <f>'Hourly Loads p.u. of Peak'!B71^2</f>
        <v>0.13684486273996013</v>
      </c>
      <c r="C71" s="33">
        <f>'Hourly Loads p.u. of Peak'!C71^2</f>
        <v>0.11506799500757937</v>
      </c>
      <c r="D71" s="33">
        <f>'Hourly Loads p.u. of Peak'!D71^2</f>
        <v>0.10398220232882203</v>
      </c>
      <c r="E71" s="33">
        <f>'Hourly Loads p.u. of Peak'!E71^2</f>
        <v>9.9979672498645505E-2</v>
      </c>
      <c r="F71" s="33">
        <f>'Hourly Loads p.u. of Peak'!F71^2</f>
        <v>0.1022648483809105</v>
      </c>
      <c r="G71" s="33">
        <f>'Hourly Loads p.u. of Peak'!G71^2</f>
        <v>0.12045862012782453</v>
      </c>
      <c r="H71" s="33">
        <f>'Hourly Loads p.u. of Peak'!H71^2</f>
        <v>0.1619169180230958</v>
      </c>
      <c r="I71" s="33">
        <f>'Hourly Loads p.u. of Peak'!I71^2</f>
        <v>0.19113707030572993</v>
      </c>
      <c r="J71" s="33">
        <f>'Hourly Loads p.u. of Peak'!J71^2</f>
        <v>0.21940078047608186</v>
      </c>
      <c r="K71" s="33">
        <f>'Hourly Loads p.u. of Peak'!K71^2</f>
        <v>0.25304772481578658</v>
      </c>
      <c r="L71" s="33">
        <f>'Hourly Loads p.u. of Peak'!L71^2</f>
        <v>0.2863598332449086</v>
      </c>
      <c r="M71" s="33">
        <f>'Hourly Loads p.u. of Peak'!M71^2</f>
        <v>0.31199476686935884</v>
      </c>
      <c r="N71" s="33">
        <f>'Hourly Loads p.u. of Peak'!N71^2</f>
        <v>0.3381451224366922</v>
      </c>
      <c r="O71" s="33">
        <f>'Hourly Loads p.u. of Peak'!O71^2</f>
        <v>0.36443916688729183</v>
      </c>
      <c r="P71" s="33">
        <f>'Hourly Loads p.u. of Peak'!P71^2</f>
        <v>0.38163734577874636</v>
      </c>
      <c r="Q71" s="33">
        <f>'Hourly Loads p.u. of Peak'!Q71^2</f>
        <v>0.39738622972322762</v>
      </c>
      <c r="R71" s="33">
        <f>'Hourly Loads p.u. of Peak'!R71^2</f>
        <v>0.40214119117187824</v>
      </c>
      <c r="S71" s="33">
        <f>'Hourly Loads p.u. of Peak'!S71^2</f>
        <v>0.39030681072770895</v>
      </c>
      <c r="T71" s="33">
        <f>'Hourly Loads p.u. of Peak'!T71^2</f>
        <v>0.39015021299185687</v>
      </c>
      <c r="U71" s="33">
        <f>'Hourly Loads p.u. of Peak'!U71^2</f>
        <v>0.39754427283162092</v>
      </c>
      <c r="V71" s="33">
        <f>'Hourly Loads p.u. of Peak'!V71^2</f>
        <v>0.3529291835520198</v>
      </c>
      <c r="W71" s="33">
        <f>'Hourly Loads p.u. of Peak'!W71^2</f>
        <v>0.29614535621727561</v>
      </c>
      <c r="X71" s="33">
        <f>'Hourly Loads p.u. of Peak'!X71^2</f>
        <v>0.2394482075945194</v>
      </c>
      <c r="Y71" s="33">
        <f>'Hourly Loads p.u. of Peak'!Y71^2</f>
        <v>0.18336331389242105</v>
      </c>
    </row>
    <row r="72" spans="1:25" x14ac:dyDescent="0.25">
      <c r="A72" s="29">
        <f>IF('2018 Hourly Load - RC2016'!A73="","",'2018 Hourly Load - RC2016'!A73)</f>
        <v>43163</v>
      </c>
      <c r="B72" s="33">
        <f>'Hourly Loads p.u. of Peak'!B72^2</f>
        <v>0.14334996086154769</v>
      </c>
      <c r="C72" s="33">
        <f>'Hourly Loads p.u. of Peak'!C72^2</f>
        <v>0.12034264120073794</v>
      </c>
      <c r="D72" s="33">
        <f>'Hourly Loads p.u. of Peak'!D72^2</f>
        <v>0.10861336447721705</v>
      </c>
      <c r="E72" s="33">
        <f>'Hourly Loads p.u. of Peak'!E72^2</f>
        <v>0.10290718031712683</v>
      </c>
      <c r="F72" s="33">
        <f>'Hourly Loads p.u. of Peak'!F72^2</f>
        <v>0.10414393742142332</v>
      </c>
      <c r="G72" s="33">
        <f>'Hourly Loads p.u. of Peak'!G72^2</f>
        <v>0.12098121656484269</v>
      </c>
      <c r="H72" s="33">
        <f>'Hourly Loads p.u. of Peak'!H72^2</f>
        <v>0.16265749339724764</v>
      </c>
      <c r="I72" s="33">
        <f>'Hourly Loads p.u. of Peak'!I72^2</f>
        <v>0.19304147082190135</v>
      </c>
      <c r="J72" s="33">
        <f>'Hourly Loads p.u. of Peak'!J72^2</f>
        <v>0.21983153466007763</v>
      </c>
      <c r="K72" s="33">
        <f>'Hourly Loads p.u. of Peak'!K72^2</f>
        <v>0.25308976106718906</v>
      </c>
      <c r="L72" s="33">
        <f>'Hourly Loads p.u. of Peak'!L72^2</f>
        <v>0.28493071590808289</v>
      </c>
      <c r="M72" s="33">
        <f>'Hourly Loads p.u. of Peak'!M72^2</f>
        <v>0.31227487587832975</v>
      </c>
      <c r="N72" s="33">
        <f>'Hourly Loads p.u. of Peak'!N72^2</f>
        <v>0.33799936499489802</v>
      </c>
      <c r="O72" s="33">
        <f>'Hourly Loads p.u. of Peak'!O72^2</f>
        <v>0.36267573383434859</v>
      </c>
      <c r="P72" s="33">
        <f>'Hourly Loads p.u. of Peak'!P72^2</f>
        <v>0.38432638109290562</v>
      </c>
      <c r="Q72" s="33">
        <f>'Hourly Loads p.u. of Peak'!Q72^2</f>
        <v>0.40076463093223397</v>
      </c>
      <c r="R72" s="33">
        <f>'Hourly Loads p.u. of Peak'!R72^2</f>
        <v>0.40479505575420532</v>
      </c>
      <c r="S72" s="33">
        <f>'Hourly Loads p.u. of Peak'!S72^2</f>
        <v>0.39234544061772636</v>
      </c>
      <c r="T72" s="33">
        <f>'Hourly Loads p.u. of Peak'!T72^2</f>
        <v>0.39360262146445074</v>
      </c>
      <c r="U72" s="33">
        <f>'Hourly Loads p.u. of Peak'!U72^2</f>
        <v>0.39838770007789709</v>
      </c>
      <c r="V72" s="33">
        <f>'Hourly Loads p.u. of Peak'!V72^2</f>
        <v>0.35926186164704016</v>
      </c>
      <c r="W72" s="33">
        <f>'Hourly Loads p.u. of Peak'!W72^2</f>
        <v>0.30864326215807303</v>
      </c>
      <c r="X72" s="33">
        <f>'Hourly Loads p.u. of Peak'!X72^2</f>
        <v>0.25141103417675142</v>
      </c>
      <c r="Y72" s="33">
        <f>'Hourly Loads p.u. of Peak'!Y72^2</f>
        <v>0.19654504164208678</v>
      </c>
    </row>
    <row r="73" spans="1:25" x14ac:dyDescent="0.25">
      <c r="A73" s="29">
        <f>IF('2018 Hourly Load - RC2016'!A74="","",'2018 Hourly Load - RC2016'!A74)</f>
        <v>43164</v>
      </c>
      <c r="B73" s="33">
        <f>'Hourly Loads p.u. of Peak'!B73^2</f>
        <v>0.15440702763386108</v>
      </c>
      <c r="C73" s="33">
        <f>'Hourly Loads p.u. of Peak'!C73^2</f>
        <v>0.13246022563638463</v>
      </c>
      <c r="D73" s="33">
        <f>'Hourly Loads p.u. of Peak'!D73^2</f>
        <v>0.12048762358769127</v>
      </c>
      <c r="E73" s="33">
        <f>'Hourly Loads p.u. of Peak'!E73^2</f>
        <v>0.11569243784017162</v>
      </c>
      <c r="F73" s="33">
        <f>'Hourly Loads p.u. of Peak'!F73^2</f>
        <v>0.1176332170565309</v>
      </c>
      <c r="G73" s="33">
        <f>'Hourly Loads p.u. of Peak'!G73^2</f>
        <v>0.13561119887255099</v>
      </c>
      <c r="H73" s="33">
        <f>'Hourly Loads p.u. of Peak'!H73^2</f>
        <v>0.18261266804219514</v>
      </c>
      <c r="I73" s="33">
        <f>'Hourly Loads p.u. of Peak'!I73^2</f>
        <v>0.21445812134328032</v>
      </c>
      <c r="J73" s="33">
        <f>'Hourly Loads p.u. of Peak'!J73^2</f>
        <v>0.24088147426773404</v>
      </c>
      <c r="K73" s="33">
        <f>'Hourly Loads p.u. of Peak'!K73^2</f>
        <v>0.2803107745986903</v>
      </c>
      <c r="L73" s="33">
        <f>'Hourly Loads p.u. of Peak'!L73^2</f>
        <v>0.31663263743161291</v>
      </c>
      <c r="M73" s="33">
        <f>'Hourly Loads p.u. of Peak'!M73^2</f>
        <v>0.34946280314486228</v>
      </c>
      <c r="N73" s="33">
        <f>'Hourly Loads p.u. of Peak'!N73^2</f>
        <v>0.37798102282138979</v>
      </c>
      <c r="O73" s="33">
        <f>'Hourly Loads p.u. of Peak'!O73^2</f>
        <v>0.39691228892490144</v>
      </c>
      <c r="P73" s="33">
        <f>'Hourly Loads p.u. of Peak'!P73^2</f>
        <v>0.40458242539372113</v>
      </c>
      <c r="Q73" s="33">
        <f>'Hourly Loads p.u. of Peak'!Q73^2</f>
        <v>0.40708436002543108</v>
      </c>
      <c r="R73" s="33">
        <f>'Hourly Loads p.u. of Peak'!R73^2</f>
        <v>0.3972282180359768</v>
      </c>
      <c r="S73" s="33">
        <f>'Hourly Loads p.u. of Peak'!S73^2</f>
        <v>0.38453362098188398</v>
      </c>
      <c r="T73" s="33">
        <f>'Hourly Loads p.u. of Peak'!T73^2</f>
        <v>0.39328813772591648</v>
      </c>
      <c r="U73" s="33">
        <f>'Hourly Loads p.u. of Peak'!U73^2</f>
        <v>0.39770234736115628</v>
      </c>
      <c r="V73" s="33">
        <f>'Hourly Loads p.u. of Peak'!V73^2</f>
        <v>0.36373328045412529</v>
      </c>
      <c r="W73" s="33">
        <f>'Hourly Loads p.u. of Peak'!W73^2</f>
        <v>0.31423915810905223</v>
      </c>
      <c r="X73" s="33">
        <f>'Hourly Loads p.u. of Peak'!X73^2</f>
        <v>0.25888173018233374</v>
      </c>
      <c r="Y73" s="33">
        <f>'Hourly Loads p.u. of Peak'!Y73^2</f>
        <v>0.20326979449505847</v>
      </c>
    </row>
    <row r="74" spans="1:25" x14ac:dyDescent="0.25">
      <c r="A74" s="29">
        <f>IF('2018 Hourly Load - RC2016'!A75="","",'2018 Hourly Load - RC2016'!A75)</f>
        <v>43165</v>
      </c>
      <c r="B74" s="33">
        <f>'Hourly Loads p.u. of Peak'!B74^2</f>
        <v>0.16184967677879453</v>
      </c>
      <c r="C74" s="33">
        <f>'Hourly Loads p.u. of Peak'!C74^2</f>
        <v>0.13976596064543326</v>
      </c>
      <c r="D74" s="33">
        <f>'Hourly Loads p.u. of Peak'!D74^2</f>
        <v>0.12674492934505732</v>
      </c>
      <c r="E74" s="33">
        <f>'Hourly Loads p.u. of Peak'!E74^2</f>
        <v>0.12144669634782301</v>
      </c>
      <c r="F74" s="33">
        <f>'Hourly Loads p.u. of Peak'!F74^2</f>
        <v>0.12229265648728413</v>
      </c>
      <c r="G74" s="33">
        <f>'Hourly Loads p.u. of Peak'!G74^2</f>
        <v>0.13985969514946356</v>
      </c>
      <c r="H74" s="33">
        <f>'Hourly Loads p.u. of Peak'!H74^2</f>
        <v>0.18451011575784601</v>
      </c>
      <c r="I74" s="33">
        <f>'Hourly Loads p.u. of Peak'!I74^2</f>
        <v>0.21624187165589179</v>
      </c>
      <c r="J74" s="33">
        <f>'Hourly Loads p.u. of Peak'!J74^2</f>
        <v>0.25346824443552118</v>
      </c>
      <c r="K74" s="33">
        <f>'Hourly Loads p.u. of Peak'!K74^2</f>
        <v>0.29437454966963017</v>
      </c>
      <c r="L74" s="33">
        <f>'Hourly Loads p.u. of Peak'!L74^2</f>
        <v>0.32644057415208022</v>
      </c>
      <c r="M74" s="33">
        <f>'Hourly Loads p.u. of Peak'!M74^2</f>
        <v>0.35412159495096257</v>
      </c>
      <c r="N74" s="33">
        <f>'Hourly Loads p.u. of Peak'!N74^2</f>
        <v>0.37311628812123643</v>
      </c>
      <c r="O74" s="33">
        <f>'Hourly Loads p.u. of Peak'!O74^2</f>
        <v>0.36919641160560879</v>
      </c>
      <c r="P74" s="33">
        <f>'Hourly Loads p.u. of Peak'!P74^2</f>
        <v>0.36036458314120084</v>
      </c>
      <c r="Q74" s="33">
        <f>'Hourly Loads p.u. of Peak'!Q74^2</f>
        <v>0.30952592917409616</v>
      </c>
      <c r="R74" s="33">
        <f>'Hourly Loads p.u. of Peak'!R74^2</f>
        <v>0.28609160142768808</v>
      </c>
      <c r="S74" s="33">
        <f>'Hourly Loads p.u. of Peak'!S74^2</f>
        <v>0.2899032740033039</v>
      </c>
      <c r="T74" s="33">
        <f>'Hourly Loads p.u. of Peak'!T74^2</f>
        <v>0.31667965917091034</v>
      </c>
      <c r="U74" s="33">
        <f>'Hourly Loads p.u. of Peak'!U74^2</f>
        <v>0.32225273639017871</v>
      </c>
      <c r="V74" s="33">
        <f>'Hourly Loads p.u. of Peak'!V74^2</f>
        <v>0.29682784961007652</v>
      </c>
      <c r="W74" s="33">
        <f>'Hourly Loads p.u. of Peak'!W74^2</f>
        <v>0.25828684417083458</v>
      </c>
      <c r="X74" s="33">
        <f>'Hourly Loads p.u. of Peak'!X74^2</f>
        <v>0.21666951514681007</v>
      </c>
      <c r="Y74" s="33">
        <f>'Hourly Loads p.u. of Peak'!Y74^2</f>
        <v>0.17369018260007324</v>
      </c>
    </row>
    <row r="75" spans="1:25" x14ac:dyDescent="0.25">
      <c r="A75" s="29">
        <f>IF('2018 Hourly Load - RC2016'!A76="","",'2018 Hourly Load - RC2016'!A76)</f>
        <v>43166</v>
      </c>
      <c r="B75" s="33">
        <f>'Hourly Loads p.u. of Peak'!B75^2</f>
        <v>0.14020365715623556</v>
      </c>
      <c r="C75" s="33">
        <f>'Hourly Loads p.u. of Peak'!C75^2</f>
        <v>0.12124293896877145</v>
      </c>
      <c r="D75" s="33">
        <f>'Hourly Loads p.u. of Peak'!D75^2</f>
        <v>0.11373961908949391</v>
      </c>
      <c r="E75" s="33">
        <f>'Hourly Loads p.u. of Peak'!E75^2</f>
        <v>0.11035524262661318</v>
      </c>
      <c r="F75" s="33">
        <f>'Hourly Loads p.u. of Peak'!F75^2</f>
        <v>0.11348612902482073</v>
      </c>
      <c r="G75" s="33">
        <f>'Hourly Loads p.u. of Peak'!G75^2</f>
        <v>0.13255147787018134</v>
      </c>
      <c r="H75" s="33">
        <f>'Hourly Loads p.u. of Peak'!H75^2</f>
        <v>0.17817639552827613</v>
      </c>
      <c r="I75" s="33">
        <f>'Hourly Loads p.u. of Peak'!I75^2</f>
        <v>0.20938054855398044</v>
      </c>
      <c r="J75" s="33">
        <f>'Hourly Loads p.u. of Peak'!J75^2</f>
        <v>0.23961179304327226</v>
      </c>
      <c r="K75" s="33">
        <f>'Hourly Loads p.u. of Peak'!K75^2</f>
        <v>0.26598753770044081</v>
      </c>
      <c r="L75" s="33">
        <f>'Hourly Loads p.u. of Peak'!L75^2</f>
        <v>0.28855509752877728</v>
      </c>
      <c r="M75" s="33">
        <f>'Hourly Loads p.u. of Peak'!M75^2</f>
        <v>0.2990171072189286</v>
      </c>
      <c r="N75" s="33">
        <f>'Hourly Loads p.u. of Peak'!N75^2</f>
        <v>0.3045254429203193</v>
      </c>
      <c r="O75" s="33">
        <f>'Hourly Loads p.u. of Peak'!O75^2</f>
        <v>0.30503288912994136</v>
      </c>
      <c r="P75" s="33">
        <f>'Hourly Loads p.u. of Peak'!P75^2</f>
        <v>0.30457155693773108</v>
      </c>
      <c r="Q75" s="33">
        <f>'Hourly Loads p.u. of Peak'!Q75^2</f>
        <v>0.30498674020014938</v>
      </c>
      <c r="R75" s="33">
        <f>'Hourly Loads p.u. of Peak'!R75^2</f>
        <v>0.30098514776738172</v>
      </c>
      <c r="S75" s="33">
        <f>'Hourly Loads p.u. of Peak'!S75^2</f>
        <v>0.29035336440908377</v>
      </c>
      <c r="T75" s="33">
        <f>'Hourly Loads p.u. of Peak'!T75^2</f>
        <v>0.29573623723530129</v>
      </c>
      <c r="U75" s="33">
        <f>'Hourly Loads p.u. of Peak'!U75^2</f>
        <v>0.29961141543053499</v>
      </c>
      <c r="V75" s="33">
        <f>'Hourly Loads p.u. of Peak'!V75^2</f>
        <v>0.27748650268851571</v>
      </c>
      <c r="W75" s="33">
        <f>'Hourly Loads p.u. of Peak'!W75^2</f>
        <v>0.24120967857169426</v>
      </c>
      <c r="X75" s="33">
        <f>'Hourly Loads p.u. of Peak'!X75^2</f>
        <v>0.20538500992794273</v>
      </c>
      <c r="Y75" s="33">
        <f>'Hourly Loads p.u. of Peak'!Y75^2</f>
        <v>0.16350110742475801</v>
      </c>
    </row>
    <row r="76" spans="1:25" x14ac:dyDescent="0.25">
      <c r="A76" s="29">
        <f>IF('2018 Hourly Load - RC2016'!A77="","",'2018 Hourly Load - RC2016'!A77)</f>
        <v>43167</v>
      </c>
      <c r="B76" s="33">
        <f>'Hourly Loads p.u. of Peak'!B76^2</f>
        <v>0.1378358157400886</v>
      </c>
      <c r="C76" s="33">
        <f>'Hourly Loads p.u. of Peak'!C76^2</f>
        <v>0.12016877754724863</v>
      </c>
      <c r="D76" s="33">
        <f>'Hourly Loads p.u. of Peak'!D76^2</f>
        <v>0.11241895531619869</v>
      </c>
      <c r="E76" s="33">
        <f>'Hourly Loads p.u. of Peak'!E76^2</f>
        <v>0.10963469299375482</v>
      </c>
      <c r="F76" s="33">
        <f>'Hourly Loads p.u. of Peak'!F76^2</f>
        <v>0.11174754834973621</v>
      </c>
      <c r="G76" s="33">
        <f>'Hourly Loads p.u. of Peak'!G76^2</f>
        <v>0.11904172736093245</v>
      </c>
      <c r="H76" s="33">
        <f>'Hourly Loads p.u. of Peak'!H76^2</f>
        <v>0.13848807152038209</v>
      </c>
      <c r="I76" s="33">
        <f>'Hourly Loads p.u. of Peak'!I76^2</f>
        <v>0.16802581648900905</v>
      </c>
      <c r="J76" s="33">
        <f>'Hourly Loads p.u. of Peak'!J76^2</f>
        <v>0.20169056788824444</v>
      </c>
      <c r="K76" s="33">
        <f>'Hourly Loads p.u. of Peak'!K76^2</f>
        <v>0.22226732255060622</v>
      </c>
      <c r="L76" s="33">
        <f>'Hourly Loads p.u. of Peak'!L76^2</f>
        <v>0.22833564061137229</v>
      </c>
      <c r="M76" s="33">
        <f>'Hourly Loads p.u. of Peak'!M76^2</f>
        <v>0.22785674050943588</v>
      </c>
      <c r="N76" s="33">
        <f>'Hourly Loads p.u. of Peak'!N76^2</f>
        <v>0.22686064666132019</v>
      </c>
      <c r="O76" s="33">
        <f>'Hourly Loads p.u. of Peak'!O76^2</f>
        <v>0.22646282008872776</v>
      </c>
      <c r="P76" s="33">
        <f>'Hourly Loads p.u. of Peak'!P76^2</f>
        <v>0.22953509034616704</v>
      </c>
      <c r="Q76" s="33">
        <f>'Hourly Loads p.u. of Peak'!Q76^2</f>
        <v>0.23412165542007066</v>
      </c>
      <c r="R76" s="33">
        <f>'Hourly Loads p.u. of Peak'!R76^2</f>
        <v>0.23659450454782047</v>
      </c>
      <c r="S76" s="33">
        <f>'Hourly Loads p.u. of Peak'!S76^2</f>
        <v>0.23432385919820251</v>
      </c>
      <c r="T76" s="33">
        <f>'Hourly Loads p.u. of Peak'!T76^2</f>
        <v>0.24129176456006454</v>
      </c>
      <c r="U76" s="33">
        <f>'Hourly Loads p.u. of Peak'!U76^2</f>
        <v>0.25384701059413334</v>
      </c>
      <c r="V76" s="33">
        <f>'Hourly Loads p.u. of Peak'!V76^2</f>
        <v>0.23242658953569079</v>
      </c>
      <c r="W76" s="33">
        <f>'Hourly Loads p.u. of Peak'!W76^2</f>
        <v>0.20781580534810004</v>
      </c>
      <c r="X76" s="33">
        <f>'Hourly Loads p.u. of Peak'!X76^2</f>
        <v>0.179413053132289</v>
      </c>
      <c r="Y76" s="33">
        <f>'Hourly Loads p.u. of Peak'!Y76^2</f>
        <v>0.1528349650474678</v>
      </c>
    </row>
    <row r="77" spans="1:25" x14ac:dyDescent="0.25">
      <c r="A77" s="29">
        <f>IF('2018 Hourly Load - RC2016'!A78="","",'2018 Hourly Load - RC2016'!A78)</f>
        <v>43168</v>
      </c>
      <c r="B77" s="33">
        <f>'Hourly Loads p.u. of Peak'!B77^2</f>
        <v>0.1252914274562679</v>
      </c>
      <c r="C77" s="33">
        <f>'Hourly Loads p.u. of Peak'!C77^2</f>
        <v>0</v>
      </c>
      <c r="D77" s="33">
        <f>'Hourly Loads p.u. of Peak'!D77^2</f>
        <v>0.1109389479483472</v>
      </c>
      <c r="E77" s="33">
        <f>'Hourly Loads p.u. of Peak'!E77^2</f>
        <v>0.10352463543681828</v>
      </c>
      <c r="F77" s="33">
        <f>'Hourly Loads p.u. of Peak'!F77^2</f>
        <v>0.10095966475700431</v>
      </c>
      <c r="G77" s="33">
        <f>'Hourly Loads p.u. of Peak'!G77^2</f>
        <v>0.1043057981985934</v>
      </c>
      <c r="H77" s="33">
        <f>'Hourly Loads p.u. of Peak'!H77^2</f>
        <v>0.11402160638452059</v>
      </c>
      <c r="I77" s="33">
        <f>'Hourly Loads p.u. of Peak'!I77^2</f>
        <v>0.12883590162111763</v>
      </c>
      <c r="J77" s="33">
        <f>'Hourly Loads p.u. of Peak'!J77^2</f>
        <v>0.15201936820508294</v>
      </c>
      <c r="K77" s="33">
        <f>'Hourly Loads p.u. of Peak'!K77^2</f>
        <v>0.18311292753834937</v>
      </c>
      <c r="L77" s="33">
        <f>'Hourly Loads p.u. of Peak'!L77^2</f>
        <v>0.21049086174521972</v>
      </c>
      <c r="M77" s="33">
        <f>'Hourly Loads p.u. of Peak'!M77^2</f>
        <v>0.22309539009520521</v>
      </c>
      <c r="N77" s="33">
        <f>'Hourly Loads p.u. of Peak'!N77^2</f>
        <v>0.24071745590546645</v>
      </c>
      <c r="O77" s="33">
        <f>'Hourly Loads p.u. of Peak'!O77^2</f>
        <v>0.25074110749521039</v>
      </c>
      <c r="P77" s="33">
        <f>'Hourly Loads p.u. of Peak'!P77^2</f>
        <v>0.25820191631471451</v>
      </c>
      <c r="Q77" s="33">
        <f>'Hourly Loads p.u. of Peak'!Q77^2</f>
        <v>0.26922954496802742</v>
      </c>
      <c r="R77" s="33">
        <f>'Hourly Loads p.u. of Peak'!R77^2</f>
        <v>0.28084191758638599</v>
      </c>
      <c r="S77" s="33">
        <f>'Hourly Loads p.u. of Peak'!S77^2</f>
        <v>0.28649399628523214</v>
      </c>
      <c r="T77" s="33">
        <f>'Hourly Loads p.u. of Peak'!T77^2</f>
        <v>0.27805902557486573</v>
      </c>
      <c r="U77" s="33">
        <f>'Hourly Loads p.u. of Peak'!U77^2</f>
        <v>0.28048776640144707</v>
      </c>
      <c r="V77" s="33">
        <f>'Hourly Loads p.u. of Peak'!V77^2</f>
        <v>0.29392135206201087</v>
      </c>
      <c r="W77" s="33">
        <f>'Hourly Loads p.u. of Peak'!W77^2</f>
        <v>0.26109729776091867</v>
      </c>
      <c r="X77" s="33">
        <f>'Hourly Loads p.u. of Peak'!X77^2</f>
        <v>0.22116562748042393</v>
      </c>
      <c r="Y77" s="33">
        <f>'Hourly Loads p.u. of Peak'!Y77^2</f>
        <v>0.16984610435313849</v>
      </c>
    </row>
    <row r="78" spans="1:25" x14ac:dyDescent="0.25">
      <c r="A78" s="29">
        <f>IF('2018 Hourly Load - RC2016'!A79="","",'2018 Hourly Load - RC2016'!A79)</f>
        <v>43169</v>
      </c>
      <c r="B78" s="33">
        <f>'Hourly Loads p.u. of Peak'!B78^2</f>
        <v>0.13239940827004359</v>
      </c>
      <c r="C78" s="33">
        <f>'Hourly Loads p.u. of Peak'!C78^2</f>
        <v>0.11010555452014587</v>
      </c>
      <c r="D78" s="33">
        <f>'Hourly Loads p.u. of Peak'!D78^2</f>
        <v>0.10003252285982063</v>
      </c>
      <c r="E78" s="33">
        <f>'Hourly Loads p.u. of Peak'!E78^2</f>
        <v>9.6990285977464494E-2</v>
      </c>
      <c r="F78" s="33">
        <f>'Hourly Loads p.u. of Peak'!F78^2</f>
        <v>0.10056179454393661</v>
      </c>
      <c r="G78" s="33">
        <f>'Hourly Loads p.u. of Peak'!G78^2</f>
        <v>0.11743268558141155</v>
      </c>
      <c r="H78" s="33">
        <f>'Hourly Loads p.u. of Peak'!H78^2</f>
        <v>0.15857196287433908</v>
      </c>
      <c r="I78" s="33">
        <f>'Hourly Loads p.u. of Peak'!I78^2</f>
        <v>0.19282125050995766</v>
      </c>
      <c r="J78" s="33">
        <f>'Hourly Loads p.u. of Peak'!J78^2</f>
        <v>0.2036844191593932</v>
      </c>
      <c r="K78" s="33">
        <f>'Hourly Loads p.u. of Peak'!K78^2</f>
        <v>0.22582702375008837</v>
      </c>
      <c r="L78" s="33">
        <f>'Hourly Loads p.u. of Peak'!L78^2</f>
        <v>0.25393121925522089</v>
      </c>
      <c r="M78" s="33">
        <f>'Hourly Loads p.u. of Peak'!M78^2</f>
        <v>0.27157595018272007</v>
      </c>
      <c r="N78" s="33">
        <f>'Hourly Loads p.u. of Peak'!N78^2</f>
        <v>0.29215721727022526</v>
      </c>
      <c r="O78" s="33">
        <f>'Hourly Loads p.u. of Peak'!O78^2</f>
        <v>0.30623398672908253</v>
      </c>
      <c r="P78" s="33">
        <f>'Hourly Loads p.u. of Peak'!P78^2</f>
        <v>0.32782657993619274</v>
      </c>
      <c r="Q78" s="33">
        <f>'Hourly Loads p.u. of Peak'!Q78^2</f>
        <v>0.34941340736370996</v>
      </c>
      <c r="R78" s="33">
        <f>'Hourly Loads p.u. of Peak'!R78^2</f>
        <v>0.36772546050918598</v>
      </c>
      <c r="S78" s="33">
        <f>'Hourly Loads p.u. of Peak'!S78^2</f>
        <v>0.36899334723730459</v>
      </c>
      <c r="T78" s="33">
        <f>'Hourly Loads p.u. of Peak'!T78^2</f>
        <v>0.3537736005642752</v>
      </c>
      <c r="U78" s="33">
        <f>'Hourly Loads p.u. of Peak'!U78^2</f>
        <v>0.34975925114777573</v>
      </c>
      <c r="V78" s="33">
        <f>'Hourly Loads p.u. of Peak'!V78^2</f>
        <v>0.35581428679348748</v>
      </c>
      <c r="W78" s="33">
        <f>'Hourly Loads p.u. of Peak'!W78^2</f>
        <v>0.30567934072702363</v>
      </c>
      <c r="X78" s="33">
        <f>'Hourly Loads p.u. of Peak'!X78^2</f>
        <v>0.25431033104639705</v>
      </c>
      <c r="Y78" s="33">
        <f>'Hourly Loads p.u. of Peak'!Y78^2</f>
        <v>0.19639688746539061</v>
      </c>
    </row>
    <row r="79" spans="1:25" x14ac:dyDescent="0.25">
      <c r="A79" s="29">
        <f>IF('2018 Hourly Load - RC2016'!A80="","",'2018 Hourly Load - RC2016'!A80)</f>
        <v>43170</v>
      </c>
      <c r="B79" s="33">
        <f>'Hourly Loads p.u. of Peak'!B79^2</f>
        <v>0.14932723441717929</v>
      </c>
      <c r="C79" s="33">
        <f>'Hourly Loads p.u. of Peak'!C79^2</f>
        <v>0.12334689865027311</v>
      </c>
      <c r="D79" s="33">
        <f>'Hourly Loads p.u. of Peak'!D79^2</f>
        <v>0.11002238799360781</v>
      </c>
      <c r="E79" s="33">
        <f>'Hourly Loads p.u. of Peak'!E79^2</f>
        <v>0.10368601442314135</v>
      </c>
      <c r="F79" s="33">
        <f>'Hourly Loads p.u. of Peak'!F79^2</f>
        <v>0.10365910919732582</v>
      </c>
      <c r="G79" s="33">
        <f>'Hourly Loads p.u. of Peak'!G79^2</f>
        <v>0.12011085092598971</v>
      </c>
      <c r="H79" s="33">
        <f>'Hourly Loads p.u. of Peak'!H79^2</f>
        <v>0.16124513400292695</v>
      </c>
      <c r="I79" s="33">
        <f>'Hourly Loads p.u. of Peak'!I79^2</f>
        <v>0.19432859427152044</v>
      </c>
      <c r="J79" s="33">
        <f>'Hourly Loads p.u. of Peak'!J79^2</f>
        <v>0.20375985084809378</v>
      </c>
      <c r="K79" s="33">
        <f>'Hourly Loads p.u. of Peak'!K79^2</f>
        <v>0.22985547427695829</v>
      </c>
      <c r="L79" s="33">
        <f>'Hourly Loads p.u. of Peak'!L79^2</f>
        <v>0.2543524720349401</v>
      </c>
      <c r="M79" s="33">
        <f>'Hourly Loads p.u. of Peak'!M79^2</f>
        <v>0.27819123003065888</v>
      </c>
      <c r="N79" s="33">
        <f>'Hourly Loads p.u. of Peak'!N79^2</f>
        <v>0.29974864726907979</v>
      </c>
      <c r="O79" s="33">
        <f>'Hourly Loads p.u. of Peak'!O79^2</f>
        <v>0.32021623964659268</v>
      </c>
      <c r="P79" s="33">
        <f>'Hourly Loads p.u. of Peak'!P79^2</f>
        <v>0.34004282850395667</v>
      </c>
      <c r="Q79" s="33">
        <f>'Hourly Loads p.u. of Peak'!Q79^2</f>
        <v>0.3629273909990603</v>
      </c>
      <c r="R79" s="33">
        <f>'Hourly Loads p.u. of Peak'!R79^2</f>
        <v>0.38277386245695877</v>
      </c>
      <c r="S79" s="33">
        <f>'Hourly Loads p.u. of Peak'!S79^2</f>
        <v>0.38869014932120527</v>
      </c>
      <c r="T79" s="33">
        <f>'Hourly Loads p.u. of Peak'!T79^2</f>
        <v>0.3750072281692145</v>
      </c>
      <c r="U79" s="33">
        <f>'Hourly Loads p.u. of Peak'!U79^2</f>
        <v>0.36828306184423043</v>
      </c>
      <c r="V79" s="33">
        <f>'Hourly Loads p.u. of Peak'!V79^2</f>
        <v>0.37510957730306371</v>
      </c>
      <c r="W79" s="33">
        <f>'Hourly Loads p.u. of Peak'!W79^2</f>
        <v>0.33041524215722323</v>
      </c>
      <c r="X79" s="33">
        <f>'Hourly Loads p.u. of Peak'!X79^2</f>
        <v>0.27428252547670129</v>
      </c>
      <c r="Y79" s="33">
        <f>'Hourly Loads p.u. of Peak'!Y79^2</f>
        <v>0.20915119516337147</v>
      </c>
    </row>
    <row r="80" spans="1:25" x14ac:dyDescent="0.25">
      <c r="A80" s="29">
        <f>IF('2018 Hourly Load - RC2016'!A81="","",'2018 Hourly Load - RC2016'!A81)</f>
        <v>43171</v>
      </c>
      <c r="B80" s="33">
        <f>'Hourly Loads p.u. of Peak'!B80^2</f>
        <v>0.16427915949345565</v>
      </c>
      <c r="C80" s="33">
        <f>'Hourly Loads p.u. of Peak'!C80^2</f>
        <v>0.13662856832517201</v>
      </c>
      <c r="D80" s="33">
        <f>'Hourly Loads p.u. of Peak'!D80^2</f>
        <v>0.12328821093912543</v>
      </c>
      <c r="E80" s="33">
        <f>'Hourly Loads p.u. of Peak'!E80^2</f>
        <v>0.1176045592292284</v>
      </c>
      <c r="F80" s="33">
        <f>'Hourly Loads p.u. of Peak'!F80^2</f>
        <v>0.11886880634170913</v>
      </c>
      <c r="G80" s="33">
        <f>'Hourly Loads p.u. of Peak'!G80^2</f>
        <v>0.13659768308801151</v>
      </c>
      <c r="H80" s="33">
        <f>'Hourly Loads p.u. of Peak'!H80^2</f>
        <v>0.18225575877921907</v>
      </c>
      <c r="I80" s="33">
        <f>'Hourly Loads p.u. of Peak'!I80^2</f>
        <v>0.18026351871441734</v>
      </c>
      <c r="J80" s="33">
        <f>'Hourly Loads p.u. of Peak'!J80^2</f>
        <v>0.22539043221612001</v>
      </c>
      <c r="K80" s="33">
        <f>'Hourly Loads p.u. of Peak'!K80^2</f>
        <v>0.25845674177793104</v>
      </c>
      <c r="L80" s="33">
        <f>'Hourly Loads p.u. of Peak'!L80^2</f>
        <v>0.30176499084118452</v>
      </c>
      <c r="M80" s="33">
        <f>'Hourly Loads p.u. of Peak'!M80^2</f>
        <v>0.33877710110655462</v>
      </c>
      <c r="N80" s="33">
        <f>'Hourly Loads p.u. of Peak'!N80^2</f>
        <v>0.36889183600058045</v>
      </c>
      <c r="O80" s="33">
        <f>'Hourly Loads p.u. of Peak'!O80^2</f>
        <v>0.39004583195747888</v>
      </c>
      <c r="P80" s="33">
        <f>'Hourly Loads p.u. of Peak'!P80^2</f>
        <v>0.40166442247075423</v>
      </c>
      <c r="Q80" s="33">
        <f>'Hourly Loads p.u. of Peak'!Q80^2</f>
        <v>0.42454156957629946</v>
      </c>
      <c r="R80" s="33">
        <f>'Hourly Loads p.u. of Peak'!R80^2</f>
        <v>0.43859410984328501</v>
      </c>
      <c r="S80" s="33">
        <f>'Hourly Loads p.u. of Peak'!S80^2</f>
        <v>0.43203341550181817</v>
      </c>
      <c r="T80" s="33">
        <f>'Hourly Loads p.u. of Peak'!T80^2</f>
        <v>0.40900595139762219</v>
      </c>
      <c r="U80" s="33">
        <f>'Hourly Loads p.u. of Peak'!U80^2</f>
        <v>0.39960169256467187</v>
      </c>
      <c r="V80" s="33">
        <f>'Hourly Loads p.u. of Peak'!V80^2</f>
        <v>0.40362628003667067</v>
      </c>
      <c r="W80" s="33">
        <f>'Hourly Loads p.u. of Peak'!W80^2</f>
        <v>0.35576444413386821</v>
      </c>
      <c r="X80" s="33">
        <f>'Hourly Loads p.u. of Peak'!X80^2</f>
        <v>0.29961141543053499</v>
      </c>
      <c r="Y80" s="33">
        <f>'Hourly Loads p.u. of Peak'!Y80^2</f>
        <v>0.23728597391357559</v>
      </c>
    </row>
    <row r="81" spans="1:25" x14ac:dyDescent="0.25">
      <c r="A81" s="29">
        <f>IF('2018 Hourly Load - RC2016'!A82="","",'2018 Hourly Load - RC2016'!A82)</f>
        <v>43172</v>
      </c>
      <c r="B81" s="33">
        <f>'Hourly Loads p.u. of Peak'!B81^2</f>
        <v>0.18602071859010216</v>
      </c>
      <c r="C81" s="33">
        <f>'Hourly Loads p.u. of Peak'!C81^2</f>
        <v>0.1551960753567086</v>
      </c>
      <c r="D81" s="33">
        <f>'Hourly Loads p.u. of Peak'!D81^2</f>
        <v>0.13814622171261337</v>
      </c>
      <c r="E81" s="33">
        <f>'Hourly Loads p.u. of Peak'!E81^2</f>
        <v>0.1294665291818656</v>
      </c>
      <c r="F81" s="33">
        <f>'Hourly Loads p.u. of Peak'!F81^2</f>
        <v>0.12725116409508602</v>
      </c>
      <c r="G81" s="33">
        <f>'Hourly Loads p.u. of Peak'!G81^2</f>
        <v>0.14089284848918143</v>
      </c>
      <c r="H81" s="33">
        <f>'Hourly Loads p.u. of Peak'!H81^2</f>
        <v>0.18012163480120838</v>
      </c>
      <c r="I81" s="33">
        <f>'Hourly Loads p.u. of Peak'!I81^2</f>
        <v>0.20720676585766029</v>
      </c>
      <c r="J81" s="33">
        <f>'Hourly Loads p.u. of Peak'!J81^2</f>
        <v>0.21546542031982721</v>
      </c>
      <c r="K81" s="33">
        <f>'Hourly Loads p.u. of Peak'!K81^2</f>
        <v>0.2407584552591763</v>
      </c>
      <c r="L81" s="33">
        <f>'Hourly Loads p.u. of Peak'!L81^2</f>
        <v>0.26049987012813958</v>
      </c>
      <c r="M81" s="33">
        <f>'Hourly Loads p.u. of Peak'!M81^2</f>
        <v>0.27240395837627274</v>
      </c>
      <c r="N81" s="33">
        <f>'Hourly Loads p.u. of Peak'!N81^2</f>
        <v>0.27911754101319347</v>
      </c>
      <c r="O81" s="33">
        <f>'Hourly Loads p.u. of Peak'!O81^2</f>
        <v>0.28337171229751057</v>
      </c>
      <c r="P81" s="33">
        <f>'Hourly Loads p.u. of Peak'!P81^2</f>
        <v>0.28631511921394348</v>
      </c>
      <c r="Q81" s="33">
        <f>'Hourly Loads p.u. of Peak'!Q81^2</f>
        <v>0.28940857779493756</v>
      </c>
      <c r="R81" s="33">
        <f>'Hourly Loads p.u. of Peak'!R81^2</f>
        <v>0.29546364835302963</v>
      </c>
      <c r="S81" s="33">
        <f>'Hourly Loads p.u. of Peak'!S81^2</f>
        <v>0.29401196365363053</v>
      </c>
      <c r="T81" s="33">
        <f>'Hourly Loads p.u. of Peak'!T81^2</f>
        <v>0.27757454472895127</v>
      </c>
      <c r="U81" s="33">
        <f>'Hourly Loads p.u. of Peak'!U81^2</f>
        <v>0.27559697659193649</v>
      </c>
      <c r="V81" s="33">
        <f>'Hourly Loads p.u. of Peak'!V81^2</f>
        <v>0.28662819074669799</v>
      </c>
      <c r="W81" s="33">
        <f>'Hourly Loads p.u. of Peak'!W81^2</f>
        <v>0.2529216370090076</v>
      </c>
      <c r="X81" s="33">
        <f>'Hourly Loads p.u. of Peak'!X81^2</f>
        <v>0.21098954145616908</v>
      </c>
      <c r="Y81" s="33">
        <f>'Hourly Loads p.u. of Peak'!Y81^2</f>
        <v>0.16543270643073882</v>
      </c>
    </row>
    <row r="82" spans="1:25" x14ac:dyDescent="0.25">
      <c r="A82" s="29">
        <f>IF('2018 Hourly Load - RC2016'!A83="","",'2018 Hourly Load - RC2016'!A83)</f>
        <v>43173</v>
      </c>
      <c r="B82" s="33">
        <f>'Hourly Loads p.u. of Peak'!B82^2</f>
        <v>0.13142822964207101</v>
      </c>
      <c r="C82" s="33">
        <f>'Hourly Loads p.u. of Peak'!C82^2</f>
        <v>0.11393697353801337</v>
      </c>
      <c r="D82" s="33">
        <f>'Hourly Loads p.u. of Peak'!D82^2</f>
        <v>0.10473804139560548</v>
      </c>
      <c r="E82" s="33">
        <f>'Hourly Loads p.u. of Peak'!E82^2</f>
        <v>0.10250548719842517</v>
      </c>
      <c r="F82" s="33">
        <f>'Hourly Loads p.u. of Peak'!F82^2</f>
        <v>0.10702198137961073</v>
      </c>
      <c r="G82" s="33">
        <f>'Hourly Loads p.u. of Peak'!G82^2</f>
        <v>0.1274897413365487</v>
      </c>
      <c r="H82" s="33">
        <f>'Hourly Loads p.u. of Peak'!H82^2</f>
        <v>0.17969631822043172</v>
      </c>
      <c r="I82" s="33">
        <f>'Hourly Loads p.u. of Peak'!I82^2</f>
        <v>0.22258259530893351</v>
      </c>
      <c r="J82" s="33">
        <f>'Hourly Loads p.u. of Peak'!J82^2</f>
        <v>0.23278929949064014</v>
      </c>
      <c r="K82" s="33">
        <f>'Hourly Loads p.u. of Peak'!K82^2</f>
        <v>0.24203116687824103</v>
      </c>
      <c r="L82" s="33">
        <f>'Hourly Loads p.u. of Peak'!L82^2</f>
        <v>0.2491953252030267</v>
      </c>
      <c r="M82" s="33">
        <f>'Hourly Loads p.u. of Peak'!M82^2</f>
        <v>0.25095036357414635</v>
      </c>
      <c r="N82" s="33">
        <f>'Hourly Loads p.u. of Peak'!N82^2</f>
        <v>0.2501974501648252</v>
      </c>
      <c r="O82" s="33">
        <f>'Hourly Loads p.u. of Peak'!O82^2</f>
        <v>0.25208185461522631</v>
      </c>
      <c r="P82" s="33">
        <f>'Hourly Loads p.u. of Peak'!P82^2</f>
        <v>0.2545210709014924</v>
      </c>
      <c r="Q82" s="33">
        <f>'Hourly Loads p.u. of Peak'!Q82^2</f>
        <v>0.25900929478279594</v>
      </c>
      <c r="R82" s="33">
        <f>'Hourly Loads p.u. of Peak'!R82^2</f>
        <v>0.2655136946567791</v>
      </c>
      <c r="S82" s="33">
        <f>'Hourly Loads p.u. of Peak'!S82^2</f>
        <v>0.26512631910520501</v>
      </c>
      <c r="T82" s="33">
        <f>'Hourly Loads p.u. of Peak'!T82^2</f>
        <v>0.25511160683041617</v>
      </c>
      <c r="U82" s="33">
        <f>'Hourly Loads p.u. of Peak'!U82^2</f>
        <v>0.25426819354909208</v>
      </c>
      <c r="V82" s="33">
        <f>'Hourly Loads p.u. of Peak'!V82^2</f>
        <v>0.26353674621451306</v>
      </c>
      <c r="W82" s="33">
        <f>'Hourly Loads p.u. of Peak'!W82^2</f>
        <v>0.23797845224711917</v>
      </c>
      <c r="X82" s="33">
        <f>'Hourly Loads p.u. of Peak'!X82^2</f>
        <v>0.20459052111063811</v>
      </c>
      <c r="Y82" s="33">
        <f>'Hourly Loads p.u. of Peak'!Y82^2</f>
        <v>0.16926117011562072</v>
      </c>
    </row>
    <row r="83" spans="1:25" x14ac:dyDescent="0.25">
      <c r="A83" s="29">
        <f>IF('2018 Hourly Load - RC2016'!A84="","",'2018 Hourly Load - RC2016'!A84)</f>
        <v>43174</v>
      </c>
      <c r="B83" s="33">
        <f>'Hourly Loads p.u. of Peak'!B83^2</f>
        <v>0.13410757327948153</v>
      </c>
      <c r="C83" s="33">
        <f>'Hourly Loads p.u. of Peak'!C83^2</f>
        <v>0.11503965139169881</v>
      </c>
      <c r="D83" s="33">
        <f>'Hourly Loads p.u. of Peak'!D83^2</f>
        <v>0.10411697284456138</v>
      </c>
      <c r="E83" s="33">
        <f>'Hourly Loads p.u. of Peak'!E83^2</f>
        <v>9.9372897076062963E-2</v>
      </c>
      <c r="F83" s="33">
        <f>'Hourly Loads p.u. of Peak'!F83^2</f>
        <v>0.10027052230139072</v>
      </c>
      <c r="G83" s="33">
        <f>'Hourly Loads p.u. of Peak'!G83^2</f>
        <v>0.10680340194953732</v>
      </c>
      <c r="H83" s="33">
        <f>'Hourly Loads p.u. of Peak'!H83^2</f>
        <v>0.12112658298797843</v>
      </c>
      <c r="I83" s="33">
        <f>'Hourly Loads p.u. of Peak'!I83^2</f>
        <v>0.14713955484791313</v>
      </c>
      <c r="J83" s="33">
        <f>'Hourly Loads p.u. of Peak'!J83^2</f>
        <v>0.1793776607068423</v>
      </c>
      <c r="K83" s="33">
        <f>'Hourly Loads p.u. of Peak'!K83^2</f>
        <v>0.21164255134387525</v>
      </c>
      <c r="L83" s="33">
        <f>'Hourly Loads p.u. of Peak'!L83^2</f>
        <v>0.23797845224711917</v>
      </c>
      <c r="M83" s="33">
        <f>'Hourly Loads p.u. of Peak'!M83^2</f>
        <v>0.25372072378678712</v>
      </c>
      <c r="N83" s="33">
        <f>'Hourly Loads p.u. of Peak'!N83^2</f>
        <v>0.26534149283258812</v>
      </c>
      <c r="O83" s="33">
        <f>'Hourly Loads p.u. of Peak'!O83^2</f>
        <v>0.27524614906559453</v>
      </c>
      <c r="P83" s="33">
        <f>'Hourly Loads p.u. of Peak'!P83^2</f>
        <v>0.28707573254872193</v>
      </c>
      <c r="Q83" s="33">
        <f>'Hourly Loads p.u. of Peak'!Q83^2</f>
        <v>0.29947421501313243</v>
      </c>
      <c r="R83" s="33">
        <f>'Hourly Loads p.u. of Peak'!R83^2</f>
        <v>0.31316271690910119</v>
      </c>
      <c r="S83" s="33">
        <f>'Hourly Loads p.u. of Peak'!S83^2</f>
        <v>0.31555210100946207</v>
      </c>
      <c r="T83" s="33">
        <f>'Hourly Loads p.u. of Peak'!T83^2</f>
        <v>0.30029788883468084</v>
      </c>
      <c r="U83" s="33">
        <f>'Hourly Loads p.u. of Peak'!U83^2</f>
        <v>0.28586817092238326</v>
      </c>
      <c r="V83" s="33">
        <f>'Hourly Loads p.u. of Peak'!V83^2</f>
        <v>0.28913892155260412</v>
      </c>
      <c r="W83" s="33">
        <f>'Hourly Loads p.u. of Peak'!W83^2</f>
        <v>0.25858420164125256</v>
      </c>
      <c r="X83" s="33">
        <f>'Hourly Loads p.u. of Peak'!X83^2</f>
        <v>0.22570791143687713</v>
      </c>
      <c r="Y83" s="33">
        <f>'Hourly Loads p.u. of Peak'!Y83^2</f>
        <v>0.18314868654378835</v>
      </c>
    </row>
    <row r="84" spans="1:25" x14ac:dyDescent="0.25">
      <c r="A84" s="29">
        <f>IF('2018 Hourly Load - RC2016'!A85="","",'2018 Hourly Load - RC2016'!A85)</f>
        <v>43175</v>
      </c>
      <c r="B84" s="33">
        <f>'Hourly Loads p.u. of Peak'!B84^2</f>
        <v>0.14910128672926071</v>
      </c>
      <c r="C84" s="33">
        <f>'Hourly Loads p.u. of Peak'!C84^2</f>
        <v>0.1274897413365487</v>
      </c>
      <c r="D84" s="33">
        <f>'Hourly Loads p.u. of Peak'!D84^2</f>
        <v>0.11453006330755017</v>
      </c>
      <c r="E84" s="33">
        <f>'Hourly Loads p.u. of Peak'!E84^2</f>
        <v>0.10756940750144046</v>
      </c>
      <c r="F84" s="33">
        <f>'Hourly Loads p.u. of Peak'!F84^2</f>
        <v>0.10481918649532887</v>
      </c>
      <c r="G84" s="33">
        <f>'Hourly Loads p.u. of Peak'!G84^2</f>
        <v>0.10658504595869729</v>
      </c>
      <c r="H84" s="33">
        <f>'Hourly Loads p.u. of Peak'!H84^2</f>
        <v>0.11577772005695096</v>
      </c>
      <c r="I84" s="33">
        <f>'Hourly Loads p.u. of Peak'!I84^2</f>
        <v>0.13088351272094631</v>
      </c>
      <c r="J84" s="33">
        <f>'Hourly Loads p.u. of Peak'!J84^2</f>
        <v>0.16397448438814377</v>
      </c>
      <c r="K84" s="33">
        <f>'Hourly Loads p.u. of Peak'!K84^2</f>
        <v>0.2122580705720836</v>
      </c>
      <c r="L84" s="33">
        <f>'Hourly Loads p.u. of Peak'!L84^2</f>
        <v>0.24990495598897161</v>
      </c>
      <c r="M84" s="33">
        <f>'Hourly Loads p.u. of Peak'!M84^2</f>
        <v>0.27933831817760163</v>
      </c>
      <c r="N84" s="33">
        <f>'Hourly Loads p.u. of Peak'!N84^2</f>
        <v>0.30378809345009961</v>
      </c>
      <c r="O84" s="33">
        <f>'Hourly Loads p.u. of Peak'!O84^2</f>
        <v>0.32315464012770223</v>
      </c>
      <c r="P84" s="33">
        <f>'Hourly Loads p.u. of Peak'!P84^2</f>
        <v>0.34248355300504812</v>
      </c>
      <c r="Q84" s="33">
        <f>'Hourly Loads p.u. of Peak'!Q84^2</f>
        <v>0.35601369234434477</v>
      </c>
      <c r="R84" s="33">
        <f>'Hourly Loads p.u. of Peak'!R84^2</f>
        <v>0.36237386044754932</v>
      </c>
      <c r="S84" s="33">
        <f>'Hourly Loads p.u. of Peak'!S84^2</f>
        <v>0.36016396263951195</v>
      </c>
      <c r="T84" s="33">
        <f>'Hourly Loads p.u. of Peak'!T84^2</f>
        <v>0.34258136352946905</v>
      </c>
      <c r="U84" s="33">
        <f>'Hourly Loads p.u. of Peak'!U84^2</f>
        <v>0.33601049572040642</v>
      </c>
      <c r="V84" s="33">
        <f>'Hourly Loads p.u. of Peak'!V84^2</f>
        <v>0.34773602809114884</v>
      </c>
      <c r="W84" s="33">
        <f>'Hourly Loads p.u. of Peak'!W84^2</f>
        <v>0.31171478354495658</v>
      </c>
      <c r="X84" s="33">
        <f>'Hourly Loads p.u. of Peak'!X84^2</f>
        <v>0.26905614215795703</v>
      </c>
      <c r="Y84" s="33">
        <f>'Hourly Loads p.u. of Peak'!Y84^2</f>
        <v>0.21422600289215801</v>
      </c>
    </row>
    <row r="85" spans="1:25" x14ac:dyDescent="0.25">
      <c r="A85" s="29">
        <f>IF('2018 Hourly Load - RC2016'!A86="","",'2018 Hourly Load - RC2016'!A86)</f>
        <v>43176</v>
      </c>
      <c r="B85" s="33">
        <f>'Hourly Loads p.u. of Peak'!B85^2</f>
        <v>0.1711918247417166</v>
      </c>
      <c r="C85" s="33">
        <f>'Hourly Loads p.u. of Peak'!C85^2</f>
        <v>0.1453819172500862</v>
      </c>
      <c r="D85" s="33">
        <f>'Hourly Loads p.u. of Peak'!D85^2</f>
        <v>0.1318223397917892</v>
      </c>
      <c r="E85" s="33">
        <f>'Hourly Loads p.u. of Peak'!E85^2</f>
        <v>0.12707237779598587</v>
      </c>
      <c r="F85" s="33">
        <f>'Hourly Loads p.u. of Peak'!F85^2</f>
        <v>0.12964699127521628</v>
      </c>
      <c r="G85" s="33">
        <f>'Hourly Loads p.u. of Peak'!G85^2</f>
        <v>0.14897225057197228</v>
      </c>
      <c r="H85" s="33">
        <f>'Hourly Loads p.u. of Peak'!H85^2</f>
        <v>0.19296805008630136</v>
      </c>
      <c r="I85" s="33">
        <f>'Hourly Loads p.u. of Peak'!I85^2</f>
        <v>0.22953509034616704</v>
      </c>
      <c r="J85" s="33">
        <f>'Hourly Loads p.u. of Peak'!J85^2</f>
        <v>0.25049011541134175</v>
      </c>
      <c r="K85" s="33">
        <f>'Hourly Loads p.u. of Peak'!K85^2</f>
        <v>0.29441988863220125</v>
      </c>
      <c r="L85" s="33">
        <f>'Hourly Loads p.u. of Peak'!L85^2</f>
        <v>0.34601352980401207</v>
      </c>
      <c r="M85" s="33">
        <f>'Hourly Loads p.u. of Peak'!M85^2</f>
        <v>0.38360148137747191</v>
      </c>
      <c r="N85" s="33">
        <f>'Hourly Loads p.u. of Peak'!N85^2</f>
        <v>0.41184319500266697</v>
      </c>
      <c r="O85" s="33">
        <f>'Hourly Loads p.u. of Peak'!O85^2</f>
        <v>0.42655845603591663</v>
      </c>
      <c r="P85" s="33">
        <f>'Hourly Loads p.u. of Peak'!P85^2</f>
        <v>0.43434330934927806</v>
      </c>
      <c r="Q85" s="33">
        <f>'Hourly Loads p.u. of Peak'!Q85^2</f>
        <v>0.43986784439509025</v>
      </c>
      <c r="R85" s="33">
        <f>'Hourly Loads p.u. of Peak'!R85^2</f>
        <v>0.44153201282297644</v>
      </c>
      <c r="S85" s="33">
        <f>'Hourly Loads p.u. of Peak'!S85^2</f>
        <v>0.42934632306161813</v>
      </c>
      <c r="T85" s="33">
        <f>'Hourly Loads p.u. of Peak'!T85^2</f>
        <v>0.41565939920523526</v>
      </c>
      <c r="U85" s="33">
        <f>'Hourly Loads p.u. of Peak'!U85^2</f>
        <v>0.42377966972031011</v>
      </c>
      <c r="V85" s="33">
        <f>'Hourly Loads p.u. of Peak'!V85^2</f>
        <v>0.42318151416440342</v>
      </c>
      <c r="W85" s="33">
        <f>'Hourly Loads p.u. of Peak'!W85^2</f>
        <v>0.37880344677972638</v>
      </c>
      <c r="X85" s="33">
        <f>'Hourly Loads p.u. of Peak'!X85^2</f>
        <v>0.32935937307731594</v>
      </c>
      <c r="Y85" s="33">
        <f>'Hourly Loads p.u. of Peak'!Y85^2</f>
        <v>0.26697966550216357</v>
      </c>
    </row>
    <row r="86" spans="1:25" x14ac:dyDescent="0.25">
      <c r="A86" s="29">
        <f>IF('2018 Hourly Load - RC2016'!A87="","",'2018 Hourly Load - RC2016'!A87)</f>
        <v>43177</v>
      </c>
      <c r="B86" s="33">
        <f>'Hourly Loads p.u. of Peak'!B86^2</f>
        <v>0.21705864853672802</v>
      </c>
      <c r="C86" s="33">
        <f>'Hourly Loads p.u. of Peak'!C86^2</f>
        <v>0.18713963768306535</v>
      </c>
      <c r="D86" s="33">
        <f>'Hourly Loads p.u. of Peak'!D86^2</f>
        <v>0.17275117747609126</v>
      </c>
      <c r="E86" s="33">
        <f>'Hourly Loads p.u. of Peak'!E86^2</f>
        <v>0.16601099335106287</v>
      </c>
      <c r="F86" s="33">
        <f>'Hourly Loads p.u. of Peak'!F86^2</f>
        <v>0.16495722774206381</v>
      </c>
      <c r="G86" s="33">
        <f>'Hourly Loads p.u. of Peak'!G86^2</f>
        <v>0.18022804249925806</v>
      </c>
      <c r="H86" s="33">
        <f>'Hourly Loads p.u. of Peak'!H86^2</f>
        <v>0.22207039054188743</v>
      </c>
      <c r="I86" s="33">
        <f>'Hourly Loads p.u. of Peak'!I86^2</f>
        <v>0.24877836664607439</v>
      </c>
      <c r="J86" s="33">
        <f>'Hourly Loads p.u. of Peak'!J86^2</f>
        <v>0.24413228294637387</v>
      </c>
      <c r="K86" s="33">
        <f>'Hourly Loads p.u. of Peak'!K86^2</f>
        <v>0.25930706771053852</v>
      </c>
      <c r="L86" s="33">
        <f>'Hourly Loads p.u. of Peak'!L86^2</f>
        <v>0.27454516433061077</v>
      </c>
      <c r="M86" s="33">
        <f>'Hourly Loads p.u. of Peak'!M86^2</f>
        <v>0.28301596910803378</v>
      </c>
      <c r="N86" s="33">
        <f>'Hourly Loads p.u. of Peak'!N86^2</f>
        <v>0.29035336440908377</v>
      </c>
      <c r="O86" s="33">
        <f>'Hourly Loads p.u. of Peak'!O86^2</f>
        <v>0.30066432917745661</v>
      </c>
      <c r="P86" s="33">
        <f>'Hourly Loads p.u. of Peak'!P86^2</f>
        <v>0.31437969964124174</v>
      </c>
      <c r="Q86" s="33">
        <f>'Hourly Loads p.u. of Peak'!Q86^2</f>
        <v>0.32926346876885509</v>
      </c>
      <c r="R86" s="33">
        <f>'Hourly Loads p.u. of Peak'!R86^2</f>
        <v>0.34527662546664029</v>
      </c>
      <c r="S86" s="33">
        <f>'Hourly Loads p.u. of Peak'!S86^2</f>
        <v>0.35030306558387175</v>
      </c>
      <c r="T86" s="33">
        <f>'Hourly Loads p.u. of Peak'!T86^2</f>
        <v>0.33649504464546215</v>
      </c>
      <c r="U86" s="33">
        <f>'Hourly Loads p.u. of Peak'!U86^2</f>
        <v>0.32974312996068023</v>
      </c>
      <c r="V86" s="33">
        <f>'Hourly Loads p.u. of Peak'!V86^2</f>
        <v>0.33790221082322536</v>
      </c>
      <c r="W86" s="33">
        <f>'Hourly Loads p.u. of Peak'!W86^2</f>
        <v>0.29732884401183429</v>
      </c>
      <c r="X86" s="33">
        <f>'Hourly Loads p.u. of Peak'!X86^2</f>
        <v>0.24586943221386942</v>
      </c>
      <c r="Y86" s="33">
        <f>'Hourly Loads p.u. of Peak'!Y86^2</f>
        <v>0.18891509455975589</v>
      </c>
    </row>
    <row r="87" spans="1:25" x14ac:dyDescent="0.25">
      <c r="A87" s="29">
        <f>IF('2018 Hourly Load - RC2016'!A88="","",'2018 Hourly Load - RC2016'!A88)</f>
        <v>43178</v>
      </c>
      <c r="B87" s="33">
        <f>'Hourly Loads p.u. of Peak'!B87^2</f>
        <v>0.14499983616097242</v>
      </c>
      <c r="C87" s="33">
        <f>'Hourly Loads p.u. of Peak'!C87^2</f>
        <v>0.12150494416297994</v>
      </c>
      <c r="D87" s="33">
        <f>'Hourly Loads p.u. of Peak'!D87^2</f>
        <v>0.10977307694084686</v>
      </c>
      <c r="E87" s="33">
        <f>'Hourly Loads p.u. of Peak'!E87^2</f>
        <v>0.10473804139560548</v>
      </c>
      <c r="F87" s="33">
        <f>'Hourly Loads p.u. of Peak'!F87^2</f>
        <v>0.1060673459830048</v>
      </c>
      <c r="G87" s="33">
        <f>'Hourly Loads p.u. of Peak'!G87^2</f>
        <v>0.12302428905524289</v>
      </c>
      <c r="H87" s="33">
        <f>'Hourly Loads p.u. of Peak'!H87^2</f>
        <v>0.16471974500372097</v>
      </c>
      <c r="I87" s="33">
        <f>'Hourly Loads p.u. of Peak'!I87^2</f>
        <v>0.19628580849086766</v>
      </c>
      <c r="J87" s="33">
        <f>'Hourly Loads p.u. of Peak'!J87^2</f>
        <v>0.21006936283321995</v>
      </c>
      <c r="K87" s="33">
        <f>'Hourly Loads p.u. of Peak'!K87^2</f>
        <v>0.23830467352788298</v>
      </c>
      <c r="L87" s="33">
        <f>'Hourly Loads p.u. of Peak'!L87^2</f>
        <v>0.26784388656209812</v>
      </c>
      <c r="M87" s="33">
        <f>'Hourly Loads p.u. of Peak'!M87^2</f>
        <v>0.290668635421792</v>
      </c>
      <c r="N87" s="33">
        <f>'Hourly Loads p.u. of Peak'!N87^2</f>
        <v>0.30623398672908253</v>
      </c>
      <c r="O87" s="33">
        <f>'Hourly Loads p.u. of Peak'!O87^2</f>
        <v>0.325724826717121</v>
      </c>
      <c r="P87" s="33">
        <f>'Hourly Loads p.u. of Peak'!P87^2</f>
        <v>0.34547305648270293</v>
      </c>
      <c r="Q87" s="33">
        <f>'Hourly Loads p.u. of Peak'!Q87^2</f>
        <v>0.36499427198715062</v>
      </c>
      <c r="R87" s="33">
        <f>'Hourly Loads p.u. of Peak'!R87^2</f>
        <v>0.37746746170837231</v>
      </c>
      <c r="S87" s="33">
        <f>'Hourly Loads p.u. of Peak'!S87^2</f>
        <v>0.3782379342993244</v>
      </c>
      <c r="T87" s="33">
        <f>'Hourly Loads p.u. of Peak'!T87^2</f>
        <v>0.35816082991208192</v>
      </c>
      <c r="U87" s="33">
        <f>'Hourly Loads p.u. of Peak'!U87^2</f>
        <v>0.34483485991792356</v>
      </c>
      <c r="V87" s="33">
        <f>'Hourly Loads p.u. of Peak'!V87^2</f>
        <v>0.3540718709934359</v>
      </c>
      <c r="W87" s="33">
        <f>'Hourly Loads p.u. of Peak'!W87^2</f>
        <v>0.31363050789165209</v>
      </c>
      <c r="X87" s="33">
        <f>'Hourly Loads p.u. of Peak'!X87^2</f>
        <v>0.26310795236066664</v>
      </c>
      <c r="Y87" s="33">
        <f>'Hourly Loads p.u. of Peak'!Y87^2</f>
        <v>0.20534714221473843</v>
      </c>
    </row>
    <row r="88" spans="1:25" x14ac:dyDescent="0.25">
      <c r="A88" s="29">
        <f>IF('2018 Hourly Load - RC2016'!A89="","",'2018 Hourly Load - RC2016'!A89)</f>
        <v>43179</v>
      </c>
      <c r="B88" s="33">
        <f>'Hourly Loads p.u. of Peak'!B88^2</f>
        <v>0.16164803683560316</v>
      </c>
      <c r="C88" s="33">
        <f>'Hourly Loads p.u. of Peak'!C88^2</f>
        <v>0.13558042884624527</v>
      </c>
      <c r="D88" s="33">
        <f>'Hourly Loads p.u. of Peak'!D88^2</f>
        <v>0.12270210190001331</v>
      </c>
      <c r="E88" s="33">
        <f>'Hourly Loads p.u. of Peak'!E88^2</f>
        <v>0.11569243784017162</v>
      </c>
      <c r="F88" s="33">
        <f>'Hourly Loads p.u. of Peak'!F88^2</f>
        <v>0.11611916313549014</v>
      </c>
      <c r="G88" s="33">
        <f>'Hourly Loads p.u. of Peak'!G88^2</f>
        <v>0.13221703996073308</v>
      </c>
      <c r="H88" s="33">
        <f>'Hourly Loads p.u. of Peak'!H88^2</f>
        <v>0.17372500944496047</v>
      </c>
      <c r="I88" s="33">
        <f>'Hourly Loads p.u. of Peak'!I88^2</f>
        <v>0.20663660304821316</v>
      </c>
      <c r="J88" s="33">
        <f>'Hourly Loads p.u. of Peak'!J88^2</f>
        <v>0.22175548087231448</v>
      </c>
      <c r="K88" s="33">
        <f>'Hourly Loads p.u. of Peak'!K88^2</f>
        <v>0.2495708864051347</v>
      </c>
      <c r="L88" s="33">
        <f>'Hourly Loads p.u. of Peak'!L88^2</f>
        <v>0.28035501731252238</v>
      </c>
      <c r="M88" s="33">
        <f>'Hourly Loads p.u. of Peak'!M88^2</f>
        <v>0.30447933239414532</v>
      </c>
      <c r="N88" s="33">
        <f>'Hourly Loads p.u. of Peak'!N88^2</f>
        <v>0.32401023782972277</v>
      </c>
      <c r="O88" s="33">
        <f>'Hourly Loads p.u. of Peak'!O88^2</f>
        <v>0.3449820836796868</v>
      </c>
      <c r="P88" s="33">
        <f>'Hourly Loads p.u. of Peak'!P88^2</f>
        <v>0.36454006366612396</v>
      </c>
      <c r="Q88" s="33">
        <f>'Hourly Loads p.u. of Peak'!Q88^2</f>
        <v>0.38045097596720046</v>
      </c>
      <c r="R88" s="33">
        <f>'Hourly Loads p.u. of Peak'!R88^2</f>
        <v>0.39103801561901003</v>
      </c>
      <c r="S88" s="33">
        <f>'Hourly Loads p.u. of Peak'!S88^2</f>
        <v>0.38728482302587974</v>
      </c>
      <c r="T88" s="33">
        <f>'Hourly Loads p.u. of Peak'!T88^2</f>
        <v>0.36914564027667557</v>
      </c>
      <c r="U88" s="33">
        <f>'Hourly Loads p.u. of Peak'!U88^2</f>
        <v>0.35456926767441227</v>
      </c>
      <c r="V88" s="33">
        <f>'Hourly Loads p.u. of Peak'!V88^2</f>
        <v>0.36222297088586297</v>
      </c>
      <c r="W88" s="33">
        <f>'Hourly Loads p.u. of Peak'!W88^2</f>
        <v>0.31512978514776524</v>
      </c>
      <c r="X88" s="33">
        <f>'Hourly Loads p.u. of Peak'!X88^2</f>
        <v>0.26148171972512607</v>
      </c>
      <c r="Y88" s="33">
        <f>'Hourly Loads p.u. of Peak'!Y88^2</f>
        <v>0.20553651569313988</v>
      </c>
    </row>
    <row r="89" spans="1:25" x14ac:dyDescent="0.25">
      <c r="A89" s="29">
        <f>IF('2018 Hourly Load - RC2016'!A90="","",'2018 Hourly Load - RC2016'!A90)</f>
        <v>43180</v>
      </c>
      <c r="B89" s="33">
        <f>'Hourly Loads p.u. of Peak'!B89^2</f>
        <v>0.1580400099194223</v>
      </c>
      <c r="C89" s="33">
        <f>'Hourly Loads p.u. of Peak'!C89^2</f>
        <v>0.13067198384605797</v>
      </c>
      <c r="D89" s="33">
        <f>'Hourly Loads p.u. of Peak'!D89^2</f>
        <v>0.11506799500757937</v>
      </c>
      <c r="E89" s="33">
        <f>'Hourly Loads p.u. of Peak'!E89^2</f>
        <v>0.10688534305152968</v>
      </c>
      <c r="F89" s="33">
        <f>'Hourly Loads p.u. of Peak'!F89^2</f>
        <v>0.10669419602421312</v>
      </c>
      <c r="G89" s="33">
        <f>'Hourly Loads p.u. of Peak'!G89^2</f>
        <v>0.11935907566026371</v>
      </c>
      <c r="H89" s="33">
        <f>'Hourly Loads p.u. of Peak'!H89^2</f>
        <v>0.15208453565399921</v>
      </c>
      <c r="I89" s="33">
        <f>'Hourly Loads p.u. of Peak'!I89^2</f>
        <v>0.18400795004573184</v>
      </c>
      <c r="J89" s="33">
        <f>'Hourly Loads p.u. of Peak'!J89^2</f>
        <v>0.20553651569313988</v>
      </c>
      <c r="K89" s="33">
        <f>'Hourly Loads p.u. of Peak'!K89^2</f>
        <v>0.23989820199125367</v>
      </c>
      <c r="L89" s="33">
        <f>'Hourly Loads p.u. of Peak'!L89^2</f>
        <v>0.27717846552098879</v>
      </c>
      <c r="M89" s="33">
        <f>'Hourly Loads p.u. of Peak'!M89^2</f>
        <v>0.30827198994187499</v>
      </c>
      <c r="N89" s="33">
        <f>'Hourly Loads p.u. of Peak'!N89^2</f>
        <v>0.33412409079061872</v>
      </c>
      <c r="O89" s="33">
        <f>'Hourly Loads p.u. of Peak'!O89^2</f>
        <v>0.36086637878208466</v>
      </c>
      <c r="P89" s="33">
        <f>'Hourly Loads p.u. of Peak'!P89^2</f>
        <v>0.38718082602768417</v>
      </c>
      <c r="Q89" s="33">
        <f>'Hourly Loads p.u. of Peak'!Q89^2</f>
        <v>0.4092197408491296</v>
      </c>
      <c r="R89" s="33">
        <f>'Hourly Loads p.u. of Peak'!R89^2</f>
        <v>0.41797917849315391</v>
      </c>
      <c r="S89" s="33">
        <f>'Hourly Loads p.u. of Peak'!S89^2</f>
        <v>0.40938011959575954</v>
      </c>
      <c r="T89" s="33">
        <f>'Hourly Loads p.u. of Peak'!T89^2</f>
        <v>0.37942085127646652</v>
      </c>
      <c r="U89" s="33">
        <f>'Hourly Loads p.u. of Peak'!U89^2</f>
        <v>0.35796082386828487</v>
      </c>
      <c r="V89" s="33">
        <f>'Hourly Loads p.u. of Peak'!V89^2</f>
        <v>0.35971277074813618</v>
      </c>
      <c r="W89" s="33">
        <f>'Hourly Loads p.u. of Peak'!W89^2</f>
        <v>0.31894080835310895</v>
      </c>
      <c r="X89" s="33">
        <f>'Hourly Loads p.u. of Peak'!X89^2</f>
        <v>0.27731046050250074</v>
      </c>
      <c r="Y89" s="33">
        <f>'Hourly Loads p.u. of Peak'!Y89^2</f>
        <v>0.2294950580653892</v>
      </c>
    </row>
    <row r="90" spans="1:25" x14ac:dyDescent="0.25">
      <c r="A90" s="29">
        <f>IF('2018 Hourly Load - RC2016'!A91="","",'2018 Hourly Load - RC2016'!A91)</f>
        <v>43181</v>
      </c>
      <c r="B90" s="33">
        <f>'Hourly Loads p.u. of Peak'!B90^2</f>
        <v>0.18548051060288265</v>
      </c>
      <c r="C90" s="33">
        <f>'Hourly Loads p.u. of Peak'!C90^2</f>
        <v>0.15853868963037157</v>
      </c>
      <c r="D90" s="33">
        <f>'Hourly Loads p.u. of Peak'!D90^2</f>
        <v>0.14126948324698113</v>
      </c>
      <c r="E90" s="33">
        <f>'Hourly Loads p.u. of Peak'!E90^2</f>
        <v>0.13139793791537424</v>
      </c>
      <c r="F90" s="33">
        <f>'Hourly Loads p.u. of Peak'!F90^2</f>
        <v>0.12751957920230264</v>
      </c>
      <c r="G90" s="33">
        <f>'Hourly Loads p.u. of Peak'!G90^2</f>
        <v>0.1316403694836131</v>
      </c>
      <c r="H90" s="33">
        <f>'Hourly Loads p.u. of Peak'!H90^2</f>
        <v>0.14471360526613011</v>
      </c>
      <c r="I90" s="33">
        <f>'Hourly Loads p.u. of Peak'!I90^2</f>
        <v>0.16262379422224149</v>
      </c>
      <c r="J90" s="33">
        <f>'Hourly Loads p.u. of Peak'!J90^2</f>
        <v>0.19517674690845926</v>
      </c>
      <c r="K90" s="33">
        <f>'Hourly Loads p.u. of Peak'!K90^2</f>
        <v>0.2512015860797242</v>
      </c>
      <c r="L90" s="33">
        <f>'Hourly Loads p.u. of Peak'!L90^2</f>
        <v>0.29741997928915725</v>
      </c>
      <c r="M90" s="33">
        <f>'Hourly Loads p.u. of Peak'!M90^2</f>
        <v>0.32334467519570881</v>
      </c>
      <c r="N90" s="33">
        <f>'Hourly Loads p.u. of Peak'!N90^2</f>
        <v>0.3468496376697755</v>
      </c>
      <c r="O90" s="33">
        <f>'Hourly Loads p.u. of Peak'!O90^2</f>
        <v>0.36519623312423993</v>
      </c>
      <c r="P90" s="33">
        <f>'Hourly Loads p.u. of Peak'!P90^2</f>
        <v>0.37803239813450068</v>
      </c>
      <c r="Q90" s="33">
        <f>'Hourly Loads p.u. of Peak'!Q90^2</f>
        <v>0.39218843440702567</v>
      </c>
      <c r="R90" s="33">
        <f>'Hourly Loads p.u. of Peak'!R90^2</f>
        <v>0.41071783108431548</v>
      </c>
      <c r="S90" s="33">
        <f>'Hourly Loads p.u. of Peak'!S90^2</f>
        <v>0.41034305191952442</v>
      </c>
      <c r="T90" s="33">
        <f>'Hourly Loads p.u. of Peak'!T90^2</f>
        <v>0.38681694650799742</v>
      </c>
      <c r="U90" s="33">
        <f>'Hourly Loads p.u. of Peak'!U90^2</f>
        <v>0.35921177809199739</v>
      </c>
      <c r="V90" s="33">
        <f>'Hourly Loads p.u. of Peak'!V90^2</f>
        <v>0.35606355246015414</v>
      </c>
      <c r="W90" s="33">
        <f>'Hourly Loads p.u. of Peak'!W90^2</f>
        <v>0.31456713722816015</v>
      </c>
      <c r="X90" s="33">
        <f>'Hourly Loads p.u. of Peak'!X90^2</f>
        <v>0.26801689835351006</v>
      </c>
      <c r="Y90" s="33">
        <f>'Hourly Loads p.u. of Peak'!Y90^2</f>
        <v>0.21678621850578617</v>
      </c>
    </row>
    <row r="91" spans="1:25" x14ac:dyDescent="0.25">
      <c r="A91" s="29">
        <f>IF('2018 Hourly Load - RC2016'!A92="","",'2018 Hourly Load - RC2016'!A92)</f>
        <v>43182</v>
      </c>
      <c r="B91" s="33">
        <f>'Hourly Loads p.u. of Peak'!B91^2</f>
        <v>0.17358572301283984</v>
      </c>
      <c r="C91" s="33">
        <f>'Hourly Loads p.u. of Peak'!C91^2</f>
        <v>0.14401512025757002</v>
      </c>
      <c r="D91" s="33">
        <f>'Hourly Loads p.u. of Peak'!D91^2</f>
        <v>0.12751957920230264</v>
      </c>
      <c r="E91" s="33">
        <f>'Hourly Loads p.u. of Peak'!E91^2</f>
        <v>0.11832205228319861</v>
      </c>
      <c r="F91" s="33">
        <f>'Hourly Loads p.u. of Peak'!F91^2</f>
        <v>0.11404982431583234</v>
      </c>
      <c r="G91" s="33">
        <f>'Hourly Loads p.u. of Peak'!G91^2</f>
        <v>0.11586303369487243</v>
      </c>
      <c r="H91" s="33">
        <f>'Hourly Loads p.u. of Peak'!H91^2</f>
        <v>0.12425834394131047</v>
      </c>
      <c r="I91" s="33">
        <f>'Hourly Loads p.u. of Peak'!I91^2</f>
        <v>0.13774276202747265</v>
      </c>
      <c r="J91" s="33">
        <f>'Hourly Loads p.u. of Peak'!J91^2</f>
        <v>0.16988054367060523</v>
      </c>
      <c r="K91" s="33">
        <f>'Hourly Loads p.u. of Peak'!K91^2</f>
        <v>0.2234902491154791</v>
      </c>
      <c r="L91" s="33">
        <f>'Hourly Loads p.u. of Peak'!L91^2</f>
        <v>0.27572859451974208</v>
      </c>
      <c r="M91" s="33">
        <f>'Hourly Loads p.u. of Peak'!M91^2</f>
        <v>0.3185633915579924</v>
      </c>
      <c r="N91" s="33">
        <f>'Hourly Loads p.u. of Peak'!N91^2</f>
        <v>0.36202183368094687</v>
      </c>
      <c r="O91" s="33">
        <f>'Hourly Loads p.u. of Peak'!O91^2</f>
        <v>0.40182331394998688</v>
      </c>
      <c r="P91" s="33">
        <f>'Hourly Loads p.u. of Peak'!P91^2</f>
        <v>0.42994881822638581</v>
      </c>
      <c r="Q91" s="33">
        <f>'Hourly Loads p.u. of Peak'!Q91^2</f>
        <v>0.4541134309228762</v>
      </c>
      <c r="R91" s="33">
        <f>'Hourly Loads p.u. of Peak'!R91^2</f>
        <v>0.46476144155549981</v>
      </c>
      <c r="S91" s="33">
        <f>'Hourly Loads p.u. of Peak'!S91^2</f>
        <v>0.46356591422662252</v>
      </c>
      <c r="T91" s="33">
        <f>'Hourly Loads p.u. of Peak'!T91^2</f>
        <v>0.44253202209453363</v>
      </c>
      <c r="U91" s="33">
        <f>'Hourly Loads p.u. of Peak'!U91^2</f>
        <v>0.41754710287556707</v>
      </c>
      <c r="V91" s="33">
        <f>'Hourly Loads p.u. of Peak'!V91^2</f>
        <v>0.42155232794149639</v>
      </c>
      <c r="W91" s="33">
        <f>'Hourly Loads p.u. of Peak'!W91^2</f>
        <v>0.36919641160560879</v>
      </c>
      <c r="X91" s="33">
        <f>'Hourly Loads p.u. of Peak'!X91^2</f>
        <v>0.31260182857345914</v>
      </c>
      <c r="Y91" s="33">
        <f>'Hourly Loads p.u. of Peak'!Y91^2</f>
        <v>0.24827847722115054</v>
      </c>
    </row>
    <row r="92" spans="1:25" x14ac:dyDescent="0.25">
      <c r="A92" s="29">
        <f>IF('2018 Hourly Load - RC2016'!A93="","",'2018 Hourly Load - RC2016'!A93)</f>
        <v>43183</v>
      </c>
      <c r="B92" s="33">
        <f>'Hourly Loads p.u. of Peak'!B92^2</f>
        <v>0.19728665042269314</v>
      </c>
      <c r="C92" s="33">
        <f>'Hourly Loads p.u. of Peak'!C92^2</f>
        <v>0.16431302973912479</v>
      </c>
      <c r="D92" s="33">
        <f>'Hourly Loads p.u. of Peak'!D92^2</f>
        <v>0.14392000322328305</v>
      </c>
      <c r="E92" s="33">
        <f>'Hourly Loads p.u. of Peak'!E92^2</f>
        <v>0.13579589234638417</v>
      </c>
      <c r="F92" s="33">
        <f>'Hourly Loads p.u. of Peak'!F92^2</f>
        <v>0.13475095782396146</v>
      </c>
      <c r="G92" s="33">
        <f>'Hourly Loads p.u. of Peak'!G92^2</f>
        <v>0.14855326884258629</v>
      </c>
      <c r="H92" s="33">
        <f>'Hourly Loads p.u. of Peak'!H92^2</f>
        <v>0.18051194997519679</v>
      </c>
      <c r="I92" s="33">
        <f>'Hourly Loads p.u. of Peak'!I92^2</f>
        <v>0.21075930827357858</v>
      </c>
      <c r="J92" s="33">
        <f>'Hourly Loads p.u. of Peak'!J92^2</f>
        <v>0.23339444450506655</v>
      </c>
      <c r="K92" s="33">
        <f>'Hourly Loads p.u. of Peak'!K92^2</f>
        <v>0.26723878518814698</v>
      </c>
      <c r="L92" s="33">
        <f>'Hourly Loads p.u. of Peak'!L92^2</f>
        <v>0.29537281332217641</v>
      </c>
      <c r="M92" s="33">
        <f>'Hourly Loads p.u. of Peak'!M92^2</f>
        <v>0.31559904245028519</v>
      </c>
      <c r="N92" s="33">
        <f>'Hourly Loads p.u. of Peak'!N92^2</f>
        <v>0.32353476612352389</v>
      </c>
      <c r="O92" s="33">
        <f>'Hourly Loads p.u. of Peak'!O92^2</f>
        <v>0.32263233171782091</v>
      </c>
      <c r="P92" s="33">
        <f>'Hourly Loads p.u. of Peak'!P92^2</f>
        <v>0.31423915810905223</v>
      </c>
      <c r="Q92" s="33">
        <f>'Hourly Loads p.u. of Peak'!Q92^2</f>
        <v>0.30878254684457468</v>
      </c>
      <c r="R92" s="33">
        <f>'Hourly Loads p.u. of Peak'!R92^2</f>
        <v>0.30933999980200316</v>
      </c>
      <c r="S92" s="33">
        <f>'Hourly Loads p.u. of Peak'!S92^2</f>
        <v>0.31269527505035261</v>
      </c>
      <c r="T92" s="33">
        <f>'Hourly Loads p.u. of Peak'!T92^2</f>
        <v>0.31213480566327323</v>
      </c>
      <c r="U92" s="33">
        <f>'Hourly Loads p.u. of Peak'!U92^2</f>
        <v>0.31550516305987703</v>
      </c>
      <c r="V92" s="33">
        <f>'Hourly Loads p.u. of Peak'!V92^2</f>
        <v>0.3105495392146812</v>
      </c>
      <c r="W92" s="33">
        <f>'Hourly Loads p.u. of Peak'!W92^2</f>
        <v>0.27288390759523468</v>
      </c>
      <c r="X92" s="33">
        <f>'Hourly Loads p.u. of Peak'!X92^2</f>
        <v>0.23238630588577533</v>
      </c>
      <c r="Y92" s="33">
        <f>'Hourly Loads p.u. of Peak'!Y92^2</f>
        <v>0.18443833590411626</v>
      </c>
    </row>
    <row r="93" spans="1:25" x14ac:dyDescent="0.25">
      <c r="A93" s="29">
        <f>IF('2018 Hourly Load - RC2016'!A94="","",'2018 Hourly Load - RC2016'!A94)</f>
        <v>43184</v>
      </c>
      <c r="B93" s="33">
        <f>'Hourly Loads p.u. of Peak'!B93^2</f>
        <v>0.14816704016270243</v>
      </c>
      <c r="C93" s="33">
        <f>'Hourly Loads p.u. of Peak'!C93^2</f>
        <v>0.12387571647344627</v>
      </c>
      <c r="D93" s="33">
        <f>'Hourly Loads p.u. of Peak'!D93^2</f>
        <v>0.10963469299375482</v>
      </c>
      <c r="E93" s="33">
        <f>'Hourly Loads p.u. of Peak'!E93^2</f>
        <v>0.10462989680663995</v>
      </c>
      <c r="F93" s="33">
        <f>'Hourly Loads p.u. of Peak'!F93^2</f>
        <v>0.1060673459830048</v>
      </c>
      <c r="G93" s="33">
        <f>'Hourly Loads p.u. of Peak'!G93^2</f>
        <v>0.11956124452601533</v>
      </c>
      <c r="H93" s="33">
        <f>'Hourly Loads p.u. of Peak'!H93^2</f>
        <v>0.15388211301479637</v>
      </c>
      <c r="I93" s="33">
        <f>'Hourly Loads p.u. of Peak'!I93^2</f>
        <v>0.18411549937861466</v>
      </c>
      <c r="J93" s="33">
        <f>'Hourly Loads p.u. of Peak'!J93^2</f>
        <v>0.20357129781062747</v>
      </c>
      <c r="K93" s="33">
        <f>'Hourly Loads p.u. of Peak'!K93^2</f>
        <v>0.23395995523984955</v>
      </c>
      <c r="L93" s="33">
        <f>'Hourly Loads p.u. of Peak'!L93^2</f>
        <v>0.25646397279056898</v>
      </c>
      <c r="M93" s="33">
        <f>'Hourly Loads p.u. of Peak'!M93^2</f>
        <v>0.2799127472799115</v>
      </c>
      <c r="N93" s="33">
        <f>'Hourly Loads p.u. of Peak'!N93^2</f>
        <v>0.29892572755494407</v>
      </c>
      <c r="O93" s="33">
        <f>'Hourly Loads p.u. of Peak'!O93^2</f>
        <v>0.31246168504240412</v>
      </c>
      <c r="P93" s="33">
        <f>'Hourly Loads p.u. of Peak'!P93^2</f>
        <v>0.32524809816523409</v>
      </c>
      <c r="Q93" s="33">
        <f>'Hourly Loads p.u. of Peak'!Q93^2</f>
        <v>0.33557470018870694</v>
      </c>
      <c r="R93" s="33">
        <f>'Hourly Loads p.u. of Peak'!R93^2</f>
        <v>0.34458955680641173</v>
      </c>
      <c r="S93" s="33">
        <f>'Hourly Loads p.u. of Peak'!S93^2</f>
        <v>0.3453257279837989</v>
      </c>
      <c r="T93" s="33">
        <f>'Hourly Loads p.u. of Peak'!T93^2</f>
        <v>0.3316171444867283</v>
      </c>
      <c r="U93" s="33">
        <f>'Hourly Loads p.u. of Peak'!U93^2</f>
        <v>0.31550516305987703</v>
      </c>
      <c r="V93" s="33">
        <f>'Hourly Loads p.u. of Peak'!V93^2</f>
        <v>0.3213994638526807</v>
      </c>
      <c r="W93" s="33">
        <f>'Hourly Loads p.u. of Peak'!W93^2</f>
        <v>0.27951500275141261</v>
      </c>
      <c r="X93" s="33">
        <f>'Hourly Loads p.u. of Peak'!X93^2</f>
        <v>0.22749789535497669</v>
      </c>
      <c r="Y93" s="33">
        <f>'Hourly Loads p.u. of Peak'!Y93^2</f>
        <v>0.17389919603796677</v>
      </c>
    </row>
    <row r="94" spans="1:25" x14ac:dyDescent="0.25">
      <c r="A94" s="29">
        <f>IF('2018 Hourly Load - RC2016'!A95="","",'2018 Hourly Load - RC2016'!A95)</f>
        <v>43185</v>
      </c>
      <c r="B94" s="33">
        <f>'Hourly Loads p.u. of Peak'!B94^2</f>
        <v>0.13242981520759514</v>
      </c>
      <c r="C94" s="33">
        <f>'Hourly Loads p.u. of Peak'!C94^2</f>
        <v>0.1109389479483472</v>
      </c>
      <c r="D94" s="33">
        <f>'Hourly Loads p.u. of Peak'!D94^2</f>
        <v>9.9662863595588638E-2</v>
      </c>
      <c r="E94" s="33">
        <f>'Hourly Loads p.u. of Peak'!E94^2</f>
        <v>9.5900370344367977E-2</v>
      </c>
      <c r="F94" s="33">
        <f>'Hourly Loads p.u. of Peak'!F94^2</f>
        <v>9.8846767506166666E-2</v>
      </c>
      <c r="G94" s="33">
        <f>'Hourly Loads p.u. of Peak'!G94^2</f>
        <v>0.11503965139169881</v>
      </c>
      <c r="H94" s="33">
        <f>'Hourly Loads p.u. of Peak'!H94^2</f>
        <v>0.15473555313171933</v>
      </c>
      <c r="I94" s="33">
        <f>'Hourly Loads p.u. of Peak'!I94^2</f>
        <v>0.19293134495535835</v>
      </c>
      <c r="J94" s="33">
        <f>'Hourly Loads p.u. of Peak'!J94^2</f>
        <v>0.21678621850578617</v>
      </c>
      <c r="K94" s="33">
        <f>'Hourly Loads p.u. of Peak'!K94^2</f>
        <v>0.22945502927584946</v>
      </c>
      <c r="L94" s="33">
        <f>'Hourly Loads p.u. of Peak'!L94^2</f>
        <v>0.23973451878783616</v>
      </c>
      <c r="M94" s="33">
        <f>'Hourly Loads p.u. of Peak'!M94^2</f>
        <v>0.23981635340706886</v>
      </c>
      <c r="N94" s="33">
        <f>'Hourly Loads p.u. of Peak'!N94^2</f>
        <v>0.23489049411162852</v>
      </c>
      <c r="O94" s="33">
        <f>'Hourly Loads p.u. of Peak'!O94^2</f>
        <v>0.22893497271449217</v>
      </c>
      <c r="P94" s="33">
        <f>'Hourly Loads p.u. of Peak'!P94^2</f>
        <v>0.22511282118795375</v>
      </c>
      <c r="Q94" s="33">
        <f>'Hourly Loads p.u. of Peak'!Q94^2</f>
        <v>0.22297700046826449</v>
      </c>
      <c r="R94" s="33">
        <f>'Hourly Loads p.u. of Peak'!R94^2</f>
        <v>0.22682084829348984</v>
      </c>
      <c r="S94" s="33">
        <f>'Hourly Loads p.u. of Peak'!S94^2</f>
        <v>0.2294950580653892</v>
      </c>
      <c r="T94" s="33">
        <f>'Hourly Loads p.u. of Peak'!T94^2</f>
        <v>0.22813603780556671</v>
      </c>
      <c r="U94" s="33">
        <f>'Hourly Loads p.u. of Peak'!U94^2</f>
        <v>0.24120967857169426</v>
      </c>
      <c r="V94" s="33">
        <f>'Hourly Loads p.u. of Peak'!V94^2</f>
        <v>0.26113999734754506</v>
      </c>
      <c r="W94" s="33">
        <f>'Hourly Loads p.u. of Peak'!W94^2</f>
        <v>0.23598522241633824</v>
      </c>
      <c r="X94" s="33">
        <f>'Hourly Loads p.u. of Peak'!X94^2</f>
        <v>0.19888583818289729</v>
      </c>
      <c r="Y94" s="33">
        <f>'Hourly Loads p.u. of Peak'!Y94^2</f>
        <v>0.16181606139350085</v>
      </c>
    </row>
    <row r="95" spans="1:25" x14ac:dyDescent="0.25">
      <c r="A95" s="29">
        <f>IF('2018 Hourly Load - RC2016'!A96="","",'2018 Hourly Load - RC2016'!A96)</f>
        <v>43186</v>
      </c>
      <c r="B95" s="33">
        <f>'Hourly Loads p.u. of Peak'!B95^2</f>
        <v>0.13145852486000581</v>
      </c>
      <c r="C95" s="33">
        <f>'Hourly Loads p.u. of Peak'!C95^2</f>
        <v>0.11495464149148521</v>
      </c>
      <c r="D95" s="33">
        <f>'Hourly Loads p.u. of Peak'!D95^2</f>
        <v>0.10685802585962755</v>
      </c>
      <c r="E95" s="33">
        <f>'Hourly Loads p.u. of Peak'!E95^2</f>
        <v>0.1050086472546809</v>
      </c>
      <c r="F95" s="33">
        <f>'Hourly Loads p.u. of Peak'!F95^2</f>
        <v>0.10864090510835259</v>
      </c>
      <c r="G95" s="33">
        <f>'Hourly Loads p.u. of Peak'!G95^2</f>
        <v>0.1252914274562679</v>
      </c>
      <c r="H95" s="33">
        <f>'Hourly Loads p.u. of Peak'!H95^2</f>
        <v>0.16431302973912479</v>
      </c>
      <c r="I95" s="33">
        <f>'Hourly Loads p.u. of Peak'!I95^2</f>
        <v>0.19499220879471804</v>
      </c>
      <c r="J95" s="33">
        <f>'Hourly Loads p.u. of Peak'!J95^2</f>
        <v>0.21114310006932308</v>
      </c>
      <c r="K95" s="33">
        <f>'Hourly Loads p.u. of Peak'!K95^2</f>
        <v>0.23489049411162852</v>
      </c>
      <c r="L95" s="33">
        <f>'Hourly Loads p.u. of Peak'!L95^2</f>
        <v>0.24698942311690542</v>
      </c>
      <c r="M95" s="33">
        <f>'Hourly Loads p.u. of Peak'!M95^2</f>
        <v>0.25304772481578658</v>
      </c>
      <c r="N95" s="33">
        <f>'Hourly Loads p.u. of Peak'!N95^2</f>
        <v>0.2558718727870114</v>
      </c>
      <c r="O95" s="33">
        <f>'Hourly Loads p.u. of Peak'!O95^2</f>
        <v>0.25820191631471451</v>
      </c>
      <c r="P95" s="33">
        <f>'Hourly Loads p.u. of Peak'!P95^2</f>
        <v>0.2579047787922919</v>
      </c>
      <c r="Q95" s="33">
        <f>'Hourly Loads p.u. of Peak'!Q95^2</f>
        <v>0.25735340582587851</v>
      </c>
      <c r="R95" s="33">
        <f>'Hourly Loads p.u. of Peak'!R95^2</f>
        <v>0.25828684417083458</v>
      </c>
      <c r="S95" s="33">
        <f>'Hourly Loads p.u. of Peak'!S95^2</f>
        <v>0.25765022564564111</v>
      </c>
      <c r="T95" s="33">
        <f>'Hourly Loads p.u. of Peak'!T95^2</f>
        <v>0.25443676448574032</v>
      </c>
      <c r="U95" s="33">
        <f>'Hourly Loads p.u. of Peak'!U95^2</f>
        <v>0.26603063528820181</v>
      </c>
      <c r="V95" s="33">
        <f>'Hourly Loads p.u. of Peak'!V95^2</f>
        <v>0.27695854370989598</v>
      </c>
      <c r="W95" s="33">
        <f>'Hourly Loads p.u. of Peak'!W95^2</f>
        <v>0.25015565480884633</v>
      </c>
      <c r="X95" s="33">
        <f>'Hourly Loads p.u. of Peak'!X95^2</f>
        <v>0.21349179029930104</v>
      </c>
      <c r="Y95" s="33">
        <f>'Hourly Loads p.u. of Peak'!Y95^2</f>
        <v>0.17278591005755187</v>
      </c>
    </row>
    <row r="96" spans="1:25" x14ac:dyDescent="0.25">
      <c r="A96" s="29">
        <f>IF('2018 Hourly Load - RC2016'!A97="","",'2018 Hourly Load - RC2016'!A97)</f>
        <v>43187</v>
      </c>
      <c r="B96" s="33">
        <f>'Hourly Loads p.u. of Peak'!B96^2</f>
        <v>0.1395161555824922</v>
      </c>
      <c r="C96" s="33">
        <f>'Hourly Loads p.u. of Peak'!C96^2</f>
        <v>0.11898407305623929</v>
      </c>
      <c r="D96" s="33">
        <f>'Hourly Loads p.u. of Peak'!D96^2</f>
        <v>0.10888892789428348</v>
      </c>
      <c r="E96" s="33">
        <f>'Hourly Loads p.u. of Peak'!E96^2</f>
        <v>0.10368601442314135</v>
      </c>
      <c r="F96" s="33">
        <f>'Hourly Loads p.u. of Peak'!F96^2</f>
        <v>0.10574102694757638</v>
      </c>
      <c r="G96" s="33">
        <f>'Hourly Loads p.u. of Peak'!G96^2</f>
        <v>0.11987928409047492</v>
      </c>
      <c r="H96" s="33">
        <f>'Hourly Loads p.u. of Peak'!H96^2</f>
        <v>0.15296566303405468</v>
      </c>
      <c r="I96" s="33">
        <f>'Hourly Loads p.u. of Peak'!I96^2</f>
        <v>0.18332753393955387</v>
      </c>
      <c r="J96" s="33">
        <f>'Hourly Loads p.u. of Peak'!J96^2</f>
        <v>0.20667458946351014</v>
      </c>
      <c r="K96" s="33">
        <f>'Hourly Loads p.u. of Peak'!K96^2</f>
        <v>0.24051251150548744</v>
      </c>
      <c r="L96" s="33">
        <f>'Hourly Loads p.u. of Peak'!L96^2</f>
        <v>0.27678266910330612</v>
      </c>
      <c r="M96" s="33">
        <f>'Hourly Loads p.u. of Peak'!M96^2</f>
        <v>0.29933704601687205</v>
      </c>
      <c r="N96" s="33">
        <f>'Hourly Loads p.u. of Peak'!N96^2</f>
        <v>0.3153643701585499</v>
      </c>
      <c r="O96" s="33">
        <f>'Hourly Loads p.u. of Peak'!O96^2</f>
        <v>0.32491459590757565</v>
      </c>
      <c r="P96" s="33">
        <f>'Hourly Loads p.u. of Peak'!P96^2</f>
        <v>0.33277302357101013</v>
      </c>
      <c r="Q96" s="33">
        <f>'Hourly Loads p.u. of Peak'!Q96^2</f>
        <v>0.33770794437473611</v>
      </c>
      <c r="R96" s="33">
        <f>'Hourly Loads p.u. of Peak'!R96^2</f>
        <v>0.33683443662166346</v>
      </c>
      <c r="S96" s="33">
        <f>'Hourly Loads p.u. of Peak'!S96^2</f>
        <v>0.32644057415208022</v>
      </c>
      <c r="T96" s="33">
        <f>'Hourly Loads p.u. of Peak'!T96^2</f>
        <v>0.31143492590512339</v>
      </c>
      <c r="U96" s="33">
        <f>'Hourly Loads p.u. of Peak'!U96^2</f>
        <v>0.31157483901446897</v>
      </c>
      <c r="V96" s="33">
        <f>'Hourly Loads p.u. of Peak'!V96^2</f>
        <v>0.31776212275644922</v>
      </c>
      <c r="W96" s="33">
        <f>'Hourly Loads p.u. of Peak'!W96^2</f>
        <v>0.29035336440908377</v>
      </c>
      <c r="X96" s="33">
        <f>'Hourly Loads p.u. of Peak'!X96^2</f>
        <v>0.2568873203131013</v>
      </c>
      <c r="Y96" s="33">
        <f>'Hourly Loads p.u. of Peak'!Y96^2</f>
        <v>0.21534907306712925</v>
      </c>
    </row>
    <row r="97" spans="1:25" x14ac:dyDescent="0.25">
      <c r="A97" s="29">
        <f>IF('2018 Hourly Load - RC2016'!A98="","",'2018 Hourly Load - RC2016'!A98)</f>
        <v>43188</v>
      </c>
      <c r="B97" s="33">
        <f>'Hourly Loads p.u. of Peak'!B97^2</f>
        <v>0.1785999106302335</v>
      </c>
      <c r="C97" s="33">
        <f>'Hourly Loads p.u. of Peak'!C97^2</f>
        <v>0.15509733441735496</v>
      </c>
      <c r="D97" s="33">
        <f>'Hourly Loads p.u. of Peak'!D97^2</f>
        <v>0.14067337704779342</v>
      </c>
      <c r="E97" s="33">
        <f>'Hourly Loads p.u. of Peak'!E97^2</f>
        <v>0.13346572837096929</v>
      </c>
      <c r="F97" s="33">
        <f>'Hourly Loads p.u. of Peak'!F97^2</f>
        <v>0.13197407772431485</v>
      </c>
      <c r="G97" s="33">
        <f>'Hourly Loads p.u. of Peak'!G97^2</f>
        <v>0.1369994634876637</v>
      </c>
      <c r="H97" s="33">
        <f>'Hourly Loads p.u. of Peak'!H97^2</f>
        <v>0.15071895186669565</v>
      </c>
      <c r="I97" s="33">
        <f>'Hourly Loads p.u. of Peak'!I97^2</f>
        <v>0.17181471746462715</v>
      </c>
      <c r="J97" s="33">
        <f>'Hourly Loads p.u. of Peak'!J97^2</f>
        <v>0.20576387907807639</v>
      </c>
      <c r="K97" s="33">
        <f>'Hourly Loads p.u. of Peak'!K97^2</f>
        <v>0.25680262287869077</v>
      </c>
      <c r="L97" s="33">
        <f>'Hourly Loads p.u. of Peak'!L97^2</f>
        <v>0.30484831435820114</v>
      </c>
      <c r="M97" s="33">
        <f>'Hourly Loads p.u. of Peak'!M97^2</f>
        <v>0.34014028990457529</v>
      </c>
      <c r="N97" s="33">
        <f>'Hourly Loads p.u. of Peak'!N97^2</f>
        <v>0.35616328316548695</v>
      </c>
      <c r="O97" s="33">
        <f>'Hourly Loads p.u. of Peak'!O97^2</f>
        <v>0.3648428377923329</v>
      </c>
      <c r="P97" s="33">
        <f>'Hourly Loads p.u. of Peak'!P97^2</f>
        <v>0.36302807830361111</v>
      </c>
      <c r="Q97" s="33">
        <f>'Hourly Loads p.u. of Peak'!Q97^2</f>
        <v>0.35427078777097015</v>
      </c>
      <c r="R97" s="33">
        <f>'Hourly Loads p.u. of Peak'!R97^2</f>
        <v>0.34292381033893948</v>
      </c>
      <c r="S97" s="33">
        <f>'Hourly Loads p.u. of Peak'!S97^2</f>
        <v>0.33123229833710116</v>
      </c>
      <c r="T97" s="33">
        <f>'Hourly Loads p.u. of Peak'!T97^2</f>
        <v>0.3133030175458672</v>
      </c>
      <c r="U97" s="33">
        <f>'Hourly Loads p.u. of Peak'!U97^2</f>
        <v>0.30827198994187499</v>
      </c>
      <c r="V97" s="33">
        <f>'Hourly Loads p.u. of Peak'!V97^2</f>
        <v>0.29591803298157643</v>
      </c>
      <c r="W97" s="33">
        <f>'Hourly Loads p.u. of Peak'!W97^2</f>
        <v>0.25956243780688648</v>
      </c>
      <c r="X97" s="33">
        <f>'Hourly Loads p.u. of Peak'!X97^2</f>
        <v>0.22753775307385335</v>
      </c>
      <c r="Y97" s="33">
        <f>'Hourly Loads p.u. of Peak'!Y97^2</f>
        <v>0.18924211009716974</v>
      </c>
    </row>
    <row r="98" spans="1:25" x14ac:dyDescent="0.25">
      <c r="A98" s="29">
        <f>IF('2018 Hourly Load - RC2016'!A99="","",'2018 Hourly Load - RC2016'!A99)</f>
        <v>43189</v>
      </c>
      <c r="B98" s="33">
        <f>'Hourly Loads p.u. of Peak'!B98^2</f>
        <v>0.15417726751402261</v>
      </c>
      <c r="C98" s="33">
        <f>'Hourly Loads p.u. of Peak'!C98^2</f>
        <v>0.13145852486000581</v>
      </c>
      <c r="D98" s="33">
        <f>'Hourly Loads p.u. of Peak'!D98^2</f>
        <v>0.11657520261085932</v>
      </c>
      <c r="E98" s="33">
        <f>'Hourly Loads p.u. of Peak'!E98^2</f>
        <v>0.10952404867836563</v>
      </c>
      <c r="F98" s="33">
        <f>'Hourly Loads p.u. of Peak'!F98^2</f>
        <v>0.10699464673151848</v>
      </c>
      <c r="G98" s="33">
        <f>'Hourly Loads p.u. of Peak'!G98^2</f>
        <v>0.10963469299375482</v>
      </c>
      <c r="H98" s="33">
        <f>'Hourly Loads p.u. of Peak'!H98^2</f>
        <v>0.12048762358769127</v>
      </c>
      <c r="I98" s="33">
        <f>'Hourly Loads p.u. of Peak'!I98^2</f>
        <v>0.13468961677191715</v>
      </c>
      <c r="J98" s="33">
        <f>'Hourly Loads p.u. of Peak'!J98^2</f>
        <v>0.16272490222097394</v>
      </c>
      <c r="K98" s="33">
        <f>'Hourly Loads p.u. of Peak'!K98^2</f>
        <v>0.20296851461872295</v>
      </c>
      <c r="L98" s="33">
        <f>'Hourly Loads p.u. of Peak'!L98^2</f>
        <v>0.23331371311704871</v>
      </c>
      <c r="M98" s="33">
        <f>'Hourly Loads p.u. of Peak'!M98^2</f>
        <v>0.24932048084925387</v>
      </c>
      <c r="N98" s="33">
        <f>'Hourly Loads p.u. of Peak'!N98^2</f>
        <v>0.25676027939834239</v>
      </c>
      <c r="O98" s="33">
        <f>'Hourly Loads p.u. of Peak'!O98^2</f>
        <v>0.26242260837202086</v>
      </c>
      <c r="P98" s="33">
        <f>'Hourly Loads p.u. of Peak'!P98^2</f>
        <v>0.26784388656209812</v>
      </c>
      <c r="Q98" s="33">
        <f>'Hourly Loads p.u. of Peak'!Q98^2</f>
        <v>0.272447572667261</v>
      </c>
      <c r="R98" s="33">
        <f>'Hourly Loads p.u. of Peak'!R98^2</f>
        <v>0.27713447417629422</v>
      </c>
      <c r="S98" s="33">
        <f>'Hourly Loads p.u. of Peak'!S98^2</f>
        <v>0.27607972927502999</v>
      </c>
      <c r="T98" s="33">
        <f>'Hourly Loads p.u. of Peak'!T98^2</f>
        <v>0.26499725676363145</v>
      </c>
      <c r="U98" s="33">
        <f>'Hourly Loads p.u. of Peak'!U98^2</f>
        <v>0.25731101695943592</v>
      </c>
      <c r="V98" s="33">
        <f>'Hourly Loads p.u. of Peak'!V98^2</f>
        <v>0.27175016296001164</v>
      </c>
      <c r="W98" s="33">
        <f>'Hourly Loads p.u. of Peak'!W98^2</f>
        <v>0.23912120427643868</v>
      </c>
      <c r="X98" s="33">
        <f>'Hourly Loads p.u. of Peak'!X98^2</f>
        <v>0.19862506539571056</v>
      </c>
      <c r="Y98" s="33">
        <f>'Hourly Loads p.u. of Peak'!Y98^2</f>
        <v>0.15384933552662797</v>
      </c>
    </row>
    <row r="99" spans="1:25" x14ac:dyDescent="0.25">
      <c r="A99" s="29">
        <f>IF('2018 Hourly Load - RC2016'!A100="","",'2018 Hourly Load - RC2016'!A100)</f>
        <v>43190</v>
      </c>
      <c r="B99" s="33">
        <f>'Hourly Loads p.u. of Peak'!B99^2</f>
        <v>0.12042962015919588</v>
      </c>
      <c r="C99" s="33">
        <f>'Hourly Loads p.u. of Peak'!C99^2</f>
        <v>0.10419787704886126</v>
      </c>
      <c r="D99" s="33">
        <f>'Hourly Loads p.u. of Peak'!D99^2</f>
        <v>9.4354031199719912E-2</v>
      </c>
      <c r="E99" s="33">
        <f>'Hourly Loads p.u. of Peak'!E99^2</f>
        <v>9.1273811393304816E-2</v>
      </c>
      <c r="F99" s="33">
        <f>'Hourly Loads p.u. of Peak'!F99^2</f>
        <v>9.4842345424982294E-2</v>
      </c>
      <c r="G99" s="33">
        <f>'Hourly Loads p.u. of Peak'!G99^2</f>
        <v>0.11620460245798044</v>
      </c>
      <c r="H99" s="33">
        <f>'Hourly Loads p.u. of Peak'!H99^2</f>
        <v>0.15987234255472721</v>
      </c>
      <c r="I99" s="33">
        <f>'Hourly Loads p.u. of Peak'!I99^2</f>
        <v>0.19110053973668811</v>
      </c>
      <c r="J99" s="33">
        <f>'Hourly Loads p.u. of Peak'!J99^2</f>
        <v>0.20225387041497858</v>
      </c>
      <c r="K99" s="33">
        <f>'Hourly Loads p.u. of Peak'!K99^2</f>
        <v>0.21822814344929509</v>
      </c>
      <c r="L99" s="33">
        <f>'Hourly Loads p.u. of Peak'!L99^2</f>
        <v>0.23533618730311989</v>
      </c>
      <c r="M99" s="33">
        <f>'Hourly Loads p.u. of Peak'!M99^2</f>
        <v>0.24944566791662318</v>
      </c>
      <c r="N99" s="33">
        <f>'Hourly Loads p.u. of Peak'!N99^2</f>
        <v>0.25977534222955534</v>
      </c>
      <c r="O99" s="33">
        <f>'Hourly Loads p.u. of Peak'!O99^2</f>
        <v>0.27231674026801028</v>
      </c>
      <c r="P99" s="33">
        <f>'Hourly Loads p.u. of Peak'!P99^2</f>
        <v>0.28359416525616926</v>
      </c>
      <c r="Q99" s="33">
        <f>'Hourly Loads p.u. of Peak'!Q99^2</f>
        <v>0.29315171736818391</v>
      </c>
      <c r="R99" s="33">
        <f>'Hourly Loads p.u. of Peak'!R99^2</f>
        <v>0.29769346891083887</v>
      </c>
      <c r="S99" s="33">
        <f>'Hourly Loads p.u. of Peak'!S99^2</f>
        <v>0.29278988545959694</v>
      </c>
      <c r="T99" s="33">
        <f>'Hourly Loads p.u. of Peak'!T99^2</f>
        <v>0.28716528280398296</v>
      </c>
      <c r="U99" s="33">
        <f>'Hourly Loads p.u. of Peak'!U99^2</f>
        <v>0.29410258921020233</v>
      </c>
      <c r="V99" s="33">
        <f>'Hourly Loads p.u. of Peak'!V99^2</f>
        <v>0.30697429676914467</v>
      </c>
      <c r="W99" s="33">
        <f>'Hourly Loads p.u. of Peak'!W99^2</f>
        <v>0.26836308951575899</v>
      </c>
      <c r="X99" s="33">
        <f>'Hourly Loads p.u. of Peak'!X99^2</f>
        <v>0.22163744735165194</v>
      </c>
      <c r="Y99" s="33">
        <f>'Hourly Loads p.u. of Peak'!Y99^2</f>
        <v>0.1704665462269577</v>
      </c>
    </row>
    <row r="100" spans="1:25" x14ac:dyDescent="0.25">
      <c r="A100" s="29">
        <f>IF('2018 Hourly Load - RC2016'!A101="","",'2018 Hourly Load - RC2016'!A101)</f>
        <v>43191</v>
      </c>
      <c r="B100" s="33">
        <f>'Hourly Loads p.u. of Peak'!B100^2</f>
        <v>0.13221703996073308</v>
      </c>
      <c r="C100" s="33">
        <f>'Hourly Loads p.u. of Peak'!C100^2</f>
        <v>0.11180342212303827</v>
      </c>
      <c r="D100" s="33">
        <f>'Hourly Loads p.u. of Peak'!D100^2</f>
        <v>0.10205118461397188</v>
      </c>
      <c r="E100" s="33">
        <f>'Hourly Loads p.u. of Peak'!E100^2</f>
        <v>9.8191069365183598E-2</v>
      </c>
      <c r="F100" s="33">
        <f>'Hourly Loads p.u. of Peak'!F100^2</f>
        <v>0.10082695407169787</v>
      </c>
      <c r="G100" s="33">
        <f>'Hourly Loads p.u. of Peak'!G100^2</f>
        <v>0.11892643271649816</v>
      </c>
      <c r="H100" s="33">
        <f>'Hourly Loads p.u. of Peak'!H100^2</f>
        <v>0.16727310557149325</v>
      </c>
      <c r="I100" s="33">
        <f>'Hourly Loads p.u. of Peak'!I100^2</f>
        <v>0.20064117156362979</v>
      </c>
      <c r="J100" s="33">
        <f>'Hourly Loads p.u. of Peak'!J100^2</f>
        <v>0.2132987859333568</v>
      </c>
      <c r="K100" s="33">
        <f>'Hourly Loads p.u. of Peak'!K100^2</f>
        <v>0.23109907246215869</v>
      </c>
      <c r="L100" s="33">
        <f>'Hourly Loads p.u. of Peak'!L100^2</f>
        <v>0.24902849988538958</v>
      </c>
      <c r="M100" s="33">
        <f>'Hourly Loads p.u. of Peak'!M100^2</f>
        <v>0.26499725676363145</v>
      </c>
      <c r="N100" s="33">
        <f>'Hourly Loads p.u. of Peak'!N100^2</f>
        <v>0.27814715838748988</v>
      </c>
      <c r="O100" s="33">
        <f>'Hourly Loads p.u. of Peak'!O100^2</f>
        <v>0.29559992708359434</v>
      </c>
      <c r="P100" s="33">
        <f>'Hourly Loads p.u. of Peak'!P100^2</f>
        <v>0.3172912594844392</v>
      </c>
      <c r="Q100" s="33">
        <f>'Hourly Loads p.u. of Peak'!Q100^2</f>
        <v>0.34253245652163961</v>
      </c>
      <c r="R100" s="33">
        <f>'Hourly Loads p.u. of Peak'!R100^2</f>
        <v>0.36630801787230544</v>
      </c>
      <c r="S100" s="33">
        <f>'Hourly Loads p.u. of Peak'!S100^2</f>
        <v>0.3750072281692145</v>
      </c>
      <c r="T100" s="33">
        <f>'Hourly Loads p.u. of Peak'!T100^2</f>
        <v>0.36182075233583905</v>
      </c>
      <c r="U100" s="33">
        <f>'Hourly Loads p.u. of Peak'!U100^2</f>
        <v>0.33892302612777386</v>
      </c>
      <c r="V100" s="33">
        <f>'Hourly Loads p.u. of Peak'!V100^2</f>
        <v>0.34424627908229188</v>
      </c>
      <c r="W100" s="33">
        <f>'Hourly Loads p.u. of Peak'!W100^2</f>
        <v>0.30052688786463055</v>
      </c>
      <c r="X100" s="33">
        <f>'Hourly Loads p.u. of Peak'!X100^2</f>
        <v>0.24120967857169426</v>
      </c>
      <c r="Y100" s="33">
        <f>'Hourly Loads p.u. of Peak'!Y100^2</f>
        <v>0.18375712379566939</v>
      </c>
    </row>
    <row r="101" spans="1:25" x14ac:dyDescent="0.25">
      <c r="A101" s="29">
        <f>IF('2018 Hourly Load - RC2016'!A102="","",'2018 Hourly Load - RC2016'!A102)</f>
        <v>43192</v>
      </c>
      <c r="B101" s="33">
        <f>'Hourly Loads p.u. of Peak'!B101^2</f>
        <v>0.14126948324698113</v>
      </c>
      <c r="C101" s="33">
        <f>'Hourly Loads p.u. of Peak'!C101^2</f>
        <v>0.11780523733634467</v>
      </c>
      <c r="D101" s="33">
        <f>'Hourly Loads p.u. of Peak'!D101^2</f>
        <v>0.10593131862157758</v>
      </c>
      <c r="E101" s="33">
        <f>'Hourly Loads p.u. of Peak'!E101^2</f>
        <v>0.10005895327726522</v>
      </c>
      <c r="F101" s="33">
        <f>'Hourly Loads p.u. of Peak'!F101^2</f>
        <v>0.10157125808805705</v>
      </c>
      <c r="G101" s="33">
        <f>'Hourly Loads p.u. of Peak'!G101^2</f>
        <v>0.11979250413258423</v>
      </c>
      <c r="H101" s="33">
        <f>'Hourly Loads p.u. of Peak'!H101^2</f>
        <v>0.16397448438814377</v>
      </c>
      <c r="I101" s="33">
        <f>'Hourly Loads p.u. of Peak'!I101^2</f>
        <v>0.19164886485230842</v>
      </c>
      <c r="J101" s="33">
        <f>'Hourly Loads p.u. of Peak'!J101^2</f>
        <v>0.20515785601728753</v>
      </c>
      <c r="K101" s="33">
        <f>'Hourly Loads p.u. of Peak'!K101^2</f>
        <v>0.2315813660474523</v>
      </c>
      <c r="L101" s="33">
        <f>'Hourly Loads p.u. of Peak'!L101^2</f>
        <v>0.25498500581164796</v>
      </c>
      <c r="M101" s="33">
        <f>'Hourly Loads p.u. of Peak'!M101^2</f>
        <v>0.27709048632283761</v>
      </c>
      <c r="N101" s="33">
        <f>'Hourly Loads p.u. of Peak'!N101^2</f>
        <v>0.29265425609930423</v>
      </c>
      <c r="O101" s="33">
        <f>'Hourly Loads p.u. of Peak'!O101^2</f>
        <v>0.31236827347789092</v>
      </c>
      <c r="P101" s="33">
        <f>'Hourly Loads p.u. of Peak'!P101^2</f>
        <v>0.3434622866721001</v>
      </c>
      <c r="Q101" s="33">
        <f>'Hourly Loads p.u. of Peak'!Q101^2</f>
        <v>0.37250403669181659</v>
      </c>
      <c r="R101" s="33">
        <f>'Hourly Loads p.u. of Peak'!R101^2</f>
        <v>0.39507187407357575</v>
      </c>
      <c r="S101" s="33">
        <f>'Hourly Loads p.u. of Peak'!S101^2</f>
        <v>0.40468873359148722</v>
      </c>
      <c r="T101" s="33">
        <f>'Hourly Loads p.u. of Peak'!T101^2</f>
        <v>0.38666105051098759</v>
      </c>
      <c r="U101" s="33">
        <f>'Hourly Loads p.u. of Peak'!U101^2</f>
        <v>0.36272605828481491</v>
      </c>
      <c r="V101" s="33">
        <f>'Hourly Loads p.u. of Peak'!V101^2</f>
        <v>0.3675734607338087</v>
      </c>
      <c r="W101" s="33">
        <f>'Hourly Loads p.u. of Peak'!W101^2</f>
        <v>0.32215787247064837</v>
      </c>
      <c r="X101" s="33">
        <f>'Hourly Loads p.u. of Peak'!X101^2</f>
        <v>0.25994572860997484</v>
      </c>
      <c r="Y101" s="33">
        <f>'Hourly Loads p.u. of Peak'!Y101^2</f>
        <v>0.19966918296843614</v>
      </c>
    </row>
    <row r="102" spans="1:25" x14ac:dyDescent="0.25">
      <c r="A102" s="29">
        <f>IF('2018 Hourly Load - RC2016'!A103="","",'2018 Hourly Load - RC2016'!A103)</f>
        <v>43193</v>
      </c>
      <c r="B102" s="33">
        <f>'Hourly Loads p.u. of Peak'!B102^2</f>
        <v>0.15342354588309937</v>
      </c>
      <c r="C102" s="33">
        <f>'Hourly Loads p.u. of Peak'!C102^2</f>
        <v>0.12728097403093575</v>
      </c>
      <c r="D102" s="33">
        <f>'Hourly Loads p.u. of Peak'!D102^2</f>
        <v>0.1135424357116375</v>
      </c>
      <c r="E102" s="33">
        <f>'Hourly Loads p.u. of Peak'!E102^2</f>
        <v>0.1080907558208658</v>
      </c>
      <c r="F102" s="33">
        <f>'Hourly Loads p.u. of Peak'!F102^2</f>
        <v>0.1092753032061642</v>
      </c>
      <c r="G102" s="33">
        <f>'Hourly Loads p.u. of Peak'!G102^2</f>
        <v>0.12829658913645076</v>
      </c>
      <c r="H102" s="33">
        <f>'Hourly Loads p.u. of Peak'!H102^2</f>
        <v>0.16977723619191898</v>
      </c>
      <c r="I102" s="33">
        <f>'Hourly Loads p.u. of Peak'!I102^2</f>
        <v>0.19717532007903263</v>
      </c>
      <c r="J102" s="33">
        <f>'Hourly Loads p.u. of Peak'!J102^2</f>
        <v>0.21663062100962732</v>
      </c>
      <c r="K102" s="33">
        <f>'Hourly Loads p.u. of Peak'!K102^2</f>
        <v>0.24757116112601402</v>
      </c>
      <c r="L102" s="33">
        <f>'Hourly Loads p.u. of Peak'!L102^2</f>
        <v>0.2785439288605806</v>
      </c>
      <c r="M102" s="33">
        <f>'Hourly Loads p.u. of Peak'!M102^2</f>
        <v>0.30549457044595391</v>
      </c>
      <c r="N102" s="33">
        <f>'Hourly Loads p.u. of Peak'!N102^2</f>
        <v>0.33065544806122316</v>
      </c>
      <c r="O102" s="33">
        <f>'Hourly Loads p.u. of Peak'!O102^2</f>
        <v>0.35556510840777134</v>
      </c>
      <c r="P102" s="33">
        <f>'Hourly Loads p.u. of Peak'!P102^2</f>
        <v>0.39109027072410241</v>
      </c>
      <c r="Q102" s="33">
        <f>'Hourly Loads p.u. of Peak'!Q102^2</f>
        <v>0.4153362222840265</v>
      </c>
      <c r="R102" s="33">
        <f>'Hourly Loads p.u. of Peak'!R102^2</f>
        <v>0.43280269583498582</v>
      </c>
      <c r="S102" s="33">
        <f>'Hourly Loads p.u. of Peak'!S102^2</f>
        <v>0.42579474771863196</v>
      </c>
      <c r="T102" s="33">
        <f>'Hourly Loads p.u. of Peak'!T102^2</f>
        <v>0.40649810959117916</v>
      </c>
      <c r="U102" s="33">
        <f>'Hourly Loads p.u. of Peak'!U102^2</f>
        <v>0.37906063755670272</v>
      </c>
      <c r="V102" s="33">
        <f>'Hourly Loads p.u. of Peak'!V102^2</f>
        <v>0.39328813772591648</v>
      </c>
      <c r="W102" s="33">
        <f>'Hourly Loads p.u. of Peak'!W102^2</f>
        <v>0.34463861044623789</v>
      </c>
      <c r="X102" s="33">
        <f>'Hourly Loads p.u. of Peak'!X102^2</f>
        <v>0.27907339605402587</v>
      </c>
      <c r="Y102" s="33">
        <f>'Hourly Loads p.u. of Peak'!Y102^2</f>
        <v>0.2153878519934572</v>
      </c>
    </row>
    <row r="103" spans="1:25" x14ac:dyDescent="0.25">
      <c r="A103" s="29">
        <f>IF('2018 Hourly Load - RC2016'!A104="","",'2018 Hourly Load - RC2016'!A104)</f>
        <v>43194</v>
      </c>
      <c r="B103" s="33">
        <f>'Hourly Loads p.u. of Peak'!B103^2</f>
        <v>0.16618126975748468</v>
      </c>
      <c r="C103" s="33">
        <f>'Hourly Loads p.u. of Peak'!C103^2</f>
        <v>0.13876808102906943</v>
      </c>
      <c r="D103" s="33">
        <f>'Hourly Loads p.u. of Peak'!D103^2</f>
        <v>0.12302428905524289</v>
      </c>
      <c r="E103" s="33">
        <f>'Hourly Loads p.u. of Peak'!E103^2</f>
        <v>0.11563560048517557</v>
      </c>
      <c r="F103" s="33">
        <f>'Hourly Loads p.u. of Peak'!F103^2</f>
        <v>0.11481302814922298</v>
      </c>
      <c r="G103" s="33">
        <f>'Hourly Loads p.u. of Peak'!G103^2</f>
        <v>0.13157974064412528</v>
      </c>
      <c r="H103" s="33">
        <f>'Hourly Loads p.u. of Peak'!H103^2</f>
        <v>0.17687372210450766</v>
      </c>
      <c r="I103" s="33">
        <f>'Hourly Loads p.u. of Peak'!I103^2</f>
        <v>0.20342051822293883</v>
      </c>
      <c r="J103" s="33">
        <f>'Hourly Loads p.u. of Peak'!J103^2</f>
        <v>0.22511282118795375</v>
      </c>
      <c r="K103" s="33">
        <f>'Hourly Loads p.u. of Peak'!K103^2</f>
        <v>0.26156718523190142</v>
      </c>
      <c r="L103" s="33">
        <f>'Hourly Loads p.u. of Peak'!L103^2</f>
        <v>0.29897141564131735</v>
      </c>
      <c r="M103" s="33">
        <f>'Hourly Loads p.u. of Peak'!M103^2</f>
        <v>0.33142469348201059</v>
      </c>
      <c r="N103" s="33">
        <f>'Hourly Loads p.u. of Peak'!N103^2</f>
        <v>0.35741109527497977</v>
      </c>
      <c r="O103" s="33">
        <f>'Hourly Loads p.u. of Peak'!O103^2</f>
        <v>0.38500011496950964</v>
      </c>
      <c r="P103" s="33">
        <f>'Hourly Loads p.u. of Peak'!P103^2</f>
        <v>0.412433285798743</v>
      </c>
      <c r="Q103" s="33">
        <f>'Hourly Loads p.u. of Peak'!Q103^2</f>
        <v>0.4370459692198177</v>
      </c>
      <c r="R103" s="33">
        <f>'Hourly Loads p.u. of Peak'!R103^2</f>
        <v>0.45738529351240692</v>
      </c>
      <c r="S103" s="33">
        <f>'Hourly Loads p.u. of Peak'!S103^2</f>
        <v>0.45546588067274146</v>
      </c>
      <c r="T103" s="33">
        <f>'Hourly Loads p.u. of Peak'!T103^2</f>
        <v>0.43071624122092594</v>
      </c>
      <c r="U103" s="33">
        <f>'Hourly Loads p.u. of Peak'!U103^2</f>
        <v>0.38926341933249198</v>
      </c>
      <c r="V103" s="33">
        <f>'Hourly Loads p.u. of Peak'!V103^2</f>
        <v>0.3807087253422603</v>
      </c>
      <c r="W103" s="33">
        <f>'Hourly Loads p.u. of Peak'!W103^2</f>
        <v>0.33892302612777386</v>
      </c>
      <c r="X103" s="33">
        <f>'Hourly Loads p.u. of Peak'!X103^2</f>
        <v>0.2875684317689397</v>
      </c>
      <c r="Y103" s="33">
        <f>'Hourly Loads p.u. of Peak'!Y103^2</f>
        <v>0.23262806015383802</v>
      </c>
    </row>
    <row r="104" spans="1:25" x14ac:dyDescent="0.25">
      <c r="A104" s="29">
        <f>IF('2018 Hourly Load - RC2016'!A105="","",'2018 Hourly Load - RC2016'!A105)</f>
        <v>43195</v>
      </c>
      <c r="B104" s="33">
        <f>'Hourly Loads p.u. of Peak'!B104^2</f>
        <v>0.18494108814421809</v>
      </c>
      <c r="C104" s="33">
        <f>'Hourly Loads p.u. of Peak'!C104^2</f>
        <v>0.15411165318663947</v>
      </c>
      <c r="D104" s="33">
        <f>'Hourly Loads p.u. of Peak'!D104^2</f>
        <v>0.13554966231117746</v>
      </c>
      <c r="E104" s="33">
        <f>'Hourly Loads p.u. of Peak'!E104^2</f>
        <v>0.12461206221273455</v>
      </c>
      <c r="F104" s="33">
        <f>'Hourly Loads p.u. of Peak'!F104^2</f>
        <v>0.1203136551970613</v>
      </c>
      <c r="G104" s="33">
        <f>'Hourly Loads p.u. of Peak'!G104^2</f>
        <v>0.12182555676986166</v>
      </c>
      <c r="H104" s="33">
        <f>'Hourly Loads p.u. of Peak'!H104^2</f>
        <v>0.13459763137813585</v>
      </c>
      <c r="I104" s="33">
        <f>'Hourly Loads p.u. of Peak'!I104^2</f>
        <v>0.15156358708132747</v>
      </c>
      <c r="J104" s="33">
        <f>'Hourly Loads p.u. of Peak'!J104^2</f>
        <v>0.19584180680419794</v>
      </c>
      <c r="K104" s="33">
        <f>'Hourly Loads p.u. of Peak'!K104^2</f>
        <v>0.25308976106718906</v>
      </c>
      <c r="L104" s="33">
        <f>'Hourly Loads p.u. of Peak'!L104^2</f>
        <v>0.30176499084118452</v>
      </c>
      <c r="M104" s="33">
        <f>'Hourly Loads p.u. of Peak'!M104^2</f>
        <v>0.34360921716986964</v>
      </c>
      <c r="N104" s="33">
        <f>'Hourly Loads p.u. of Peak'!N104^2</f>
        <v>0.37957528095350718</v>
      </c>
      <c r="O104" s="33">
        <f>'Hourly Loads p.u. of Peak'!O104^2</f>
        <v>0.41781712395227377</v>
      </c>
      <c r="P104" s="33">
        <f>'Hourly Loads p.u. of Peak'!P104^2</f>
        <v>0.4450927404464371</v>
      </c>
      <c r="Q104" s="33">
        <f>'Hourly Loads p.u. of Peak'!Q104^2</f>
        <v>0.46573037706304332</v>
      </c>
      <c r="R104" s="33">
        <f>'Hourly Loads p.u. of Peak'!R104^2</f>
        <v>0.47363319232668777</v>
      </c>
      <c r="S104" s="33">
        <f>'Hourly Loads p.u. of Peak'!S104^2</f>
        <v>0.46847164129800978</v>
      </c>
      <c r="T104" s="33">
        <f>'Hourly Loads p.u. of Peak'!T104^2</f>
        <v>0.43439838188345414</v>
      </c>
      <c r="U104" s="33">
        <f>'Hourly Loads p.u. of Peak'!U104^2</f>
        <v>0.39124705698680773</v>
      </c>
      <c r="V104" s="33">
        <f>'Hourly Loads p.u. of Peak'!V104^2</f>
        <v>0.38660909216112704</v>
      </c>
      <c r="W104" s="33">
        <f>'Hourly Loads p.u. of Peak'!W104^2</f>
        <v>0.34263027402853646</v>
      </c>
      <c r="X104" s="33">
        <f>'Hourly Loads p.u. of Peak'!X104^2</f>
        <v>0.29319696206732837</v>
      </c>
      <c r="Y104" s="33">
        <f>'Hourly Loads p.u. of Peak'!Y104^2</f>
        <v>0.2407584552591763</v>
      </c>
    </row>
    <row r="105" spans="1:25" x14ac:dyDescent="0.25">
      <c r="A105" s="29">
        <f>IF('2018 Hourly Load - RC2016'!A106="","",'2018 Hourly Load - RC2016'!A106)</f>
        <v>43196</v>
      </c>
      <c r="B105" s="33">
        <f>'Hourly Loads p.u. of Peak'!B105^2</f>
        <v>0.19175862413885914</v>
      </c>
      <c r="C105" s="33">
        <f>'Hourly Loads p.u. of Peak'!C105^2</f>
        <v>0.15920481784494503</v>
      </c>
      <c r="D105" s="33">
        <f>'Hourly Loads p.u. of Peak'!D105^2</f>
        <v>0.13758774233120644</v>
      </c>
      <c r="E105" s="33">
        <f>'Hourly Loads p.u. of Peak'!E105^2</f>
        <v>0.12538017647240296</v>
      </c>
      <c r="F105" s="33">
        <f>'Hourly Loads p.u. of Peak'!F105^2</f>
        <v>0.12045862012782453</v>
      </c>
      <c r="G105" s="33">
        <f>'Hourly Loads p.u. of Peak'!G105^2</f>
        <v>0.12118475399589891</v>
      </c>
      <c r="H105" s="33">
        <f>'Hourly Loads p.u. of Peak'!H105^2</f>
        <v>0.12970717323623732</v>
      </c>
      <c r="I105" s="33">
        <f>'Hourly Loads p.u. of Peak'!I105^2</f>
        <v>0.14215025277513929</v>
      </c>
      <c r="J105" s="33">
        <f>'Hourly Loads p.u. of Peak'!J105^2</f>
        <v>0.18735659019622064</v>
      </c>
      <c r="K105" s="33">
        <f>'Hourly Loads p.u. of Peak'!K105^2</f>
        <v>0.24769590829739263</v>
      </c>
      <c r="L105" s="33">
        <f>'Hourly Loads p.u. of Peak'!L105^2</f>
        <v>0.30148963689839942</v>
      </c>
      <c r="M105" s="33">
        <f>'Hourly Loads p.u. of Peak'!M105^2</f>
        <v>0.34326642821907305</v>
      </c>
      <c r="N105" s="33">
        <f>'Hourly Loads p.u. of Peak'!N105^2</f>
        <v>0.38339449285763122</v>
      </c>
      <c r="O105" s="33">
        <f>'Hourly Loads p.u. of Peak'!O105^2</f>
        <v>0.42019707298188058</v>
      </c>
      <c r="P105" s="33">
        <f>'Hourly Loads p.u. of Peak'!P105^2</f>
        <v>0.45540948845059315</v>
      </c>
      <c r="Q105" s="33">
        <f>'Hourly Loads p.u. of Peak'!Q105^2</f>
        <v>0.47859176277677395</v>
      </c>
      <c r="R105" s="33">
        <f>'Hourly Loads p.u. of Peak'!R105^2</f>
        <v>0.49004766858070614</v>
      </c>
      <c r="S105" s="33">
        <f>'Hourly Loads p.u. of Peak'!S105^2</f>
        <v>0.48922907101924151</v>
      </c>
      <c r="T105" s="33">
        <f>'Hourly Loads p.u. of Peak'!T105^2</f>
        <v>0.46169033911717883</v>
      </c>
      <c r="U105" s="33">
        <f>'Hourly Loads p.u. of Peak'!U105^2</f>
        <v>0.42563118496292618</v>
      </c>
      <c r="V105" s="33">
        <f>'Hourly Loads p.u. of Peak'!V105^2</f>
        <v>0.42688596907474857</v>
      </c>
      <c r="W105" s="33">
        <f>'Hourly Loads p.u. of Peak'!W105^2</f>
        <v>0.37332048365065973</v>
      </c>
      <c r="X105" s="33">
        <f>'Hourly Loads p.u. of Peak'!X105^2</f>
        <v>0.31143492590512339</v>
      </c>
      <c r="Y105" s="33">
        <f>'Hourly Loads p.u. of Peak'!Y105^2</f>
        <v>0.24186675749731498</v>
      </c>
    </row>
    <row r="106" spans="1:25" x14ac:dyDescent="0.25">
      <c r="A106" s="29">
        <f>IF('2018 Hourly Load - RC2016'!A107="","",'2018 Hourly Load - RC2016'!A107)</f>
        <v>43197</v>
      </c>
      <c r="B106" s="33">
        <f>'Hourly Loads p.u. of Peak'!B106^2</f>
        <v>0.19392360891536409</v>
      </c>
      <c r="C106" s="33">
        <f>'Hourly Loads p.u. of Peak'!C106^2</f>
        <v>0.16370389947649647</v>
      </c>
      <c r="D106" s="33">
        <f>'Hourly Loads p.u. of Peak'!D106^2</f>
        <v>0.14816704016270243</v>
      </c>
      <c r="E106" s="33">
        <f>'Hourly Loads p.u. of Peak'!E106^2</f>
        <v>0.14089284848918143</v>
      </c>
      <c r="F106" s="33">
        <f>'Hourly Loads p.u. of Peak'!F106^2</f>
        <v>0.1428757896415119</v>
      </c>
      <c r="G106" s="33">
        <f>'Hourly Loads p.u. of Peak'!G106^2</f>
        <v>0.16356869081038541</v>
      </c>
      <c r="H106" s="33">
        <f>'Hourly Loads p.u. of Peak'!H106^2</f>
        <v>0.21095116053097557</v>
      </c>
      <c r="I106" s="33">
        <f>'Hourly Loads p.u. of Peak'!I106^2</f>
        <v>0.24047153309920571</v>
      </c>
      <c r="J106" s="33">
        <f>'Hourly Loads p.u. of Peak'!J106^2</f>
        <v>0.26827652077776865</v>
      </c>
      <c r="K106" s="33">
        <f>'Hourly Loads p.u. of Peak'!K106^2</f>
        <v>0.32348723815471297</v>
      </c>
      <c r="L106" s="33">
        <f>'Hourly Loads p.u. of Peak'!L106^2</f>
        <v>0.38292897292541356</v>
      </c>
      <c r="M106" s="33">
        <f>'Hourly Loads p.u. of Peak'!M106^2</f>
        <v>0.43837277931765034</v>
      </c>
      <c r="N106" s="33">
        <f>'Hourly Loads p.u. of Peak'!N106^2</f>
        <v>0.48677738403076126</v>
      </c>
      <c r="O106" s="33">
        <f>'Hourly Loads p.u. of Peak'!O106^2</f>
        <v>0.53172813489873738</v>
      </c>
      <c r="P106" s="33">
        <f>'Hourly Loads p.u. of Peak'!P106^2</f>
        <v>0.56841199721967195</v>
      </c>
      <c r="Q106" s="33">
        <f>'Hourly Loads p.u. of Peak'!Q106^2</f>
        <v>0.59685695675754846</v>
      </c>
      <c r="R106" s="33">
        <f>'Hourly Loads p.u. of Peak'!R106^2</f>
        <v>0.61461097565446543</v>
      </c>
      <c r="S106" s="33">
        <f>'Hourly Loads p.u. of Peak'!S106^2</f>
        <v>0.60749117001750952</v>
      </c>
      <c r="T106" s="33">
        <f>'Hourly Loads p.u. of Peak'!T106^2</f>
        <v>0.57289375358254002</v>
      </c>
      <c r="U106" s="33">
        <f>'Hourly Loads p.u. of Peak'!U106^2</f>
        <v>0.54336834141222523</v>
      </c>
      <c r="V106" s="33">
        <f>'Hourly Loads p.u. of Peak'!V106^2</f>
        <v>0.53465692051033475</v>
      </c>
      <c r="W106" s="33">
        <f>'Hourly Loads p.u. of Peak'!W106^2</f>
        <v>0.46612964377131977</v>
      </c>
      <c r="X106" s="33">
        <f>'Hourly Loads p.u. of Peak'!X106^2</f>
        <v>0.38759689781017892</v>
      </c>
      <c r="Y106" s="33">
        <f>'Hourly Loads p.u. of Peak'!Y106^2</f>
        <v>0.31349013393888764</v>
      </c>
    </row>
    <row r="107" spans="1:25" x14ac:dyDescent="0.25">
      <c r="A107" s="29">
        <f>IF('2018 Hourly Load - RC2016'!A108="","",'2018 Hourly Load - RC2016'!A108)</f>
        <v>43198</v>
      </c>
      <c r="B107" s="33">
        <f>'Hourly Loads p.u. of Peak'!B107^2</f>
        <v>0.25671793940923221</v>
      </c>
      <c r="C107" s="33">
        <f>'Hourly Loads p.u. of Peak'!C107^2</f>
        <v>0.21768198813810533</v>
      </c>
      <c r="D107" s="33">
        <f>'Hourly Loads p.u. of Peak'!D107^2</f>
        <v>0.19099096897699064</v>
      </c>
      <c r="E107" s="33">
        <f>'Hourly Loads p.u. of Peak'!E107^2</f>
        <v>0.17768292998131249</v>
      </c>
      <c r="F107" s="33">
        <f>'Hourly Loads p.u. of Peak'!F107^2</f>
        <v>0.17789433142601299</v>
      </c>
      <c r="G107" s="33">
        <f>'Hourly Loads p.u. of Peak'!G107^2</f>
        <v>0.19717532007903263</v>
      </c>
      <c r="H107" s="33">
        <f>'Hourly Loads p.u. of Peak'!H107^2</f>
        <v>0.25049011541134175</v>
      </c>
      <c r="I107" s="33">
        <f>'Hourly Loads p.u. of Peak'!I107^2</f>
        <v>0.28128492077898143</v>
      </c>
      <c r="J107" s="33">
        <f>'Hourly Loads p.u. of Peak'!J107^2</f>
        <v>0.30780821388304935</v>
      </c>
      <c r="K107" s="33">
        <f>'Hourly Loads p.u. of Peak'!K107^2</f>
        <v>0.3471449754589977</v>
      </c>
      <c r="L107" s="33">
        <f>'Hourly Loads p.u. of Peak'!L107^2</f>
        <v>0.39564982932628784</v>
      </c>
      <c r="M107" s="33">
        <f>'Hourly Loads p.u. of Peak'!M107^2</f>
        <v>0.43815150465182401</v>
      </c>
      <c r="N107" s="33">
        <f>'Hourly Loads p.u. of Peak'!N107^2</f>
        <v>0.46402117166467494</v>
      </c>
      <c r="O107" s="33">
        <f>'Hourly Loads p.u. of Peak'!O107^2</f>
        <v>0.4777827940497737</v>
      </c>
      <c r="P107" s="33">
        <f>'Hourly Loads p.u. of Peak'!P107^2</f>
        <v>0.47501438194794909</v>
      </c>
      <c r="Q107" s="33">
        <f>'Hourly Loads p.u. of Peak'!Q107^2</f>
        <v>0.46049877085221852</v>
      </c>
      <c r="R107" s="33">
        <f>'Hourly Loads p.u. of Peak'!R107^2</f>
        <v>0.46830007662475776</v>
      </c>
      <c r="S107" s="33">
        <f>'Hourly Loads p.u. of Peak'!S107^2</f>
        <v>0.43743274776968993</v>
      </c>
      <c r="T107" s="33">
        <f>'Hourly Loads p.u. of Peak'!T107^2</f>
        <v>0.38106972109934101</v>
      </c>
      <c r="U107" s="33">
        <f>'Hourly Loads p.u. of Peak'!U107^2</f>
        <v>0.35511680726147765</v>
      </c>
      <c r="V107" s="33">
        <f>'Hourly Loads p.u. of Peak'!V107^2</f>
        <v>0.35856100957910114</v>
      </c>
      <c r="W107" s="33">
        <f>'Hourly Loads p.u. of Peak'!W107^2</f>
        <v>0.31190142512960606</v>
      </c>
      <c r="X107" s="33">
        <f>'Hourly Loads p.u. of Peak'!X107^2</f>
        <v>0.25203990215353644</v>
      </c>
      <c r="Y107" s="33">
        <f>'Hourly Loads p.u. of Peak'!Y107^2</f>
        <v>0.19499220879471804</v>
      </c>
    </row>
    <row r="108" spans="1:25" x14ac:dyDescent="0.25">
      <c r="A108" s="29">
        <f>IF('2018 Hourly Load - RC2016'!A109="","",'2018 Hourly Load - RC2016'!A109)</f>
        <v>43199</v>
      </c>
      <c r="B108" s="33">
        <f>'Hourly Loads p.u. of Peak'!B108^2</f>
        <v>0.15582216430802812</v>
      </c>
      <c r="C108" s="33">
        <f>'Hourly Loads p.u. of Peak'!C108^2</f>
        <v>0.13203479733599127</v>
      </c>
      <c r="D108" s="33">
        <f>'Hourly Loads p.u. of Peak'!D108^2</f>
        <v>0.11912823500225747</v>
      </c>
      <c r="E108" s="33">
        <f>'Hourly Loads p.u. of Peak'!E108^2</f>
        <v>0.11286767715667402</v>
      </c>
      <c r="F108" s="33">
        <f>'Hourly Loads p.u. of Peak'!F108^2</f>
        <v>0.11244697424694323</v>
      </c>
      <c r="G108" s="33">
        <f>'Hourly Loads p.u. of Peak'!G108^2</f>
        <v>0.12844628469473363</v>
      </c>
      <c r="H108" s="33">
        <f>'Hourly Loads p.u. of Peak'!H108^2</f>
        <v>0.17081172493018026</v>
      </c>
      <c r="I108" s="33">
        <f>'Hourly Loads p.u. of Peak'!I108^2</f>
        <v>0.19282125050995766</v>
      </c>
      <c r="J108" s="33">
        <f>'Hourly Loads p.u. of Peak'!J108^2</f>
        <v>0.20455272671343228</v>
      </c>
      <c r="K108" s="33">
        <f>'Hourly Loads p.u. of Peak'!K108^2</f>
        <v>0.22917492550373553</v>
      </c>
      <c r="L108" s="33">
        <f>'Hourly Loads p.u. of Peak'!L108^2</f>
        <v>0.24923704026053109</v>
      </c>
      <c r="M108" s="33">
        <f>'Hourly Loads p.u. of Peak'!M108^2</f>
        <v>0.26024403918837274</v>
      </c>
      <c r="N108" s="33">
        <f>'Hourly Loads p.u. of Peak'!N108^2</f>
        <v>0.26689332020340661</v>
      </c>
      <c r="O108" s="33">
        <f>'Hourly Loads p.u. of Peak'!O108^2</f>
        <v>0.27249119044948727</v>
      </c>
      <c r="P108" s="33">
        <f>'Hourly Loads p.u. of Peak'!P108^2</f>
        <v>0.28168392215316823</v>
      </c>
      <c r="Q108" s="33">
        <f>'Hourly Loads p.u. of Peak'!Q108^2</f>
        <v>0.29310647616027746</v>
      </c>
      <c r="R108" s="33">
        <f>'Hourly Loads p.u. of Peak'!R108^2</f>
        <v>0.30420274255310042</v>
      </c>
      <c r="S108" s="33">
        <f>'Hourly Loads p.u. of Peak'!S108^2</f>
        <v>0.31138829518448413</v>
      </c>
      <c r="T108" s="33">
        <f>'Hourly Loads p.u. of Peak'!T108^2</f>
        <v>0.30364993992471706</v>
      </c>
      <c r="U108" s="33">
        <f>'Hourly Loads p.u. of Peak'!U108^2</f>
        <v>0.29288032248931556</v>
      </c>
      <c r="V108" s="33">
        <f>'Hourly Loads p.u. of Peak'!V108^2</f>
        <v>0.30938647690816951</v>
      </c>
      <c r="W108" s="33">
        <f>'Hourly Loads p.u. of Peak'!W108^2</f>
        <v>0.27340797035222197</v>
      </c>
      <c r="X108" s="33">
        <f>'Hourly Loads p.u. of Peak'!X108^2</f>
        <v>0.22002747166596021</v>
      </c>
      <c r="Y108" s="33">
        <f>'Hourly Loads p.u. of Peak'!Y108^2</f>
        <v>0.16981166852690971</v>
      </c>
    </row>
    <row r="109" spans="1:25" x14ac:dyDescent="0.25">
      <c r="A109" s="29">
        <f>IF('2018 Hourly Load - RC2016'!A110="","",'2018 Hourly Load - RC2016'!A110)</f>
        <v>43200</v>
      </c>
      <c r="B109" s="33">
        <f>'Hourly Loads p.u. of Peak'!B109^2</f>
        <v>0.13285587891330844</v>
      </c>
      <c r="C109" s="33">
        <f>'Hourly Loads p.u. of Peak'!C109^2</f>
        <v>0.11317669187084703</v>
      </c>
      <c r="D109" s="33">
        <f>'Hourly Loads p.u. of Peak'!D109^2</f>
        <v>0.10245198746697799</v>
      </c>
      <c r="E109" s="33">
        <f>'Hourly Loads p.u. of Peak'!E109^2</f>
        <v>9.8610464806275167E-2</v>
      </c>
      <c r="F109" s="33">
        <f>'Hourly Loads p.u. of Peak'!F109^2</f>
        <v>0.10045582848749672</v>
      </c>
      <c r="G109" s="33">
        <f>'Hourly Loads p.u. of Peak'!G109^2</f>
        <v>0.11769054318485009</v>
      </c>
      <c r="H109" s="33">
        <f>'Hourly Loads p.u. of Peak'!H109^2</f>
        <v>0.16124513400292695</v>
      </c>
      <c r="I109" s="33">
        <f>'Hourly Loads p.u. of Peak'!I109^2</f>
        <v>0.18695893993114826</v>
      </c>
      <c r="J109" s="33">
        <f>'Hourly Loads p.u. of Peak'!J109^2</f>
        <v>0.19978121505093901</v>
      </c>
      <c r="K109" s="33">
        <f>'Hourly Loads p.u. of Peak'!K109^2</f>
        <v>0.22187354581411917</v>
      </c>
      <c r="L109" s="33">
        <f>'Hourly Loads p.u. of Peak'!L109^2</f>
        <v>0.24322480544734837</v>
      </c>
      <c r="M109" s="33">
        <f>'Hourly Loads p.u. of Peak'!M109^2</f>
        <v>0.25926451824714686</v>
      </c>
      <c r="N109" s="33">
        <f>'Hourly Loads p.u. of Peak'!N109^2</f>
        <v>0.27040147501911482</v>
      </c>
      <c r="O109" s="33">
        <f>'Hourly Loads p.u. of Peak'!O109^2</f>
        <v>0.28346068300725996</v>
      </c>
      <c r="P109" s="33">
        <f>'Hourly Loads p.u. of Peak'!P109^2</f>
        <v>0.29792147293795229</v>
      </c>
      <c r="Q109" s="33">
        <f>'Hourly Loads p.u. of Peak'!Q109^2</f>
        <v>0.31400499204683013</v>
      </c>
      <c r="R109" s="33">
        <f>'Hourly Loads p.u. of Peak'!R109^2</f>
        <v>0.32534341594570726</v>
      </c>
      <c r="S109" s="33">
        <f>'Hourly Loads p.u. of Peak'!S109^2</f>
        <v>0.32505750449914417</v>
      </c>
      <c r="T109" s="33">
        <f>'Hourly Loads p.u. of Peak'!T109^2</f>
        <v>0.31391135006060744</v>
      </c>
      <c r="U109" s="33">
        <f>'Hourly Loads p.u. of Peak'!U109^2</f>
        <v>0.30618774702710183</v>
      </c>
      <c r="V109" s="33">
        <f>'Hourly Loads p.u. of Peak'!V109^2</f>
        <v>0.32248995728566993</v>
      </c>
      <c r="W109" s="33">
        <f>'Hourly Loads p.u. of Peak'!W109^2</f>
        <v>0.28328275555271326</v>
      </c>
      <c r="X109" s="33">
        <f>'Hourly Loads p.u. of Peak'!X109^2</f>
        <v>0.23254746143286506</v>
      </c>
      <c r="Y109" s="33">
        <f>'Hourly Loads p.u. of Peak'!Y109^2</f>
        <v>0.17980260023391259</v>
      </c>
    </row>
    <row r="110" spans="1:25" x14ac:dyDescent="0.25">
      <c r="A110" s="29">
        <f>IF('2018 Hourly Load - RC2016'!A111="","",'2018 Hourly Load - RC2016'!A111)</f>
        <v>43201</v>
      </c>
      <c r="B110" s="33">
        <f>'Hourly Loads p.u. of Peak'!B110^2</f>
        <v>0.14155228923732394</v>
      </c>
      <c r="C110" s="33">
        <f>'Hourly Loads p.u. of Peak'!C110^2</f>
        <v>0.1182645725404065</v>
      </c>
      <c r="D110" s="33">
        <f>'Hourly Loads p.u. of Peak'!D110^2</f>
        <v>0.10693998790904807</v>
      </c>
      <c r="E110" s="33">
        <f>'Hourly Loads p.u. of Peak'!E110^2</f>
        <v>0.10229157206234893</v>
      </c>
      <c r="F110" s="33">
        <f>'Hourly Loads p.u. of Peak'!F110^2</f>
        <v>0.10382059292078953</v>
      </c>
      <c r="G110" s="33">
        <f>'Hourly Loads p.u. of Peak'!G110^2</f>
        <v>0.11961903848022945</v>
      </c>
      <c r="H110" s="33">
        <f>'Hourly Loads p.u. of Peak'!H110^2</f>
        <v>0.16195054388210345</v>
      </c>
      <c r="I110" s="33">
        <f>'Hourly Loads p.u. of Peak'!I110^2</f>
        <v>0.18847951373919494</v>
      </c>
      <c r="J110" s="33">
        <f>'Hourly Loads p.u. of Peak'!J110^2</f>
        <v>0.20793009975284116</v>
      </c>
      <c r="K110" s="33">
        <f>'Hourly Loads p.u. of Peak'!K110^2</f>
        <v>0.24141491972690518</v>
      </c>
      <c r="L110" s="33">
        <f>'Hourly Loads p.u. of Peak'!L110^2</f>
        <v>0.27358276965750111</v>
      </c>
      <c r="M110" s="33">
        <f>'Hourly Loads p.u. of Peak'!M110^2</f>
        <v>0.29660026453152566</v>
      </c>
      <c r="N110" s="33">
        <f>'Hourly Loads p.u. of Peak'!N110^2</f>
        <v>0.31302244769347737</v>
      </c>
      <c r="O110" s="33">
        <f>'Hourly Loads p.u. of Peak'!O110^2</f>
        <v>0.32979111528167188</v>
      </c>
      <c r="P110" s="33">
        <f>'Hourly Loads p.u. of Peak'!P110^2</f>
        <v>0.34542394349183025</v>
      </c>
      <c r="Q110" s="33">
        <f>'Hourly Loads p.u. of Peak'!Q110^2</f>
        <v>0.35124337643087394</v>
      </c>
      <c r="R110" s="33">
        <f>'Hourly Loads p.u. of Peak'!R110^2</f>
        <v>0.35307812500288999</v>
      </c>
      <c r="S110" s="33">
        <f>'Hourly Loads p.u. of Peak'!S110^2</f>
        <v>0.34414823115368565</v>
      </c>
      <c r="T110" s="33">
        <f>'Hourly Loads p.u. of Peak'!T110^2</f>
        <v>0.32792227477037228</v>
      </c>
      <c r="U110" s="33">
        <f>'Hourly Loads p.u. of Peak'!U110^2</f>
        <v>0.31569293580564545</v>
      </c>
      <c r="V110" s="33">
        <f>'Hourly Loads p.u. of Peak'!V110^2</f>
        <v>0.32415294742072387</v>
      </c>
      <c r="W110" s="33">
        <f>'Hourly Loads p.u. of Peak'!W110^2</f>
        <v>0.29491884764219228</v>
      </c>
      <c r="X110" s="33">
        <f>'Hourly Loads p.u. of Peak'!X110^2</f>
        <v>0.25650629183225115</v>
      </c>
      <c r="Y110" s="33">
        <f>'Hourly Loads p.u. of Peak'!Y110^2</f>
        <v>0.21141196205500654</v>
      </c>
    </row>
    <row r="111" spans="1:25" x14ac:dyDescent="0.25">
      <c r="A111" s="29">
        <f>IF('2018 Hourly Load - RC2016'!A112="","",'2018 Hourly Load - RC2016'!A112)</f>
        <v>43202</v>
      </c>
      <c r="B111" s="33">
        <f>'Hourly Loads p.u. of Peak'!B111^2</f>
        <v>0.17122640021746627</v>
      </c>
      <c r="C111" s="33">
        <f>'Hourly Loads p.u. of Peak'!C111^2</f>
        <v>0.14535005795751765</v>
      </c>
      <c r="D111" s="33">
        <f>'Hourly Loads p.u. of Peak'!D111^2</f>
        <v>0.12823673535180377</v>
      </c>
      <c r="E111" s="33">
        <f>'Hourly Loads p.u. of Peak'!E111^2</f>
        <v>0.11889761778348459</v>
      </c>
      <c r="F111" s="33">
        <f>'Hourly Loads p.u. of Peak'!F111^2</f>
        <v>0.11506799500757937</v>
      </c>
      <c r="G111" s="33">
        <f>'Hourly Loads p.u. of Peak'!G111^2</f>
        <v>0.118006086514124</v>
      </c>
      <c r="H111" s="33">
        <f>'Hourly Loads p.u. of Peak'!H111^2</f>
        <v>0.1317920026789981</v>
      </c>
      <c r="I111" s="33">
        <f>'Hourly Loads p.u. of Peak'!I111^2</f>
        <v>0.14997374187406975</v>
      </c>
      <c r="J111" s="33">
        <f>'Hourly Loads p.u. of Peak'!J111^2</f>
        <v>0.19425492914925885</v>
      </c>
      <c r="K111" s="33">
        <f>'Hourly Loads p.u. of Peak'!K111^2</f>
        <v>0.24902849988538958</v>
      </c>
      <c r="L111" s="33">
        <f>'Hourly Loads p.u. of Peak'!L111^2</f>
        <v>0.2951911851553265</v>
      </c>
      <c r="M111" s="33">
        <f>'Hourly Loads p.u. of Peak'!M111^2</f>
        <v>0.33325523336659124</v>
      </c>
      <c r="N111" s="33">
        <f>'Hourly Loads p.u. of Peak'!N111^2</f>
        <v>0.36011381624218475</v>
      </c>
      <c r="O111" s="33">
        <f>'Hourly Loads p.u. of Peak'!O111^2</f>
        <v>0.38484458555249224</v>
      </c>
      <c r="P111" s="33">
        <f>'Hourly Loads p.u. of Peak'!P111^2</f>
        <v>0.4000243837344562</v>
      </c>
      <c r="Q111" s="33">
        <f>'Hourly Loads p.u. of Peak'!Q111^2</f>
        <v>0.41409854174727312</v>
      </c>
      <c r="R111" s="33">
        <f>'Hourly Loads p.u. of Peak'!R111^2</f>
        <v>0.41938496737751751</v>
      </c>
      <c r="S111" s="33">
        <f>'Hourly Loads p.u. of Peak'!S111^2</f>
        <v>0.41350726043903169</v>
      </c>
      <c r="T111" s="33">
        <f>'Hourly Loads p.u. of Peak'!T111^2</f>
        <v>0.38287726594469063</v>
      </c>
      <c r="U111" s="33">
        <f>'Hourly Loads p.u. of Peak'!U111^2</f>
        <v>0.3488209303064459</v>
      </c>
      <c r="V111" s="33">
        <f>'Hourly Loads p.u. of Peak'!V111^2</f>
        <v>0.34857421324353516</v>
      </c>
      <c r="W111" s="33">
        <f>'Hourly Loads p.u. of Peak'!W111^2</f>
        <v>0.31630358301119421</v>
      </c>
      <c r="X111" s="33">
        <f>'Hourly Loads p.u. of Peak'!X111^2</f>
        <v>0.26892612670840349</v>
      </c>
      <c r="Y111" s="33">
        <f>'Hourly Loads p.u. of Peak'!Y111^2</f>
        <v>0.22408319225301895</v>
      </c>
    </row>
    <row r="112" spans="1:25" x14ac:dyDescent="0.25">
      <c r="A112" s="29">
        <f>IF('2018 Hourly Load - RC2016'!A113="","",'2018 Hourly Load - RC2016'!A113)</f>
        <v>43203</v>
      </c>
      <c r="B112" s="33">
        <f>'Hourly Loads p.u. of Peak'!B112^2</f>
        <v>0.18375712379566939</v>
      </c>
      <c r="C112" s="33">
        <f>'Hourly Loads p.u. of Peak'!C112^2</f>
        <v>0.15499862489914354</v>
      </c>
      <c r="D112" s="33">
        <f>'Hourly Loads p.u. of Peak'!D112^2</f>
        <v>0.13817728151167497</v>
      </c>
      <c r="E112" s="33">
        <f>'Hourly Loads p.u. of Peak'!E112^2</f>
        <v>0.12737042478591315</v>
      </c>
      <c r="F112" s="33">
        <f>'Hourly Loads p.u. of Peak'!F112^2</f>
        <v>0.12296567815133169</v>
      </c>
      <c r="G112" s="33">
        <f>'Hourly Loads p.u. of Peak'!G112^2</f>
        <v>0.12458256648830679</v>
      </c>
      <c r="H112" s="33">
        <f>'Hourly Loads p.u. of Peak'!H112^2</f>
        <v>0.13389345390598104</v>
      </c>
      <c r="I112" s="33">
        <f>'Hourly Loads p.u. of Peak'!I112^2</f>
        <v>0.14765285062684103</v>
      </c>
      <c r="J112" s="33">
        <f>'Hourly Loads p.u. of Peak'!J112^2</f>
        <v>0.186814444571899</v>
      </c>
      <c r="K112" s="33">
        <f>'Hourly Loads p.u. of Peak'!K112^2</f>
        <v>0.24014383153352056</v>
      </c>
      <c r="L112" s="33">
        <f>'Hourly Loads p.u. of Peak'!L112^2</f>
        <v>0.28457399517196014</v>
      </c>
      <c r="M112" s="33">
        <f>'Hourly Loads p.u. of Peak'!M112^2</f>
        <v>0.31846907227159349</v>
      </c>
      <c r="N112" s="33">
        <f>'Hourly Loads p.u. of Peak'!N112^2</f>
        <v>0.34951220241725289</v>
      </c>
      <c r="O112" s="33">
        <f>'Hourly Loads p.u. of Peak'!O112^2</f>
        <v>0.37077205445659339</v>
      </c>
      <c r="P112" s="33">
        <f>'Hourly Loads p.u. of Peak'!P112^2</f>
        <v>0.37983273357333514</v>
      </c>
      <c r="Q112" s="33">
        <f>'Hourly Loads p.u. of Peak'!Q112^2</f>
        <v>0.38718082602768417</v>
      </c>
      <c r="R112" s="33">
        <f>'Hourly Loads p.u. of Peak'!R112^2</f>
        <v>0.38910703107092121</v>
      </c>
      <c r="S112" s="33">
        <f>'Hourly Loads p.u. of Peak'!S112^2</f>
        <v>0.38546689174741505</v>
      </c>
      <c r="T112" s="33">
        <f>'Hourly Loads p.u. of Peak'!T112^2</f>
        <v>0.36823235335758175</v>
      </c>
      <c r="U112" s="33">
        <f>'Hourly Loads p.u. of Peak'!U112^2</f>
        <v>0.36312877957311401</v>
      </c>
      <c r="V112" s="33">
        <f>'Hourly Loads p.u. of Peak'!V112^2</f>
        <v>0.378700594907602</v>
      </c>
      <c r="W112" s="33">
        <f>'Hourly Loads p.u. of Peak'!W112^2</f>
        <v>0.34062780638194962</v>
      </c>
      <c r="X112" s="33">
        <f>'Hourly Loads p.u. of Peak'!X112^2</f>
        <v>0.28958841844792027</v>
      </c>
      <c r="Y112" s="33">
        <f>'Hourly Loads p.u. of Peak'!Y112^2</f>
        <v>0.23121959872676878</v>
      </c>
    </row>
    <row r="113" spans="1:25" x14ac:dyDescent="0.25">
      <c r="A113" s="29">
        <f>IF('2018 Hourly Load - RC2016'!A114="","",'2018 Hourly Load - RC2016'!A114)</f>
        <v>43204</v>
      </c>
      <c r="B113" s="33">
        <f>'Hourly Loads p.u. of Peak'!B113^2</f>
        <v>0.18533658780666901</v>
      </c>
      <c r="C113" s="33">
        <f>'Hourly Loads p.u. of Peak'!C113^2</f>
        <v>0.15810645516145458</v>
      </c>
      <c r="D113" s="33">
        <f>'Hourly Loads p.u. of Peak'!D113^2</f>
        <v>0.14388830452766346</v>
      </c>
      <c r="E113" s="33">
        <f>'Hourly Loads p.u. of Peak'!E113^2</f>
        <v>0.13604234582082422</v>
      </c>
      <c r="F113" s="33">
        <f>'Hourly Loads p.u. of Peak'!F113^2</f>
        <v>0.13675214418619422</v>
      </c>
      <c r="G113" s="33">
        <f>'Hourly Loads p.u. of Peak'!G113^2</f>
        <v>0.15440702763386108</v>
      </c>
      <c r="H113" s="33">
        <f>'Hourly Loads p.u. of Peak'!H113^2</f>
        <v>0.20067860287208125</v>
      </c>
      <c r="I113" s="33">
        <f>'Hourly Loads p.u. of Peak'!I113^2</f>
        <v>0.22957512611818287</v>
      </c>
      <c r="J113" s="33">
        <f>'Hourly Loads p.u. of Peak'!J113^2</f>
        <v>0.26280800439163643</v>
      </c>
      <c r="K113" s="33">
        <f>'Hourly Loads p.u. of Peak'!K113^2</f>
        <v>0.31738540420893707</v>
      </c>
      <c r="L113" s="33">
        <f>'Hourly Loads p.u. of Peak'!L113^2</f>
        <v>0.37199421120348247</v>
      </c>
      <c r="M113" s="33">
        <f>'Hourly Loads p.u. of Peak'!M113^2</f>
        <v>0.42252946262153424</v>
      </c>
      <c r="N113" s="33">
        <f>'Hourly Loads p.u. of Peak'!N113^2</f>
        <v>0.46533128142543007</v>
      </c>
      <c r="O113" s="33">
        <f>'Hourly Loads p.u. of Peak'!O113^2</f>
        <v>0.50912389612374298</v>
      </c>
      <c r="P113" s="33">
        <f>'Hourly Loads p.u. of Peak'!P113^2</f>
        <v>0.54515609093799089</v>
      </c>
      <c r="Q113" s="33">
        <f>'Hourly Loads p.u. of Peak'!Q113^2</f>
        <v>0.5765679673891394</v>
      </c>
      <c r="R113" s="33">
        <f>'Hourly Loads p.u. of Peak'!R113^2</f>
        <v>0.59331163073062121</v>
      </c>
      <c r="S113" s="33">
        <f>'Hourly Loads p.u. of Peak'!S113^2</f>
        <v>0.58778919741009839</v>
      </c>
      <c r="T113" s="33">
        <f>'Hourly Loads p.u. of Peak'!T113^2</f>
        <v>0.55295764633404865</v>
      </c>
      <c r="U113" s="33">
        <f>'Hourly Loads p.u. of Peak'!U113^2</f>
        <v>0.51049615690376338</v>
      </c>
      <c r="V113" s="33">
        <f>'Hourly Loads p.u. of Peak'!V113^2</f>
        <v>0.50472132627606825</v>
      </c>
      <c r="W113" s="33">
        <f>'Hourly Loads p.u. of Peak'!W113^2</f>
        <v>0.44392280040102211</v>
      </c>
      <c r="X113" s="33">
        <f>'Hourly Loads p.u. of Peak'!X113^2</f>
        <v>0.36595408488974296</v>
      </c>
      <c r="Y113" s="33">
        <f>'Hourly Loads p.u. of Peak'!Y113^2</f>
        <v>0.28658345576830463</v>
      </c>
    </row>
    <row r="114" spans="1:25" x14ac:dyDescent="0.25">
      <c r="A114" s="29">
        <f>IF('2018 Hourly Load - RC2016'!A115="","",'2018 Hourly Load - RC2016'!A115)</f>
        <v>43205</v>
      </c>
      <c r="B114" s="33">
        <f>'Hourly Loads p.u. of Peak'!B114^2</f>
        <v>0.22626403772385736</v>
      </c>
      <c r="C114" s="33">
        <f>'Hourly Loads p.u. of Peak'!C114^2</f>
        <v>0.19117360436600986</v>
      </c>
      <c r="D114" s="33">
        <f>'Hourly Loads p.u. of Peak'!D114^2</f>
        <v>0.17081172493018026</v>
      </c>
      <c r="E114" s="33">
        <f>'Hourly Loads p.u. of Peak'!E114^2</f>
        <v>0.15740947662210089</v>
      </c>
      <c r="F114" s="33">
        <f>'Hourly Loads p.u. of Peak'!F114^2</f>
        <v>0.15489994680207428</v>
      </c>
      <c r="G114" s="33">
        <f>'Hourly Loads p.u. of Peak'!G114^2</f>
        <v>0.17146852630237822</v>
      </c>
      <c r="H114" s="33">
        <f>'Hourly Loads p.u. of Peak'!H114^2</f>
        <v>0.21932250691963145</v>
      </c>
      <c r="I114" s="33">
        <f>'Hourly Loads p.u. of Peak'!I114^2</f>
        <v>0.24690637354684103</v>
      </c>
      <c r="J114" s="33">
        <f>'Hourly Loads p.u. of Peak'!J114^2</f>
        <v>0.28855509752877728</v>
      </c>
      <c r="K114" s="33">
        <f>'Hourly Loads p.u. of Peak'!K114^2</f>
        <v>0.35213535981555844</v>
      </c>
      <c r="L114" s="33">
        <f>'Hourly Loads p.u. of Peak'!L114^2</f>
        <v>0.4097009713524456</v>
      </c>
      <c r="M114" s="33">
        <f>'Hourly Loads p.u. of Peak'!M114^2</f>
        <v>0.46567335292681306</v>
      </c>
      <c r="N114" s="33">
        <f>'Hourly Loads p.u. of Peak'!N114^2</f>
        <v>0.50834908741516771</v>
      </c>
      <c r="O114" s="33">
        <f>'Hourly Loads p.u. of Peak'!O114^2</f>
        <v>0.53986304592045709</v>
      </c>
      <c r="P114" s="33">
        <f>'Hourly Loads p.u. of Peak'!P114^2</f>
        <v>0.55252277248918713</v>
      </c>
      <c r="Q114" s="33">
        <f>'Hourly Loads p.u. of Peak'!Q114^2</f>
        <v>0.56238014339442555</v>
      </c>
      <c r="R114" s="33">
        <f>'Hourly Loads p.u. of Peak'!R114^2</f>
        <v>0.55519684261156566</v>
      </c>
      <c r="S114" s="33">
        <f>'Hourly Loads p.u. of Peak'!S114^2</f>
        <v>0.51258792343647386</v>
      </c>
      <c r="T114" s="33">
        <f>'Hourly Loads p.u. of Peak'!T114^2</f>
        <v>0.49139399295346214</v>
      </c>
      <c r="U114" s="33">
        <f>'Hourly Loads p.u. of Peak'!U114^2</f>
        <v>0.46265606966821826</v>
      </c>
      <c r="V114" s="33">
        <f>'Hourly Loads p.u. of Peak'!V114^2</f>
        <v>0.46476144155549981</v>
      </c>
      <c r="W114" s="33">
        <f>'Hourly Loads p.u. of Peak'!W114^2</f>
        <v>0.41173595115311123</v>
      </c>
      <c r="X114" s="33">
        <f>'Hourly Loads p.u. of Peak'!X114^2</f>
        <v>0.33717399966852801</v>
      </c>
      <c r="Y114" s="33">
        <f>'Hourly Loads p.u. of Peak'!Y114^2</f>
        <v>0.26422354255817604</v>
      </c>
    </row>
    <row r="115" spans="1:25" x14ac:dyDescent="0.25">
      <c r="A115" s="29">
        <f>IF('2018 Hourly Load - RC2016'!A116="","",'2018 Hourly Load - RC2016'!A116)</f>
        <v>43206</v>
      </c>
      <c r="B115" s="33">
        <f>'Hourly Loads p.u. of Peak'!B115^2</f>
        <v>0.21037586560163626</v>
      </c>
      <c r="C115" s="33">
        <f>'Hourly Loads p.u. of Peak'!C115^2</f>
        <v>0.17708464175836114</v>
      </c>
      <c r="D115" s="33">
        <f>'Hourly Loads p.u. of Peak'!D115^2</f>
        <v>0.15760845624191952</v>
      </c>
      <c r="E115" s="33">
        <f>'Hourly Loads p.u. of Peak'!E115^2</f>
        <v>0.1479741143496138</v>
      </c>
      <c r="F115" s="33">
        <f>'Hourly Loads p.u. of Peak'!F115^2</f>
        <v>0.14598790714411383</v>
      </c>
      <c r="G115" s="33">
        <f>'Hourly Loads p.u. of Peak'!G115^2</f>
        <v>0.16131224956265944</v>
      </c>
      <c r="H115" s="33">
        <f>'Hourly Loads p.u. of Peak'!H115^2</f>
        <v>0.20409946626352857</v>
      </c>
      <c r="I115" s="33">
        <f>'Hourly Loads p.u. of Peak'!I115^2</f>
        <v>0.22698006271223933</v>
      </c>
      <c r="J115" s="33">
        <f>'Hourly Loads p.u. of Peak'!J115^2</f>
        <v>0.24409099731114628</v>
      </c>
      <c r="K115" s="33">
        <f>'Hourly Loads p.u. of Peak'!K115^2</f>
        <v>0.27161949814018599</v>
      </c>
      <c r="L115" s="33">
        <f>'Hourly Loads p.u. of Peak'!L115^2</f>
        <v>0.29573623723530129</v>
      </c>
      <c r="M115" s="33">
        <f>'Hourly Loads p.u. of Peak'!M115^2</f>
        <v>0.31283547094997793</v>
      </c>
      <c r="N115" s="33">
        <f>'Hourly Loads p.u. of Peak'!N115^2</f>
        <v>0.33108803863641839</v>
      </c>
      <c r="O115" s="33">
        <f>'Hourly Loads p.u. of Peak'!O115^2</f>
        <v>0.35273064382819197</v>
      </c>
      <c r="P115" s="33">
        <f>'Hourly Loads p.u. of Peak'!P115^2</f>
        <v>0.36879033872880856</v>
      </c>
      <c r="Q115" s="33">
        <f>'Hourly Loads p.u. of Peak'!Q115^2</f>
        <v>0.38101813980318683</v>
      </c>
      <c r="R115" s="33">
        <f>'Hourly Loads p.u. of Peak'!R115^2</f>
        <v>0.38853387627048919</v>
      </c>
      <c r="S115" s="33">
        <f>'Hourly Loads p.u. of Peak'!S115^2</f>
        <v>0.38577823337172962</v>
      </c>
      <c r="T115" s="33">
        <f>'Hourly Loads p.u. of Peak'!T115^2</f>
        <v>0.37296317813216817</v>
      </c>
      <c r="U115" s="33">
        <f>'Hourly Loads p.u. of Peak'!U115^2</f>
        <v>0.36995840048816775</v>
      </c>
      <c r="V115" s="33">
        <f>'Hourly Loads p.u. of Peak'!V115^2</f>
        <v>0.38401562599657868</v>
      </c>
      <c r="W115" s="33">
        <f>'Hourly Loads p.u. of Peak'!W115^2</f>
        <v>0.35233373195996126</v>
      </c>
      <c r="X115" s="33">
        <f>'Hourly Loads p.u. of Peak'!X115^2</f>
        <v>0.29573623723530129</v>
      </c>
      <c r="Y115" s="33">
        <f>'Hourly Loads p.u. of Peak'!Y115^2</f>
        <v>0.23363672245883241</v>
      </c>
    </row>
    <row r="116" spans="1:25" x14ac:dyDescent="0.25">
      <c r="A116" s="29">
        <f>IF('2018 Hourly Load - RC2016'!A117="","",'2018 Hourly Load - RC2016'!A117)</f>
        <v>43207</v>
      </c>
      <c r="B116" s="33">
        <f>'Hourly Loads p.u. of Peak'!B116^2</f>
        <v>0.18895141565451651</v>
      </c>
      <c r="C116" s="33">
        <f>'Hourly Loads p.u. of Peak'!C116^2</f>
        <v>0.16221967643873364</v>
      </c>
      <c r="D116" s="33">
        <f>'Hourly Loads p.u. of Peak'!D116^2</f>
        <v>0.1475244428923965</v>
      </c>
      <c r="E116" s="33">
        <f>'Hourly Loads p.u. of Peak'!E116^2</f>
        <v>0.14010980744135054</v>
      </c>
      <c r="F116" s="33">
        <f>'Hourly Loads p.u. of Peak'!F116^2</f>
        <v>0.14114388246790618</v>
      </c>
      <c r="G116" s="33">
        <f>'Hourly Loads p.u. of Peak'!G116^2</f>
        <v>0.15943829264203879</v>
      </c>
      <c r="H116" s="33">
        <f>'Hourly Loads p.u. of Peak'!H116^2</f>
        <v>0.20519570627430173</v>
      </c>
      <c r="I116" s="33">
        <f>'Hourly Loads p.u. of Peak'!I116^2</f>
        <v>0.23379831091943681</v>
      </c>
      <c r="J116" s="33">
        <f>'Hourly Loads p.u. of Peak'!J116^2</f>
        <v>0.26041457918326522</v>
      </c>
      <c r="K116" s="33">
        <f>'Hourly Loads p.u. of Peak'!K116^2</f>
        <v>0.30272971940691179</v>
      </c>
      <c r="L116" s="33">
        <f>'Hourly Loads p.u. of Peak'!L116^2</f>
        <v>0.34243465297969489</v>
      </c>
      <c r="M116" s="33">
        <f>'Hourly Loads p.u. of Peak'!M116^2</f>
        <v>0.36924718642577992</v>
      </c>
      <c r="N116" s="33">
        <f>'Hourly Loads p.u. of Peak'!N116^2</f>
        <v>0.37839212308094139</v>
      </c>
      <c r="O116" s="33">
        <f>'Hourly Loads p.u. of Peak'!O116^2</f>
        <v>0.38551877329003909</v>
      </c>
      <c r="P116" s="33">
        <f>'Hourly Loads p.u. of Peak'!P116^2</f>
        <v>0.38822142443248364</v>
      </c>
      <c r="Q116" s="33">
        <f>'Hourly Loads p.u. of Peak'!Q116^2</f>
        <v>0.38411919706373543</v>
      </c>
      <c r="R116" s="33">
        <f>'Hourly Loads p.u. of Peak'!R116^2</f>
        <v>0.37792965099951698</v>
      </c>
      <c r="S116" s="33">
        <f>'Hourly Loads p.u. of Peak'!S116^2</f>
        <v>0.36514573760311059</v>
      </c>
      <c r="T116" s="33">
        <f>'Hourly Loads p.u. of Peak'!T116^2</f>
        <v>0.35342577724825103</v>
      </c>
      <c r="U116" s="33">
        <f>'Hourly Loads p.u. of Peak'!U116^2</f>
        <v>0.34640686664450837</v>
      </c>
      <c r="V116" s="33">
        <f>'Hourly Loads p.u. of Peak'!V116^2</f>
        <v>0.35521640529976567</v>
      </c>
      <c r="W116" s="33">
        <f>'Hourly Loads p.u. of Peak'!W116^2</f>
        <v>0.3290717020467897</v>
      </c>
      <c r="X116" s="33">
        <f>'Hourly Loads p.u. of Peak'!X116^2</f>
        <v>0.28461857304464228</v>
      </c>
      <c r="Y116" s="33">
        <f>'Hourly Loads p.u. of Peak'!Y116^2</f>
        <v>0.23206416237102107</v>
      </c>
    </row>
    <row r="117" spans="1:25" x14ac:dyDescent="0.25">
      <c r="A117" s="29">
        <f>IF('2018 Hourly Load - RC2016'!A118="","",'2018 Hourly Load - RC2016'!A118)</f>
        <v>43208</v>
      </c>
      <c r="B117" s="33">
        <f>'Hourly Loads p.u. of Peak'!B117^2</f>
        <v>0.18916941553907823</v>
      </c>
      <c r="C117" s="33">
        <f>'Hourly Loads p.u. of Peak'!C117^2</f>
        <v>0.16164803683560316</v>
      </c>
      <c r="D117" s="33">
        <f>'Hourly Loads p.u. of Peak'!D117^2</f>
        <v>0.14493620485678577</v>
      </c>
      <c r="E117" s="33">
        <f>'Hourly Loads p.u. of Peak'!E117^2</f>
        <v>0.13613482347916661</v>
      </c>
      <c r="F117" s="33">
        <f>'Hourly Loads p.u. of Peak'!F117^2</f>
        <v>0.13478163358684067</v>
      </c>
      <c r="G117" s="33">
        <f>'Hourly Loads p.u. of Peak'!G117^2</f>
        <v>0.14877880107318023</v>
      </c>
      <c r="H117" s="33">
        <f>'Hourly Loads p.u. of Peak'!H117^2</f>
        <v>0.17959006762809301</v>
      </c>
      <c r="I117" s="33">
        <f>'Hourly Loads p.u. of Peak'!I117^2</f>
        <v>0.20766346168577754</v>
      </c>
      <c r="J117" s="33">
        <f>'Hourly Loads p.u. of Peak'!J117^2</f>
        <v>0.24786228673656294</v>
      </c>
      <c r="K117" s="33">
        <f>'Hourly Loads p.u. of Peak'!K117^2</f>
        <v>0.30282167861640791</v>
      </c>
      <c r="L117" s="33">
        <f>'Hourly Loads p.u. of Peak'!L117^2</f>
        <v>0.35144149720613932</v>
      </c>
      <c r="M117" s="33">
        <f>'Hourly Loads p.u. of Peak'!M117^2</f>
        <v>0.38567443886533936</v>
      </c>
      <c r="N117" s="33">
        <f>'Hourly Loads p.u. of Peak'!N117^2</f>
        <v>0.40756433368305928</v>
      </c>
      <c r="O117" s="33">
        <f>'Hourly Loads p.u. of Peak'!O117^2</f>
        <v>0.4319784930908771</v>
      </c>
      <c r="P117" s="33">
        <f>'Hourly Loads p.u. of Peak'!P117^2</f>
        <v>0.44408984042979766</v>
      </c>
      <c r="Q117" s="33">
        <f>'Hourly Loads p.u. of Peak'!Q117^2</f>
        <v>0.44192077090480719</v>
      </c>
      <c r="R117" s="33">
        <f>'Hourly Loads p.u. of Peak'!R117^2</f>
        <v>0.4371012128246568</v>
      </c>
      <c r="S117" s="33">
        <f>'Hourly Loads p.u. of Peak'!S117^2</f>
        <v>0.43142946099955737</v>
      </c>
      <c r="T117" s="33">
        <f>'Hourly Loads p.u. of Peak'!T117^2</f>
        <v>0.40788447322718885</v>
      </c>
      <c r="U117" s="33">
        <f>'Hourly Loads p.u. of Peak'!U117^2</f>
        <v>0.38086341686215258</v>
      </c>
      <c r="V117" s="33">
        <f>'Hourly Loads p.u. of Peak'!V117^2</f>
        <v>0.38230871957844759</v>
      </c>
      <c r="W117" s="33">
        <f>'Hourly Loads p.u. of Peak'!W117^2</f>
        <v>0.35114433699066944</v>
      </c>
      <c r="X117" s="33">
        <f>'Hourly Loads p.u. of Peak'!X117^2</f>
        <v>0.30882898205588472</v>
      </c>
      <c r="Y117" s="33">
        <f>'Hourly Loads p.u. of Peak'!Y117^2</f>
        <v>0.26242260837202086</v>
      </c>
    </row>
    <row r="118" spans="1:25" x14ac:dyDescent="0.25">
      <c r="A118" s="29">
        <f>IF('2018 Hourly Load - RC2016'!A119="","",'2018 Hourly Load - RC2016'!A119)</f>
        <v>43209</v>
      </c>
      <c r="B118" s="33">
        <f>'Hourly Loads p.u. of Peak'!B118^2</f>
        <v>0.21612531492891254</v>
      </c>
      <c r="C118" s="33">
        <f>'Hourly Loads p.u. of Peak'!C118^2</f>
        <v>0.18782708514261934</v>
      </c>
      <c r="D118" s="33">
        <f>'Hourly Loads p.u. of Peak'!D118^2</f>
        <v>0.16922679364043841</v>
      </c>
      <c r="E118" s="33">
        <f>'Hourly Loads p.u. of Peak'!E118^2</f>
        <v>0.15760845624191952</v>
      </c>
      <c r="F118" s="33">
        <f>'Hourly Loads p.u. of Peak'!F118^2</f>
        <v>0.1537510240095511</v>
      </c>
      <c r="G118" s="33">
        <f>'Hourly Loads p.u. of Peak'!G118^2</f>
        <v>0.15734317801206552</v>
      </c>
      <c r="H118" s="33">
        <f>'Hourly Loads p.u. of Peak'!H118^2</f>
        <v>0.16434690347603206</v>
      </c>
      <c r="I118" s="33">
        <f>'Hourly Loads p.u. of Peak'!I118^2</f>
        <v>0.17522586648627855</v>
      </c>
      <c r="J118" s="33">
        <f>'Hourly Loads p.u. of Peak'!J118^2</f>
        <v>0.20838759158322739</v>
      </c>
      <c r="K118" s="33">
        <f>'Hourly Loads p.u. of Peak'!K118^2</f>
        <v>0.2694897539202738</v>
      </c>
      <c r="L118" s="33">
        <f>'Hourly Loads p.u. of Peak'!L118^2</f>
        <v>0.32496222861352708</v>
      </c>
      <c r="M118" s="33">
        <f>'Hourly Loads p.u. of Peak'!M118^2</f>
        <v>0.36595408488974296</v>
      </c>
      <c r="N118" s="33">
        <f>'Hourly Loads p.u. of Peak'!N118^2</f>
        <v>0.40071173343934557</v>
      </c>
      <c r="O118" s="33">
        <f>'Hourly Loads p.u. of Peak'!O118^2</f>
        <v>0.42710438092539693</v>
      </c>
      <c r="P118" s="33">
        <f>'Hourly Loads p.u. of Peak'!P118^2</f>
        <v>0.44186522356226005</v>
      </c>
      <c r="Q118" s="33">
        <f>'Hourly Loads p.u. of Peak'!Q118^2</f>
        <v>0.45197616483064584</v>
      </c>
      <c r="R118" s="33">
        <f>'Hourly Loads p.u. of Peak'!R118^2</f>
        <v>0.45034848507694525</v>
      </c>
      <c r="S118" s="33">
        <f>'Hourly Loads p.u. of Peak'!S118^2</f>
        <v>0.43011320840550271</v>
      </c>
      <c r="T118" s="33">
        <f>'Hourly Loads p.u. of Peak'!T118^2</f>
        <v>0.39203145961746722</v>
      </c>
      <c r="U118" s="33">
        <f>'Hourly Loads p.u. of Peak'!U118^2</f>
        <v>0.34773602809114884</v>
      </c>
      <c r="V118" s="33">
        <f>'Hourly Loads p.u. of Peak'!V118^2</f>
        <v>0.34014028990457529</v>
      </c>
      <c r="W118" s="33">
        <f>'Hourly Loads p.u. of Peak'!W118^2</f>
        <v>0.3026377741623677</v>
      </c>
      <c r="X118" s="33">
        <f>'Hourly Loads p.u. of Peak'!X118^2</f>
        <v>0.26109729776091867</v>
      </c>
      <c r="Y118" s="33">
        <f>'Hourly Loads p.u. of Peak'!Y118^2</f>
        <v>0.20812066025217005</v>
      </c>
    </row>
    <row r="119" spans="1:25" x14ac:dyDescent="0.25">
      <c r="A119" s="29">
        <f>IF('2018 Hourly Load - RC2016'!A120="","",'2018 Hourly Load - RC2016'!A120)</f>
        <v>43210</v>
      </c>
      <c r="B119" s="33">
        <f>'Hourly Loads p.u. of Peak'!B119^2</f>
        <v>0.16526281406049939</v>
      </c>
      <c r="C119" s="33">
        <f>'Hourly Loads p.u. of Peak'!C119^2</f>
        <v>0.13644330927077936</v>
      </c>
      <c r="D119" s="33">
        <f>'Hourly Loads p.u. of Peak'!D119^2</f>
        <v>0.11837954599094277</v>
      </c>
      <c r="E119" s="33">
        <f>'Hourly Loads p.u. of Peak'!E119^2</f>
        <v>0.10946874746809915</v>
      </c>
      <c r="F119" s="33">
        <f>'Hourly Loads p.u. of Peak'!F119^2</f>
        <v>0.10582255957472016</v>
      </c>
      <c r="G119" s="33">
        <f>'Hourly Loads p.u. of Peak'!G119^2</f>
        <v>0.10773390765455508</v>
      </c>
      <c r="H119" s="33">
        <f>'Hourly Loads p.u. of Peak'!H119^2</f>
        <v>0.11668935212922243</v>
      </c>
      <c r="I119" s="33">
        <f>'Hourly Loads p.u. of Peak'!I119^2</f>
        <v>0.12772854201724482</v>
      </c>
      <c r="J119" s="33">
        <f>'Hourly Loads p.u. of Peak'!J119^2</f>
        <v>0.16158085145111026</v>
      </c>
      <c r="K119" s="33">
        <f>'Hourly Loads p.u. of Peak'!K119^2</f>
        <v>0.20086581178290913</v>
      </c>
      <c r="L119" s="33">
        <f>'Hourly Loads p.u. of Peak'!L119^2</f>
        <v>0.2244393351892493</v>
      </c>
      <c r="M119" s="33">
        <f>'Hourly Loads p.u. of Peak'!M119^2</f>
        <v>0.24466931390699345</v>
      </c>
      <c r="N119" s="33">
        <f>'Hourly Loads p.u. of Peak'!N119^2</f>
        <v>0.25871169292571633</v>
      </c>
      <c r="O119" s="33">
        <f>'Hourly Loads p.u. of Peak'!O119^2</f>
        <v>0.26905614215795703</v>
      </c>
      <c r="P119" s="33">
        <f>'Hourly Loads p.u. of Peak'!P119^2</f>
        <v>0.27612363683001218</v>
      </c>
      <c r="Q119" s="33">
        <f>'Hourly Loads p.u. of Peak'!Q119^2</f>
        <v>0.28172827309537912</v>
      </c>
      <c r="R119" s="33">
        <f>'Hourly Loads p.u. of Peak'!R119^2</f>
        <v>0.28537693103965861</v>
      </c>
      <c r="S119" s="33">
        <f>'Hourly Loads p.u. of Peak'!S119^2</f>
        <v>0.28155089027396379</v>
      </c>
      <c r="T119" s="33">
        <f>'Hourly Loads p.u. of Peak'!T119^2</f>
        <v>0.27201158686308935</v>
      </c>
      <c r="U119" s="33">
        <f>'Hourly Loads p.u. of Peak'!U119^2</f>
        <v>0.26663436809684826</v>
      </c>
      <c r="V119" s="33">
        <f>'Hourly Loads p.u. of Peak'!V119^2</f>
        <v>0.28568948936042382</v>
      </c>
      <c r="W119" s="33">
        <f>'Hourly Loads p.u. of Peak'!W119^2</f>
        <v>0.26443834970556684</v>
      </c>
      <c r="X119" s="33">
        <f>'Hourly Loads p.u. of Peak'!X119^2</f>
        <v>0.22424144309007449</v>
      </c>
      <c r="Y119" s="33">
        <f>'Hourly Loads p.u. of Peak'!Y119^2</f>
        <v>0.17624171725036006</v>
      </c>
    </row>
    <row r="120" spans="1:25" x14ac:dyDescent="0.25">
      <c r="A120" s="29">
        <f>IF('2018 Hourly Load - RC2016'!A121="","",'2018 Hourly Load - RC2016'!A121)</f>
        <v>43211</v>
      </c>
      <c r="B120" s="33">
        <f>'Hourly Loads p.u. of Peak'!B120^2</f>
        <v>0.13876808102906943</v>
      </c>
      <c r="C120" s="33">
        <f>'Hourly Loads p.u. of Peak'!C120^2</f>
        <v>0.11663227038756482</v>
      </c>
      <c r="D120" s="33">
        <f>'Hourly Loads p.u. of Peak'!D120^2</f>
        <v>0.10560520906043043</v>
      </c>
      <c r="E120" s="33">
        <f>'Hourly Loads p.u. of Peak'!E120^2</f>
        <v>0.10042934570148181</v>
      </c>
      <c r="F120" s="33">
        <f>'Hourly Loads p.u. of Peak'!F120^2</f>
        <v>0.10202449235367565</v>
      </c>
      <c r="G120" s="33">
        <f>'Hourly Loads p.u. of Peak'!G120^2</f>
        <v>0.11849457530128749</v>
      </c>
      <c r="H120" s="33">
        <f>'Hourly Loads p.u. of Peak'!H120^2</f>
        <v>0.15724375628129764</v>
      </c>
      <c r="I120" s="33">
        <f>'Hourly Loads p.u. of Peak'!I120^2</f>
        <v>0.18026351871441734</v>
      </c>
      <c r="J120" s="33">
        <f>'Hourly Loads p.u. of Peak'!J120^2</f>
        <v>0.20034184678058645</v>
      </c>
      <c r="K120" s="33">
        <f>'Hourly Loads p.u. of Peak'!K120^2</f>
        <v>0.22753775307385335</v>
      </c>
      <c r="L120" s="33">
        <f>'Hourly Loads p.u. of Peak'!L120^2</f>
        <v>0.25447891594799726</v>
      </c>
      <c r="M120" s="33">
        <f>'Hourly Loads p.u. of Peak'!M120^2</f>
        <v>0.27594802755751185</v>
      </c>
      <c r="N120" s="33">
        <f>'Hourly Loads p.u. of Peak'!N120^2</f>
        <v>0.29851469188329588</v>
      </c>
      <c r="O120" s="33">
        <f>'Hourly Loads p.u. of Peak'!O120^2</f>
        <v>0.31733833010106915</v>
      </c>
      <c r="P120" s="33">
        <f>'Hourly Loads p.u. of Peak'!P120^2</f>
        <v>0.33931231313216492</v>
      </c>
      <c r="Q120" s="33">
        <f>'Hourly Loads p.u. of Peak'!Q120^2</f>
        <v>0.35721129870546403</v>
      </c>
      <c r="R120" s="33">
        <f>'Hourly Loads p.u. of Peak'!R120^2</f>
        <v>0.37194324785645816</v>
      </c>
      <c r="S120" s="33">
        <f>'Hourly Loads p.u. of Peak'!S120^2</f>
        <v>0.37061942625837213</v>
      </c>
      <c r="T120" s="33">
        <f>'Hourly Loads p.u. of Peak'!T120^2</f>
        <v>0.35931194869332084</v>
      </c>
      <c r="U120" s="33">
        <f>'Hourly Loads p.u. of Peak'!U120^2</f>
        <v>0.34390317242883534</v>
      </c>
      <c r="V120" s="33">
        <f>'Hourly Loads p.u. of Peak'!V120^2</f>
        <v>0.35571460496548696</v>
      </c>
      <c r="W120" s="33">
        <f>'Hourly Loads p.u. of Peak'!W120^2</f>
        <v>0.31475463067488685</v>
      </c>
      <c r="X120" s="33">
        <f>'Hourly Loads p.u. of Peak'!X120^2</f>
        <v>0.25786234453975504</v>
      </c>
      <c r="Y120" s="33">
        <f>'Hourly Loads p.u. of Peak'!Y120^2</f>
        <v>0.20229145184666508</v>
      </c>
    </row>
    <row r="121" spans="1:25" x14ac:dyDescent="0.25">
      <c r="A121" s="29">
        <f>IF('2018 Hourly Load - RC2016'!A122="","",'2018 Hourly Load - RC2016'!A122)</f>
        <v>43212</v>
      </c>
      <c r="B121" s="33">
        <f>'Hourly Loads p.u. of Peak'!B121^2</f>
        <v>0.15635037465578544</v>
      </c>
      <c r="C121" s="33">
        <f>'Hourly Loads p.u. of Peak'!C121^2</f>
        <v>0.12892589700922649</v>
      </c>
      <c r="D121" s="33">
        <f>'Hourly Loads p.u. of Peak'!D121^2</f>
        <v>0.11657520261085932</v>
      </c>
      <c r="E121" s="33">
        <f>'Hourly Loads p.u. of Peak'!E121^2</f>
        <v>0.10930292762701227</v>
      </c>
      <c r="F121" s="33">
        <f>'Hourly Loads p.u. of Peak'!F121^2</f>
        <v>0.10944110209982295</v>
      </c>
      <c r="G121" s="33">
        <f>'Hourly Loads p.u. of Peak'!G121^2</f>
        <v>0.12796756613717436</v>
      </c>
      <c r="H121" s="33">
        <f>'Hourly Loads p.u. of Peak'!H121^2</f>
        <v>0.1701217166475372</v>
      </c>
      <c r="I121" s="33">
        <f>'Hourly Loads p.u. of Peak'!I121^2</f>
        <v>0.19033420426279188</v>
      </c>
      <c r="J121" s="33">
        <f>'Hourly Loads p.u. of Peak'!J121^2</f>
        <v>0.21210410697531895</v>
      </c>
      <c r="K121" s="33">
        <f>'Hourly Loads p.u. of Peak'!K121^2</f>
        <v>0.24038958676035629</v>
      </c>
      <c r="L121" s="33">
        <f>'Hourly Loads p.u. of Peak'!L121^2</f>
        <v>0.27161949814018599</v>
      </c>
      <c r="M121" s="33">
        <f>'Hourly Loads p.u. of Peak'!M121^2</f>
        <v>0.30434102176305178</v>
      </c>
      <c r="N121" s="33">
        <f>'Hourly Loads p.u. of Peak'!N121^2</f>
        <v>0.33012711028327796</v>
      </c>
      <c r="O121" s="33">
        <f>'Hourly Loads p.u. of Peak'!O121^2</f>
        <v>0.35183790633609474</v>
      </c>
      <c r="P121" s="33">
        <f>'Hourly Loads p.u. of Peak'!P121^2</f>
        <v>0.3749560588391469</v>
      </c>
      <c r="Q121" s="33">
        <f>'Hourly Loads p.u. of Peak'!Q121^2</f>
        <v>0.40389176250394893</v>
      </c>
      <c r="R121" s="33">
        <f>'Hourly Loads p.u. of Peak'!R121^2</f>
        <v>0.42448712546496736</v>
      </c>
      <c r="S121" s="33">
        <f>'Hourly Loads p.u. of Peak'!S121^2</f>
        <v>0.42841602508526266</v>
      </c>
      <c r="T121" s="33">
        <f>'Hourly Loads p.u. of Peak'!T121^2</f>
        <v>0.41254062042048761</v>
      </c>
      <c r="U121" s="33">
        <f>'Hourly Loads p.u. of Peak'!U121^2</f>
        <v>0.38895067423049245</v>
      </c>
      <c r="V121" s="33">
        <f>'Hourly Loads p.u. of Peak'!V121^2</f>
        <v>0.39949605468460619</v>
      </c>
      <c r="W121" s="33">
        <f>'Hourly Loads p.u. of Peak'!W121^2</f>
        <v>0.35372390104541485</v>
      </c>
      <c r="X121" s="33">
        <f>'Hourly Loads p.u. of Peak'!X121^2</f>
        <v>0.28618099806847619</v>
      </c>
      <c r="Y121" s="33">
        <f>'Hourly Loads p.u. of Peak'!Y121^2</f>
        <v>0.21963568493514557</v>
      </c>
    </row>
    <row r="122" spans="1:25" x14ac:dyDescent="0.25">
      <c r="A122" s="29">
        <f>IF('2018 Hourly Load - RC2016'!A123="","",'2018 Hourly Load - RC2016'!A123)</f>
        <v>43213</v>
      </c>
      <c r="B122" s="33">
        <f>'Hourly Loads p.u. of Peak'!B122^2</f>
        <v>0.17129556164267956</v>
      </c>
      <c r="C122" s="33">
        <f>'Hourly Loads p.u. of Peak'!C122^2</f>
        <v>0.14369818566994436</v>
      </c>
      <c r="D122" s="33">
        <f>'Hourly Loads p.u. of Peak'!D122^2</f>
        <v>0.12754942055929464</v>
      </c>
      <c r="E122" s="33">
        <f>'Hourly Loads p.u. of Peak'!E122^2</f>
        <v>0.11823583790586743</v>
      </c>
      <c r="F122" s="33">
        <f>'Hourly Loads p.u. of Peak'!F122^2</f>
        <v>0.11677500092599408</v>
      </c>
      <c r="G122" s="33">
        <f>'Hourly Loads p.u. of Peak'!G122^2</f>
        <v>0.13236900482373015</v>
      </c>
      <c r="H122" s="33">
        <f>'Hourly Loads p.u. of Peak'!H122^2</f>
        <v>0.17164157824302739</v>
      </c>
      <c r="I122" s="33">
        <f>'Hourly Loads p.u. of Peak'!I122^2</f>
        <v>0.14897225057197228</v>
      </c>
      <c r="J122" s="33">
        <f>'Hourly Loads p.u. of Peak'!J122^2</f>
        <v>0.22057655961708836</v>
      </c>
      <c r="K122" s="33">
        <f>'Hourly Loads p.u. of Peak'!K122^2</f>
        <v>0.25367863516681444</v>
      </c>
      <c r="L122" s="33">
        <f>'Hourly Loads p.u. of Peak'!L122^2</f>
        <v>0.28738921953880092</v>
      </c>
      <c r="M122" s="33">
        <f>'Hourly Loads p.u. of Peak'!M122^2</f>
        <v>0.31372410798301847</v>
      </c>
      <c r="N122" s="33">
        <f>'Hourly Loads p.u. of Peak'!N122^2</f>
        <v>0.34655442556512184</v>
      </c>
      <c r="O122" s="33">
        <f>'Hourly Loads p.u. of Peak'!O122^2</f>
        <v>0.38811730174971931</v>
      </c>
      <c r="P122" s="33">
        <f>'Hourly Loads p.u. of Peak'!P122^2</f>
        <v>0.43472889040450879</v>
      </c>
      <c r="Q122" s="33">
        <f>'Hourly Loads p.u. of Peak'!Q122^2</f>
        <v>0.47133567840925361</v>
      </c>
      <c r="R122" s="33">
        <f>'Hourly Loads p.u. of Peak'!R122^2</f>
        <v>0.49862524938179026</v>
      </c>
      <c r="S122" s="33">
        <f>'Hourly Loads p.u. of Peak'!S122^2</f>
        <v>0.50561219421020465</v>
      </c>
      <c r="T122" s="33">
        <f>'Hourly Loads p.u. of Peak'!T122^2</f>
        <v>0.48421555546516715</v>
      </c>
      <c r="U122" s="33">
        <f>'Hourly Loads p.u. of Peak'!U122^2</f>
        <v>0.44453543412100549</v>
      </c>
      <c r="V122" s="33">
        <f>'Hourly Loads p.u. of Peak'!V122^2</f>
        <v>0.4404776746509419</v>
      </c>
      <c r="W122" s="33">
        <f>'Hourly Loads p.u. of Peak'!W122^2</f>
        <v>0.39907364281386359</v>
      </c>
      <c r="X122" s="33">
        <f>'Hourly Loads p.u. of Peak'!X122^2</f>
        <v>0.3283530743404624</v>
      </c>
      <c r="Y122" s="33">
        <f>'Hourly Loads p.u. of Peak'!Y122^2</f>
        <v>0.2439258896826158</v>
      </c>
    </row>
    <row r="123" spans="1:25" x14ac:dyDescent="0.25">
      <c r="A123" s="29">
        <f>IF('2018 Hourly Load - RC2016'!A124="","",'2018 Hourly Load - RC2016'!A124)</f>
        <v>43214</v>
      </c>
      <c r="B123" s="33">
        <f>'Hourly Loads p.u. of Peak'!B123^2</f>
        <v>0.19311490552245347</v>
      </c>
      <c r="C123" s="33">
        <f>'Hourly Loads p.u. of Peak'!C123^2</f>
        <v>0.16232065875289728</v>
      </c>
      <c r="D123" s="33">
        <f>'Hourly Loads p.u. of Peak'!D123^2</f>
        <v>0.13607316821570037</v>
      </c>
      <c r="E123" s="33">
        <f>'Hourly Loads p.u. of Peak'!E123^2</f>
        <v>0.12552816132405509</v>
      </c>
      <c r="F123" s="33">
        <f>'Hourly Loads p.u. of Peak'!F123^2</f>
        <v>0.12585403522663577</v>
      </c>
      <c r="G123" s="33">
        <f>'Hourly Loads p.u. of Peak'!G123^2</f>
        <v>0.13561119887255099</v>
      </c>
      <c r="H123" s="33">
        <f>'Hourly Loads p.u. of Peak'!H123^2</f>
        <v>0.17421295185337354</v>
      </c>
      <c r="I123" s="33">
        <f>'Hourly Loads p.u. of Peak'!I123^2</f>
        <v>0.19922136884984643</v>
      </c>
      <c r="J123" s="33">
        <f>'Hourly Loads p.u. of Peak'!J123^2</f>
        <v>0.22861523117149696</v>
      </c>
      <c r="K123" s="33">
        <f>'Hourly Loads p.u. of Peak'!K123^2</f>
        <v>0.27380134734195555</v>
      </c>
      <c r="L123" s="33">
        <f>'Hourly Loads p.u. of Peak'!L123^2</f>
        <v>0.32291717484554949</v>
      </c>
      <c r="M123" s="33">
        <f>'Hourly Loads p.u. of Peak'!M123^2</f>
        <v>0.36711764993453</v>
      </c>
      <c r="N123" s="33">
        <f>'Hourly Loads p.u. of Peak'!N123^2</f>
        <v>0.40986144436250194</v>
      </c>
      <c r="O123" s="33">
        <f>'Hourly Loads p.u. of Peak'!O123^2</f>
        <v>0.44973185738066485</v>
      </c>
      <c r="P123" s="33">
        <f>'Hourly Loads p.u. of Peak'!P123^2</f>
        <v>0.48456449772297727</v>
      </c>
      <c r="Q123" s="33">
        <f>'Hourly Loads p.u. of Peak'!Q123^2</f>
        <v>0.51979216291936947</v>
      </c>
      <c r="R123" s="33">
        <f>'Hourly Loads p.u. of Peak'!R123^2</f>
        <v>0.54072294482772043</v>
      </c>
      <c r="S123" s="33">
        <f>'Hourly Loads p.u. of Peak'!S123^2</f>
        <v>0.53796141919289397</v>
      </c>
      <c r="T123" s="33">
        <f>'Hourly Loads p.u. of Peak'!T123^2</f>
        <v>0.50739628666414216</v>
      </c>
      <c r="U123" s="33">
        <f>'Hourly Loads p.u. of Peak'!U123^2</f>
        <v>0.46129297862486235</v>
      </c>
      <c r="V123" s="33">
        <f>'Hourly Loads p.u. of Peak'!V123^2</f>
        <v>0.45755484723255835</v>
      </c>
      <c r="W123" s="33">
        <f>'Hourly Loads p.u. of Peak'!W123^2</f>
        <v>0.40687112917200713</v>
      </c>
      <c r="X123" s="33">
        <f>'Hourly Loads p.u. of Peak'!X123^2</f>
        <v>0.33209851638518412</v>
      </c>
      <c r="Y123" s="33">
        <f>'Hourly Loads p.u. of Peak'!Y123^2</f>
        <v>0.26032930220334294</v>
      </c>
    </row>
    <row r="124" spans="1:25" x14ac:dyDescent="0.25">
      <c r="A124" s="29">
        <f>IF('2018 Hourly Load - RC2016'!A125="","",'2018 Hourly Load - RC2016'!A125)</f>
        <v>43215</v>
      </c>
      <c r="B124" s="33">
        <f>'Hourly Loads p.u. of Peak'!B124^2</f>
        <v>0.20353359767684831</v>
      </c>
      <c r="C124" s="33">
        <f>'Hourly Loads p.u. of Peak'!C124^2</f>
        <v>0.16679498750687372</v>
      </c>
      <c r="D124" s="33">
        <f>'Hourly Loads p.u. of Peak'!D124^2</f>
        <v>0.14557314632149632</v>
      </c>
      <c r="E124" s="33">
        <f>'Hourly Loads p.u. of Peak'!E124^2</f>
        <v>0.13392403191419566</v>
      </c>
      <c r="F124" s="33">
        <f>'Hourly Loads p.u. of Peak'!F124^2</f>
        <v>0.13127680592096733</v>
      </c>
      <c r="G124" s="33">
        <f>'Hourly Loads p.u. of Peak'!G124^2</f>
        <v>0.14617953421665841</v>
      </c>
      <c r="H124" s="33">
        <f>'Hourly Loads p.u. of Peak'!H124^2</f>
        <v>0.18576852377473513</v>
      </c>
      <c r="I124" s="33">
        <f>'Hourly Loads p.u. of Peak'!I124^2</f>
        <v>0.21018427518709093</v>
      </c>
      <c r="J124" s="33">
        <f>'Hourly Loads p.u. of Peak'!J124^2</f>
        <v>0.24264819955813183</v>
      </c>
      <c r="K124" s="33">
        <f>'Hourly Loads p.u. of Peak'!K124^2</f>
        <v>0.29071368810284526</v>
      </c>
      <c r="L124" s="33">
        <f>'Hourly Loads p.u. of Peak'!L124^2</f>
        <v>0.34621017029435602</v>
      </c>
      <c r="M124" s="33">
        <f>'Hourly Loads p.u. of Peak'!M124^2</f>
        <v>0.39844044395631251</v>
      </c>
      <c r="N124" s="33">
        <f>'Hourly Loads p.u. of Peak'!N124^2</f>
        <v>0.44676675416554495</v>
      </c>
      <c r="O124" s="33">
        <f>'Hourly Loads p.u. of Peak'!O124^2</f>
        <v>0.49356369439253472</v>
      </c>
      <c r="P124" s="33">
        <f>'Hourly Loads p.u. of Peak'!P124^2</f>
        <v>0.53569612765678265</v>
      </c>
      <c r="Q124" s="33">
        <f>'Hourly Loads p.u. of Peak'!Q124^2</f>
        <v>0.57257756088299383</v>
      </c>
      <c r="R124" s="33">
        <f>'Hourly Loads p.u. of Peak'!R124^2</f>
        <v>0.59324726801206917</v>
      </c>
      <c r="S124" s="33">
        <f>'Hourly Loads p.u. of Peak'!S124^2</f>
        <v>0.58759702046756535</v>
      </c>
      <c r="T124" s="33">
        <f>'Hourly Loads p.u. of Peak'!T124^2</f>
        <v>0.54484764878685332</v>
      </c>
      <c r="U124" s="33">
        <f>'Hourly Loads p.u. of Peak'!U124^2</f>
        <v>0.48497175587508579</v>
      </c>
      <c r="V124" s="33">
        <f>'Hourly Loads p.u. of Peak'!V124^2</f>
        <v>0.46892930070782107</v>
      </c>
      <c r="W124" s="33">
        <f>'Hourly Loads p.u. of Peak'!W124^2</f>
        <v>0.41857364730170948</v>
      </c>
      <c r="X124" s="33">
        <f>'Hourly Loads p.u. of Peak'!X124^2</f>
        <v>0.35163967384121275</v>
      </c>
      <c r="Y124" s="33">
        <f>'Hourly Loads p.u. of Peak'!Y124^2</f>
        <v>0.28461857304464228</v>
      </c>
    </row>
    <row r="125" spans="1:25" x14ac:dyDescent="0.25">
      <c r="A125" s="29">
        <f>IF('2018 Hourly Load - RC2016'!A126="","",'2018 Hourly Load - RC2016'!A126)</f>
        <v>43216</v>
      </c>
      <c r="B125" s="33">
        <f>'Hourly Loads p.u. of Peak'!B125^2</f>
        <v>0.22412274972542584</v>
      </c>
      <c r="C125" s="33">
        <f>'Hourly Loads p.u. of Peak'!C125^2</f>
        <v>0.18332753393955387</v>
      </c>
      <c r="D125" s="33">
        <f>'Hourly Loads p.u. of Peak'!D125^2</f>
        <v>0.15880497333677593</v>
      </c>
      <c r="E125" s="33">
        <f>'Hourly Loads p.u. of Peak'!E125^2</f>
        <v>0.14382491761013835</v>
      </c>
      <c r="F125" s="33">
        <f>'Hourly Loads p.u. of Peak'!F125^2</f>
        <v>0.13554966231117746</v>
      </c>
      <c r="G125" s="33">
        <f>'Hourly Loads p.u. of Peak'!G125^2</f>
        <v>0.13610399410181445</v>
      </c>
      <c r="H125" s="33">
        <f>'Hourly Loads p.u. of Peak'!H125^2</f>
        <v>0.1453819172500862</v>
      </c>
      <c r="I125" s="33">
        <f>'Hourly Loads p.u. of Peak'!I125^2</f>
        <v>0.16441466142356054</v>
      </c>
      <c r="J125" s="33">
        <f>'Hourly Loads p.u. of Peak'!J125^2</f>
        <v>0.21678621850578617</v>
      </c>
      <c r="K125" s="33">
        <f>'Hourly Loads p.u. of Peak'!K125^2</f>
        <v>0.28297151691992029</v>
      </c>
      <c r="L125" s="33">
        <f>'Hourly Loads p.u. of Peak'!L125^2</f>
        <v>0.35010526600250452</v>
      </c>
      <c r="M125" s="33">
        <f>'Hourly Loads p.u. of Peak'!M125^2</f>
        <v>0.41313121046360057</v>
      </c>
      <c r="N125" s="33">
        <f>'Hourly Loads p.u. of Peak'!N125^2</f>
        <v>0.46590147041916236</v>
      </c>
      <c r="O125" s="33">
        <f>'Hourly Loads p.u. of Peak'!O125^2</f>
        <v>0.50781302701871811</v>
      </c>
      <c r="P125" s="33">
        <f>'Hourly Loads p.u. of Peak'!P125^2</f>
        <v>0.53380186045896949</v>
      </c>
      <c r="Q125" s="33">
        <f>'Hourly Loads p.u. of Peak'!Q125^2</f>
        <v>0.55744056353355897</v>
      </c>
      <c r="R125" s="33">
        <f>'Hourly Loads p.u. of Peak'!R125^2</f>
        <v>0.56979882868157683</v>
      </c>
      <c r="S125" s="33">
        <f>'Hourly Loads p.u. of Peak'!S125^2</f>
        <v>0.56244280937129898</v>
      </c>
      <c r="T125" s="33">
        <f>'Hourly Loads p.u. of Peak'!T125^2</f>
        <v>0.52196323816060375</v>
      </c>
      <c r="U125" s="33">
        <f>'Hourly Loads p.u. of Peak'!U125^2</f>
        <v>0.46282659744377763</v>
      </c>
      <c r="V125" s="33">
        <f>'Hourly Loads p.u. of Peak'!V125^2</f>
        <v>0.446878466799769</v>
      </c>
      <c r="W125" s="33">
        <f>'Hourly Loads p.u. of Peak'!W125^2</f>
        <v>0.401505562412664</v>
      </c>
      <c r="X125" s="33">
        <f>'Hourly Loads p.u. of Peak'!X125^2</f>
        <v>0.34380517337756134</v>
      </c>
      <c r="Y125" s="33">
        <f>'Hourly Loads p.u. of Peak'!Y125^2</f>
        <v>0.28524302984218669</v>
      </c>
    </row>
    <row r="126" spans="1:25" x14ac:dyDescent="0.25">
      <c r="A126" s="29">
        <f>IF('2018 Hourly Load - RC2016'!A127="","",'2018 Hourly Load - RC2016'!A127)</f>
        <v>43217</v>
      </c>
      <c r="B126" s="33">
        <f>'Hourly Loads p.u. of Peak'!B126^2</f>
        <v>0.23331371311704871</v>
      </c>
      <c r="C126" s="33">
        <f>'Hourly Loads p.u. of Peak'!C126^2</f>
        <v>0.19606374480524841</v>
      </c>
      <c r="D126" s="33">
        <f>'Hourly Loads p.u. of Peak'!D126^2</f>
        <v>0.17015618389490819</v>
      </c>
      <c r="E126" s="33">
        <f>'Hourly Loads p.u. of Peak'!E126^2</f>
        <v>0.15549248670162263</v>
      </c>
      <c r="F126" s="33">
        <f>'Hourly Loads p.u. of Peak'!F126^2</f>
        <v>0.1464032579859571</v>
      </c>
      <c r="G126" s="33">
        <f>'Hourly Loads p.u. of Peak'!G126^2</f>
        <v>0.14484078408479095</v>
      </c>
      <c r="H126" s="33">
        <f>'Hourly Loads p.u. of Peak'!H126^2</f>
        <v>0.14997374187406975</v>
      </c>
      <c r="I126" s="33">
        <f>'Hourly Loads p.u. of Peak'!I126^2</f>
        <v>0.16492329116287219</v>
      </c>
      <c r="J126" s="33">
        <f>'Hourly Loads p.u. of Peak'!J126^2</f>
        <v>0.22305592339498695</v>
      </c>
      <c r="K126" s="33">
        <f>'Hourly Loads p.u. of Peak'!K126^2</f>
        <v>0.29924561747555523</v>
      </c>
      <c r="L126" s="33">
        <f>'Hourly Loads p.u. of Peak'!L126^2</f>
        <v>0.37092471407595684</v>
      </c>
      <c r="M126" s="33">
        <f>'Hourly Loads p.u. of Peak'!M126^2</f>
        <v>0.434123054124954</v>
      </c>
      <c r="N126" s="33">
        <f>'Hourly Loads p.u. of Peak'!N126^2</f>
        <v>0.48636936828000199</v>
      </c>
      <c r="O126" s="33">
        <f>'Hourly Loads p.u. of Peak'!O126^2</f>
        <v>0.53075366054207218</v>
      </c>
      <c r="P126" s="33">
        <f>'Hourly Loads p.u. of Peak'!P126^2</f>
        <v>0.56125275281240217</v>
      </c>
      <c r="Q126" s="33">
        <f>'Hourly Loads p.u. of Peak'!Q126^2</f>
        <v>0.58791733282797731</v>
      </c>
      <c r="R126" s="33">
        <f>'Hourly Loads p.u. of Peak'!R126^2</f>
        <v>0.59866590682620191</v>
      </c>
      <c r="S126" s="33">
        <f>'Hourly Loads p.u. of Peak'!S126^2</f>
        <v>0.59144652933524333</v>
      </c>
      <c r="T126" s="33">
        <f>'Hourly Loads p.u. of Peak'!T126^2</f>
        <v>0.55426329429261201</v>
      </c>
      <c r="U126" s="33">
        <f>'Hourly Loads p.u. of Peak'!U126^2</f>
        <v>0.50323829200485171</v>
      </c>
      <c r="V126" s="33">
        <f>'Hourly Loads p.u. of Peak'!V126^2</f>
        <v>0.49603239069265759</v>
      </c>
      <c r="W126" s="33">
        <f>'Hourly Loads p.u. of Peak'!W126^2</f>
        <v>0.44381145783802856</v>
      </c>
      <c r="X126" s="33">
        <f>'Hourly Loads p.u. of Peak'!X126^2</f>
        <v>0.36737084324397129</v>
      </c>
      <c r="Y126" s="33">
        <f>'Hourly Loads p.u. of Peak'!Y126^2</f>
        <v>0.29751112853143236</v>
      </c>
    </row>
    <row r="127" spans="1:25" x14ac:dyDescent="0.25">
      <c r="A127" s="29">
        <f>IF('2018 Hourly Load - RC2016'!A128="","",'2018 Hourly Load - RC2016'!A128)</f>
        <v>43218</v>
      </c>
      <c r="B127" s="33">
        <f>'Hourly Loads p.u. of Peak'!B127^2</f>
        <v>0.24231901770752551</v>
      </c>
      <c r="C127" s="33">
        <f>'Hourly Loads p.u. of Peak'!C127^2</f>
        <v>0.20766346168577754</v>
      </c>
      <c r="D127" s="33">
        <f>'Hourly Loads p.u. of Peak'!D127^2</f>
        <v>0.18692281085447895</v>
      </c>
      <c r="E127" s="33">
        <f>'Hourly Loads p.u. of Peak'!E127^2</f>
        <v>0.17449208331569827</v>
      </c>
      <c r="F127" s="33">
        <f>'Hourly Loads p.u. of Peak'!F127^2</f>
        <v>0.17344649244052748</v>
      </c>
      <c r="G127" s="33">
        <f>'Hourly Loads p.u. of Peak'!G127^2</f>
        <v>0.1931883541879576</v>
      </c>
      <c r="H127" s="33">
        <f>'Hourly Loads p.u. of Peak'!H127^2</f>
        <v>0.23846786795797739</v>
      </c>
      <c r="I127" s="33">
        <f>'Hourly Loads p.u. of Peak'!I127^2</f>
        <v>0.26719558984572139</v>
      </c>
      <c r="J127" s="33">
        <f>'Hourly Loads p.u. of Peak'!J127^2</f>
        <v>0.30780821388304935</v>
      </c>
      <c r="K127" s="33">
        <f>'Hourly Loads p.u. of Peak'!K127^2</f>
        <v>0.36843520825160464</v>
      </c>
      <c r="L127" s="33">
        <f>'Hourly Loads p.u. of Peak'!L127^2</f>
        <v>0.44269880028045766</v>
      </c>
      <c r="M127" s="33">
        <f>'Hourly Loads p.u. of Peak'!M127^2</f>
        <v>0.50966064778532094</v>
      </c>
      <c r="N127" s="33">
        <f>'Hourly Loads p.u. of Peak'!N127^2</f>
        <v>0.56294426287085664</v>
      </c>
      <c r="O127" s="33">
        <f>'Hourly Loads p.u. of Peak'!O127^2</f>
        <v>0.61036022752902863</v>
      </c>
      <c r="P127" s="33">
        <f>'Hourly Loads p.u. of Peak'!P127^2</f>
        <v>0.65096702643571713</v>
      </c>
      <c r="Q127" s="33">
        <f>'Hourly Loads p.u. of Peak'!Q127^2</f>
        <v>0.68297064503852611</v>
      </c>
      <c r="R127" s="33">
        <f>'Hourly Loads p.u. of Peak'!R127^2</f>
        <v>0.69156051499744697</v>
      </c>
      <c r="S127" s="33">
        <f>'Hourly Loads p.u. of Peak'!S127^2</f>
        <v>0.68815971575091139</v>
      </c>
      <c r="T127" s="33">
        <f>'Hourly Loads p.u. of Peak'!T127^2</f>
        <v>0.65036039415389335</v>
      </c>
      <c r="U127" s="33">
        <f>'Hourly Loads p.u. of Peak'!U127^2</f>
        <v>0.59505074381950429</v>
      </c>
      <c r="V127" s="33">
        <f>'Hourly Loads p.u. of Peak'!V127^2</f>
        <v>0.57961757776619793</v>
      </c>
      <c r="W127" s="33">
        <f>'Hourly Loads p.u. of Peak'!W127^2</f>
        <v>0.51091416806897927</v>
      </c>
      <c r="X127" s="33">
        <f>'Hourly Loads p.u. of Peak'!X127^2</f>
        <v>0.41927674598131548</v>
      </c>
      <c r="Y127" s="33">
        <f>'Hourly Loads p.u. of Peak'!Y127^2</f>
        <v>0.33591362783025153</v>
      </c>
    </row>
    <row r="128" spans="1:25" x14ac:dyDescent="0.25">
      <c r="A128" s="29">
        <f>IF('2018 Hourly Load - RC2016'!A129="","",'2018 Hourly Load - RC2016'!A129)</f>
        <v>43219</v>
      </c>
      <c r="B128" s="33">
        <f>'Hourly Loads p.u. of Peak'!B128^2</f>
        <v>0.27445760408102216</v>
      </c>
      <c r="C128" s="33">
        <f>'Hourly Loads p.u. of Peak'!C128^2</f>
        <v>0.2347285285973178</v>
      </c>
      <c r="D128" s="33">
        <f>'Hourly Loads p.u. of Peak'!D128^2</f>
        <v>0.21045252620612057</v>
      </c>
      <c r="E128" s="33">
        <f>'Hourly Loads p.u. of Peak'!E128^2</f>
        <v>0.19698983933102557</v>
      </c>
      <c r="F128" s="33">
        <f>'Hourly Loads p.u. of Peak'!F128^2</f>
        <v>0.19477087826908338</v>
      </c>
      <c r="G128" s="33">
        <f>'Hourly Loads p.u. of Peak'!G128^2</f>
        <v>0.21326019553388209</v>
      </c>
      <c r="H128" s="33">
        <f>'Hourly Loads p.u. of Peak'!H128^2</f>
        <v>0.25777748650839544</v>
      </c>
      <c r="I128" s="33">
        <f>'Hourly Loads p.u. of Peak'!I128^2</f>
        <v>0.28698619625841293</v>
      </c>
      <c r="J128" s="33">
        <f>'Hourly Loads p.u. of Peak'!J128^2</f>
        <v>0.33717399966852801</v>
      </c>
      <c r="K128" s="33">
        <f>'Hourly Loads p.u. of Peak'!K128^2</f>
        <v>0.40538007727267356</v>
      </c>
      <c r="L128" s="33">
        <f>'Hourly Loads p.u. of Peak'!L128^2</f>
        <v>0.47864957244155931</v>
      </c>
      <c r="M128" s="33">
        <f>'Hourly Loads p.u. of Peak'!M128^2</f>
        <v>0.54478597083033986</v>
      </c>
      <c r="N128" s="33">
        <f>'Hourly Loads p.u. of Peak'!N128^2</f>
        <v>0.5958890022878891</v>
      </c>
      <c r="O128" s="33">
        <f>'Hourly Loads p.u. of Peak'!O128^2</f>
        <v>0.63848742854710638</v>
      </c>
      <c r="P128" s="33">
        <f>'Hourly Loads p.u. of Peak'!P128^2</f>
        <v>0.66888738362256739</v>
      </c>
      <c r="Q128" s="33">
        <f>'Hourly Loads p.u. of Peak'!Q128^2</f>
        <v>0.69086579354347455</v>
      </c>
      <c r="R128" s="33">
        <f>'Hourly Loads p.u. of Peak'!R128^2</f>
        <v>0.68628938797221462</v>
      </c>
      <c r="S128" s="33">
        <f>'Hourly Loads p.u. of Peak'!S128^2</f>
        <v>0.67039173015628806</v>
      </c>
      <c r="T128" s="33">
        <f>'Hourly Loads p.u. of Peak'!T128^2</f>
        <v>0.63935573260990741</v>
      </c>
      <c r="U128" s="33">
        <f>'Hourly Loads p.u. of Peak'!U128^2</f>
        <v>0.58996939874752174</v>
      </c>
      <c r="V128" s="33">
        <f>'Hourly Loads p.u. of Peak'!V128^2</f>
        <v>0.57162950647005939</v>
      </c>
      <c r="W128" s="33">
        <f>'Hourly Loads p.u. of Peak'!W128^2</f>
        <v>0.50715822612590666</v>
      </c>
      <c r="X128" s="33">
        <f>'Hourly Loads p.u. of Peak'!X128^2</f>
        <v>0.4187899225146885</v>
      </c>
      <c r="Y128" s="33">
        <f>'Hourly Loads p.u. of Peak'!Y128^2</f>
        <v>0.33557470018870694</v>
      </c>
    </row>
    <row r="129" spans="1:25" x14ac:dyDescent="0.25">
      <c r="A129" s="29">
        <f>IF('2018 Hourly Load - RC2016'!A130="","",'2018 Hourly Load - RC2016'!A130)</f>
        <v>43220</v>
      </c>
      <c r="B129" s="33">
        <f>'Hourly Loads p.u. of Peak'!B129^2</f>
        <v>0.27253481172295158</v>
      </c>
      <c r="C129" s="33">
        <f>'Hourly Loads p.u. of Peak'!C129^2</f>
        <v>0.23622884100550448</v>
      </c>
      <c r="D129" s="33">
        <f>'Hourly Loads p.u. of Peak'!D129^2</f>
        <v>0.2139167071333242</v>
      </c>
      <c r="E129" s="33">
        <f>'Hourly Loads p.u. of Peak'!E129^2</f>
        <v>0.20191579463551146</v>
      </c>
      <c r="F129" s="33">
        <f>'Hourly Loads p.u. of Peak'!F129^2</f>
        <v>0.20116552758461095</v>
      </c>
      <c r="G129" s="33">
        <f>'Hourly Loads p.u. of Peak'!G129^2</f>
        <v>0.21967484789765598</v>
      </c>
      <c r="H129" s="33">
        <f>'Hourly Loads p.u. of Peak'!H129^2</f>
        <v>0.26590135299863282</v>
      </c>
      <c r="I129" s="33">
        <f>'Hourly Loads p.u. of Peak'!I129^2</f>
        <v>0.29528199225627544</v>
      </c>
      <c r="J129" s="33">
        <f>'Hourly Loads p.u. of Peak'!J129^2</f>
        <v>0.34429530828345206</v>
      </c>
      <c r="K129" s="33">
        <f>'Hourly Loads p.u. of Peak'!K129^2</f>
        <v>0.41307750300349122</v>
      </c>
      <c r="L129" s="33">
        <f>'Hourly Loads p.u. of Peak'!L129^2</f>
        <v>0.48590327403913003</v>
      </c>
      <c r="M129" s="33">
        <f>'Hourly Loads p.u. of Peak'!M129^2</f>
        <v>0.54719399814173764</v>
      </c>
      <c r="N129" s="33">
        <f>'Hourly Loads p.u. of Peak'!N129^2</f>
        <v>0.59466405429620162</v>
      </c>
      <c r="O129" s="33">
        <f>'Hourly Loads p.u. of Peak'!O129^2</f>
        <v>0.6372861354386361</v>
      </c>
      <c r="P129" s="33">
        <f>'Hourly Loads p.u. of Peak'!P129^2</f>
        <v>0.66397588204349189</v>
      </c>
      <c r="Q129" s="33">
        <f>'Hourly Loads p.u. of Peak'!Q129^2</f>
        <v>0.68262540523863813</v>
      </c>
      <c r="R129" s="33">
        <f>'Hourly Loads p.u. of Peak'!R129^2</f>
        <v>0.67292557819475629</v>
      </c>
      <c r="S129" s="33">
        <f>'Hourly Loads p.u. of Peak'!S129^2</f>
        <v>0.62091598394254321</v>
      </c>
      <c r="T129" s="33">
        <f>'Hourly Loads p.u. of Peak'!T129^2</f>
        <v>0.58344090234871149</v>
      </c>
      <c r="U129" s="33">
        <f>'Hourly Loads p.u. of Peak'!U129^2</f>
        <v>0.54435432288941055</v>
      </c>
      <c r="V129" s="33">
        <f>'Hourly Loads p.u. of Peak'!V129^2</f>
        <v>0.54170652433314681</v>
      </c>
      <c r="W129" s="33">
        <f>'Hourly Loads p.u. of Peak'!W129^2</f>
        <v>0.48526275929230395</v>
      </c>
      <c r="X129" s="33">
        <f>'Hourly Loads p.u. of Peak'!X129^2</f>
        <v>0.40256522297706288</v>
      </c>
      <c r="Y129" s="33">
        <f>'Hourly Loads p.u. of Peak'!Y129^2</f>
        <v>0.32448605865972385</v>
      </c>
    </row>
    <row r="130" spans="1:25" x14ac:dyDescent="0.25">
      <c r="A130" s="29">
        <f>IF('2018 Hourly Load - RC2016'!A131="","",'2018 Hourly Load - RC2016'!A131)</f>
        <v>43221</v>
      </c>
      <c r="B130" s="33">
        <f>'Hourly Loads p.u. of Peak'!B130^2</f>
        <v>0.26302223548475362</v>
      </c>
      <c r="C130" s="33">
        <f>'Hourly Loads p.u. of Peak'!C130^2</f>
        <v>0.22614481019979135</v>
      </c>
      <c r="D130" s="33">
        <f>'Hourly Loads p.u. of Peak'!D130^2</f>
        <v>0.20300616238393182</v>
      </c>
      <c r="E130" s="33">
        <f>'Hourly Loads p.u. of Peak'!E130^2</f>
        <v>0.19110053973668811</v>
      </c>
      <c r="F130" s="33">
        <f>'Hourly Loads p.u. of Peak'!F130^2</f>
        <v>0.18779087227623747</v>
      </c>
      <c r="G130" s="33">
        <f>'Hourly Loads p.u. of Peak'!G130^2</f>
        <v>0.20751117388326348</v>
      </c>
      <c r="H130" s="33">
        <f>'Hourly Loads p.u. of Peak'!H130^2</f>
        <v>0.25532267835312356</v>
      </c>
      <c r="I130" s="33">
        <f>'Hourly Loads p.u. of Peak'!I130^2</f>
        <v>0.28560016952687223</v>
      </c>
      <c r="J130" s="33">
        <f>'Hourly Loads p.u. of Peak'!J130^2</f>
        <v>0.32935937307731594</v>
      </c>
      <c r="K130" s="33">
        <f>'Hourly Loads p.u. of Peak'!K130^2</f>
        <v>0.39738622972322762</v>
      </c>
      <c r="L130" s="33">
        <f>'Hourly Loads p.u. of Peak'!L130^2</f>
        <v>0.47294335162346973</v>
      </c>
      <c r="M130" s="33">
        <f>'Hourly Loads p.u. of Peak'!M130^2</f>
        <v>0.53380186045896949</v>
      </c>
      <c r="N130" s="33">
        <f>'Hourly Loads p.u. of Peak'!N130^2</f>
        <v>0.58439869731572736</v>
      </c>
      <c r="O130" s="33">
        <f>'Hourly Loads p.u. of Peak'!O130^2</f>
        <v>0.62917385287615524</v>
      </c>
      <c r="P130" s="33">
        <f>'Hourly Loads p.u. of Peak'!P130^2</f>
        <v>0.65840427114419275</v>
      </c>
      <c r="Q130" s="33">
        <f>'Hourly Loads p.u. of Peak'!Q130^2</f>
        <v>0.6732683566718386</v>
      </c>
      <c r="R130" s="33">
        <f>'Hourly Loads p.u. of Peak'!R130^2</f>
        <v>0.66581557420854676</v>
      </c>
      <c r="S130" s="33">
        <f>'Hourly Loads p.u. of Peak'!S130^2</f>
        <v>0.62692231158099299</v>
      </c>
      <c r="T130" s="33">
        <f>'Hourly Loads p.u. of Peak'!T130^2</f>
        <v>0.56954655182211611</v>
      </c>
      <c r="U130" s="33">
        <f>'Hourly Loads p.u. of Peak'!U130^2</f>
        <v>0.52692535570852028</v>
      </c>
      <c r="V130" s="33">
        <f>'Hourly Loads p.u. of Peak'!V130^2</f>
        <v>0.52305047252289938</v>
      </c>
      <c r="W130" s="33">
        <f>'Hourly Loads p.u. of Peak'!W130^2</f>
        <v>0.4628834470181068</v>
      </c>
      <c r="X130" s="33">
        <f>'Hourly Loads p.u. of Peak'!X130^2</f>
        <v>0.38707684299444073</v>
      </c>
      <c r="Y130" s="33">
        <f>'Hourly Loads p.u. of Peak'!Y130^2</f>
        <v>0.31386453430435329</v>
      </c>
    </row>
    <row r="131" spans="1:25" x14ac:dyDescent="0.25">
      <c r="A131" s="29">
        <f>IF('2018 Hourly Load - RC2016'!A132="","",'2018 Hourly Load - RC2016'!A132)</f>
        <v>43222</v>
      </c>
      <c r="B131" s="33">
        <f>'Hourly Loads p.u. of Peak'!B131^2</f>
        <v>0.25739579818355901</v>
      </c>
      <c r="C131" s="33">
        <f>'Hourly Loads p.u. of Peak'!C131^2</f>
        <v>0.22108703971255156</v>
      </c>
      <c r="D131" s="33">
        <f>'Hourly Loads p.u. of Peak'!D131^2</f>
        <v>0.19914678204074712</v>
      </c>
      <c r="E131" s="33">
        <f>'Hourly Loads p.u. of Peak'!E131^2</f>
        <v>0.18627308447613231</v>
      </c>
      <c r="F131" s="33">
        <f>'Hourly Loads p.u. of Peak'!F131^2</f>
        <v>0.18296992642897339</v>
      </c>
      <c r="G131" s="33">
        <f>'Hourly Loads p.u. of Peak'!G131^2</f>
        <v>0.20139046106788419</v>
      </c>
      <c r="H131" s="33">
        <f>'Hourly Loads p.u. of Peak'!H131^2</f>
        <v>0.24686485399866592</v>
      </c>
      <c r="I131" s="33">
        <f>'Hourly Loads p.u. of Peak'!I131^2</f>
        <v>0.27748650268851571</v>
      </c>
      <c r="J131" s="33">
        <f>'Hourly Loads p.u. of Peak'!J131^2</f>
        <v>0.31592773029071142</v>
      </c>
      <c r="K131" s="33">
        <f>'Hourly Loads p.u. of Peak'!K131^2</f>
        <v>0.37577518706879087</v>
      </c>
      <c r="L131" s="33">
        <f>'Hourly Loads p.u. of Peak'!L131^2</f>
        <v>0.43066140259969721</v>
      </c>
      <c r="M131" s="33">
        <f>'Hourly Loads p.u. of Peak'!M131^2</f>
        <v>0.47409336542787484</v>
      </c>
      <c r="N131" s="33">
        <f>'Hourly Loads p.u. of Peak'!N131^2</f>
        <v>0.5001605701792412</v>
      </c>
      <c r="O131" s="33">
        <f>'Hourly Loads p.u. of Peak'!O131^2</f>
        <v>0.53105808776948449</v>
      </c>
      <c r="P131" s="33">
        <f>'Hourly Loads p.u. of Peak'!P131^2</f>
        <v>0.55376572304973459</v>
      </c>
      <c r="Q131" s="33">
        <f>'Hourly Loads p.u. of Peak'!Q131^2</f>
        <v>0.56583195661093655</v>
      </c>
      <c r="R131" s="33">
        <f>'Hourly Loads p.u. of Peak'!R131^2</f>
        <v>0.55831434360319754</v>
      </c>
      <c r="S131" s="33">
        <f>'Hourly Loads p.u. of Peak'!S131^2</f>
        <v>0.53587962189035532</v>
      </c>
      <c r="T131" s="33">
        <f>'Hourly Loads p.u. of Peak'!T131^2</f>
        <v>0.50223107507239839</v>
      </c>
      <c r="U131" s="33">
        <f>'Hourly Loads p.u. of Peak'!U131^2</f>
        <v>0.45817681303177388</v>
      </c>
      <c r="V131" s="33">
        <f>'Hourly Loads p.u. of Peak'!V131^2</f>
        <v>0.45732878258816573</v>
      </c>
      <c r="W131" s="33">
        <f>'Hourly Loads p.u. of Peak'!W131^2</f>
        <v>0.39796587473514228</v>
      </c>
      <c r="X131" s="33">
        <f>'Hourly Loads p.u. of Peak'!X131^2</f>
        <v>0.3421902052214984</v>
      </c>
      <c r="Y131" s="33">
        <f>'Hourly Loads p.u. of Peak'!Y131^2</f>
        <v>0.28662819074669799</v>
      </c>
    </row>
    <row r="132" spans="1:25" x14ac:dyDescent="0.25">
      <c r="A132" s="29">
        <f>IF('2018 Hourly Load - RC2016'!A133="","",'2018 Hourly Load - RC2016'!A133)</f>
        <v>43223</v>
      </c>
      <c r="B132" s="33">
        <f>'Hourly Loads p.u. of Peak'!B132^2</f>
        <v>0.23647258527923962</v>
      </c>
      <c r="C132" s="33">
        <f>'Hourly Loads p.u. of Peak'!C132^2</f>
        <v>0.20146546682554609</v>
      </c>
      <c r="D132" s="33">
        <f>'Hourly Loads p.u. of Peak'!D132^2</f>
        <v>0.1795192513560574</v>
      </c>
      <c r="E132" s="33">
        <f>'Hourly Loads p.u. of Peak'!E132^2</f>
        <v>0.16679498750687372</v>
      </c>
      <c r="F132" s="33">
        <f>'Hourly Loads p.u. of Peak'!F132^2</f>
        <v>0.16047430879693458</v>
      </c>
      <c r="G132" s="33">
        <f>'Hourly Loads p.u. of Peak'!G132^2</f>
        <v>0.16394064905485484</v>
      </c>
      <c r="H132" s="33">
        <f>'Hourly Loads p.u. of Peak'!H132^2</f>
        <v>0.17603130033478173</v>
      </c>
      <c r="I132" s="33">
        <f>'Hourly Loads p.u. of Peak'!I132^2</f>
        <v>0.19576785540041866</v>
      </c>
      <c r="J132" s="33">
        <f>'Hourly Loads p.u. of Peak'!J132^2</f>
        <v>0.23740810265643775</v>
      </c>
      <c r="K132" s="33">
        <f>'Hourly Loads p.u. of Peak'!K132^2</f>
        <v>0.29364960107686416</v>
      </c>
      <c r="L132" s="33">
        <f>'Hourly Loads p.u. of Peak'!L132^2</f>
        <v>0.34336435046311053</v>
      </c>
      <c r="M132" s="33">
        <f>'Hourly Loads p.u. of Peak'!M132^2</f>
        <v>0.37931791561462957</v>
      </c>
      <c r="N132" s="33">
        <f>'Hourly Loads p.u. of Peak'!N132^2</f>
        <v>0.3963860197054842</v>
      </c>
      <c r="O132" s="33">
        <f>'Hourly Loads p.u. of Peak'!O132^2</f>
        <v>0.40468873359148722</v>
      </c>
      <c r="P132" s="33">
        <f>'Hourly Loads p.u. of Peak'!P132^2</f>
        <v>0.4000243837344562</v>
      </c>
      <c r="Q132" s="33">
        <f>'Hourly Loads p.u. of Peak'!Q132^2</f>
        <v>0.37900919241883152</v>
      </c>
      <c r="R132" s="33">
        <f>'Hourly Loads p.u. of Peak'!R132^2</f>
        <v>0.3325802374074423</v>
      </c>
      <c r="S132" s="33">
        <f>'Hourly Loads p.u. of Peak'!S132^2</f>
        <v>0.3153643701585499</v>
      </c>
      <c r="T132" s="33">
        <f>'Hourly Loads p.u. of Peak'!T132^2</f>
        <v>0.29988591052876673</v>
      </c>
      <c r="U132" s="33">
        <f>'Hourly Loads p.u. of Peak'!U132^2</f>
        <v>0.29569079702682777</v>
      </c>
      <c r="V132" s="33">
        <f>'Hourly Loads p.u. of Peak'!V132^2</f>
        <v>0.30614151081635915</v>
      </c>
      <c r="W132" s="33">
        <f>'Hourly Loads p.u. of Peak'!W132^2</f>
        <v>0.28703096265794831</v>
      </c>
      <c r="X132" s="33">
        <f>'Hourly Loads p.u. of Peak'!X132^2</f>
        <v>0.25608325852114078</v>
      </c>
      <c r="Y132" s="33">
        <f>'Hourly Loads p.u. of Peak'!Y132^2</f>
        <v>0.2193616419522377</v>
      </c>
    </row>
    <row r="133" spans="1:25" x14ac:dyDescent="0.25">
      <c r="A133" s="29">
        <f>IF('2018 Hourly Load - RC2016'!A134="","",'2018 Hourly Load - RC2016'!A134)</f>
        <v>43224</v>
      </c>
      <c r="B133" s="33">
        <f>'Hourly Loads p.u. of Peak'!B133^2</f>
        <v>0.18451011575784601</v>
      </c>
      <c r="C133" s="33">
        <f>'Hourly Loads p.u. of Peak'!C133^2</f>
        <v>0.15917147826745517</v>
      </c>
      <c r="D133" s="33">
        <f>'Hourly Loads p.u. of Peak'!D133^2</f>
        <v>0.14433240396899785</v>
      </c>
      <c r="E133" s="33">
        <f>'Hourly Loads p.u. of Peak'!E133^2</f>
        <v>0.13468961677191715</v>
      </c>
      <c r="F133" s="33">
        <f>'Hourly Loads p.u. of Peak'!F133^2</f>
        <v>0.13173133892713007</v>
      </c>
      <c r="G133" s="33">
        <f>'Hourly Loads p.u. of Peak'!G133^2</f>
        <v>0.1317920026789981</v>
      </c>
      <c r="H133" s="33">
        <f>'Hourly Loads p.u. of Peak'!H133^2</f>
        <v>0.13536513641676942</v>
      </c>
      <c r="I133" s="33">
        <f>'Hourly Loads p.u. of Peak'!I133^2</f>
        <v>0.13976596064543326</v>
      </c>
      <c r="J133" s="33">
        <f>'Hourly Loads p.u. of Peak'!J133^2</f>
        <v>0.17407346991192363</v>
      </c>
      <c r="K133" s="33">
        <f>'Hourly Loads p.u. of Peak'!K133^2</f>
        <v>0.21729229615010387</v>
      </c>
      <c r="L133" s="33">
        <f>'Hourly Loads p.u. of Peak'!L133^2</f>
        <v>0.25426819354909208</v>
      </c>
      <c r="M133" s="33">
        <f>'Hourly Loads p.u. of Peak'!M133^2</f>
        <v>0.28234955286632352</v>
      </c>
      <c r="N133" s="33">
        <f>'Hourly Loads p.u. of Peak'!N133^2</f>
        <v>0.31227487587832975</v>
      </c>
      <c r="O133" s="33">
        <f>'Hourly Loads p.u. of Peak'!O133^2</f>
        <v>0.33906898257013529</v>
      </c>
      <c r="P133" s="33">
        <f>'Hourly Loads p.u. of Peak'!P133^2</f>
        <v>0.36307842719274352</v>
      </c>
      <c r="Q133" s="33">
        <f>'Hourly Loads p.u. of Peak'!Q133^2</f>
        <v>0.39077679246211844</v>
      </c>
      <c r="R133" s="33">
        <f>'Hourly Loads p.u. of Peak'!R133^2</f>
        <v>0.4129700985569863</v>
      </c>
      <c r="S133" s="33">
        <f>'Hourly Loads p.u. of Peak'!S133^2</f>
        <v>0.42443268484487329</v>
      </c>
      <c r="T133" s="33">
        <f>'Hourly Loads p.u. of Peak'!T133^2</f>
        <v>0.41452882985099293</v>
      </c>
      <c r="U133" s="33">
        <f>'Hourly Loads p.u. of Peak'!U133^2</f>
        <v>0.37993573905993244</v>
      </c>
      <c r="V133" s="33">
        <f>'Hourly Loads p.u. of Peak'!V133^2</f>
        <v>0.36853665664604424</v>
      </c>
      <c r="W133" s="33">
        <f>'Hourly Loads p.u. of Peak'!W133^2</f>
        <v>0.326297361822804</v>
      </c>
      <c r="X133" s="33">
        <f>'Hourly Loads p.u. of Peak'!X133^2</f>
        <v>0.27520231133537287</v>
      </c>
      <c r="Y133" s="33">
        <f>'Hourly Loads p.u. of Peak'!Y133^2</f>
        <v>0.2110279258726005</v>
      </c>
    </row>
    <row r="134" spans="1:25" x14ac:dyDescent="0.25">
      <c r="A134" s="29">
        <f>IF('2018 Hourly Load - RC2016'!A135="","",'2018 Hourly Load - RC2016'!A135)</f>
        <v>43225</v>
      </c>
      <c r="B134" s="33">
        <f>'Hourly Loads p.u. of Peak'!B134^2</f>
        <v>0.16611314872120189</v>
      </c>
      <c r="C134" s="33">
        <f>'Hourly Loads p.u. of Peak'!C134^2</f>
        <v>0.13462828968482493</v>
      </c>
      <c r="D134" s="33">
        <f>'Hourly Loads p.u. of Peak'!D134^2</f>
        <v>0.12328821093912543</v>
      </c>
      <c r="E134" s="33">
        <f>'Hourly Loads p.u. of Peak'!E134^2</f>
        <v>0.11543677971668685</v>
      </c>
      <c r="F134" s="33">
        <f>'Hourly Loads p.u. of Peak'!F134^2</f>
        <v>0.11566401741705457</v>
      </c>
      <c r="G134" s="33">
        <f>'Hourly Loads p.u. of Peak'!G134^2</f>
        <v>0.13224742595085642</v>
      </c>
      <c r="H134" s="33">
        <f>'Hourly Loads p.u. of Peak'!H134^2</f>
        <v>0.16806007077086071</v>
      </c>
      <c r="I134" s="33">
        <f>'Hourly Loads p.u. of Peak'!I134^2</f>
        <v>0.19223461080266624</v>
      </c>
      <c r="J134" s="33">
        <f>'Hourly Loads p.u. of Peak'!J134^2</f>
        <v>0.22262202011429544</v>
      </c>
      <c r="K134" s="33">
        <f>'Hourly Loads p.u. of Peak'!K134^2</f>
        <v>0.26564288268292136</v>
      </c>
      <c r="L134" s="33">
        <f>'Hourly Loads p.u. of Peak'!L134^2</f>
        <v>0.3134433496037754</v>
      </c>
      <c r="M134" s="33">
        <f>'Hourly Loads p.u. of Peak'!M134^2</f>
        <v>0.35626302783577185</v>
      </c>
      <c r="N134" s="33">
        <f>'Hourly Loads p.u. of Peak'!N134^2</f>
        <v>0.39912643207837345</v>
      </c>
      <c r="O134" s="33">
        <f>'Hourly Loads p.u. of Peak'!O134^2</f>
        <v>0.44042221808058346</v>
      </c>
      <c r="P134" s="33">
        <f>'Hourly Loads p.u. of Peak'!P134^2</f>
        <v>0.48009594871354599</v>
      </c>
      <c r="Q134" s="33">
        <f>'Hourly Loads p.u. of Peak'!Q134^2</f>
        <v>0.51462402043330624</v>
      </c>
      <c r="R134" s="33">
        <f>'Hourly Loads p.u. of Peak'!R134^2</f>
        <v>0.54577323708311742</v>
      </c>
      <c r="S134" s="33">
        <f>'Hourly Loads p.u. of Peak'!S134^2</f>
        <v>0.55022699546266884</v>
      </c>
      <c r="T134" s="33">
        <f>'Hourly Loads p.u. of Peak'!T134^2</f>
        <v>0.52504667339723676</v>
      </c>
      <c r="U134" s="33">
        <f>'Hourly Loads p.u. of Peak'!U134^2</f>
        <v>0.44693432835373786</v>
      </c>
      <c r="V134" s="33">
        <f>'Hourly Loads p.u. of Peak'!V134^2</f>
        <v>0.44905965441193357</v>
      </c>
      <c r="W134" s="33">
        <f>'Hourly Loads p.u. of Peak'!W134^2</f>
        <v>0.39417950141585195</v>
      </c>
      <c r="X134" s="33">
        <f>'Hourly Loads p.u. of Peak'!X134^2</f>
        <v>0.29951994499436191</v>
      </c>
      <c r="Y134" s="33">
        <f>'Hourly Loads p.u. of Peak'!Y134^2</f>
        <v>0.24363708574535142</v>
      </c>
    </row>
    <row r="135" spans="1:25" x14ac:dyDescent="0.25">
      <c r="A135" s="29">
        <f>IF('2018 Hourly Load - RC2016'!A136="","",'2018 Hourly Load - RC2016'!A136)</f>
        <v>43226</v>
      </c>
      <c r="B135" s="33">
        <f>'Hourly Loads p.u. of Peak'!B135^2</f>
        <v>0.18873354145452345</v>
      </c>
      <c r="C135" s="33">
        <f>'Hourly Loads p.u. of Peak'!C135^2</f>
        <v>0.15777436860081398</v>
      </c>
      <c r="D135" s="33">
        <f>'Hourly Loads p.u. of Peak'!D135^2</f>
        <v>0.13851916972306194</v>
      </c>
      <c r="E135" s="33">
        <f>'Hourly Loads p.u. of Peak'!E135^2</f>
        <v>0.12766882089964268</v>
      </c>
      <c r="F135" s="33">
        <f>'Hourly Loads p.u. of Peak'!F135^2</f>
        <v>0.12517314431208687</v>
      </c>
      <c r="G135" s="33">
        <f>'Hourly Loads p.u. of Peak'!G135^2</f>
        <v>0.13995346107463602</v>
      </c>
      <c r="H135" s="33">
        <f>'Hourly Loads p.u. of Peak'!H135^2</f>
        <v>0.17726050414561795</v>
      </c>
      <c r="I135" s="33">
        <f>'Hourly Loads p.u. of Peak'!I135^2</f>
        <v>0.20214114706734737</v>
      </c>
      <c r="J135" s="33">
        <f>'Hourly Loads p.u. of Peak'!J135^2</f>
        <v>0.23412165542007066</v>
      </c>
      <c r="K135" s="33">
        <f>'Hourly Loads p.u. of Peak'!K135^2</f>
        <v>0.28248277327238125</v>
      </c>
      <c r="L135" s="33">
        <f>'Hourly Loads p.u. of Peak'!L135^2</f>
        <v>0.33494571700106729</v>
      </c>
      <c r="M135" s="33">
        <f>'Hourly Loads p.u. of Peak'!M135^2</f>
        <v>0.38983711178357927</v>
      </c>
      <c r="N135" s="33">
        <f>'Hourly Loads p.u. of Peak'!N135^2</f>
        <v>0.44492551189080837</v>
      </c>
      <c r="O135" s="33">
        <f>'Hourly Loads p.u. of Peak'!O135^2</f>
        <v>0.48882002884450382</v>
      </c>
      <c r="P135" s="33">
        <f>'Hourly Loads p.u. of Peak'!P135^2</f>
        <v>0.53215474847443922</v>
      </c>
      <c r="Q135" s="33">
        <f>'Hourly Loads p.u. of Peak'!Q135^2</f>
        <v>0.5709347658142776</v>
      </c>
      <c r="R135" s="33">
        <f>'Hourly Loads p.u. of Peak'!R135^2</f>
        <v>0.59627608981232638</v>
      </c>
      <c r="S135" s="33">
        <f>'Hourly Loads p.u. of Peak'!S135^2</f>
        <v>0.59459961826165098</v>
      </c>
      <c r="T135" s="33">
        <f>'Hourly Loads p.u. of Peak'!T135^2</f>
        <v>0.56332049962752184</v>
      </c>
      <c r="U135" s="33">
        <f>'Hourly Loads p.u. of Peak'!U135^2</f>
        <v>0.48380861501571859</v>
      </c>
      <c r="V135" s="33">
        <f>'Hourly Loads p.u. of Peak'!V135^2</f>
        <v>0.49327021219632089</v>
      </c>
      <c r="W135" s="33">
        <f>'Hourly Loads p.u. of Peak'!W135^2</f>
        <v>0.43721171050804908</v>
      </c>
      <c r="X135" s="33">
        <f>'Hourly Loads p.u. of Peak'!X135^2</f>
        <v>0.3582608538814086</v>
      </c>
      <c r="Y135" s="33">
        <f>'Hourly Loads p.u. of Peak'!Y135^2</f>
        <v>0.27814715838748988</v>
      </c>
    </row>
    <row r="136" spans="1:25" x14ac:dyDescent="0.25">
      <c r="A136" s="29">
        <f>IF('2018 Hourly Load - RC2016'!A137="","",'2018 Hourly Load - RC2016'!A137)</f>
        <v>43227</v>
      </c>
      <c r="B136" s="33">
        <f>'Hourly Loads p.u. of Peak'!B136^2</f>
        <v>0.22163744735165194</v>
      </c>
      <c r="C136" s="33">
        <f>'Hourly Loads p.u. of Peak'!C136^2</f>
        <v>0.18659780627016573</v>
      </c>
      <c r="D136" s="33">
        <f>'Hourly Loads p.u. of Peak'!D136^2</f>
        <v>0.16761503742335548</v>
      </c>
      <c r="E136" s="33">
        <f>'Hourly Loads p.u. of Peak'!E136^2</f>
        <v>0.15555839429299956</v>
      </c>
      <c r="F136" s="33">
        <f>'Hourly Loads p.u. of Peak'!F136^2</f>
        <v>0.15299834625879644</v>
      </c>
      <c r="G136" s="33">
        <f>'Hourly Loads p.u. of Peak'!G136^2</f>
        <v>0.16847139446964571</v>
      </c>
      <c r="H136" s="33">
        <f>'Hourly Loads p.u. of Peak'!H136^2</f>
        <v>0.2086165260252737</v>
      </c>
      <c r="I136" s="33">
        <f>'Hourly Loads p.u. of Peak'!I136^2</f>
        <v>0.23513354712023529</v>
      </c>
      <c r="J136" s="33">
        <f>'Hourly Loads p.u. of Peak'!J136^2</f>
        <v>0.27559697659193649</v>
      </c>
      <c r="K136" s="33">
        <f>'Hourly Loads p.u. of Peak'!K136^2</f>
        <v>0.32825731666399832</v>
      </c>
      <c r="L136" s="33">
        <f>'Hourly Loads p.u. of Peak'!L136^2</f>
        <v>0.39051565658617743</v>
      </c>
      <c r="M136" s="33">
        <f>'Hourly Loads p.u. of Peak'!M136^2</f>
        <v>0.44565039589567085</v>
      </c>
      <c r="N136" s="33">
        <f>'Hourly Loads p.u. of Peak'!N136^2</f>
        <v>0.4973869055098129</v>
      </c>
      <c r="O136" s="33">
        <f>'Hourly Loads p.u. of Peak'!O136^2</f>
        <v>0.54694677659493274</v>
      </c>
      <c r="P136" s="33">
        <f>'Hourly Loads p.u. of Peak'!P136^2</f>
        <v>0.59356911651721056</v>
      </c>
      <c r="Q136" s="33">
        <f>'Hourly Loads p.u. of Peak'!Q136^2</f>
        <v>0.61723415225457989</v>
      </c>
      <c r="R136" s="33">
        <f>'Hourly Loads p.u. of Peak'!R136^2</f>
        <v>0.63495352585098686</v>
      </c>
      <c r="S136" s="33">
        <f>'Hourly Loads p.u. of Peak'!S136^2</f>
        <v>0.62996947809143589</v>
      </c>
      <c r="T136" s="33">
        <f>'Hourly Loads p.u. of Peak'!T136^2</f>
        <v>0.59144652933524333</v>
      </c>
      <c r="U136" s="33">
        <f>'Hourly Loads p.u. of Peak'!U136^2</f>
        <v>0.53740996243676786</v>
      </c>
      <c r="V136" s="33">
        <f>'Hourly Loads p.u. of Peak'!V136^2</f>
        <v>0.52468344499344111</v>
      </c>
      <c r="W136" s="33">
        <f>'Hourly Loads p.u. of Peak'!W136^2</f>
        <v>0.47466889601578061</v>
      </c>
      <c r="X136" s="33">
        <f>'Hourly Loads p.u. of Peak'!X136^2</f>
        <v>0.39041122667446715</v>
      </c>
      <c r="Y136" s="33">
        <f>'Hourly Loads p.u. of Peak'!Y136^2</f>
        <v>0.31157483901446897</v>
      </c>
    </row>
    <row r="137" spans="1:25" x14ac:dyDescent="0.25">
      <c r="A137" s="29">
        <f>IF('2018 Hourly Load - RC2016'!A138="","",'2018 Hourly Load - RC2016'!A138)</f>
        <v>43228</v>
      </c>
      <c r="B137" s="33">
        <f>'Hourly Loads p.u. of Peak'!B137^2</f>
        <v>0.24869501682954021</v>
      </c>
      <c r="C137" s="33">
        <f>'Hourly Loads p.u. of Peak'!C137^2</f>
        <v>0.21268175849032311</v>
      </c>
      <c r="D137" s="33">
        <f>'Hourly Loads p.u. of Peak'!D137^2</f>
        <v>0.19121014191752778</v>
      </c>
      <c r="E137" s="33">
        <f>'Hourly Loads p.u. of Peak'!E137^2</f>
        <v>0.17627679895562287</v>
      </c>
      <c r="F137" s="33">
        <f>'Hourly Loads p.u. of Peak'!F137^2</f>
        <v>0.17285538569418712</v>
      </c>
      <c r="G137" s="33">
        <f>'Hourly Loads p.u. of Peak'!G137^2</f>
        <v>0.18815315804576724</v>
      </c>
      <c r="H137" s="33">
        <f>'Hourly Loads p.u. of Peak'!H137^2</f>
        <v>0.22909492727570233</v>
      </c>
      <c r="I137" s="33">
        <f>'Hourly Loads p.u. of Peak'!I137^2</f>
        <v>0.25468972562785303</v>
      </c>
      <c r="J137" s="33">
        <f>'Hourly Loads p.u. of Peak'!J137^2</f>
        <v>0.29915420289919048</v>
      </c>
      <c r="K137" s="33">
        <f>'Hourly Loads p.u. of Peak'!K137^2</f>
        <v>0.35616328316548695</v>
      </c>
      <c r="L137" s="33">
        <f>'Hourly Loads p.u. of Peak'!L137^2</f>
        <v>0.41808723230993106</v>
      </c>
      <c r="M137" s="33">
        <f>'Hourly Loads p.u. of Peak'!M137^2</f>
        <v>0.47225401365852709</v>
      </c>
      <c r="N137" s="33">
        <f>'Hourly Loads p.u. of Peak'!N137^2</f>
        <v>0.52045506697562971</v>
      </c>
      <c r="O137" s="33">
        <f>'Hourly Loads p.u. of Peak'!O137^2</f>
        <v>0.5677821778805261</v>
      </c>
      <c r="P137" s="33">
        <f>'Hourly Loads p.u. of Peak'!P137^2</f>
        <v>0.6056038957694545</v>
      </c>
      <c r="Q137" s="33">
        <f>'Hourly Loads p.u. of Peak'!Q137^2</f>
        <v>0.6399572118244109</v>
      </c>
      <c r="R137" s="33">
        <f>'Hourly Loads p.u. of Peak'!R137^2</f>
        <v>0.66118714220828489</v>
      </c>
      <c r="S137" s="33">
        <f>'Hourly Loads p.u. of Peak'!S137^2</f>
        <v>0.65528901152737129</v>
      </c>
      <c r="T137" s="33">
        <f>'Hourly Loads p.u. of Peak'!T137^2</f>
        <v>0.62157460599536973</v>
      </c>
      <c r="U137" s="33">
        <f>'Hourly Loads p.u. of Peak'!U137^2</f>
        <v>0.56244280937129898</v>
      </c>
      <c r="V137" s="33">
        <f>'Hourly Loads p.u. of Peak'!V137^2</f>
        <v>0.54053862317073664</v>
      </c>
      <c r="W137" s="33">
        <f>'Hourly Loads p.u. of Peak'!W137^2</f>
        <v>0.48462266698527873</v>
      </c>
      <c r="X137" s="33">
        <f>'Hourly Loads p.u. of Peak'!X137^2</f>
        <v>0.40500774197449768</v>
      </c>
      <c r="Y137" s="33">
        <f>'Hourly Loads p.u. of Peak'!Y137^2</f>
        <v>0.3283530743404624</v>
      </c>
    </row>
    <row r="138" spans="1:25" x14ac:dyDescent="0.25">
      <c r="A138" s="29">
        <f>IF('2018 Hourly Load - RC2016'!A139="","",'2018 Hourly Load - RC2016'!A139)</f>
        <v>43229</v>
      </c>
      <c r="B138" s="33">
        <f>'Hourly Loads p.u. of Peak'!B138^2</f>
        <v>0.25731101695943592</v>
      </c>
      <c r="C138" s="33">
        <f>'Hourly Loads p.u. of Peak'!C138^2</f>
        <v>0.2169418718617534</v>
      </c>
      <c r="D138" s="33">
        <f>'Hourly Loads p.u. of Peak'!D138^2</f>
        <v>0.19561999448771625</v>
      </c>
      <c r="E138" s="33">
        <f>'Hourly Loads p.u. of Peak'!E138^2</f>
        <v>0.18005071379203205</v>
      </c>
      <c r="F138" s="33">
        <f>'Hourly Loads p.u. of Peak'!F138^2</f>
        <v>0.17631188415212368</v>
      </c>
      <c r="G138" s="33">
        <f>'Hourly Loads p.u. of Peak'!G138^2</f>
        <v>0.19234453766864198</v>
      </c>
      <c r="H138" s="33">
        <f>'Hourly Loads p.u. of Peak'!H138^2</f>
        <v>0.23351556777137836</v>
      </c>
      <c r="I138" s="33">
        <f>'Hourly Loads p.u. of Peak'!I138^2</f>
        <v>0.25990312677801292</v>
      </c>
      <c r="J138" s="33">
        <f>'Hourly Loads p.u. of Peak'!J138^2</f>
        <v>0.30236202221844799</v>
      </c>
      <c r="K138" s="33">
        <f>'Hourly Loads p.u. of Peak'!K138^2</f>
        <v>0.36021411252807711</v>
      </c>
      <c r="L138" s="33">
        <f>'Hourly Loads p.u. of Peak'!L138^2</f>
        <v>0.42035958836617959</v>
      </c>
      <c r="M138" s="33">
        <f>'Hourly Loads p.u. of Peak'!M138^2</f>
        <v>0.47248373712036634</v>
      </c>
      <c r="N138" s="33">
        <f>'Hourly Loads p.u. of Peak'!N138^2</f>
        <v>0.51955121163605178</v>
      </c>
      <c r="O138" s="33">
        <f>'Hourly Loads p.u. of Peak'!O138^2</f>
        <v>0.56319507341034813</v>
      </c>
      <c r="P138" s="33">
        <f>'Hourly Loads p.u. of Peak'!P138^2</f>
        <v>0.6037195576525759</v>
      </c>
      <c r="Q138" s="33">
        <f>'Hourly Loads p.u. of Peak'!Q138^2</f>
        <v>0.63448751714544627</v>
      </c>
      <c r="R138" s="33">
        <f>'Hourly Loads p.u. of Peak'!R138^2</f>
        <v>0.65015824623556995</v>
      </c>
      <c r="S138" s="33">
        <f>'Hourly Loads p.u. of Peak'!S138^2</f>
        <v>0.6346206450336962</v>
      </c>
      <c r="T138" s="33">
        <f>'Hourly Loads p.u. of Peak'!T138^2</f>
        <v>0.58740487494617455</v>
      </c>
      <c r="U138" s="33">
        <f>'Hourly Loads p.u. of Peak'!U138^2</f>
        <v>0.52389688128644618</v>
      </c>
      <c r="V138" s="33">
        <f>'Hourly Loads p.u. of Peak'!V138^2</f>
        <v>0.49833026595322716</v>
      </c>
      <c r="W138" s="33">
        <f>'Hourly Loads p.u. of Peak'!W138^2</f>
        <v>0.44849986930750613</v>
      </c>
      <c r="X138" s="33">
        <f>'Hourly Loads p.u. of Peak'!X138^2</f>
        <v>0.38744084470745821</v>
      </c>
      <c r="Y138" s="33">
        <f>'Hourly Loads p.u. of Peak'!Y138^2</f>
        <v>0.32481934096938692</v>
      </c>
    </row>
    <row r="139" spans="1:25" x14ac:dyDescent="0.25">
      <c r="A139" s="29">
        <f>IF('2018 Hourly Load - RC2016'!A140="","",'2018 Hourly Load - RC2016'!A140)</f>
        <v>43230</v>
      </c>
      <c r="B139" s="33">
        <f>'Hourly Loads p.u. of Peak'!B139^2</f>
        <v>0.26767093063049441</v>
      </c>
      <c r="C139" s="33">
        <f>'Hourly Loads p.u. of Peak'!C139^2</f>
        <v>0.23033646912170777</v>
      </c>
      <c r="D139" s="33">
        <f>'Hourly Loads p.u. of Peak'!D139^2</f>
        <v>0.20678856965682921</v>
      </c>
      <c r="E139" s="33">
        <f>'Hourly Loads p.u. of Peak'!E139^2</f>
        <v>0.19069893389893694</v>
      </c>
      <c r="F139" s="33">
        <f>'Hourly Loads p.u. of Peak'!F139^2</f>
        <v>0.18318444904046546</v>
      </c>
      <c r="G139" s="33">
        <f>'Hourly Loads p.u. of Peak'!G139^2</f>
        <v>0.18508485732595878</v>
      </c>
      <c r="H139" s="33">
        <f>'Hourly Loads p.u. of Peak'!H139^2</f>
        <v>0.19296805008630136</v>
      </c>
      <c r="I139" s="33">
        <f>'Hourly Loads p.u. of Peak'!I139^2</f>
        <v>0.21430336174424669</v>
      </c>
      <c r="J139" s="33">
        <f>'Hourly Loads p.u. of Peak'!J139^2</f>
        <v>0.27673870917975368</v>
      </c>
      <c r="K139" s="33">
        <f>'Hourly Loads p.u. of Peak'!K139^2</f>
        <v>0.34847555085703702</v>
      </c>
      <c r="L139" s="33">
        <f>'Hourly Loads p.u. of Peak'!L139^2</f>
        <v>0.40575258364151234</v>
      </c>
      <c r="M139" s="33">
        <f>'Hourly Loads p.u. of Peak'!M139^2</f>
        <v>0.45214471307424681</v>
      </c>
      <c r="N139" s="33">
        <f>'Hourly Loads p.u. of Peak'!N139^2</f>
        <v>0.50152070588961184</v>
      </c>
      <c r="O139" s="33">
        <f>'Hourly Loads p.u. of Peak'!O139^2</f>
        <v>0.53496246493391397</v>
      </c>
      <c r="P139" s="33">
        <f>'Hourly Loads p.u. of Peak'!P139^2</f>
        <v>0.55712866505677994</v>
      </c>
      <c r="Q139" s="33">
        <f>'Hourly Loads p.u. of Peak'!Q139^2</f>
        <v>0.57371626307620815</v>
      </c>
      <c r="R139" s="33">
        <f>'Hourly Loads p.u. of Peak'!R139^2</f>
        <v>0.5727672660290074</v>
      </c>
      <c r="S139" s="33">
        <f>'Hourly Loads p.u. of Peak'!S139^2</f>
        <v>0.56056434875363026</v>
      </c>
      <c r="T139" s="33">
        <f>'Hourly Loads p.u. of Peak'!T139^2</f>
        <v>0.52644021327300061</v>
      </c>
      <c r="U139" s="33">
        <f>'Hourly Loads p.u. of Peak'!U139^2</f>
        <v>0.46852883650490329</v>
      </c>
      <c r="V139" s="33">
        <f>'Hourly Loads p.u. of Peak'!V139^2</f>
        <v>0.47397830120514994</v>
      </c>
      <c r="W139" s="33">
        <f>'Hourly Loads p.u. of Peak'!W139^2</f>
        <v>0.43258283162932032</v>
      </c>
      <c r="X139" s="33">
        <f>'Hourly Loads p.u. of Peak'!X139^2</f>
        <v>0.38086341686215258</v>
      </c>
      <c r="Y139" s="33">
        <f>'Hourly Loads p.u. of Peak'!Y139^2</f>
        <v>0.32253741193848223</v>
      </c>
    </row>
    <row r="140" spans="1:25" x14ac:dyDescent="0.25">
      <c r="A140" s="29">
        <f>IF('2018 Hourly Load - RC2016'!A141="","",'2018 Hourly Load - RC2016'!A141)</f>
        <v>43231</v>
      </c>
      <c r="B140" s="33">
        <f>'Hourly Loads p.u. of Peak'!B140^2</f>
        <v>0.26914283658051619</v>
      </c>
      <c r="C140" s="33">
        <f>'Hourly Loads p.u. of Peak'!C140^2</f>
        <v>0.23295059468725074</v>
      </c>
      <c r="D140" s="33">
        <f>'Hourly Loads p.u. of Peak'!D140^2</f>
        <v>0.20793009975284116</v>
      </c>
      <c r="E140" s="33">
        <f>'Hourly Loads p.u. of Peak'!E140^2</f>
        <v>0.19256448566401993</v>
      </c>
      <c r="F140" s="33">
        <f>'Hourly Loads p.u. of Peak'!F140^2</f>
        <v>0.18526464735599024</v>
      </c>
      <c r="G140" s="33">
        <f>'Hourly Loads p.u. of Peak'!G140^2</f>
        <v>0.18339909733652629</v>
      </c>
      <c r="H140" s="33">
        <f>'Hourly Loads p.u. of Peak'!H140^2</f>
        <v>0.18630915071051721</v>
      </c>
      <c r="I140" s="33">
        <f>'Hourly Loads p.u. of Peak'!I140^2</f>
        <v>0.19922136884984643</v>
      </c>
      <c r="J140" s="33">
        <f>'Hourly Loads p.u. of Peak'!J140^2</f>
        <v>0.2474048804415083</v>
      </c>
      <c r="K140" s="33">
        <f>'Hourly Loads p.u. of Peak'!K140^2</f>
        <v>0.31246168504240412</v>
      </c>
      <c r="L140" s="33">
        <f>'Hourly Loads p.u. of Peak'!L140^2</f>
        <v>0.36904410809252347</v>
      </c>
      <c r="M140" s="33">
        <f>'Hourly Loads p.u. of Peak'!M140^2</f>
        <v>0.4156055276569387</v>
      </c>
      <c r="N140" s="33">
        <f>'Hourly Loads p.u. of Peak'!N140^2</f>
        <v>0.45857282939745198</v>
      </c>
      <c r="O140" s="33">
        <f>'Hourly Loads p.u. of Peak'!O140^2</f>
        <v>0.49644443882333211</v>
      </c>
      <c r="P140" s="33">
        <f>'Hourly Loads p.u. of Peak'!P140^2</f>
        <v>0.5251677774617397</v>
      </c>
      <c r="Q140" s="33">
        <f>'Hourly Loads p.u. of Peak'!Q140^2</f>
        <v>0.53967887089547018</v>
      </c>
      <c r="R140" s="33">
        <f>'Hourly Loads p.u. of Peak'!R140^2</f>
        <v>0.54515609093799089</v>
      </c>
      <c r="S140" s="33">
        <f>'Hourly Loads p.u. of Peak'!S140^2</f>
        <v>0.53014506793009919</v>
      </c>
      <c r="T140" s="33">
        <f>'Hourly Loads p.u. of Peak'!T140^2</f>
        <v>0.49945166731642371</v>
      </c>
      <c r="U140" s="33">
        <f>'Hourly Loads p.u. of Peak'!U140^2</f>
        <v>0.45665092381383904</v>
      </c>
      <c r="V140" s="33">
        <f>'Hourly Loads p.u. of Peak'!V140^2</f>
        <v>0.45744180792788602</v>
      </c>
      <c r="W140" s="33">
        <f>'Hourly Loads p.u. of Peak'!W140^2</f>
        <v>0.42923682387230006</v>
      </c>
      <c r="X140" s="33">
        <f>'Hourly Loads p.u. of Peak'!X140^2</f>
        <v>0.36873959532977979</v>
      </c>
      <c r="Y140" s="33">
        <f>'Hourly Loads p.u. of Peak'!Y140^2</f>
        <v>0.29846903870930286</v>
      </c>
    </row>
    <row r="141" spans="1:25" x14ac:dyDescent="0.25">
      <c r="A141" s="29">
        <f>IF('2018 Hourly Load - RC2016'!A142="","",'2018 Hourly Load - RC2016'!A142)</f>
        <v>43232</v>
      </c>
      <c r="B141" s="33">
        <f>'Hourly Loads p.u. of Peak'!B141^2</f>
        <v>0.23969360671507681</v>
      </c>
      <c r="C141" s="33">
        <f>'Hourly Loads p.u. of Peak'!C141^2</f>
        <v>0.20477954546523738</v>
      </c>
      <c r="D141" s="33">
        <f>'Hourly Loads p.u. of Peak'!D141^2</f>
        <v>0.18443833590411626</v>
      </c>
      <c r="E141" s="33">
        <f>'Hourly Loads p.u. of Peak'!E141^2</f>
        <v>0.17417807613115399</v>
      </c>
      <c r="F141" s="33">
        <f>'Hourly Loads p.u. of Peak'!F141^2</f>
        <v>0.17330731772802357</v>
      </c>
      <c r="G141" s="33">
        <f>'Hourly Loads p.u. of Peak'!G141^2</f>
        <v>0.19135632703597963</v>
      </c>
      <c r="H141" s="33">
        <f>'Hourly Loads p.u. of Peak'!H141^2</f>
        <v>0.2332733526598969</v>
      </c>
      <c r="I141" s="33">
        <f>'Hourly Loads p.u. of Peak'!I141^2</f>
        <v>0.2598179335878032</v>
      </c>
      <c r="J141" s="33">
        <f>'Hourly Loads p.u. of Peak'!J141^2</f>
        <v>0.29897141564131735</v>
      </c>
      <c r="K141" s="33">
        <f>'Hourly Loads p.u. of Peak'!K141^2</f>
        <v>0.35926186164704016</v>
      </c>
      <c r="L141" s="33">
        <f>'Hourly Loads p.u. of Peak'!L141^2</f>
        <v>0.42514068522266202</v>
      </c>
      <c r="M141" s="33">
        <f>'Hourly Loads p.u. of Peak'!M141^2</f>
        <v>0.48148652278261012</v>
      </c>
      <c r="N141" s="33">
        <f>'Hourly Loads p.u. of Peak'!N141^2</f>
        <v>0.52990172863997476</v>
      </c>
      <c r="O141" s="33">
        <f>'Hourly Loads p.u. of Peak'!O141^2</f>
        <v>0.56923128430064585</v>
      </c>
      <c r="P141" s="33">
        <f>'Hourly Loads p.u. of Peak'!P141^2</f>
        <v>0.59873056280874781</v>
      </c>
      <c r="Q141" s="33">
        <f>'Hourly Loads p.u. of Peak'!Q141^2</f>
        <v>0.6250050685457581</v>
      </c>
      <c r="R141" s="33">
        <f>'Hourly Loads p.u. of Peak'!R141^2</f>
        <v>0.63488694270505275</v>
      </c>
      <c r="S141" s="33">
        <f>'Hourly Loads p.u. of Peak'!S141^2</f>
        <v>0.62665768970388713</v>
      </c>
      <c r="T141" s="33">
        <f>'Hourly Loads p.u. of Peak'!T141^2</f>
        <v>0.5993126237573736</v>
      </c>
      <c r="U141" s="33">
        <f>'Hourly Loads p.u. of Peak'!U141^2</f>
        <v>0.55912632352299163</v>
      </c>
      <c r="V141" s="33">
        <f>'Hourly Loads p.u. of Peak'!V141^2</f>
        <v>0.5481834429270408</v>
      </c>
      <c r="W141" s="33">
        <f>'Hourly Loads p.u. of Peak'!W141^2</f>
        <v>0.48753558142882847</v>
      </c>
      <c r="X141" s="33">
        <f>'Hourly Loads p.u. of Peak'!X141^2</f>
        <v>0.40452927653169501</v>
      </c>
      <c r="Y141" s="33">
        <f>'Hourly Loads p.u. of Peak'!Y141^2</f>
        <v>0.32806584320592685</v>
      </c>
    </row>
    <row r="142" spans="1:25" x14ac:dyDescent="0.25">
      <c r="A142" s="29">
        <f>IF('2018 Hourly Load - RC2016'!A143="","",'2018 Hourly Load - RC2016'!A143)</f>
        <v>43233</v>
      </c>
      <c r="B142" s="33">
        <f>'Hourly Loads p.u. of Peak'!B142^2</f>
        <v>0.26732518634671232</v>
      </c>
      <c r="C142" s="33">
        <f>'Hourly Loads p.u. of Peak'!C142^2</f>
        <v>0.2317020179966312</v>
      </c>
      <c r="D142" s="33">
        <f>'Hourly Loads p.u. of Peak'!D142^2</f>
        <v>0.20796820487023085</v>
      </c>
      <c r="E142" s="33">
        <f>'Hourly Loads p.u. of Peak'!E142^2</f>
        <v>0.19403401757218683</v>
      </c>
      <c r="F142" s="33">
        <f>'Hourly Loads p.u. of Peak'!F142^2</f>
        <v>0.1910640126588842</v>
      </c>
      <c r="G142" s="33">
        <f>'Hourly Loads p.u. of Peak'!G142^2</f>
        <v>0.20899836272772601</v>
      </c>
      <c r="H142" s="33">
        <f>'Hourly Loads p.u. of Peak'!H142^2</f>
        <v>0.25178826069939592</v>
      </c>
      <c r="I142" s="33">
        <f>'Hourly Loads p.u. of Peak'!I142^2</f>
        <v>0.27797090672719355</v>
      </c>
      <c r="J142" s="33">
        <f>'Hourly Loads p.u. of Peak'!J142^2</f>
        <v>0.31635058031182578</v>
      </c>
      <c r="K142" s="33">
        <f>'Hourly Loads p.u. of Peak'!K142^2</f>
        <v>0.3772621350178299</v>
      </c>
      <c r="L142" s="33">
        <f>'Hourly Loads p.u. of Peak'!L142^2</f>
        <v>0.43887085155318378</v>
      </c>
      <c r="M142" s="33">
        <f>'Hourly Loads p.u. of Peak'!M142^2</f>
        <v>0.48829436884612148</v>
      </c>
      <c r="N142" s="33">
        <f>'Hourly Loads p.u. of Peak'!N142^2</f>
        <v>0.53520696331506179</v>
      </c>
      <c r="O142" s="33">
        <f>'Hourly Loads p.u. of Peak'!O142^2</f>
        <v>0.56721563897614546</v>
      </c>
      <c r="P142" s="33">
        <f>'Hourly Loads p.u. of Peak'!P142^2</f>
        <v>0.59138226786259351</v>
      </c>
      <c r="Q142" s="33">
        <f>'Hourly Loads p.u. of Peak'!Q142^2</f>
        <v>0.61179729092359214</v>
      </c>
      <c r="R142" s="33">
        <f>'Hourly Loads p.u. of Peak'!R142^2</f>
        <v>0.62243133660412819</v>
      </c>
      <c r="S142" s="33">
        <f>'Hourly Loads p.u. of Peak'!S142^2</f>
        <v>0.61062138609801686</v>
      </c>
      <c r="T142" s="33">
        <f>'Hourly Loads p.u. of Peak'!T142^2</f>
        <v>0.57663141889456804</v>
      </c>
      <c r="U142" s="33">
        <f>'Hourly Loads p.u. of Peak'!U142^2</f>
        <v>0.53185000703560481</v>
      </c>
      <c r="V142" s="33">
        <f>'Hourly Loads p.u. of Peak'!V142^2</f>
        <v>0.52504667339723676</v>
      </c>
      <c r="W142" s="33">
        <f>'Hourly Loads p.u. of Peak'!W142^2</f>
        <v>0.4784761539209178</v>
      </c>
      <c r="X142" s="33">
        <f>'Hourly Loads p.u. of Peak'!X142^2</f>
        <v>0.4006059489272828</v>
      </c>
      <c r="Y142" s="33">
        <f>'Hourly Loads p.u. of Peak'!Y142^2</f>
        <v>0.32173115764904398</v>
      </c>
    </row>
    <row r="143" spans="1:25" x14ac:dyDescent="0.25">
      <c r="A143" s="29">
        <f>IF('2018 Hourly Load - RC2016'!A144="","",'2018 Hourly Load - RC2016'!A144)</f>
        <v>43234</v>
      </c>
      <c r="B143" s="33">
        <f>'Hourly Loads p.u. of Peak'!B143^2</f>
        <v>0.26680698886960175</v>
      </c>
      <c r="C143" s="33">
        <f>'Hourly Loads p.u. of Peak'!C143^2</f>
        <v>0.23142054565921275</v>
      </c>
      <c r="D143" s="33">
        <f>'Hourly Loads p.u. of Peak'!D143^2</f>
        <v>0.20652266474975031</v>
      </c>
      <c r="E143" s="33">
        <f>'Hourly Loads p.u. of Peak'!E143^2</f>
        <v>0.19267450679342224</v>
      </c>
      <c r="F143" s="33">
        <f>'Hourly Loads p.u. of Peak'!F143^2</f>
        <v>0.19007910124615263</v>
      </c>
      <c r="G143" s="33">
        <f>'Hourly Loads p.u. of Peak'!G143^2</f>
        <v>0.19728665042269314</v>
      </c>
      <c r="H143" s="33">
        <f>'Hourly Loads p.u. of Peak'!H143^2</f>
        <v>0.25544936316160433</v>
      </c>
      <c r="I143" s="33">
        <f>'Hourly Loads p.u. of Peak'!I143^2</f>
        <v>0.27656290439792425</v>
      </c>
      <c r="J143" s="33">
        <f>'Hourly Loads p.u. of Peak'!J143^2</f>
        <v>0.3190823972567049</v>
      </c>
      <c r="K143" s="33">
        <f>'Hourly Loads p.u. of Peak'!K143^2</f>
        <v>0.38645323805897375</v>
      </c>
      <c r="L143" s="33">
        <f>'Hourly Loads p.u. of Peak'!L143^2</f>
        <v>0.44877971821924456</v>
      </c>
      <c r="M143" s="33">
        <f>'Hourly Loads p.u. of Peak'!M143^2</f>
        <v>0.51037675656341541</v>
      </c>
      <c r="N143" s="33">
        <f>'Hourly Loads p.u. of Peak'!N143^2</f>
        <v>0.55638046481878833</v>
      </c>
      <c r="O143" s="33">
        <f>'Hourly Loads p.u. of Peak'!O143^2</f>
        <v>0.58638062950026937</v>
      </c>
      <c r="P143" s="33">
        <f>'Hourly Loads p.u. of Peak'!P143^2</f>
        <v>0.60794715886992745</v>
      </c>
      <c r="Q143" s="33">
        <f>'Hourly Loads p.u. of Peak'!Q143^2</f>
        <v>0.60729579859218663</v>
      </c>
      <c r="R143" s="33">
        <f>'Hourly Loads p.u. of Peak'!R143^2</f>
        <v>0.60099572167781456</v>
      </c>
      <c r="S143" s="33">
        <f>'Hourly Loads p.u. of Peak'!S143^2</f>
        <v>0.58746891996206696</v>
      </c>
      <c r="T143" s="33">
        <f>'Hourly Loads p.u. of Peak'!T143^2</f>
        <v>0.55146736250707995</v>
      </c>
      <c r="U143" s="33">
        <f>'Hourly Loads p.u. of Peak'!U143^2</f>
        <v>0.51019768223717854</v>
      </c>
      <c r="V143" s="33">
        <f>'Hourly Loads p.u. of Peak'!V143^2</f>
        <v>0.51312649752429906</v>
      </c>
      <c r="W143" s="33">
        <f>'Hourly Loads p.u. of Peak'!W143^2</f>
        <v>0.46521728552153974</v>
      </c>
      <c r="X143" s="33">
        <f>'Hourly Loads p.u. of Peak'!X143^2</f>
        <v>0.39339295167380911</v>
      </c>
      <c r="Y143" s="33">
        <f>'Hourly Loads p.u. of Peak'!Y143^2</f>
        <v>0.31663263743161291</v>
      </c>
    </row>
    <row r="144" spans="1:25" x14ac:dyDescent="0.25">
      <c r="A144" s="29">
        <f>IF('2018 Hourly Load - RC2016'!A145="","",'2018 Hourly Load - RC2016'!A145)</f>
        <v>43235</v>
      </c>
      <c r="B144" s="33">
        <f>'Hourly Loads p.u. of Peak'!B144^2</f>
        <v>0.25684496985027699</v>
      </c>
      <c r="C144" s="33">
        <f>'Hourly Loads p.u. of Peak'!C144^2</f>
        <v>0.22085136019864701</v>
      </c>
      <c r="D144" s="33">
        <f>'Hourly Loads p.u. of Peak'!D144^2</f>
        <v>0.19810403303332613</v>
      </c>
      <c r="E144" s="33">
        <f>'Hourly Loads p.u. of Peak'!E144^2</f>
        <v>0.18612885445097263</v>
      </c>
      <c r="F144" s="33">
        <f>'Hourly Loads p.u. of Peak'!F144^2</f>
        <v>0.18569649953434389</v>
      </c>
      <c r="G144" s="33">
        <f>'Hourly Loads p.u. of Peak'!G144^2</f>
        <v>0.20315678835714751</v>
      </c>
      <c r="H144" s="33">
        <f>'Hourly Loads p.u. of Peak'!H144^2</f>
        <v>0.24607664591856265</v>
      </c>
      <c r="I144" s="33">
        <f>'Hourly Loads p.u. of Peak'!I144^2</f>
        <v>0.27148886474150247</v>
      </c>
      <c r="J144" s="33">
        <f>'Hourly Loads p.u. of Peak'!J144^2</f>
        <v>0.30674285387257966</v>
      </c>
      <c r="K144" s="33">
        <f>'Hourly Loads p.u. of Peak'!K144^2</f>
        <v>0.36939953183372137</v>
      </c>
      <c r="L144" s="33">
        <f>'Hourly Loads p.u. of Peak'!L144^2</f>
        <v>0.42890841009405839</v>
      </c>
      <c r="M144" s="33">
        <f>'Hourly Loads p.u. of Peak'!M144^2</f>
        <v>0.46157679009175528</v>
      </c>
      <c r="N144" s="33">
        <f>'Hourly Loads p.u. of Peak'!N144^2</f>
        <v>0.47397830120514994</v>
      </c>
      <c r="O144" s="33">
        <f>'Hourly Loads p.u. of Peak'!O144^2</f>
        <v>0.47150779818935096</v>
      </c>
      <c r="P144" s="33">
        <f>'Hourly Loads p.u. of Peak'!P144^2</f>
        <v>0.45175148271651017</v>
      </c>
      <c r="Q144" s="33">
        <f>'Hourly Loads p.u. of Peak'!Q144^2</f>
        <v>0.42923682387230006</v>
      </c>
      <c r="R144" s="33">
        <f>'Hourly Loads p.u. of Peak'!R144^2</f>
        <v>0.42318151416440342</v>
      </c>
      <c r="S144" s="33">
        <f>'Hourly Loads p.u. of Peak'!S144^2</f>
        <v>0.42231222382686123</v>
      </c>
      <c r="T144" s="33">
        <f>'Hourly Loads p.u. of Peak'!T144^2</f>
        <v>0.41082494226682653</v>
      </c>
      <c r="U144" s="33">
        <f>'Hourly Loads p.u. of Peak'!U144^2</f>
        <v>0.39229310172292142</v>
      </c>
      <c r="V144" s="33">
        <f>'Hourly Loads p.u. of Peak'!V144^2</f>
        <v>0.39229310172292142</v>
      </c>
      <c r="W144" s="33">
        <f>'Hourly Loads p.u. of Peak'!W144^2</f>
        <v>0.36358210810215913</v>
      </c>
      <c r="X144" s="33">
        <f>'Hourly Loads p.u. of Peak'!X144^2</f>
        <v>0.30720582694666021</v>
      </c>
      <c r="Y144" s="33">
        <f>'Hourly Loads p.u. of Peak'!Y144^2</f>
        <v>0.2499885082973112</v>
      </c>
    </row>
    <row r="145" spans="1:25" x14ac:dyDescent="0.25">
      <c r="A145" s="29">
        <f>IF('2018 Hourly Load - RC2016'!A146="","",'2018 Hourly Load - RC2016'!A146)</f>
        <v>43236</v>
      </c>
      <c r="B145" s="33">
        <f>'Hourly Loads p.u. of Peak'!B145^2</f>
        <v>0.20274270134346822</v>
      </c>
      <c r="C145" s="33">
        <f>'Hourly Loads p.u. of Peak'!C145^2</f>
        <v>0.17522586648627855</v>
      </c>
      <c r="D145" s="33">
        <f>'Hourly Loads p.u. of Peak'!D145^2</f>
        <v>0.15853868963037157</v>
      </c>
      <c r="E145" s="33">
        <f>'Hourly Loads p.u. of Peak'!E145^2</f>
        <v>0.14839227912930264</v>
      </c>
      <c r="F145" s="33">
        <f>'Hourly Loads p.u. of Peak'!F145^2</f>
        <v>0.14688324211729925</v>
      </c>
      <c r="G145" s="33">
        <f>'Hourly Loads p.u. of Peak'!G145^2</f>
        <v>0.16478757975848596</v>
      </c>
      <c r="H145" s="33">
        <f>'Hourly Loads p.u. of Peak'!H145^2</f>
        <v>0.20500648990161127</v>
      </c>
      <c r="I145" s="33">
        <f>'Hourly Loads p.u. of Peak'!I145^2</f>
        <v>0.22400408778191935</v>
      </c>
      <c r="J145" s="33">
        <f>'Hourly Loads p.u. of Peak'!J145^2</f>
        <v>0.23867193954845092</v>
      </c>
      <c r="K145" s="33">
        <f>'Hourly Loads p.u. of Peak'!K145^2</f>
        <v>0.2662892941307663</v>
      </c>
      <c r="L145" s="33">
        <f>'Hourly Loads p.u. of Peak'!L145^2</f>
        <v>0.29098407750516325</v>
      </c>
      <c r="M145" s="33">
        <f>'Hourly Loads p.u. of Peak'!M145^2</f>
        <v>0.30906121048100466</v>
      </c>
      <c r="N145" s="33">
        <f>'Hourly Loads p.u. of Peak'!N145^2</f>
        <v>0.3172912594844392</v>
      </c>
      <c r="O145" s="33">
        <f>'Hourly Loads p.u. of Peak'!O145^2</f>
        <v>0.3229646609195041</v>
      </c>
      <c r="P145" s="33">
        <f>'Hourly Loads p.u. of Peak'!P145^2</f>
        <v>0.33484900272538537</v>
      </c>
      <c r="Q145" s="33">
        <f>'Hourly Loads p.u. of Peak'!Q145^2</f>
        <v>0.34175041920473992</v>
      </c>
      <c r="R145" s="33">
        <f>'Hourly Loads p.u. of Peak'!R145^2</f>
        <v>0.34956160518088131</v>
      </c>
      <c r="S145" s="33">
        <f>'Hourly Loads p.u. of Peak'!S145^2</f>
        <v>0.34140855892325717</v>
      </c>
      <c r="T145" s="33">
        <f>'Hourly Loads p.u. of Peak'!T145^2</f>
        <v>0.32050001445548659</v>
      </c>
      <c r="U145" s="33">
        <f>'Hourly Loads p.u. of Peak'!U145^2</f>
        <v>0.29428388221820218</v>
      </c>
      <c r="V145" s="33">
        <f>'Hourly Loads p.u. of Peak'!V145^2</f>
        <v>0.28368317087829886</v>
      </c>
      <c r="W145" s="33">
        <f>'Hourly Loads p.u. of Peak'!W145^2</f>
        <v>0.26135354764924795</v>
      </c>
      <c r="X145" s="33">
        <f>'Hourly Loads p.u. of Peak'!X145^2</f>
        <v>0.22550946073961875</v>
      </c>
      <c r="Y145" s="33">
        <f>'Hourly Loads p.u. of Peak'!Y145^2</f>
        <v>0.18354226602532722</v>
      </c>
    </row>
    <row r="146" spans="1:25" x14ac:dyDescent="0.25">
      <c r="A146" s="29">
        <f>IF('2018 Hourly Load - RC2016'!A147="","",'2018 Hourly Load - RC2016'!A147)</f>
        <v>43237</v>
      </c>
      <c r="B146" s="33">
        <f>'Hourly Loads p.u. of Peak'!B146^2</f>
        <v>0.14736401177719638</v>
      </c>
      <c r="C146" s="33">
        <f>'Hourly Loads p.u. of Peak'!C146^2</f>
        <v>0.12561699412990265</v>
      </c>
      <c r="D146" s="33">
        <f>'Hourly Loads p.u. of Peak'!D146^2</f>
        <v>0.11160792501314645</v>
      </c>
      <c r="E146" s="33">
        <f>'Hourly Loads p.u. of Peak'!E146^2</f>
        <v>0.10406305416455158</v>
      </c>
      <c r="F146" s="33">
        <f>'Hourly Loads p.u. of Peak'!F146^2</f>
        <v>0.10183774428626662</v>
      </c>
      <c r="G146" s="33">
        <f>'Hourly Loads p.u. of Peak'!G146^2</f>
        <v>0.1043597797208876</v>
      </c>
      <c r="H146" s="33">
        <f>'Hourly Loads p.u. of Peak'!H146^2</f>
        <v>0.11253105198660499</v>
      </c>
      <c r="I146" s="33">
        <f>'Hourly Loads p.u. of Peak'!I146^2</f>
        <v>0.12886589659258257</v>
      </c>
      <c r="J146" s="33">
        <f>'Hourly Loads p.u. of Peak'!J146^2</f>
        <v>0.16693152284343313</v>
      </c>
      <c r="K146" s="33">
        <f>'Hourly Loads p.u. of Peak'!K146^2</f>
        <v>0.21156567428263362</v>
      </c>
      <c r="L146" s="33">
        <f>'Hourly Loads p.u. of Peak'!L146^2</f>
        <v>0.2515786554966577</v>
      </c>
      <c r="M146" s="33">
        <f>'Hourly Loads p.u. of Peak'!M146^2</f>
        <v>0.28435115817711892</v>
      </c>
      <c r="N146" s="33">
        <f>'Hourly Loads p.u. of Peak'!N146^2</f>
        <v>0.30943295750557359</v>
      </c>
      <c r="O146" s="33">
        <f>'Hourly Loads p.u. of Peak'!O146^2</f>
        <v>0.33325523336659124</v>
      </c>
      <c r="P146" s="33">
        <f>'Hourly Loads p.u. of Peak'!P146^2</f>
        <v>0.35691170858833104</v>
      </c>
      <c r="Q146" s="33">
        <f>'Hourly Loads p.u. of Peak'!Q146^2</f>
        <v>0.37608259057661692</v>
      </c>
      <c r="R146" s="33">
        <f>'Hourly Loads p.u. of Peak'!R146^2</f>
        <v>0.38837763464091529</v>
      </c>
      <c r="S146" s="33">
        <f>'Hourly Loads p.u. of Peak'!S146^2</f>
        <v>0.38603778073437073</v>
      </c>
      <c r="T146" s="33">
        <f>'Hourly Loads p.u. of Peak'!T146^2</f>
        <v>0.36353172430064662</v>
      </c>
      <c r="U146" s="33">
        <f>'Hourly Loads p.u. of Peak'!U146^2</f>
        <v>0.32644057415208022</v>
      </c>
      <c r="V146" s="33">
        <f>'Hourly Loads p.u. of Peak'!V146^2</f>
        <v>0.31569293580564545</v>
      </c>
      <c r="W146" s="33">
        <f>'Hourly Loads p.u. of Peak'!W146^2</f>
        <v>0.29528199225627544</v>
      </c>
      <c r="X146" s="33">
        <f>'Hourly Loads p.u. of Peak'!X146^2</f>
        <v>0.25401544188126057</v>
      </c>
      <c r="Y146" s="33">
        <f>'Hourly Loads p.u. of Peak'!Y146^2</f>
        <v>0.21156567428263362</v>
      </c>
    </row>
    <row r="147" spans="1:25" x14ac:dyDescent="0.25">
      <c r="A147" s="29">
        <f>IF('2018 Hourly Load - RC2016'!A148="","",'2018 Hourly Load - RC2016'!A148)</f>
        <v>43238</v>
      </c>
      <c r="B147" s="33">
        <f>'Hourly Loads p.u. of Peak'!B147^2</f>
        <v>0.17389919603796677</v>
      </c>
      <c r="C147" s="33">
        <f>'Hourly Loads p.u. of Peak'!C147^2</f>
        <v>0.14784556696564838</v>
      </c>
      <c r="D147" s="33">
        <f>'Hourly Loads p.u. of Peak'!D147^2</f>
        <v>0.13097422032161155</v>
      </c>
      <c r="E147" s="33">
        <f>'Hourly Loads p.u. of Peak'!E147^2</f>
        <v>0.12008189285221729</v>
      </c>
      <c r="F147" s="33">
        <f>'Hourly Loads p.u. of Peak'!F147^2</f>
        <v>0.11532324465621559</v>
      </c>
      <c r="G147" s="33">
        <f>'Hourly Loads p.u. of Peak'!G147^2</f>
        <v>0.11629007320161291</v>
      </c>
      <c r="H147" s="33">
        <f>'Hourly Loads p.u. of Peak'!H147^2</f>
        <v>0.11918592421933087</v>
      </c>
      <c r="I147" s="33">
        <f>'Hourly Loads p.u. of Peak'!I147^2</f>
        <v>0.13270363475126962</v>
      </c>
      <c r="J147" s="33">
        <f>'Hourly Loads p.u. of Peak'!J147^2</f>
        <v>0.17407346991192363</v>
      </c>
      <c r="K147" s="33">
        <f>'Hourly Loads p.u. of Peak'!K147^2</f>
        <v>0.22829571306773516</v>
      </c>
      <c r="L147" s="33">
        <f>'Hourly Loads p.u. of Peak'!L147^2</f>
        <v>0.27656290439792425</v>
      </c>
      <c r="M147" s="33">
        <f>'Hourly Loads p.u. of Peak'!M147^2</f>
        <v>0.31592773029071142</v>
      </c>
      <c r="N147" s="33">
        <f>'Hourly Loads p.u. of Peak'!N147^2</f>
        <v>0.35040198632198349</v>
      </c>
      <c r="O147" s="33">
        <f>'Hourly Loads p.u. of Peak'!O147^2</f>
        <v>0.3795238009032556</v>
      </c>
      <c r="P147" s="33">
        <f>'Hourly Loads p.u. of Peak'!P147^2</f>
        <v>0.40676453469272345</v>
      </c>
      <c r="Q147" s="33">
        <f>'Hourly Loads p.u. of Peak'!Q147^2</f>
        <v>0.4270497727258778</v>
      </c>
      <c r="R147" s="33">
        <f>'Hourly Loads p.u. of Peak'!R147^2</f>
        <v>0.44192077090480719</v>
      </c>
      <c r="S147" s="33">
        <f>'Hourly Loads p.u. of Peak'!S147^2</f>
        <v>0.43853877197501928</v>
      </c>
      <c r="T147" s="33">
        <f>'Hourly Loads p.u. of Peak'!T147^2</f>
        <v>0.41087850309493912</v>
      </c>
      <c r="U147" s="33">
        <f>'Hourly Loads p.u. of Peak'!U147^2</f>
        <v>0.37306524796697565</v>
      </c>
      <c r="V147" s="33">
        <f>'Hourly Loads p.u. of Peak'!V147^2</f>
        <v>0.36884108561907564</v>
      </c>
      <c r="W147" s="33">
        <f>'Hourly Loads p.u. of Peak'!W147^2</f>
        <v>0.34204357846143674</v>
      </c>
      <c r="X147" s="33">
        <f>'Hourly Loads p.u. of Peak'!X147^2</f>
        <v>0.28774769985888687</v>
      </c>
      <c r="Y147" s="33">
        <f>'Hourly Loads p.u. of Peak'!Y147^2</f>
        <v>0.22897495611793769</v>
      </c>
    </row>
    <row r="148" spans="1:25" x14ac:dyDescent="0.25">
      <c r="A148" s="29">
        <f>IF('2018 Hourly Load - RC2016'!A149="","",'2018 Hourly Load - RC2016'!A149)</f>
        <v>43239</v>
      </c>
      <c r="B148" s="33">
        <f>'Hourly Loads p.u. of Peak'!B148^2</f>
        <v>0.182791253595109</v>
      </c>
      <c r="C148" s="33">
        <f>'Hourly Loads p.u. of Peak'!C148^2</f>
        <v>0.15391489399420274</v>
      </c>
      <c r="D148" s="33">
        <f>'Hourly Loads p.u. of Peak'!D148^2</f>
        <v>0.13706132822541131</v>
      </c>
      <c r="E148" s="33">
        <f>'Hourly Loads p.u. of Peak'!E148^2</f>
        <v>0.12910598204887075</v>
      </c>
      <c r="F148" s="33">
        <f>'Hourly Loads p.u. of Peak'!F148^2</f>
        <v>0.1294665291818656</v>
      </c>
      <c r="G148" s="33">
        <f>'Hourly Loads p.u. of Peak'!G148^2</f>
        <v>0.14525450102723994</v>
      </c>
      <c r="H148" s="33">
        <f>'Hourly Loads p.u. of Peak'!H148^2</f>
        <v>0.18186356182793686</v>
      </c>
      <c r="I148" s="33">
        <f>'Hourly Loads p.u. of Peak'!I148^2</f>
        <v>0.20515785601728753</v>
      </c>
      <c r="J148" s="33">
        <f>'Hourly Loads p.u. of Peak'!J148^2</f>
        <v>0.2422367571572541</v>
      </c>
      <c r="K148" s="33">
        <f>'Hourly Loads p.u. of Peak'!K148^2</f>
        <v>0.28985828416453502</v>
      </c>
      <c r="L148" s="33">
        <f>'Hourly Loads p.u. of Peak'!L148^2</f>
        <v>0.33765938649070903</v>
      </c>
      <c r="M148" s="33">
        <f>'Hourly Loads p.u. of Peak'!M148^2</f>
        <v>0.38086341686215258</v>
      </c>
      <c r="N148" s="33">
        <f>'Hourly Loads p.u. of Peak'!N148^2</f>
        <v>0.41943908331247554</v>
      </c>
      <c r="O148" s="33">
        <f>'Hourly Loads p.u. of Peak'!O148^2</f>
        <v>0.45936537534079736</v>
      </c>
      <c r="P148" s="33">
        <f>'Hourly Loads p.u. of Peak'!P148^2</f>
        <v>0.48701061269557461</v>
      </c>
      <c r="Q148" s="33">
        <f>'Hourly Loads p.u. of Peak'!Q148^2</f>
        <v>0.51438427013586818</v>
      </c>
      <c r="R148" s="33">
        <f>'Hourly Loads p.u. of Peak'!R148^2</f>
        <v>0.52947601929492061</v>
      </c>
      <c r="S148" s="33">
        <f>'Hourly Loads p.u. of Peak'!S148^2</f>
        <v>0.52704667622978019</v>
      </c>
      <c r="T148" s="33">
        <f>'Hourly Loads p.u. of Peak'!T148^2</f>
        <v>0.50217185843869017</v>
      </c>
      <c r="U148" s="33">
        <f>'Hourly Loads p.u. of Peak'!U148^2</f>
        <v>0.45546588067274146</v>
      </c>
      <c r="V148" s="33">
        <f>'Hourly Loads p.u. of Peak'!V148^2</f>
        <v>0.43953538776321921</v>
      </c>
      <c r="W148" s="33">
        <f>'Hourly Loads p.u. of Peak'!W148^2</f>
        <v>0.39912643207837345</v>
      </c>
      <c r="X148" s="33">
        <f>'Hourly Loads p.u. of Peak'!X148^2</f>
        <v>0.33171339093651531</v>
      </c>
      <c r="Y148" s="33">
        <f>'Hourly Loads p.u. of Peak'!Y148^2</f>
        <v>0.25939217711103574</v>
      </c>
    </row>
    <row r="149" spans="1:25" x14ac:dyDescent="0.25">
      <c r="A149" s="29">
        <f>IF('2018 Hourly Load - RC2016'!A150="","",'2018 Hourly Load - RC2016'!A150)</f>
        <v>43240</v>
      </c>
      <c r="B149" s="33">
        <f>'Hourly Loads p.u. of Peak'!B149^2</f>
        <v>0.20557440086253428</v>
      </c>
      <c r="C149" s="33">
        <f>'Hourly Loads p.u. of Peak'!C149^2</f>
        <v>0.17226528791563506</v>
      </c>
      <c r="D149" s="33">
        <f>'Hourly Loads p.u. of Peak'!D149^2</f>
        <v>0.15434136442914567</v>
      </c>
      <c r="E149" s="33">
        <f>'Hourly Loads p.u. of Peak'!E149^2</f>
        <v>0.14388830452766346</v>
      </c>
      <c r="F149" s="33">
        <f>'Hourly Loads p.u. of Peak'!F149^2</f>
        <v>0.14095558603643452</v>
      </c>
      <c r="G149" s="33">
        <f>'Hourly Loads p.u. of Peak'!G149^2</f>
        <v>0.15480130012614723</v>
      </c>
      <c r="H149" s="33">
        <f>'Hourly Loads p.u. of Peak'!H149^2</f>
        <v>0.19004267192301336</v>
      </c>
      <c r="I149" s="33">
        <f>'Hourly Loads p.u. of Peak'!I149^2</f>
        <v>0.21830622149641626</v>
      </c>
      <c r="J149" s="33">
        <f>'Hourly Loads p.u. of Peak'!J149^2</f>
        <v>0.25599869375377499</v>
      </c>
      <c r="K149" s="33">
        <f>'Hourly Loads p.u. of Peak'!K149^2</f>
        <v>0.30591038213121613</v>
      </c>
      <c r="L149" s="33">
        <f>'Hourly Loads p.u. of Peak'!L149^2</f>
        <v>0.35886129096136254</v>
      </c>
      <c r="M149" s="33">
        <f>'Hourly Loads p.u. of Peak'!M149^2</f>
        <v>0.40506092225766599</v>
      </c>
      <c r="N149" s="33">
        <f>'Hourly Loads p.u. of Peak'!N149^2</f>
        <v>0.44370012923998708</v>
      </c>
      <c r="O149" s="33">
        <f>'Hourly Loads p.u. of Peak'!O149^2</f>
        <v>0.47703222151554625</v>
      </c>
      <c r="P149" s="33">
        <f>'Hourly Loads p.u. of Peak'!P149^2</f>
        <v>0.50134319214677048</v>
      </c>
      <c r="Q149" s="33">
        <f>'Hourly Loads p.u. of Peak'!Q149^2</f>
        <v>0.52123904367525042</v>
      </c>
      <c r="R149" s="33">
        <f>'Hourly Loads p.u. of Peak'!R149^2</f>
        <v>0.53300848883783192</v>
      </c>
      <c r="S149" s="33">
        <f>'Hourly Loads p.u. of Peak'!S149^2</f>
        <v>0.5277748926213347</v>
      </c>
      <c r="T149" s="33">
        <f>'Hourly Loads p.u. of Peak'!T149^2</f>
        <v>0.5065633191669795</v>
      </c>
      <c r="U149" s="33">
        <f>'Hourly Loads p.u. of Peak'!U149^2</f>
        <v>0.45840308715044753</v>
      </c>
      <c r="V149" s="33">
        <f>'Hourly Loads p.u. of Peak'!V149^2</f>
        <v>0.44408984042979766</v>
      </c>
      <c r="W149" s="33">
        <f>'Hourly Loads p.u. of Peak'!W149^2</f>
        <v>0.399232021081107</v>
      </c>
      <c r="X149" s="33">
        <f>'Hourly Loads p.u. of Peak'!X149^2</f>
        <v>0.32998309147801874</v>
      </c>
      <c r="Y149" s="33">
        <f>'Hourly Loads p.u. of Peak'!Y149^2</f>
        <v>0.26041457918326522</v>
      </c>
    </row>
    <row r="150" spans="1:25" x14ac:dyDescent="0.25">
      <c r="A150" s="29">
        <f>IF('2018 Hourly Load - RC2016'!A151="","",'2018 Hourly Load - RC2016'!A151)</f>
        <v>43241</v>
      </c>
      <c r="B150" s="33">
        <f>'Hourly Loads p.u. of Peak'!B150^2</f>
        <v>0.20644672334029854</v>
      </c>
      <c r="C150" s="33">
        <f>'Hourly Loads p.u. of Peak'!C150^2</f>
        <v>0.17264700067913757</v>
      </c>
      <c r="D150" s="33">
        <f>'Hourly Loads p.u. of Peak'!D150^2</f>
        <v>0.15270432292068931</v>
      </c>
      <c r="E150" s="33">
        <f>'Hourly Loads p.u. of Peak'!E150^2</f>
        <v>0.14054804160280818</v>
      </c>
      <c r="F150" s="33">
        <f>'Hourly Loads p.u. of Peak'!F150^2</f>
        <v>0.13730892682592258</v>
      </c>
      <c r="G150" s="33">
        <f>'Hourly Loads p.u. of Peak'!G150^2</f>
        <v>0.15101105851512872</v>
      </c>
      <c r="H150" s="33">
        <f>'Hourly Loads p.u. of Peak'!H150^2</f>
        <v>0.18703120855820105</v>
      </c>
      <c r="I150" s="33">
        <f>'Hourly Loads p.u. of Peak'!I150^2</f>
        <v>0.21422600289215801</v>
      </c>
      <c r="J150" s="33">
        <f>'Hourly Loads p.u. of Peak'!J150^2</f>
        <v>0.24707248665192175</v>
      </c>
      <c r="K150" s="33">
        <f>'Hourly Loads p.u. of Peak'!K150^2</f>
        <v>0.29170573036923664</v>
      </c>
      <c r="L150" s="33">
        <f>'Hourly Loads p.u. of Peak'!L150^2</f>
        <v>0.33902032693144346</v>
      </c>
      <c r="M150" s="33">
        <f>'Hourly Loads p.u. of Peak'!M150^2</f>
        <v>0.38318756019759864</v>
      </c>
      <c r="N150" s="33">
        <f>'Hourly Loads p.u. of Peak'!N150^2</f>
        <v>0.42187791381694023</v>
      </c>
      <c r="O150" s="33">
        <f>'Hourly Loads p.u. of Peak'!O150^2</f>
        <v>0.46510330358260144</v>
      </c>
      <c r="P150" s="33">
        <f>'Hourly Loads p.u. of Peak'!P150^2</f>
        <v>0.50781302701871811</v>
      </c>
      <c r="Q150" s="33">
        <f>'Hourly Loads p.u. of Peak'!Q150^2</f>
        <v>0.53777756885304306</v>
      </c>
      <c r="R150" s="33">
        <f>'Hourly Loads p.u. of Peak'!R150^2</f>
        <v>0.5562558136564556</v>
      </c>
      <c r="S150" s="33">
        <f>'Hourly Loads p.u. of Peak'!S150^2</f>
        <v>0.54861660606527163</v>
      </c>
      <c r="T150" s="33">
        <f>'Hourly Loads p.u. of Peak'!T150^2</f>
        <v>0.51720486402678645</v>
      </c>
      <c r="U150" s="33">
        <f>'Hourly Loads p.u. of Peak'!U150^2</f>
        <v>0.46658615805505987</v>
      </c>
      <c r="V150" s="33">
        <f>'Hourly Loads p.u. of Peak'!V150^2</f>
        <v>0.4440341569289678</v>
      </c>
      <c r="W150" s="33">
        <f>'Hourly Loads p.u. of Peak'!W150^2</f>
        <v>0.40436985089304522</v>
      </c>
      <c r="X150" s="33">
        <f>'Hourly Loads p.u. of Peak'!X150^2</f>
        <v>0.33562310794949934</v>
      </c>
      <c r="Y150" s="33">
        <f>'Hourly Loads p.u. of Peak'!Y150^2</f>
        <v>0.26332230564711456</v>
      </c>
    </row>
    <row r="151" spans="1:25" x14ac:dyDescent="0.25">
      <c r="A151" s="29">
        <f>IF('2018 Hourly Load - RC2016'!A152="","",'2018 Hourly Load - RC2016'!A152)</f>
        <v>43242</v>
      </c>
      <c r="B151" s="33">
        <f>'Hourly Loads p.u. of Peak'!B151^2</f>
        <v>0.20391075612035126</v>
      </c>
      <c r="C151" s="33">
        <f>'Hourly Loads p.u. of Peak'!C151^2</f>
        <v>0.16922679364043841</v>
      </c>
      <c r="D151" s="33">
        <f>'Hourly Loads p.u. of Peak'!D151^2</f>
        <v>0.14672316012590134</v>
      </c>
      <c r="E151" s="33">
        <f>'Hourly Loads p.u. of Peak'!E151^2</f>
        <v>0.13573431389015436</v>
      </c>
      <c r="F151" s="33">
        <f>'Hourly Loads p.u. of Peak'!F151^2</f>
        <v>0.13383230836326596</v>
      </c>
      <c r="G151" s="33">
        <f>'Hourly Loads p.u. of Peak'!G151^2</f>
        <v>0.14836009166035999</v>
      </c>
      <c r="H151" s="33">
        <f>'Hourly Loads p.u. of Peak'!H151^2</f>
        <v>0.1844742240853621</v>
      </c>
      <c r="I151" s="33">
        <f>'Hourly Loads p.u. of Peak'!I151^2</f>
        <v>0.20972481429846027</v>
      </c>
      <c r="J151" s="33">
        <f>'Hourly Loads p.u. of Peak'!J151^2</f>
        <v>0.24777909053450176</v>
      </c>
      <c r="K151" s="33">
        <f>'Hourly Loads p.u. of Peak'!K151^2</f>
        <v>0.29682784961007652</v>
      </c>
      <c r="L151" s="33">
        <f>'Hourly Loads p.u. of Peak'!L151^2</f>
        <v>0.35332643057910063</v>
      </c>
      <c r="M151" s="33">
        <f>'Hourly Loads p.u. of Peak'!M151^2</f>
        <v>0.41109278131976956</v>
      </c>
      <c r="N151" s="33">
        <f>'Hourly Loads p.u. of Peak'!N151^2</f>
        <v>0.46778557113185548</v>
      </c>
      <c r="O151" s="33">
        <f>'Hourly Loads p.u. of Peak'!O151^2</f>
        <v>0.52547059871966173</v>
      </c>
      <c r="P151" s="33">
        <f>'Hourly Loads p.u. of Peak'!P151^2</f>
        <v>0.57042976521688971</v>
      </c>
      <c r="Q151" s="33">
        <f>'Hourly Loads p.u. of Peak'!Q151^2</f>
        <v>0.60957708698091417</v>
      </c>
      <c r="R151" s="33">
        <f>'Hourly Loads p.u. of Peak'!R151^2</f>
        <v>0.63468721421467844</v>
      </c>
      <c r="S151" s="33">
        <f>'Hourly Loads p.u. of Peak'!S151^2</f>
        <v>0.62692231158099299</v>
      </c>
      <c r="T151" s="33">
        <f>'Hourly Loads p.u. of Peak'!T151^2</f>
        <v>0.59144652933524333</v>
      </c>
      <c r="U151" s="33">
        <f>'Hourly Loads p.u. of Peak'!U151^2</f>
        <v>0.53111898368868105</v>
      </c>
      <c r="V151" s="33">
        <f>'Hourly Loads p.u. of Peak'!V151^2</f>
        <v>0.49803536980561447</v>
      </c>
      <c r="W151" s="33">
        <f>'Hourly Loads p.u. of Peak'!W151^2</f>
        <v>0.45631218295352877</v>
      </c>
      <c r="X151" s="33">
        <f>'Hourly Loads p.u. of Peak'!X151^2</f>
        <v>0.37286112226231277</v>
      </c>
      <c r="Y151" s="33">
        <f>'Hourly Loads p.u. of Peak'!Y151^2</f>
        <v>0.29215721727022526</v>
      </c>
    </row>
    <row r="152" spans="1:25" x14ac:dyDescent="0.25">
      <c r="A152" s="29">
        <f>IF('2018 Hourly Load - RC2016'!A153="","",'2018 Hourly Load - RC2016'!A153)</f>
        <v>43243</v>
      </c>
      <c r="B152" s="33">
        <f>'Hourly Loads p.u. of Peak'!B152^2</f>
        <v>0.22769721886174046</v>
      </c>
      <c r="C152" s="33">
        <f>'Hourly Loads p.u. of Peak'!C152^2</f>
        <v>0.18869724130719107</v>
      </c>
      <c r="D152" s="33">
        <f>'Hourly Loads p.u. of Peak'!D152^2</f>
        <v>0.16397448438814377</v>
      </c>
      <c r="E152" s="33">
        <f>'Hourly Loads p.u. of Peak'!E152^2</f>
        <v>0.15020034940597449</v>
      </c>
      <c r="F152" s="33">
        <f>'Hourly Loads p.u. of Peak'!F152^2</f>
        <v>0.14480898414326868</v>
      </c>
      <c r="G152" s="33">
        <f>'Hourly Loads p.u. of Peak'!G152^2</f>
        <v>0.15721062268685104</v>
      </c>
      <c r="H152" s="33">
        <f>'Hourly Loads p.u. of Peak'!H152^2</f>
        <v>0.18964217979019121</v>
      </c>
      <c r="I152" s="33">
        <f>'Hourly Loads p.u. of Peak'!I152^2</f>
        <v>0.22242493099986566</v>
      </c>
      <c r="J152" s="33">
        <f>'Hourly Loads p.u. of Peak'!J152^2</f>
        <v>0.26922954496802742</v>
      </c>
      <c r="K152" s="33">
        <f>'Hourly Loads p.u. of Peak'!K152^2</f>
        <v>0.33079961349847936</v>
      </c>
      <c r="L152" s="33">
        <f>'Hourly Loads p.u. of Peak'!L152^2</f>
        <v>0.4003415487437913</v>
      </c>
      <c r="M152" s="33">
        <f>'Hourly Loads p.u. of Peak'!M152^2</f>
        <v>0.47455376196829541</v>
      </c>
      <c r="N152" s="33">
        <f>'Hourly Loads p.u. of Peak'!N152^2</f>
        <v>0.54176802772775901</v>
      </c>
      <c r="O152" s="33">
        <f>'Hourly Loads p.u. of Peak'!O152^2</f>
        <v>0.61330148209722124</v>
      </c>
      <c r="P152" s="33">
        <f>'Hourly Loads p.u. of Peak'!P152^2</f>
        <v>0.66772609137373251</v>
      </c>
      <c r="Q152" s="33">
        <f>'Hourly Loads p.u. of Peak'!Q152^2</f>
        <v>0.70447583510175893</v>
      </c>
      <c r="R152" s="33">
        <f>'Hourly Loads p.u. of Peak'!R152^2</f>
        <v>0.71644931519681465</v>
      </c>
      <c r="S152" s="33">
        <f>'Hourly Loads p.u. of Peak'!S152^2</f>
        <v>0.70027399049291372</v>
      </c>
      <c r="T152" s="33">
        <f>'Hourly Loads p.u. of Peak'!T152^2</f>
        <v>0.65123673155538286</v>
      </c>
      <c r="U152" s="33">
        <f>'Hourly Loads p.u. of Peak'!U152^2</f>
        <v>0.57005116140084566</v>
      </c>
      <c r="V152" s="33">
        <f>'Hourly Loads p.u. of Peak'!V152^2</f>
        <v>0.53734870692005521</v>
      </c>
      <c r="W152" s="33">
        <f>'Hourly Loads p.u. of Peak'!W152^2</f>
        <v>0.49244892638157961</v>
      </c>
      <c r="X152" s="33">
        <f>'Hourly Loads p.u. of Peak'!X152^2</f>
        <v>0.41803320365592356</v>
      </c>
      <c r="Y152" s="33">
        <f>'Hourly Loads p.u. of Peak'!Y152^2</f>
        <v>0.34370718829123942</v>
      </c>
    </row>
    <row r="153" spans="1:25" x14ac:dyDescent="0.25">
      <c r="A153" s="29">
        <f>IF('2018 Hourly Load - RC2016'!A154="","",'2018 Hourly Load - RC2016'!A154)</f>
        <v>43244</v>
      </c>
      <c r="B153" s="33">
        <f>'Hourly Loads p.u. of Peak'!B153^2</f>
        <v>0.27924999683812429</v>
      </c>
      <c r="C153" s="33">
        <f>'Hourly Loads p.u. of Peak'!C153^2</f>
        <v>0.23497149781621202</v>
      </c>
      <c r="D153" s="33">
        <f>'Hourly Loads p.u. of Peak'!D153^2</f>
        <v>0.20285559227052449</v>
      </c>
      <c r="E153" s="33">
        <f>'Hourly Loads p.u. of Peak'!E153^2</f>
        <v>0.18211309282869323</v>
      </c>
      <c r="F153" s="33">
        <f>'Hourly Loads p.u. of Peak'!F153^2</f>
        <v>0.17129556164267956</v>
      </c>
      <c r="G153" s="33">
        <f>'Hourly Loads p.u. of Peak'!G153^2</f>
        <v>0.16840280560746798</v>
      </c>
      <c r="H153" s="33">
        <f>'Hourly Loads p.u. of Peak'!H153^2</f>
        <v>0.17115725275720503</v>
      </c>
      <c r="I153" s="33">
        <f>'Hourly Loads p.u. of Peak'!I153^2</f>
        <v>0.19307818642655838</v>
      </c>
      <c r="J153" s="33">
        <f>'Hourly Loads p.u. of Peak'!J153^2</f>
        <v>0.25735340582587851</v>
      </c>
      <c r="K153" s="33">
        <f>'Hourly Loads p.u. of Peak'!K153^2</f>
        <v>0.33809653313152277</v>
      </c>
      <c r="L153" s="33">
        <f>'Hourly Loads p.u. of Peak'!L153^2</f>
        <v>0.41933085493379746</v>
      </c>
      <c r="M153" s="33">
        <f>'Hourly Loads p.u. of Peak'!M153^2</f>
        <v>0.50098825892451482</v>
      </c>
      <c r="N153" s="33">
        <f>'Hourly Loads p.u. of Peak'!N153^2</f>
        <v>0.57479274267977742</v>
      </c>
      <c r="O153" s="33">
        <f>'Hourly Loads p.u. of Peak'!O153^2</f>
        <v>0.62837873039914971</v>
      </c>
      <c r="P153" s="33">
        <f>'Hourly Loads p.u. of Peak'!P153^2</f>
        <v>0.66200275127000274</v>
      </c>
      <c r="Q153" s="33">
        <f>'Hourly Loads p.u. of Peak'!Q153^2</f>
        <v>0.68021117050603752</v>
      </c>
      <c r="R153" s="33">
        <f>'Hourly Loads p.u. of Peak'!R153^2</f>
        <v>0.67938441741255395</v>
      </c>
      <c r="S153" s="33">
        <f>'Hourly Loads p.u. of Peak'!S153^2</f>
        <v>0.66390779417397006</v>
      </c>
      <c r="T153" s="33">
        <f>'Hourly Loads p.u. of Peak'!T153^2</f>
        <v>0.61205875672152632</v>
      </c>
      <c r="U153" s="33">
        <f>'Hourly Loads p.u. of Peak'!U153^2</f>
        <v>0.54762677026131001</v>
      </c>
      <c r="V153" s="33">
        <f>'Hourly Loads p.u. of Peak'!V153^2</f>
        <v>0.52117871682785155</v>
      </c>
      <c r="W153" s="33">
        <f>'Hourly Loads p.u. of Peak'!W153^2</f>
        <v>0.47564809925434659</v>
      </c>
      <c r="X153" s="33">
        <f>'Hourly Loads p.u. of Peak'!X153^2</f>
        <v>0.41012896920402303</v>
      </c>
      <c r="Y153" s="33">
        <f>'Hourly Loads p.u. of Peak'!Y153^2</f>
        <v>0.34356023684604176</v>
      </c>
    </row>
    <row r="154" spans="1:25" x14ac:dyDescent="0.25">
      <c r="A154" s="29">
        <f>IF('2018 Hourly Load - RC2016'!A155="","",'2018 Hourly Load - RC2016'!A155)</f>
        <v>43245</v>
      </c>
      <c r="B154" s="33">
        <f>'Hourly Loads p.u. of Peak'!B154^2</f>
        <v>0.28631511921394348</v>
      </c>
      <c r="C154" s="33">
        <f>'Hourly Loads p.u. of Peak'!C154^2</f>
        <v>0.24182566388017854</v>
      </c>
      <c r="D154" s="33">
        <f>'Hourly Loads p.u. of Peak'!D154^2</f>
        <v>0.21056754329713215</v>
      </c>
      <c r="E154" s="33">
        <f>'Hourly Loads p.u. of Peak'!E154^2</f>
        <v>0.19102748907231842</v>
      </c>
      <c r="F154" s="33">
        <f>'Hourly Loads p.u. of Peak'!F154^2</f>
        <v>0.17955465774645621</v>
      </c>
      <c r="G154" s="33">
        <f>'Hourly Loads p.u. of Peak'!G154^2</f>
        <v>0.17529583089623693</v>
      </c>
      <c r="H154" s="33">
        <f>'Hourly Loads p.u. of Peak'!H154^2</f>
        <v>0.17708464175836114</v>
      </c>
      <c r="I154" s="33">
        <f>'Hourly Loads p.u. of Peak'!I154^2</f>
        <v>0.19102748907231842</v>
      </c>
      <c r="J154" s="33">
        <f>'Hourly Loads p.u. of Peak'!J154^2</f>
        <v>0.24182566388017854</v>
      </c>
      <c r="K154" s="33">
        <f>'Hourly Loads p.u. of Peak'!K154^2</f>
        <v>0.31269527505035261</v>
      </c>
      <c r="L154" s="33">
        <f>'Hourly Loads p.u. of Peak'!L154^2</f>
        <v>0.3978077478370366</v>
      </c>
      <c r="M154" s="33">
        <f>'Hourly Loads p.u. of Peak'!M154^2</f>
        <v>0.47162256216560583</v>
      </c>
      <c r="N154" s="33">
        <f>'Hourly Loads p.u. of Peak'!N154^2</f>
        <v>0.54146054566707769</v>
      </c>
      <c r="O154" s="33">
        <f>'Hourly Loads p.u. of Peak'!O154^2</f>
        <v>0.59009777156958598</v>
      </c>
      <c r="P154" s="33">
        <f>'Hourly Loads p.u. of Peak'!P154^2</f>
        <v>0.61979712769186446</v>
      </c>
      <c r="Q154" s="33">
        <f>'Hourly Loads p.u. of Peak'!Q154^2</f>
        <v>0.63708602989455543</v>
      </c>
      <c r="R154" s="33">
        <f>'Hourly Loads p.u. of Peak'!R154^2</f>
        <v>0.64290184765662739</v>
      </c>
      <c r="S154" s="33">
        <f>'Hourly Loads p.u. of Peak'!S154^2</f>
        <v>0.61900795428444821</v>
      </c>
      <c r="T154" s="33">
        <f>'Hourly Loads p.u. of Peak'!T154^2</f>
        <v>0.57005116140084566</v>
      </c>
      <c r="U154" s="33">
        <f>'Hourly Loads p.u. of Peak'!U154^2</f>
        <v>0.51588362594483694</v>
      </c>
      <c r="V154" s="33">
        <f>'Hourly Loads p.u. of Peak'!V154^2</f>
        <v>0.49939261477090291</v>
      </c>
      <c r="W154" s="33">
        <f>'Hourly Loads p.u. of Peak'!W154^2</f>
        <v>0.45913886381793828</v>
      </c>
      <c r="X154" s="33">
        <f>'Hourly Loads p.u. of Peak'!X154^2</f>
        <v>0.39271191063602534</v>
      </c>
      <c r="Y154" s="33">
        <f>'Hourly Loads p.u. of Peak'!Y154^2</f>
        <v>0.33079961349847936</v>
      </c>
    </row>
    <row r="155" spans="1:25" x14ac:dyDescent="0.25">
      <c r="A155" s="29">
        <f>IF('2018 Hourly Load - RC2016'!A156="","",'2018 Hourly Load - RC2016'!A156)</f>
        <v>43246</v>
      </c>
      <c r="B155" s="33">
        <f>'Hourly Loads p.u. of Peak'!B155^2</f>
        <v>0.2718372902960855</v>
      </c>
      <c r="C155" s="33">
        <f>'Hourly Loads p.u. of Peak'!C155^2</f>
        <v>0.23351556777137836</v>
      </c>
      <c r="D155" s="33">
        <f>'Hourly Loads p.u. of Peak'!D155^2</f>
        <v>0.20701662430689405</v>
      </c>
      <c r="E155" s="33">
        <f>'Hourly Loads p.u. of Peak'!E155^2</f>
        <v>0.19048005422239359</v>
      </c>
      <c r="F155" s="33">
        <f>'Hourly Loads p.u. of Peak'!F155^2</f>
        <v>0.18168543013596583</v>
      </c>
      <c r="G155" s="33">
        <f>'Hourly Loads p.u. of Peak'!G155^2</f>
        <v>0.18182792850706667</v>
      </c>
      <c r="H155" s="33">
        <f>'Hourly Loads p.u. of Peak'!H155^2</f>
        <v>0.18569649953434389</v>
      </c>
      <c r="I155" s="33">
        <f>'Hourly Loads p.u. of Peak'!I155^2</f>
        <v>0.20436380709597368</v>
      </c>
      <c r="J155" s="33">
        <f>'Hourly Loads p.u. of Peak'!J155^2</f>
        <v>0.2682332416456305</v>
      </c>
      <c r="K155" s="33">
        <f>'Hourly Loads p.u. of Peak'!K155^2</f>
        <v>0.35437026710716552</v>
      </c>
      <c r="L155" s="33">
        <f>'Hourly Loads p.u. of Peak'!L155^2</f>
        <v>0.4409214528983782</v>
      </c>
      <c r="M155" s="33">
        <f>'Hourly Loads p.u. of Peak'!M155^2</f>
        <v>0.50834908741516771</v>
      </c>
      <c r="N155" s="33">
        <f>'Hourly Loads p.u. of Peak'!N155^2</f>
        <v>0.56841199721967195</v>
      </c>
      <c r="O155" s="33">
        <f>'Hourly Loads p.u. of Peak'!O155^2</f>
        <v>0.6115358809854663</v>
      </c>
      <c r="P155" s="33">
        <f>'Hourly Loads p.u. of Peak'!P155^2</f>
        <v>0.63621926895896008</v>
      </c>
      <c r="Q155" s="33">
        <f>'Hourly Loads p.u. of Peak'!Q155^2</f>
        <v>0.6492153047407182</v>
      </c>
      <c r="R155" s="33">
        <f>'Hourly Loads p.u. of Peak'!R155^2</f>
        <v>0.64961933873451372</v>
      </c>
      <c r="S155" s="33">
        <f>'Hourly Loads p.u. of Peak'!S155^2</f>
        <v>0.62957160264151113</v>
      </c>
      <c r="T155" s="33">
        <f>'Hourly Loads p.u. of Peak'!T155^2</f>
        <v>0.58140023183007061</v>
      </c>
      <c r="U155" s="33">
        <f>'Hourly Loads p.u. of Peak'!U155^2</f>
        <v>0.52644021327300061</v>
      </c>
      <c r="V155" s="33">
        <f>'Hourly Loads p.u. of Peak'!V155^2</f>
        <v>0.51516366283996617</v>
      </c>
      <c r="W155" s="33">
        <f>'Hourly Loads p.u. of Peak'!W155^2</f>
        <v>0.46830007662475776</v>
      </c>
      <c r="X155" s="33">
        <f>'Hourly Loads p.u. of Peak'!X155^2</f>
        <v>0.39517692542565408</v>
      </c>
      <c r="Y155" s="33">
        <f>'Hourly Loads p.u. of Peak'!Y155^2</f>
        <v>0.3185162301691738</v>
      </c>
    </row>
    <row r="156" spans="1:25" x14ac:dyDescent="0.25">
      <c r="A156" s="29">
        <f>IF('2018 Hourly Load - RC2016'!A157="","",'2018 Hourly Load - RC2016'!A157)</f>
        <v>43247</v>
      </c>
      <c r="B156" s="33">
        <f>'Hourly Loads p.u. of Peak'!B156^2</f>
        <v>0.26058517503796602</v>
      </c>
      <c r="C156" s="33">
        <f>'Hourly Loads p.u. of Peak'!C156^2</f>
        <v>0.22226732255060622</v>
      </c>
      <c r="D156" s="33">
        <f>'Hourly Loads p.u. of Peak'!D156^2</f>
        <v>0.19873680421421958</v>
      </c>
      <c r="E156" s="33">
        <f>'Hourly Loads p.u. of Peak'!E156^2</f>
        <v>0.18497702520279624</v>
      </c>
      <c r="F156" s="33">
        <f>'Hourly Loads p.u. of Peak'!F156^2</f>
        <v>0.18047644932137133</v>
      </c>
      <c r="G156" s="33">
        <f>'Hourly Loads p.u. of Peak'!G156^2</f>
        <v>0.19750940537344067</v>
      </c>
      <c r="H156" s="33">
        <f>'Hourly Loads p.u. of Peak'!H156^2</f>
        <v>0.2351740681743362</v>
      </c>
      <c r="I156" s="33">
        <f>'Hourly Loads p.u. of Peak'!I156^2</f>
        <v>0.27066224955192064</v>
      </c>
      <c r="J156" s="33">
        <f>'Hourly Loads p.u. of Peak'!J156^2</f>
        <v>0.32196818652644393</v>
      </c>
      <c r="K156" s="33">
        <f>'Hourly Loads p.u. of Peak'!K156^2</f>
        <v>0.39077679246211844</v>
      </c>
      <c r="L156" s="33">
        <f>'Hourly Loads p.u. of Peak'!L156^2</f>
        <v>0.46276975136068649</v>
      </c>
      <c r="M156" s="33">
        <f>'Hourly Loads p.u. of Peak'!M156^2</f>
        <v>0.53166720406716061</v>
      </c>
      <c r="N156" s="33">
        <f>'Hourly Loads p.u. of Peak'!N156^2</f>
        <v>0.585101579538576</v>
      </c>
      <c r="O156" s="33">
        <f>'Hourly Loads p.u. of Peak'!O156^2</f>
        <v>0.62765030977017089</v>
      </c>
      <c r="P156" s="33">
        <f>'Hourly Loads p.u. of Peak'!P156^2</f>
        <v>0.65299117641603865</v>
      </c>
      <c r="Q156" s="33">
        <f>'Hourly Loads p.u. of Peak'!Q156^2</f>
        <v>0.66506576276420826</v>
      </c>
      <c r="R156" s="33">
        <f>'Hourly Loads p.u. of Peak'!R156^2</f>
        <v>0.64585324252565457</v>
      </c>
      <c r="S156" s="33">
        <f>'Hourly Loads p.u. of Peak'!S156^2</f>
        <v>0.596792402020905</v>
      </c>
      <c r="T156" s="33">
        <f>'Hourly Loads p.u. of Peak'!T156^2</f>
        <v>0.55215015963758873</v>
      </c>
      <c r="U156" s="33">
        <f>'Hourly Loads p.u. of Peak'!U156^2</f>
        <v>0.5101379977775754</v>
      </c>
      <c r="V156" s="33">
        <f>'Hourly Loads p.u. of Peak'!V156^2</f>
        <v>0.50537455262053177</v>
      </c>
      <c r="W156" s="33">
        <f>'Hourly Loads p.u. of Peak'!W156^2</f>
        <v>0.46248557331380108</v>
      </c>
      <c r="X156" s="33">
        <f>'Hourly Loads p.u. of Peak'!X156^2</f>
        <v>0.39051565658617743</v>
      </c>
      <c r="Y156" s="33">
        <f>'Hourly Loads p.u. of Peak'!Y156^2</f>
        <v>0.31064267846262872</v>
      </c>
    </row>
    <row r="157" spans="1:25" x14ac:dyDescent="0.25">
      <c r="A157" s="29">
        <f>IF('2018 Hourly Load - RC2016'!A158="","",'2018 Hourly Load - RC2016'!A158)</f>
        <v>43248</v>
      </c>
      <c r="B157" s="33">
        <f>'Hourly Loads p.u. of Peak'!B157^2</f>
        <v>0.25254356211552392</v>
      </c>
      <c r="C157" s="33">
        <f>'Hourly Loads p.u. of Peak'!C157^2</f>
        <v>0.21600878962307549</v>
      </c>
      <c r="D157" s="33">
        <f>'Hourly Loads p.u. of Peak'!D157^2</f>
        <v>0.19436543206950818</v>
      </c>
      <c r="E157" s="33">
        <f>'Hourly Loads p.u. of Peak'!E157^2</f>
        <v>0.18136501303841338</v>
      </c>
      <c r="F157" s="33">
        <f>'Hourly Loads p.u. of Peak'!F157^2</f>
        <v>0.17828222717205225</v>
      </c>
      <c r="G157" s="33">
        <f>'Hourly Loads p.u. of Peak'!G157^2</f>
        <v>0.1949184179878877</v>
      </c>
      <c r="H157" s="33">
        <f>'Hourly Loads p.u. of Peak'!H157^2</f>
        <v>0.23395995523984955</v>
      </c>
      <c r="I157" s="33">
        <f>'Hourly Loads p.u. of Peak'!I157^2</f>
        <v>0.26486822584320008</v>
      </c>
      <c r="J157" s="33">
        <f>'Hourly Loads p.u. of Peak'!J157^2</f>
        <v>0.31213480566327323</v>
      </c>
      <c r="K157" s="33">
        <f>'Hourly Loads p.u. of Peak'!K157^2</f>
        <v>0.37352473503989136</v>
      </c>
      <c r="L157" s="33">
        <f>'Hourly Loads p.u. of Peak'!L157^2</f>
        <v>0.44186522356226005</v>
      </c>
      <c r="M157" s="33">
        <f>'Hourly Loads p.u. of Peak'!M157^2</f>
        <v>0.51660409178798261</v>
      </c>
      <c r="N157" s="33">
        <f>'Hourly Loads p.u. of Peak'!N157^2</f>
        <v>0.57264079244042698</v>
      </c>
      <c r="O157" s="33">
        <f>'Hourly Loads p.u. of Peak'!O157^2</f>
        <v>0.62052097829027242</v>
      </c>
      <c r="P157" s="33">
        <f>'Hourly Loads p.u. of Peak'!P157^2</f>
        <v>0.64726424557400342</v>
      </c>
      <c r="Q157" s="33">
        <f>'Hourly Loads p.u. of Peak'!Q157^2</f>
        <v>0.65495084148447746</v>
      </c>
      <c r="R157" s="33">
        <f>'Hourly Loads p.u. of Peak'!R157^2</f>
        <v>0.6542071746190572</v>
      </c>
      <c r="S157" s="33">
        <f>'Hourly Loads p.u. of Peak'!S157^2</f>
        <v>0.62831249288577951</v>
      </c>
      <c r="T157" s="33">
        <f>'Hourly Loads p.u. of Peak'!T157^2</f>
        <v>0.58862232724982899</v>
      </c>
      <c r="U157" s="33">
        <f>'Hourly Loads p.u. of Peak'!U157^2</f>
        <v>0.54595844900579671</v>
      </c>
      <c r="V157" s="33">
        <f>'Hourly Loads p.u. of Peak'!V157^2</f>
        <v>0.53258153312080403</v>
      </c>
      <c r="W157" s="33">
        <f>'Hourly Loads p.u. of Peak'!W157^2</f>
        <v>0.48543740323749113</v>
      </c>
      <c r="X157" s="33">
        <f>'Hourly Loads p.u. of Peak'!X157^2</f>
        <v>0.40959400680193142</v>
      </c>
      <c r="Y157" s="33">
        <f>'Hourly Loads p.u. of Peak'!Y157^2</f>
        <v>0.33224299603386231</v>
      </c>
    </row>
    <row r="158" spans="1:25" x14ac:dyDescent="0.25">
      <c r="A158" s="29">
        <f>IF('2018 Hourly Load - RC2016'!A159="","",'2018 Hourly Load - RC2016'!A159)</f>
        <v>43249</v>
      </c>
      <c r="B158" s="33">
        <f>'Hourly Loads p.u. of Peak'!B158^2</f>
        <v>0.26905614215795703</v>
      </c>
      <c r="C158" s="33">
        <f>'Hourly Loads p.u. of Peak'!C158^2</f>
        <v>0.22765734717791167</v>
      </c>
      <c r="D158" s="33">
        <f>'Hourly Loads p.u. of Peak'!D158^2</f>
        <v>0.20451493580746458</v>
      </c>
      <c r="E158" s="33">
        <f>'Hourly Loads p.u. of Peak'!E158^2</f>
        <v>0.19095445237290079</v>
      </c>
      <c r="F158" s="33">
        <f>'Hourly Loads p.u. of Peak'!F158^2</f>
        <v>0.18627308447613231</v>
      </c>
      <c r="G158" s="33">
        <f>'Hourly Loads p.u. of Peak'!G158^2</f>
        <v>0.20169056788824444</v>
      </c>
      <c r="H158" s="33">
        <f>'Hourly Loads p.u. of Peak'!H158^2</f>
        <v>0.24014383153352056</v>
      </c>
      <c r="I158" s="33">
        <f>'Hourly Loads p.u. of Peak'!I158^2</f>
        <v>0.27109715307230536</v>
      </c>
      <c r="J158" s="33">
        <f>'Hourly Loads p.u. of Peak'!J158^2</f>
        <v>0.31129504421691989</v>
      </c>
      <c r="K158" s="33">
        <f>'Hourly Loads p.u. of Peak'!K158^2</f>
        <v>0.36514573760311059</v>
      </c>
      <c r="L158" s="33">
        <f>'Hourly Loads p.u. of Peak'!L158^2</f>
        <v>0.42519517122885037</v>
      </c>
      <c r="M158" s="33">
        <f>'Hourly Loads p.u. of Peak'!M158^2</f>
        <v>0.47018901619334946</v>
      </c>
      <c r="N158" s="33">
        <f>'Hourly Loads p.u. of Peak'!N158^2</f>
        <v>0.49827127974122848</v>
      </c>
      <c r="O158" s="33">
        <f>'Hourly Loads p.u. of Peak'!O158^2</f>
        <v>0.51708468164912169</v>
      </c>
      <c r="P158" s="33">
        <f>'Hourly Loads p.u. of Peak'!P158^2</f>
        <v>0.50394987613846998</v>
      </c>
      <c r="Q158" s="33">
        <f>'Hourly Loads p.u. of Peak'!Q158^2</f>
        <v>0.48963828426464229</v>
      </c>
      <c r="R158" s="33">
        <f>'Hourly Loads p.u. of Peak'!R158^2</f>
        <v>0.48061717833087875</v>
      </c>
      <c r="S158" s="33">
        <f>'Hourly Loads p.u. of Peak'!S158^2</f>
        <v>0.4693299359814021</v>
      </c>
      <c r="T158" s="33">
        <f>'Hourly Loads p.u. of Peak'!T158^2</f>
        <v>0.45908224466531866</v>
      </c>
      <c r="U158" s="33">
        <f>'Hourly Loads p.u. of Peak'!U158^2</f>
        <v>0.42868953739999127</v>
      </c>
      <c r="V158" s="33">
        <f>'Hourly Loads p.u. of Peak'!V158^2</f>
        <v>0.42579474771863196</v>
      </c>
      <c r="W158" s="33">
        <f>'Hourly Loads p.u. of Peak'!W158^2</f>
        <v>0.39749158830425185</v>
      </c>
      <c r="X158" s="33">
        <f>'Hourly Loads p.u. of Peak'!X158^2</f>
        <v>0.34184812499202005</v>
      </c>
      <c r="Y158" s="33">
        <f>'Hourly Loads p.u. of Peak'!Y158^2</f>
        <v>0.27876447909451735</v>
      </c>
    </row>
    <row r="159" spans="1:25" x14ac:dyDescent="0.25">
      <c r="A159" s="29">
        <f>IF('2018 Hourly Load - RC2016'!A160="","",'2018 Hourly Load - RC2016'!A160)</f>
        <v>43250</v>
      </c>
      <c r="B159" s="33">
        <f>'Hourly Loads p.u. of Peak'!B159^2</f>
        <v>0.22230671942606411</v>
      </c>
      <c r="C159" s="33">
        <f>'Hourly Loads p.u. of Peak'!C159^2</f>
        <v>0.18555249294841761</v>
      </c>
      <c r="D159" s="33">
        <f>'Hourly Loads p.u. of Peak'!D159^2</f>
        <v>0.16867724484589136</v>
      </c>
      <c r="E159" s="33">
        <f>'Hourly Loads p.u. of Peak'!E159^2</f>
        <v>0.15860523960954456</v>
      </c>
      <c r="F159" s="33">
        <f>'Hourly Loads p.u. of Peak'!F159^2</f>
        <v>0.15678020366170542</v>
      </c>
      <c r="G159" s="33">
        <f>'Hourly Loads p.u. of Peak'!G159^2</f>
        <v>0.17143392638796248</v>
      </c>
      <c r="H159" s="33">
        <f>'Hourly Loads p.u. of Peak'!H159^2</f>
        <v>0.20602929521183225</v>
      </c>
      <c r="I159" s="33">
        <f>'Hourly Loads p.u. of Peak'!I159^2</f>
        <v>0.23562003019115521</v>
      </c>
      <c r="J159" s="33">
        <f>'Hourly Loads p.u. of Peak'!J159^2</f>
        <v>0.27978013434926979</v>
      </c>
      <c r="K159" s="33">
        <f>'Hourly Loads p.u. of Peak'!K159^2</f>
        <v>0.34961101143574796</v>
      </c>
      <c r="L159" s="33">
        <f>'Hourly Loads p.u. of Peak'!L159^2</f>
        <v>0.41727716907981088</v>
      </c>
      <c r="M159" s="33">
        <f>'Hourly Loads p.u. of Peak'!M159^2</f>
        <v>0.47639758252231118</v>
      </c>
      <c r="N159" s="33">
        <f>'Hourly Loads p.u. of Peak'!N159^2</f>
        <v>0.5252888954911944</v>
      </c>
      <c r="O159" s="33">
        <f>'Hourly Loads p.u. of Peak'!O159^2</f>
        <v>0.56451274519265859</v>
      </c>
      <c r="P159" s="33">
        <f>'Hourly Loads p.u. of Peak'!P159^2</f>
        <v>0.58817364555859097</v>
      </c>
      <c r="Q159" s="33">
        <f>'Hourly Loads p.u. of Peak'!Q159^2</f>
        <v>0.60358971152806629</v>
      </c>
      <c r="R159" s="33">
        <f>'Hourly Loads p.u. of Peak'!R159^2</f>
        <v>0.59924793635368534</v>
      </c>
      <c r="S159" s="33">
        <f>'Hourly Loads p.u. of Peak'!S159^2</f>
        <v>0.56702685551696974</v>
      </c>
      <c r="T159" s="33">
        <f>'Hourly Loads p.u. of Peak'!T159^2</f>
        <v>0.51139210458922169</v>
      </c>
      <c r="U159" s="33">
        <f>'Hourly Loads p.u. of Peak'!U159^2</f>
        <v>0.46761413214317238</v>
      </c>
      <c r="V159" s="33">
        <f>'Hourly Loads p.u. of Peak'!V159^2</f>
        <v>0.45490211555696941</v>
      </c>
      <c r="W159" s="33">
        <f>'Hourly Loads p.u. of Peak'!W159^2</f>
        <v>0.41792515682162262</v>
      </c>
      <c r="X159" s="33">
        <f>'Hourly Loads p.u. of Peak'!X159^2</f>
        <v>0.36333022400697607</v>
      </c>
      <c r="Y159" s="33">
        <f>'Hourly Loads p.u. of Peak'!Y159^2</f>
        <v>0.30831838674956663</v>
      </c>
    </row>
    <row r="160" spans="1:25" x14ac:dyDescent="0.25">
      <c r="A160" s="29">
        <f>IF('2018 Hourly Load - RC2016'!A161="","",'2018 Hourly Load - RC2016'!A161)</f>
        <v>43251</v>
      </c>
      <c r="B160" s="33">
        <f>'Hourly Loads p.u. of Peak'!B160^2</f>
        <v>0.25803210249733061</v>
      </c>
      <c r="C160" s="33">
        <f>'Hourly Loads p.u. of Peak'!C160^2</f>
        <v>0.21834526575683388</v>
      </c>
      <c r="D160" s="33">
        <f>'Hourly Loads p.u. of Peak'!D160^2</f>
        <v>0.19263782959238349</v>
      </c>
      <c r="E160" s="33">
        <f>'Hourly Loads p.u. of Peak'!E160^2</f>
        <v>0.17669805173534206</v>
      </c>
      <c r="F160" s="33">
        <f>'Hourly Loads p.u. of Peak'!F160^2</f>
        <v>0.17074266125963153</v>
      </c>
      <c r="G160" s="33">
        <f>'Hourly Loads p.u. of Peak'!G160^2</f>
        <v>0.16970838199565161</v>
      </c>
      <c r="H160" s="33">
        <f>'Hourly Loads p.u. of Peak'!H160^2</f>
        <v>0.17669805173534206</v>
      </c>
      <c r="I160" s="33">
        <f>'Hourly Loads p.u. of Peak'!I160^2</f>
        <v>0.20015488225642009</v>
      </c>
      <c r="J160" s="33">
        <f>'Hourly Loads p.u. of Peak'!J160^2</f>
        <v>0.26435241637289647</v>
      </c>
      <c r="K160" s="33">
        <f>'Hourly Loads p.u. of Peak'!K160^2</f>
        <v>0.34557129293816241</v>
      </c>
      <c r="L160" s="33">
        <f>'Hourly Loads p.u. of Peak'!L160^2</f>
        <v>0.4255766710268335</v>
      </c>
      <c r="M160" s="33">
        <f>'Hourly Loads p.u. of Peak'!M160^2</f>
        <v>0.49250756696101383</v>
      </c>
      <c r="N160" s="33">
        <f>'Hourly Loads p.u. of Peak'!N160^2</f>
        <v>0.53783884880842192</v>
      </c>
      <c r="O160" s="33">
        <f>'Hourly Loads p.u. of Peak'!O160^2</f>
        <v>0.56771921514842061</v>
      </c>
      <c r="P160" s="33">
        <f>'Hourly Loads p.u. of Peak'!P160^2</f>
        <v>0.5727672660290074</v>
      </c>
      <c r="Q160" s="33">
        <f>'Hourly Loads p.u. of Peak'!Q160^2</f>
        <v>0.5681600275891574</v>
      </c>
      <c r="R160" s="33">
        <f>'Hourly Loads p.u. of Peak'!R160^2</f>
        <v>0.55146736250707995</v>
      </c>
      <c r="S160" s="33">
        <f>'Hourly Loads p.u. of Peak'!S160^2</f>
        <v>0.51576359718164477</v>
      </c>
      <c r="T160" s="33">
        <f>'Hourly Loads p.u. of Peak'!T160^2</f>
        <v>0.47582100456299886</v>
      </c>
      <c r="U160" s="33">
        <f>'Hourly Loads p.u. of Peak'!U160^2</f>
        <v>0.43528001723864168</v>
      </c>
      <c r="V160" s="33">
        <f>'Hourly Loads p.u. of Peak'!V160^2</f>
        <v>0.42994881822638581</v>
      </c>
      <c r="W160" s="33">
        <f>'Hourly Loads p.u. of Peak'!W160^2</f>
        <v>0.40378555904332358</v>
      </c>
      <c r="X160" s="33">
        <f>'Hourly Loads p.u. of Peak'!X160^2</f>
        <v>0.35846094371491821</v>
      </c>
      <c r="Y160" s="33">
        <f>'Hourly Loads p.u. of Peak'!Y160^2</f>
        <v>0.30374203878373407</v>
      </c>
    </row>
    <row r="161" spans="1:25" x14ac:dyDescent="0.25">
      <c r="A161" s="29">
        <f>IF('2018 Hourly Load - RC2016'!A162="","",'2018 Hourly Load - RC2016'!A162)</f>
        <v>43252</v>
      </c>
      <c r="B161" s="33">
        <f>'Hourly Loads p.u. of Peak'!B161^2</f>
        <v>0.25773506272957264</v>
      </c>
      <c r="C161" s="33">
        <f>'Hourly Loads p.u. of Peak'!C161^2</f>
        <v>0.21959652546387323</v>
      </c>
      <c r="D161" s="33">
        <f>'Hourly Loads p.u. of Peak'!D161^2</f>
        <v>0.19621177329737585</v>
      </c>
      <c r="E161" s="33">
        <f>'Hourly Loads p.u. of Peak'!E161^2</f>
        <v>0.18058296175656166</v>
      </c>
      <c r="F161" s="33">
        <f>'Hourly Loads p.u. of Peak'!F161^2</f>
        <v>0.17229997161976335</v>
      </c>
      <c r="G161" s="33">
        <f>'Hourly Loads p.u. of Peak'!G161^2</f>
        <v>0.17188399759193324</v>
      </c>
      <c r="H161" s="33">
        <f>'Hourly Loads p.u. of Peak'!H161^2</f>
        <v>0.17508597956121819</v>
      </c>
      <c r="I161" s="33">
        <f>'Hourly Loads p.u. of Peak'!I161^2</f>
        <v>0.1915025680142399</v>
      </c>
      <c r="J161" s="33">
        <f>'Hourly Loads p.u. of Peak'!J161^2</f>
        <v>0.24450401076913386</v>
      </c>
      <c r="K161" s="33">
        <f>'Hourly Loads p.u. of Peak'!K161^2</f>
        <v>0.31724419235904733</v>
      </c>
      <c r="L161" s="33">
        <f>'Hourly Loads p.u. of Peak'!L161^2</f>
        <v>0.39093351588253933</v>
      </c>
      <c r="M161" s="33">
        <f>'Hourly Loads p.u. of Peak'!M161^2</f>
        <v>0.45062891004295713</v>
      </c>
      <c r="N161" s="33">
        <f>'Hourly Loads p.u. of Peak'!N161^2</f>
        <v>0.50258644819064491</v>
      </c>
      <c r="O161" s="33">
        <f>'Hourly Loads p.u. of Peak'!O161^2</f>
        <v>0.53961748620295036</v>
      </c>
      <c r="P161" s="33">
        <f>'Hourly Loads p.u. of Peak'!P161^2</f>
        <v>0.55906384258173303</v>
      </c>
      <c r="Q161" s="33">
        <f>'Hourly Loads p.u. of Peak'!Q161^2</f>
        <v>0.55420108566791915</v>
      </c>
      <c r="R161" s="33">
        <f>'Hourly Loads p.u. of Peak'!R161^2</f>
        <v>0.53087542095932305</v>
      </c>
      <c r="S161" s="33">
        <f>'Hourly Loads p.u. of Peak'!S161^2</f>
        <v>0.49174551174493247</v>
      </c>
      <c r="T161" s="33">
        <f>'Hourly Loads p.u. of Peak'!T161^2</f>
        <v>0.44989998667570319</v>
      </c>
      <c r="U161" s="33">
        <f>'Hourly Loads p.u. of Peak'!U161^2</f>
        <v>0.42220362537695283</v>
      </c>
      <c r="V161" s="33">
        <f>'Hourly Loads p.u. of Peak'!V161^2</f>
        <v>0.42166084260169223</v>
      </c>
      <c r="W161" s="33">
        <f>'Hourly Loads p.u. of Peak'!W161^2</f>
        <v>0.40298947822148101</v>
      </c>
      <c r="X161" s="33">
        <f>'Hourly Loads p.u. of Peak'!X161^2</f>
        <v>0.35387301007571015</v>
      </c>
      <c r="Y161" s="33">
        <f>'Hourly Loads p.u. of Peak'!Y161^2</f>
        <v>0.29342323793162101</v>
      </c>
    </row>
    <row r="162" spans="1:25" x14ac:dyDescent="0.25">
      <c r="A162" s="29">
        <f>IF('2018 Hourly Load - RC2016'!A163="","",'2018 Hourly Load - RC2016'!A163)</f>
        <v>43253</v>
      </c>
      <c r="B162" s="33">
        <f>'Hourly Loads p.u. of Peak'!B162^2</f>
        <v>0.24347213173129395</v>
      </c>
      <c r="C162" s="33">
        <f>'Hourly Loads p.u. of Peak'!C162^2</f>
        <v>0.21152724098886982</v>
      </c>
      <c r="D162" s="33">
        <f>'Hourly Loads p.u. of Peak'!D162^2</f>
        <v>0.19410764079959208</v>
      </c>
      <c r="E162" s="33">
        <f>'Hourly Loads p.u. of Peak'!E162^2</f>
        <v>0.18468962648883566</v>
      </c>
      <c r="F162" s="33">
        <f>'Hourly Loads p.u. of Peak'!F162^2</f>
        <v>0.18584056198007845</v>
      </c>
      <c r="G162" s="33">
        <f>'Hourly Loads p.u. of Peak'!G162^2</f>
        <v>0.20652266474975031</v>
      </c>
      <c r="H162" s="33">
        <f>'Hourly Loads p.u. of Peak'!H162^2</f>
        <v>0.24586943221386942</v>
      </c>
      <c r="I162" s="33">
        <f>'Hourly Loads p.u. of Peak'!I162^2</f>
        <v>0.27402001230736051</v>
      </c>
      <c r="J162" s="33">
        <f>'Hourly Loads p.u. of Peak'!J162^2</f>
        <v>0.30135200705872012</v>
      </c>
      <c r="K162" s="33">
        <f>'Hourly Loads p.u. of Peak'!K162^2</f>
        <v>0.33446228527217853</v>
      </c>
      <c r="L162" s="33">
        <f>'Hourly Loads p.u. of Peak'!L162^2</f>
        <v>0.3676241238343631</v>
      </c>
      <c r="M162" s="33">
        <f>'Hourly Loads p.u. of Peak'!M162^2</f>
        <v>0.38702485671467585</v>
      </c>
      <c r="N162" s="33">
        <f>'Hourly Loads p.u. of Peak'!N162^2</f>
        <v>0.4064448350445844</v>
      </c>
      <c r="O162" s="33">
        <f>'Hourly Loads p.u. of Peak'!O162^2</f>
        <v>0.41965558196468794</v>
      </c>
      <c r="P162" s="33">
        <f>'Hourly Loads p.u. of Peak'!P162^2</f>
        <v>0.42863482795456936</v>
      </c>
      <c r="Q162" s="33">
        <f>'Hourly Loads p.u. of Peak'!Q162^2</f>
        <v>0.42819727807576408</v>
      </c>
      <c r="R162" s="33">
        <f>'Hourly Loads p.u. of Peak'!R162^2</f>
        <v>0.42612196749346987</v>
      </c>
      <c r="S162" s="33">
        <f>'Hourly Loads p.u. of Peak'!S162^2</f>
        <v>0.41587492031080148</v>
      </c>
      <c r="T162" s="33">
        <f>'Hourly Loads p.u. of Peak'!T162^2</f>
        <v>0.40548649020758021</v>
      </c>
      <c r="U162" s="33">
        <f>'Hourly Loads p.u. of Peak'!U162^2</f>
        <v>0.39417950141585195</v>
      </c>
      <c r="V162" s="33">
        <f>'Hourly Loads p.u. of Peak'!V162^2</f>
        <v>0.39775504585347743</v>
      </c>
      <c r="W162" s="33">
        <f>'Hourly Loads p.u. of Peak'!W162^2</f>
        <v>0.37582641225866681</v>
      </c>
      <c r="X162" s="33">
        <f>'Hourly Loads p.u. of Peak'!X162^2</f>
        <v>0.32196818652644393</v>
      </c>
      <c r="Y162" s="33">
        <f>'Hourly Loads p.u. of Peak'!Y162^2</f>
        <v>0.26336518677811832</v>
      </c>
    </row>
    <row r="163" spans="1:25" x14ac:dyDescent="0.25">
      <c r="A163" s="29">
        <f>IF('2018 Hourly Load - RC2016'!A164="","",'2018 Hourly Load - RC2016'!A164)</f>
        <v>43254</v>
      </c>
      <c r="B163" s="33">
        <f>'Hourly Loads p.u. of Peak'!B163^2</f>
        <v>0.21472908505425289</v>
      </c>
      <c r="C163" s="33">
        <f>'Hourly Loads p.u. of Peak'!C163^2</f>
        <v>0.18451011575784601</v>
      </c>
      <c r="D163" s="33">
        <f>'Hourly Loads p.u. of Peak'!D163^2</f>
        <v>0.16693152284343313</v>
      </c>
      <c r="E163" s="33">
        <f>'Hourly Loads p.u. of Peak'!E163^2</f>
        <v>0.15678020366170542</v>
      </c>
      <c r="F163" s="33">
        <f>'Hourly Loads p.u. of Peak'!F163^2</f>
        <v>0.1561852129130657</v>
      </c>
      <c r="G163" s="33">
        <f>'Hourly Loads p.u. of Peak'!G163^2</f>
        <v>0.17355091013290472</v>
      </c>
      <c r="H163" s="33">
        <f>'Hourly Loads p.u. of Peak'!H163^2</f>
        <v>0.21110470517917754</v>
      </c>
      <c r="I163" s="33">
        <f>'Hourly Loads p.u. of Peak'!I163^2</f>
        <v>0.23675711244992723</v>
      </c>
      <c r="J163" s="33">
        <f>'Hourly Loads p.u. of Peak'!J163^2</f>
        <v>0.2625082274932693</v>
      </c>
      <c r="K163" s="33">
        <f>'Hourly Loads p.u. of Peak'!K163^2</f>
        <v>0.30103099295946595</v>
      </c>
      <c r="L163" s="33">
        <f>'Hourly Loads p.u. of Peak'!L163^2</f>
        <v>0.34209245055688581</v>
      </c>
      <c r="M163" s="33">
        <f>'Hourly Loads p.u. of Peak'!M163^2</f>
        <v>0.378700594907602</v>
      </c>
      <c r="N163" s="33">
        <f>'Hourly Loads p.u. of Peak'!N163^2</f>
        <v>0.40633829642510888</v>
      </c>
      <c r="O163" s="33">
        <f>'Hourly Loads p.u. of Peak'!O163^2</f>
        <v>0.42688596907474857</v>
      </c>
      <c r="P163" s="33">
        <f>'Hourly Loads p.u. of Peak'!P163^2</f>
        <v>0.43561086091854645</v>
      </c>
      <c r="Q163" s="33">
        <f>'Hourly Loads p.u. of Peak'!Q163^2</f>
        <v>0.43848343759799163</v>
      </c>
      <c r="R163" s="33">
        <f>'Hourly Loads p.u. of Peak'!R163^2</f>
        <v>0.42781460522180559</v>
      </c>
      <c r="S163" s="33">
        <f>'Hourly Loads p.u. of Peak'!S163^2</f>
        <v>0.41641396746137871</v>
      </c>
      <c r="T163" s="33">
        <f>'Hourly Loads p.u. of Peak'!T163^2</f>
        <v>0.3972282180359768</v>
      </c>
      <c r="U163" s="33">
        <f>'Hourly Loads p.u. of Peak'!U163^2</f>
        <v>0.38086341686215258</v>
      </c>
      <c r="V163" s="33">
        <f>'Hourly Loads p.u. of Peak'!V163^2</f>
        <v>0.3861935510468118</v>
      </c>
      <c r="W163" s="33">
        <f>'Hourly Loads p.u. of Peak'!W163^2</f>
        <v>0.35846094371491821</v>
      </c>
      <c r="X163" s="33">
        <f>'Hourly Loads p.u. of Peak'!X163^2</f>
        <v>0.30715951392868118</v>
      </c>
      <c r="Y163" s="33">
        <f>'Hourly Loads p.u. of Peak'!Y163^2</f>
        <v>0.24786228673656294</v>
      </c>
    </row>
    <row r="164" spans="1:25" x14ac:dyDescent="0.25">
      <c r="A164" s="29">
        <f>IF('2018 Hourly Load - RC2016'!A165="","",'2018 Hourly Load - RC2016'!A165)</f>
        <v>43255</v>
      </c>
      <c r="B164" s="33">
        <f>'Hourly Loads p.u. of Peak'!B164^2</f>
        <v>0.19910949387305457</v>
      </c>
      <c r="C164" s="33">
        <f>'Hourly Loads p.u. of Peak'!C164^2</f>
        <v>0.16932993353969955</v>
      </c>
      <c r="D164" s="33">
        <f>'Hourly Loads p.u. of Peak'!D164^2</f>
        <v>0.15188907520210668</v>
      </c>
      <c r="E164" s="33">
        <f>'Hourly Loads p.u. of Peak'!E164^2</f>
        <v>0.14316019811010675</v>
      </c>
      <c r="F164" s="33">
        <f>'Hourly Loads p.u. of Peak'!F164^2</f>
        <v>0.14303375943390662</v>
      </c>
      <c r="G164" s="33">
        <f>'Hourly Loads p.u. of Peak'!G164^2</f>
        <v>0.1592381609136729</v>
      </c>
      <c r="H164" s="33">
        <f>'Hourly Loads p.u. of Peak'!H164^2</f>
        <v>0.19414445765015179</v>
      </c>
      <c r="I164" s="33">
        <f>'Hourly Loads p.u. of Peak'!I164^2</f>
        <v>0.19963184592341116</v>
      </c>
      <c r="J164" s="33">
        <f>'Hourly Loads p.u. of Peak'!J164^2</f>
        <v>0.25128535484482112</v>
      </c>
      <c r="K164" s="33">
        <f>'Hourly Loads p.u. of Peak'!K164^2</f>
        <v>0.302913651790856</v>
      </c>
      <c r="L164" s="33">
        <f>'Hourly Loads p.u. of Peak'!L164^2</f>
        <v>0.34901836679905895</v>
      </c>
      <c r="M164" s="33">
        <f>'Hourly Loads p.u. of Peak'!M164^2</f>
        <v>0.38738883398902735</v>
      </c>
      <c r="N164" s="33">
        <f>'Hourly Loads p.u. of Peak'!N164^2</f>
        <v>0.41469024549531525</v>
      </c>
      <c r="O164" s="33">
        <f>'Hourly Loads p.u. of Peak'!O164^2</f>
        <v>0.44838795418147714</v>
      </c>
      <c r="P164" s="33">
        <f>'Hourly Loads p.u. of Peak'!P164^2</f>
        <v>0.47334569760368145</v>
      </c>
      <c r="Q164" s="33">
        <f>'Hourly Loads p.u. of Peak'!Q164^2</f>
        <v>0.49051574584477486</v>
      </c>
      <c r="R164" s="33">
        <f>'Hourly Loads p.u. of Peak'!R164^2</f>
        <v>0.50377193297335221</v>
      </c>
      <c r="S164" s="33">
        <f>'Hourly Loads p.u. of Peak'!S164^2</f>
        <v>0.50644437967005029</v>
      </c>
      <c r="T164" s="33">
        <f>'Hourly Loads p.u. of Peak'!T164^2</f>
        <v>0.4892875195805847</v>
      </c>
      <c r="U164" s="33">
        <f>'Hourly Loads p.u. of Peak'!U164^2</f>
        <v>0.45034848507694525</v>
      </c>
      <c r="V164" s="33">
        <f>'Hourly Loads p.u. of Peak'!V164^2</f>
        <v>0.43159413396895391</v>
      </c>
      <c r="W164" s="33">
        <f>'Hourly Loads p.u. of Peak'!W164^2</f>
        <v>0.40076463093223397</v>
      </c>
      <c r="X164" s="33">
        <f>'Hourly Loads p.u. of Peak'!X164^2</f>
        <v>0.34316851993998765</v>
      </c>
      <c r="Y164" s="33">
        <f>'Hourly Loads p.u. of Peak'!Y164^2</f>
        <v>0.27564084574330033</v>
      </c>
    </row>
    <row r="165" spans="1:25" x14ac:dyDescent="0.25">
      <c r="A165" s="29">
        <f>IF('2018 Hourly Load - RC2016'!A166="","",'2018 Hourly Load - RC2016'!A166)</f>
        <v>43256</v>
      </c>
      <c r="B165" s="33">
        <f>'Hourly Loads p.u. of Peak'!B165^2</f>
        <v>0.22077282829058301</v>
      </c>
      <c r="C165" s="33">
        <f>'Hourly Loads p.u. of Peak'!C165^2</f>
        <v>0.18713963768306535</v>
      </c>
      <c r="D165" s="33">
        <f>'Hourly Loads p.u. of Peak'!D165^2</f>
        <v>0.16587483506820982</v>
      </c>
      <c r="E165" s="33">
        <f>'Hourly Loads p.u. of Peak'!E165^2</f>
        <v>0.15335809215266527</v>
      </c>
      <c r="F165" s="33">
        <f>'Hourly Loads p.u. of Peak'!F165^2</f>
        <v>0.1494564241889407</v>
      </c>
      <c r="G165" s="33">
        <f>'Hourly Loads p.u. of Peak'!G165^2</f>
        <v>0.16312964842732572</v>
      </c>
      <c r="H165" s="33">
        <f>'Hourly Loads p.u. of Peak'!H165^2</f>
        <v>0.19373966431208667</v>
      </c>
      <c r="I165" s="33">
        <f>'Hourly Loads p.u. of Peak'!I165^2</f>
        <v>0.22861523117149696</v>
      </c>
      <c r="J165" s="33">
        <f>'Hourly Loads p.u. of Peak'!J165^2</f>
        <v>0.28044351321390093</v>
      </c>
      <c r="K165" s="33">
        <f>'Hourly Loads p.u. of Peak'!K165^2</f>
        <v>0.34287487889244395</v>
      </c>
      <c r="L165" s="33">
        <f>'Hourly Loads p.u. of Peak'!L165^2</f>
        <v>0.41280901807151416</v>
      </c>
      <c r="M165" s="33">
        <f>'Hourly Loads p.u. of Peak'!M165^2</f>
        <v>0.47974861940770197</v>
      </c>
      <c r="N165" s="33">
        <f>'Hourly Loads p.u. of Peak'!N165^2</f>
        <v>0.53398503000740616</v>
      </c>
      <c r="O165" s="33">
        <f>'Hourly Loads p.u. of Peak'!O165^2</f>
        <v>0.58606073608842035</v>
      </c>
      <c r="P165" s="33">
        <f>'Hourly Loads p.u. of Peak'!P165^2</f>
        <v>0.62315672334726602</v>
      </c>
      <c r="Q165" s="33">
        <f>'Hourly Loads p.u. of Peak'!Q165^2</f>
        <v>0.65036039415389335</v>
      </c>
      <c r="R165" s="33">
        <f>'Hourly Loads p.u. of Peak'!R165^2</f>
        <v>0.66186678151400291</v>
      </c>
      <c r="S165" s="33">
        <f>'Hourly Loads p.u. of Peak'!S165^2</f>
        <v>0.65677799661379577</v>
      </c>
      <c r="T165" s="33">
        <f>'Hourly Loads p.u. of Peak'!T165^2</f>
        <v>0.62480690063877953</v>
      </c>
      <c r="U165" s="33">
        <f>'Hourly Loads p.u. of Peak'!U165^2</f>
        <v>0.56181630670827387</v>
      </c>
      <c r="V165" s="33">
        <f>'Hourly Loads p.u. of Peak'!V165^2</f>
        <v>0.52759279139173265</v>
      </c>
      <c r="W165" s="33">
        <f>'Hourly Loads p.u. of Peak'!W165^2</f>
        <v>0.47541760772014235</v>
      </c>
      <c r="X165" s="33">
        <f>'Hourly Loads p.u. of Peak'!X165^2</f>
        <v>0.39812403305439015</v>
      </c>
      <c r="Y165" s="33">
        <f>'Hourly Loads p.u. of Peak'!Y165^2</f>
        <v>0.315270525680522</v>
      </c>
    </row>
    <row r="166" spans="1:25" x14ac:dyDescent="0.25">
      <c r="A166" s="29">
        <f>IF('2018 Hourly Load - RC2016'!A167="","",'2018 Hourly Load - RC2016'!A167)</f>
        <v>43257</v>
      </c>
      <c r="B166" s="33">
        <f>'Hourly Loads p.u. of Peak'!B166^2</f>
        <v>0.25523823927032663</v>
      </c>
      <c r="C166" s="33">
        <f>'Hourly Loads p.u. of Peak'!C166^2</f>
        <v>0.21264322395065663</v>
      </c>
      <c r="D166" s="33">
        <f>'Hourly Loads p.u. of Peak'!D166^2</f>
        <v>0.18580454113178776</v>
      </c>
      <c r="E166" s="33">
        <f>'Hourly Loads p.u. of Peak'!E166^2</f>
        <v>0.16970838199565161</v>
      </c>
      <c r="F166" s="33">
        <f>'Hourly Loads p.u. of Peak'!F166^2</f>
        <v>0.16245535071578118</v>
      </c>
      <c r="G166" s="33">
        <f>'Hourly Loads p.u. of Peak'!G166^2</f>
        <v>0.17351610074420759</v>
      </c>
      <c r="H166" s="33">
        <f>'Hourly Loads p.u. of Peak'!H166^2</f>
        <v>0.198401682022119</v>
      </c>
      <c r="I166" s="33">
        <f>'Hourly Loads p.u. of Peak'!I166^2</f>
        <v>0.23404079834748404</v>
      </c>
      <c r="J166" s="33">
        <f>'Hourly Loads p.u. of Peak'!J166^2</f>
        <v>0.29605441644928188</v>
      </c>
      <c r="K166" s="33">
        <f>'Hourly Loads p.u. of Peak'!K166^2</f>
        <v>0.37148473483895056</v>
      </c>
      <c r="L166" s="33">
        <f>'Hourly Loads p.u. of Peak'!L166^2</f>
        <v>0.45693330387314318</v>
      </c>
      <c r="M166" s="33">
        <f>'Hourly Loads p.u. of Peak'!M166^2</f>
        <v>0.54182953461360928</v>
      </c>
      <c r="N166" s="33">
        <f>'Hourly Loads p.u. of Peak'!N166^2</f>
        <v>0.61434896522339988</v>
      </c>
      <c r="O166" s="33">
        <f>'Hourly Loads p.u. of Peak'!O166^2</f>
        <v>0.67162381598411136</v>
      </c>
      <c r="P166" s="33">
        <f>'Hourly Loads p.u. of Peak'!P166^2</f>
        <v>0.71298778586488865</v>
      </c>
      <c r="Q166" s="33">
        <f>'Hourly Loads p.u. of Peak'!Q166^2</f>
        <v>0.73646199751445862</v>
      </c>
      <c r="R166" s="33">
        <f>'Hourly Loads p.u. of Peak'!R166^2</f>
        <v>0.74422704154328378</v>
      </c>
      <c r="S166" s="33">
        <f>'Hourly Loads p.u. of Peak'!S166^2</f>
        <v>0.73002223442121228</v>
      </c>
      <c r="T166" s="33">
        <f>'Hourly Loads p.u. of Peak'!T166^2</f>
        <v>0.68497475705822131</v>
      </c>
      <c r="U166" s="33">
        <f>'Hourly Loads p.u. of Peak'!U166^2</f>
        <v>0.61559401227237909</v>
      </c>
      <c r="V166" s="33">
        <f>'Hourly Loads p.u. of Peak'!V166^2</f>
        <v>0.57175586833902292</v>
      </c>
      <c r="W166" s="33">
        <f>'Hourly Loads p.u. of Peak'!W166^2</f>
        <v>0.52419933596437618</v>
      </c>
      <c r="X166" s="33">
        <f>'Hourly Loads p.u. of Peak'!X166^2</f>
        <v>0.44866776818083504</v>
      </c>
      <c r="Y166" s="33">
        <f>'Hourly Loads p.u. of Peak'!Y166^2</f>
        <v>0.37608259057661692</v>
      </c>
    </row>
    <row r="167" spans="1:25" x14ac:dyDescent="0.25">
      <c r="A167" s="29">
        <f>IF('2018 Hourly Load - RC2016'!A168="","",'2018 Hourly Load - RC2016'!A168)</f>
        <v>43258</v>
      </c>
      <c r="B167" s="33">
        <f>'Hourly Loads p.u. of Peak'!B167^2</f>
        <v>0.31064267846262872</v>
      </c>
      <c r="C167" s="33">
        <f>'Hourly Loads p.u. of Peak'!C167^2</f>
        <v>0.26357964480170692</v>
      </c>
      <c r="D167" s="33">
        <f>'Hourly Loads p.u. of Peak'!D167^2</f>
        <v>0.23206416237102107</v>
      </c>
      <c r="E167" s="33">
        <f>'Hourly Loads p.u. of Peak'!E167^2</f>
        <v>0.2131444452828859</v>
      </c>
      <c r="F167" s="33">
        <f>'Hourly Loads p.u. of Peak'!F167^2</f>
        <v>0.20052889858570333</v>
      </c>
      <c r="G167" s="33">
        <f>'Hourly Loads p.u. of Peak'!G167^2</f>
        <v>0.19617476093748693</v>
      </c>
      <c r="H167" s="33">
        <f>'Hourly Loads p.u. of Peak'!H167^2</f>
        <v>0.19981856606091597</v>
      </c>
      <c r="I167" s="33">
        <f>'Hourly Loads p.u. of Peak'!I167^2</f>
        <v>0.2249938974015957</v>
      </c>
      <c r="J167" s="33">
        <f>'Hourly Loads p.u. of Peak'!J167^2</f>
        <v>0.2951911851553265</v>
      </c>
      <c r="K167" s="33">
        <f>'Hourly Loads p.u. of Peak'!K167^2</f>
        <v>0.37947232434424211</v>
      </c>
      <c r="L167" s="33">
        <f>'Hourly Loads p.u. of Peak'!L167^2</f>
        <v>0.47420844361555181</v>
      </c>
      <c r="M167" s="33">
        <f>'Hourly Loads p.u. of Peak'!M167^2</f>
        <v>0.56419887416639691</v>
      </c>
      <c r="N167" s="33">
        <f>'Hourly Loads p.u. of Peak'!N167^2</f>
        <v>0.62652539971276222</v>
      </c>
      <c r="O167" s="33">
        <f>'Hourly Loads p.u. of Peak'!O167^2</f>
        <v>0.6715553370959314</v>
      </c>
      <c r="P167" s="33">
        <f>'Hourly Loads p.u. of Peak'!P167^2</f>
        <v>0.69866661577954825</v>
      </c>
      <c r="Q167" s="33">
        <f>'Hourly Loads p.u. of Peak'!Q167^2</f>
        <v>0.70601966055503129</v>
      </c>
      <c r="R167" s="33">
        <f>'Hourly Loads p.u. of Peak'!R167^2</f>
        <v>0.68076261853406861</v>
      </c>
      <c r="S167" s="33">
        <f>'Hourly Loads p.u. of Peak'!S167^2</f>
        <v>0.64290184765662739</v>
      </c>
      <c r="T167" s="33">
        <f>'Hourly Loads p.u. of Peak'!T167^2</f>
        <v>0.59382665816360802</v>
      </c>
      <c r="U167" s="33">
        <f>'Hourly Loads p.u. of Peak'!U167^2</f>
        <v>0.54527949223711181</v>
      </c>
      <c r="V167" s="33">
        <f>'Hourly Loads p.u. of Peak'!V167^2</f>
        <v>0.51306664199403285</v>
      </c>
      <c r="W167" s="33">
        <f>'Hourly Loads p.u. of Peak'!W167^2</f>
        <v>0.47070484137422403</v>
      </c>
      <c r="X167" s="33">
        <f>'Hourly Loads p.u. of Peak'!X167^2</f>
        <v>0.40729764673866348</v>
      </c>
      <c r="Y167" s="33">
        <f>'Hourly Loads p.u. of Peak'!Y167^2</f>
        <v>0.34258136352946905</v>
      </c>
    </row>
    <row r="168" spans="1:25" x14ac:dyDescent="0.25">
      <c r="A168" s="29">
        <f>IF('2018 Hourly Load - RC2016'!A169="","",'2018 Hourly Load - RC2016'!A169)</f>
        <v>43259</v>
      </c>
      <c r="B168" s="33">
        <f>'Hourly Loads p.u. of Peak'!B168^2</f>
        <v>0.28640455076711174</v>
      </c>
      <c r="C168" s="33">
        <f>'Hourly Loads p.u. of Peak'!C168^2</f>
        <v>0.24380209561921729</v>
      </c>
      <c r="D168" s="33">
        <f>'Hourly Loads p.u. of Peak'!D168^2</f>
        <v>0.21503896734107439</v>
      </c>
      <c r="E168" s="33">
        <f>'Hourly Loads p.u. of Peak'!E168^2</f>
        <v>0.19135632703597963</v>
      </c>
      <c r="F168" s="33">
        <f>'Hourly Loads p.u. of Peak'!F168^2</f>
        <v>0.18411549937861466</v>
      </c>
      <c r="G168" s="33">
        <f>'Hourly Loads p.u. of Peak'!G168^2</f>
        <v>0.18136501303841338</v>
      </c>
      <c r="H168" s="33">
        <f>'Hourly Loads p.u. of Peak'!H168^2</f>
        <v>0.18186356182793686</v>
      </c>
      <c r="I168" s="33">
        <f>'Hourly Loads p.u. of Peak'!I168^2</f>
        <v>0.19747227082022106</v>
      </c>
      <c r="J168" s="33">
        <f>'Hourly Loads p.u. of Peak'!J168^2</f>
        <v>0.25481625333062274</v>
      </c>
      <c r="K168" s="33">
        <f>'Hourly Loads p.u. of Peak'!K168^2</f>
        <v>0.34165272738241187</v>
      </c>
      <c r="L168" s="33">
        <f>'Hourly Loads p.u. of Peak'!L168^2</f>
        <v>0.434123054124954</v>
      </c>
      <c r="M168" s="33">
        <f>'Hourly Loads p.u. of Peak'!M168^2</f>
        <v>0.51985240946829403</v>
      </c>
      <c r="N168" s="33">
        <f>'Hourly Loads p.u. of Peak'!N168^2</f>
        <v>0.57339984344619077</v>
      </c>
      <c r="O168" s="33">
        <f>'Hourly Loads p.u. of Peak'!O168^2</f>
        <v>0.58593280316234664</v>
      </c>
      <c r="P168" s="33">
        <f>'Hourly Loads p.u. of Peak'!P168^2</f>
        <v>0.57181905451036175</v>
      </c>
      <c r="Q168" s="33">
        <f>'Hourly Loads p.u. of Peak'!Q168^2</f>
        <v>0.56306966115812629</v>
      </c>
      <c r="R168" s="33">
        <f>'Hourly Loads p.u. of Peak'!R168^2</f>
        <v>0.5466378282142822</v>
      </c>
      <c r="S168" s="33">
        <f>'Hourly Loads p.u. of Peak'!S168^2</f>
        <v>0.52929362480132491</v>
      </c>
      <c r="T168" s="33">
        <f>'Hourly Loads p.u. of Peak'!T168^2</f>
        <v>0.49662108324790577</v>
      </c>
      <c r="U168" s="33">
        <f>'Hourly Loads p.u. of Peak'!U168^2</f>
        <v>0.4582899431086348</v>
      </c>
      <c r="V168" s="33">
        <f>'Hourly Loads p.u. of Peak'!V168^2</f>
        <v>0.43721171050804908</v>
      </c>
      <c r="W168" s="33">
        <f>'Hourly Loads p.u. of Peak'!W168^2</f>
        <v>0.40532687604207723</v>
      </c>
      <c r="X168" s="33">
        <f>'Hourly Loads p.u. of Peak'!X168^2</f>
        <v>0.34116447774505293</v>
      </c>
      <c r="Y168" s="33">
        <f>'Hourly Loads p.u. of Peak'!Y168^2</f>
        <v>0.28346068300725996</v>
      </c>
    </row>
    <row r="169" spans="1:25" x14ac:dyDescent="0.25">
      <c r="A169" s="29">
        <f>IF('2018 Hourly Load - RC2016'!A170="","",'2018 Hourly Load - RC2016'!A170)</f>
        <v>43260</v>
      </c>
      <c r="B169" s="33">
        <f>'Hourly Loads p.u. of Peak'!B169^2</f>
        <v>0.2288949928022847</v>
      </c>
      <c r="C169" s="33">
        <f>'Hourly Loads p.u. of Peak'!C169^2</f>
        <v>0.19399721119534122</v>
      </c>
      <c r="D169" s="33">
        <f>'Hourly Loads p.u. of Peak'!D169^2</f>
        <v>0.1712609791844539</v>
      </c>
      <c r="E169" s="33">
        <f>'Hourly Loads p.u. of Peak'!E169^2</f>
        <v>0.16007287228422751</v>
      </c>
      <c r="F169" s="33">
        <f>'Hourly Loads p.u. of Peak'!F169^2</f>
        <v>0.15853868963037157</v>
      </c>
      <c r="G169" s="33">
        <f>'Hourly Loads p.u. of Peak'!G169^2</f>
        <v>0.17271644838586864</v>
      </c>
      <c r="H169" s="33">
        <f>'Hourly Loads p.u. of Peak'!H169^2</f>
        <v>0.20041665702891914</v>
      </c>
      <c r="I169" s="33">
        <f>'Hourly Loads p.u. of Peak'!I169^2</f>
        <v>0.23291026565124107</v>
      </c>
      <c r="J169" s="33">
        <f>'Hourly Loads p.u. of Peak'!J169^2</f>
        <v>0.28399480052975029</v>
      </c>
      <c r="K169" s="33">
        <f>'Hourly Loads p.u. of Peak'!K169^2</f>
        <v>0.35238333372415703</v>
      </c>
      <c r="L169" s="33">
        <f>'Hourly Loads p.u. of Peak'!L169^2</f>
        <v>0.43423317475464007</v>
      </c>
      <c r="M169" s="33">
        <f>'Hourly Loads p.u. of Peak'!M169^2</f>
        <v>0.52444136254900442</v>
      </c>
      <c r="N169" s="33">
        <f>'Hourly Loads p.u. of Peak'!N169^2</f>
        <v>0.59789030735221449</v>
      </c>
      <c r="O169" s="33">
        <f>'Hourly Loads p.u. of Peak'!O169^2</f>
        <v>0.66152691822066867</v>
      </c>
      <c r="P169" s="33">
        <f>'Hourly Loads p.u. of Peak'!P169^2</f>
        <v>0.69650307637558406</v>
      </c>
      <c r="Q169" s="33">
        <f>'Hourly Loads p.u. of Peak'!Q169^2</f>
        <v>0.68594331027520161</v>
      </c>
      <c r="R169" s="33">
        <f>'Hourly Loads p.u. of Peak'!R169^2</f>
        <v>0.66731646441662618</v>
      </c>
      <c r="S169" s="33">
        <f>'Hourly Loads p.u. of Peak'!S169^2</f>
        <v>0.62091598394254321</v>
      </c>
      <c r="T169" s="33">
        <f>'Hourly Loads p.u. of Peak'!T169^2</f>
        <v>0.56797108702427057</v>
      </c>
      <c r="U169" s="33">
        <f>'Hourly Loads p.u. of Peak'!U169^2</f>
        <v>0.52250671394661152</v>
      </c>
      <c r="V169" s="33">
        <f>'Hourly Loads p.u. of Peak'!V169^2</f>
        <v>0.49762266183095377</v>
      </c>
      <c r="W169" s="33">
        <f>'Hourly Loads p.u. of Peak'!W169^2</f>
        <v>0.4559171441344968</v>
      </c>
      <c r="X169" s="33">
        <f>'Hourly Loads p.u. of Peak'!X169^2</f>
        <v>0.38329101954513883</v>
      </c>
      <c r="Y169" s="33">
        <f>'Hourly Loads p.u. of Peak'!Y169^2</f>
        <v>0.31027020526055116</v>
      </c>
    </row>
    <row r="170" spans="1:25" x14ac:dyDescent="0.25">
      <c r="A170" s="29">
        <f>IF('2018 Hourly Load - RC2016'!A171="","",'2018 Hourly Load - RC2016'!A171)</f>
        <v>43261</v>
      </c>
      <c r="B170" s="33">
        <f>'Hourly Loads p.u. of Peak'!B170^2</f>
        <v>0.2505319386972249</v>
      </c>
      <c r="C170" s="33">
        <f>'Hourly Loads p.u. of Peak'!C170^2</f>
        <v>0.21229657019936976</v>
      </c>
      <c r="D170" s="33">
        <f>'Hourly Loads p.u. of Peak'!D170^2</f>
        <v>0.19018841016299845</v>
      </c>
      <c r="E170" s="33">
        <f>'Hourly Loads p.u. of Peak'!E170^2</f>
        <v>0.1768034434831274</v>
      </c>
      <c r="F170" s="33">
        <f>'Hourly Loads p.u. of Peak'!F170^2</f>
        <v>0.1734116935255445</v>
      </c>
      <c r="G170" s="33">
        <f>'Hourly Loads p.u. of Peak'!G170^2</f>
        <v>0.18786330150023925</v>
      </c>
      <c r="H170" s="33">
        <f>'Hourly Loads p.u. of Peak'!H170^2</f>
        <v>0.21686403820129377</v>
      </c>
      <c r="I170" s="33">
        <f>'Hourly Loads p.u. of Peak'!I170^2</f>
        <v>0.25680262287869077</v>
      </c>
      <c r="J170" s="33">
        <f>'Hourly Loads p.u. of Peak'!J170^2</f>
        <v>0.31766792217214307</v>
      </c>
      <c r="K170" s="33">
        <f>'Hourly Loads p.u. of Peak'!K170^2</f>
        <v>0.38822142443248364</v>
      </c>
      <c r="L170" s="33">
        <f>'Hourly Loads p.u. of Peak'!L170^2</f>
        <v>0.45942201194960736</v>
      </c>
      <c r="M170" s="33">
        <f>'Hourly Loads p.u. of Peak'!M170^2</f>
        <v>0.52813918934396509</v>
      </c>
      <c r="N170" s="33">
        <f>'Hourly Loads p.u. of Peak'!N170^2</f>
        <v>0.58382392607209133</v>
      </c>
      <c r="O170" s="33">
        <f>'Hourly Loads p.u. of Peak'!O170^2</f>
        <v>0.61552845205918549</v>
      </c>
      <c r="P170" s="33">
        <f>'Hourly Loads p.u. of Peak'!P170^2</f>
        <v>0.61382511194069367</v>
      </c>
      <c r="Q170" s="33">
        <f>'Hourly Loads p.u. of Peak'!Q170^2</f>
        <v>0.57232466956564143</v>
      </c>
      <c r="R170" s="33">
        <f>'Hourly Loads p.u. of Peak'!R170^2</f>
        <v>0.53594079361735536</v>
      </c>
      <c r="S170" s="33">
        <f>'Hourly Loads p.u. of Peak'!S170^2</f>
        <v>0.51912968130290982</v>
      </c>
      <c r="T170" s="33">
        <f>'Hourly Loads p.u. of Peak'!T170^2</f>
        <v>0.51474391652945339</v>
      </c>
      <c r="U170" s="33">
        <f>'Hourly Loads p.u. of Peak'!U170^2</f>
        <v>0.48369237773701818</v>
      </c>
      <c r="V170" s="33">
        <f>'Hourly Loads p.u. of Peak'!V170^2</f>
        <v>0.47357568639961051</v>
      </c>
      <c r="W170" s="33">
        <f>'Hourly Loads p.u. of Peak'!W170^2</f>
        <v>0.42929157172134008</v>
      </c>
      <c r="X170" s="33">
        <f>'Hourly Loads p.u. of Peak'!X170^2</f>
        <v>0.35951233179082442</v>
      </c>
      <c r="Y170" s="33">
        <f>'Hourly Loads p.u. of Peak'!Y170^2</f>
        <v>0.29129969065919759</v>
      </c>
    </row>
    <row r="171" spans="1:25" x14ac:dyDescent="0.25">
      <c r="A171" s="29">
        <f>IF('2018 Hourly Load - RC2016'!A172="","",'2018 Hourly Load - RC2016'!A172)</f>
        <v>43262</v>
      </c>
      <c r="B171" s="33">
        <f>'Hourly Loads p.u. of Peak'!B171^2</f>
        <v>0.23899863563758572</v>
      </c>
      <c r="C171" s="33">
        <f>'Hourly Loads p.u. of Peak'!C171^2</f>
        <v>0.20387302456542983</v>
      </c>
      <c r="D171" s="33">
        <f>'Hourly Loads p.u. of Peak'!D171^2</f>
        <v>0.18061847288410118</v>
      </c>
      <c r="E171" s="33">
        <f>'Hourly Loads p.u. of Peak'!E171^2</f>
        <v>0.16857430394719744</v>
      </c>
      <c r="F171" s="33">
        <f>'Hourly Loads p.u. of Peak'!F171^2</f>
        <v>0.16587483506820982</v>
      </c>
      <c r="G171" s="33">
        <f>'Hourly Loads p.u. of Peak'!G171^2</f>
        <v>0.17831751136912025</v>
      </c>
      <c r="H171" s="33">
        <f>'Hourly Loads p.u. of Peak'!H171^2</f>
        <v>0.20800631347885859</v>
      </c>
      <c r="I171" s="33">
        <f>'Hourly Loads p.u. of Peak'!I171^2</f>
        <v>0.24277170035753662</v>
      </c>
      <c r="J171" s="33">
        <f>'Hourly Loads p.u. of Peak'!J171^2</f>
        <v>0.29678232561189033</v>
      </c>
      <c r="K171" s="33">
        <f>'Hourly Loads p.u. of Peak'!K171^2</f>
        <v>0.37240204366424556</v>
      </c>
      <c r="L171" s="33">
        <f>'Hourly Loads p.u. of Peak'!L171^2</f>
        <v>0.44637586991975903</v>
      </c>
      <c r="M171" s="33">
        <f>'Hourly Loads p.u. of Peak'!M171^2</f>
        <v>0.51252809932735</v>
      </c>
      <c r="N171" s="33">
        <f>'Hourly Loads p.u. of Peak'!N171^2</f>
        <v>0.55569505624223925</v>
      </c>
      <c r="O171" s="33">
        <f>'Hourly Loads p.u. of Peak'!O171^2</f>
        <v>0.58293039956020121</v>
      </c>
      <c r="P171" s="33">
        <f>'Hourly Loads p.u. of Peak'!P171^2</f>
        <v>0.55569505624223925</v>
      </c>
      <c r="Q171" s="33">
        <f>'Hourly Loads p.u. of Peak'!Q171^2</f>
        <v>0.50918352123229971</v>
      </c>
      <c r="R171" s="33">
        <f>'Hourly Loads p.u. of Peak'!R171^2</f>
        <v>0.48619455675538981</v>
      </c>
      <c r="S171" s="33">
        <f>'Hourly Loads p.u. of Peak'!S171^2</f>
        <v>0.47911217544440954</v>
      </c>
      <c r="T171" s="33">
        <f>'Hourly Loads p.u. of Peak'!T171^2</f>
        <v>0.46910098059192784</v>
      </c>
      <c r="U171" s="33">
        <f>'Hourly Loads p.u. of Peak'!U171^2</f>
        <v>0.4393692065789972</v>
      </c>
      <c r="V171" s="33">
        <f>'Hourly Loads p.u. of Peak'!V171^2</f>
        <v>0.42541315016598402</v>
      </c>
      <c r="W171" s="33">
        <f>'Hourly Loads p.u. of Peak'!W171^2</f>
        <v>0.39701758466364101</v>
      </c>
      <c r="X171" s="33">
        <f>'Hourly Loads p.u. of Peak'!X171^2</f>
        <v>0.33751373378605548</v>
      </c>
      <c r="Y171" s="33">
        <f>'Hourly Loads p.u. of Peak'!Y171^2</f>
        <v>0.27564084574330033</v>
      </c>
    </row>
    <row r="172" spans="1:25" x14ac:dyDescent="0.25">
      <c r="A172" s="29">
        <f>IF('2018 Hourly Load - RC2016'!A173="","",'2018 Hourly Load - RC2016'!A173)</f>
        <v>43263</v>
      </c>
      <c r="B172" s="33">
        <f>'Hourly Loads p.u. of Peak'!B172^2</f>
        <v>0.22487500503637975</v>
      </c>
      <c r="C172" s="33">
        <f>'Hourly Loads p.u. of Peak'!C172^2</f>
        <v>0.19073542606436061</v>
      </c>
      <c r="D172" s="33">
        <f>'Hourly Loads p.u. of Peak'!D172^2</f>
        <v>0.17025960658444914</v>
      </c>
      <c r="E172" s="33">
        <f>'Hourly Loads p.u. of Peak'!E172^2</f>
        <v>0.15810645516145458</v>
      </c>
      <c r="F172" s="33">
        <f>'Hourly Loads p.u. of Peak'!F172^2</f>
        <v>0.15542659307519782</v>
      </c>
      <c r="G172" s="33">
        <f>'Hourly Loads p.u. of Peak'!G172^2</f>
        <v>0.16696566540566804</v>
      </c>
      <c r="H172" s="33">
        <f>'Hourly Loads p.u. of Peak'!H172^2</f>
        <v>0.19506601356650044</v>
      </c>
      <c r="I172" s="33">
        <f>'Hourly Loads p.u. of Peak'!I172^2</f>
        <v>0.22112633185086875</v>
      </c>
      <c r="J172" s="33">
        <f>'Hourly Loads p.u. of Peak'!J172^2</f>
        <v>0.25044829561669674</v>
      </c>
      <c r="K172" s="33">
        <f>'Hourly Loads p.u. of Peak'!K172^2</f>
        <v>0.29157035237808143</v>
      </c>
      <c r="L172" s="33">
        <f>'Hourly Loads p.u. of Peak'!L172^2</f>
        <v>0.34748969506442057</v>
      </c>
      <c r="M172" s="33">
        <f>'Hourly Loads p.u. of Peak'!M172^2</f>
        <v>0.4125942929682167</v>
      </c>
      <c r="N172" s="33">
        <f>'Hourly Loads p.u. of Peak'!N172^2</f>
        <v>0.48730222707944665</v>
      </c>
      <c r="O172" s="33">
        <f>'Hourly Loads p.u. of Peak'!O172^2</f>
        <v>0.55806462232996878</v>
      </c>
      <c r="P172" s="33">
        <f>'Hourly Loads p.u. of Peak'!P172^2</f>
        <v>0.60710045858800576</v>
      </c>
      <c r="Q172" s="33">
        <f>'Hourly Loads p.u. of Peak'!Q172^2</f>
        <v>0.61808788738111586</v>
      </c>
      <c r="R172" s="33">
        <f>'Hourly Loads p.u. of Peak'!R172^2</f>
        <v>0.58727679538810407</v>
      </c>
      <c r="S172" s="33">
        <f>'Hourly Loads p.u. of Peak'!S172^2</f>
        <v>0.53992444457792865</v>
      </c>
      <c r="T172" s="33">
        <f>'Hourly Loads p.u. of Peak'!T172^2</f>
        <v>0.5049588142512681</v>
      </c>
      <c r="U172" s="33">
        <f>'Hourly Loads p.u. of Peak'!U172^2</f>
        <v>0.46995985132959356</v>
      </c>
      <c r="V172" s="33">
        <f>'Hourly Loads p.u. of Peak'!V172^2</f>
        <v>0.45175148271651017</v>
      </c>
      <c r="W172" s="33">
        <f>'Hourly Loads p.u. of Peak'!W172^2</f>
        <v>0.41361473471029703</v>
      </c>
      <c r="X172" s="33">
        <f>'Hourly Loads p.u. of Peak'!X172^2</f>
        <v>0.34326642821907305</v>
      </c>
      <c r="Y172" s="33">
        <f>'Hourly Loads p.u. of Peak'!Y172^2</f>
        <v>0.27797090672719355</v>
      </c>
    </row>
    <row r="173" spans="1:25" x14ac:dyDescent="0.25">
      <c r="A173" s="29">
        <f>IF('2018 Hourly Load - RC2016'!A174="","",'2018 Hourly Load - RC2016'!A174)</f>
        <v>43264</v>
      </c>
      <c r="B173" s="33">
        <f>'Hourly Loads p.u. of Peak'!B173^2</f>
        <v>0.22535076302409654</v>
      </c>
      <c r="C173" s="33">
        <f>'Hourly Loads p.u. of Peak'!C173^2</f>
        <v>0.1909179392600491</v>
      </c>
      <c r="D173" s="33">
        <f>'Hourly Loads p.u. of Peak'!D173^2</f>
        <v>0.16984610435313849</v>
      </c>
      <c r="E173" s="33">
        <f>'Hourly Loads p.u. of Peak'!E173^2</f>
        <v>0.15678020366170542</v>
      </c>
      <c r="F173" s="33">
        <f>'Hourly Loads p.u. of Peak'!F173^2</f>
        <v>0.15437419428588431</v>
      </c>
      <c r="G173" s="33">
        <f>'Hourly Loads p.u. of Peak'!G173^2</f>
        <v>0.16570471576749901</v>
      </c>
      <c r="H173" s="33">
        <f>'Hourly Loads p.u. of Peak'!H173^2</f>
        <v>0.19015197036614515</v>
      </c>
      <c r="I173" s="33">
        <f>'Hourly Loads p.u. of Peak'!I173^2</f>
        <v>0.22554914389659442</v>
      </c>
      <c r="J173" s="33">
        <f>'Hourly Loads p.u. of Peak'!J173^2</f>
        <v>0.28181698545351491</v>
      </c>
      <c r="K173" s="33">
        <f>'Hourly Loads p.u. of Peak'!K173^2</f>
        <v>0.34616100493491303</v>
      </c>
      <c r="L173" s="33">
        <f>'Hourly Loads p.u. of Peak'!L173^2</f>
        <v>0.41366847708278676</v>
      </c>
      <c r="M173" s="33">
        <f>'Hourly Loads p.u. of Peak'!M173^2</f>
        <v>0.48345994507447415</v>
      </c>
      <c r="N173" s="33">
        <f>'Hourly Loads p.u. of Peak'!N173^2</f>
        <v>0.54066150078415465</v>
      </c>
      <c r="O173" s="33">
        <f>'Hourly Loads p.u. of Peak'!O173^2</f>
        <v>0.57068223758567949</v>
      </c>
      <c r="P173" s="33">
        <f>'Hourly Loads p.u. of Peak'!P173^2</f>
        <v>0.56998807298417142</v>
      </c>
      <c r="Q173" s="33">
        <f>'Hourly Loads p.u. of Peak'!Q173^2</f>
        <v>0.53722620636034357</v>
      </c>
      <c r="R173" s="33">
        <f>'Hourly Loads p.u. of Peak'!R173^2</f>
        <v>0.50448389416067652</v>
      </c>
      <c r="S173" s="33">
        <f>'Hourly Loads p.u. of Peak'!S173^2</f>
        <v>0.47053286822612361</v>
      </c>
      <c r="T173" s="33">
        <f>'Hourly Loads p.u. of Peak'!T173^2</f>
        <v>0.44108792734659419</v>
      </c>
      <c r="U173" s="33">
        <f>'Hourly Loads p.u. of Peak'!U173^2</f>
        <v>0.39965451674156199</v>
      </c>
      <c r="V173" s="33">
        <f>'Hourly Loads p.u. of Peak'!V173^2</f>
        <v>0.37541670849432396</v>
      </c>
      <c r="W173" s="33">
        <f>'Hourly Loads p.u. of Peak'!W173^2</f>
        <v>0.35168922672807634</v>
      </c>
      <c r="X173" s="33">
        <f>'Hourly Loads p.u. of Peak'!X173^2</f>
        <v>0.30822559662542132</v>
      </c>
      <c r="Y173" s="33">
        <f>'Hourly Loads p.u. of Peak'!Y173^2</f>
        <v>0.25731101695943592</v>
      </c>
    </row>
    <row r="174" spans="1:25" x14ac:dyDescent="0.25">
      <c r="A174" s="29">
        <f>IF('2018 Hourly Load - RC2016'!A175="","",'2018 Hourly Load - RC2016'!A175)</f>
        <v>43265</v>
      </c>
      <c r="B174" s="33">
        <f>'Hourly Loads p.u. of Peak'!B174^2</f>
        <v>0.21349179029930104</v>
      </c>
      <c r="C174" s="33">
        <f>'Hourly Loads p.u. of Peak'!C174^2</f>
        <v>0.18236279490011265</v>
      </c>
      <c r="D174" s="33">
        <f>'Hourly Loads p.u. of Peak'!D174^2</f>
        <v>0.16184967677879453</v>
      </c>
      <c r="E174" s="33">
        <f>'Hourly Loads p.u. of Peak'!E174^2</f>
        <v>0.15010321094487292</v>
      </c>
      <c r="F174" s="33">
        <f>'Hourly Loads p.u. of Peak'!F174^2</f>
        <v>0.14499983616097242</v>
      </c>
      <c r="G174" s="33">
        <f>'Hourly Loads p.u. of Peak'!G174^2</f>
        <v>0.14704341138964774</v>
      </c>
      <c r="H174" s="33">
        <f>'Hourly Loads p.u. of Peak'!H174^2</f>
        <v>0.15421007991457111</v>
      </c>
      <c r="I174" s="33">
        <f>'Hourly Loads p.u. of Peak'!I174^2</f>
        <v>0.17543580161100988</v>
      </c>
      <c r="J174" s="33">
        <f>'Hourly Loads p.u. of Peak'!J174^2</f>
        <v>0.22773709403680722</v>
      </c>
      <c r="K174" s="33">
        <f>'Hourly Loads p.u. of Peak'!K174^2</f>
        <v>0.29810393900192739</v>
      </c>
      <c r="L174" s="33">
        <f>'Hourly Loads p.u. of Peak'!L174^2</f>
        <v>0.37260604368433969</v>
      </c>
      <c r="M174" s="33">
        <f>'Hourly Loads p.u. of Peak'!M174^2</f>
        <v>0.44498125125144644</v>
      </c>
      <c r="N174" s="33">
        <f>'Hourly Loads p.u. of Peak'!N174^2</f>
        <v>0.50394987613846998</v>
      </c>
      <c r="O174" s="33">
        <f>'Hourly Loads p.u. of Peak'!O174^2</f>
        <v>0.55420108566791915</v>
      </c>
      <c r="P174" s="33">
        <f>'Hourly Loads p.u. of Peak'!P174^2</f>
        <v>0.57796470698455027</v>
      </c>
      <c r="Q174" s="33">
        <f>'Hourly Loads p.u. of Peak'!Q174^2</f>
        <v>0.57612390460580432</v>
      </c>
      <c r="R174" s="33">
        <f>'Hourly Loads p.u. of Peak'!R174^2</f>
        <v>0.54571150675803359</v>
      </c>
      <c r="S174" s="33">
        <f>'Hourly Loads p.u. of Peak'!S174^2</f>
        <v>0.51588362594483694</v>
      </c>
      <c r="T174" s="33">
        <f>'Hourly Loads p.u. of Peak'!T174^2</f>
        <v>0.47059018911758588</v>
      </c>
      <c r="U174" s="33">
        <f>'Hourly Loads p.u. of Peak'!U174^2</f>
        <v>0.42329023829888063</v>
      </c>
      <c r="V174" s="33">
        <f>'Hourly Loads p.u. of Peak'!V174^2</f>
        <v>0.40580581280201283</v>
      </c>
      <c r="W174" s="33">
        <f>'Hourly Loads p.u. of Peak'!W174^2</f>
        <v>0.37664649010505269</v>
      </c>
      <c r="X174" s="33">
        <f>'Hourly Loads p.u. of Peak'!X174^2</f>
        <v>0.32945529135072893</v>
      </c>
      <c r="Y174" s="33">
        <f>'Hourly Loads p.u. of Peak'!Y174^2</f>
        <v>0.27867624852722872</v>
      </c>
    </row>
    <row r="175" spans="1:25" x14ac:dyDescent="0.25">
      <c r="A175" s="29">
        <f>IF('2018 Hourly Load - RC2016'!A176="","",'2018 Hourly Load - RC2016'!A176)</f>
        <v>43266</v>
      </c>
      <c r="B175" s="33">
        <f>'Hourly Loads p.u. of Peak'!B175^2</f>
        <v>0.2337579085674287</v>
      </c>
      <c r="C175" s="33">
        <f>'Hourly Loads p.u. of Peak'!C175^2</f>
        <v>0.20293087034475213</v>
      </c>
      <c r="D175" s="33">
        <f>'Hourly Loads p.u. of Peak'!D175^2</f>
        <v>0.17980260023391259</v>
      </c>
      <c r="E175" s="33">
        <f>'Hourly Loads p.u. of Peak'!E175^2</f>
        <v>0.16645389355213669</v>
      </c>
      <c r="F175" s="33">
        <f>'Hourly Loads p.u. of Peak'!F175^2</f>
        <v>0.16269119606349178</v>
      </c>
      <c r="G175" s="33">
        <f>'Hourly Loads p.u. of Peak'!G175^2</f>
        <v>0.16604504164987119</v>
      </c>
      <c r="H175" s="33">
        <f>'Hourly Loads p.u. of Peak'!H175^2</f>
        <v>0.17216125775067834</v>
      </c>
      <c r="I175" s="33">
        <f>'Hourly Loads p.u. of Peak'!I175^2</f>
        <v>0.19296805008630136</v>
      </c>
      <c r="J175" s="33">
        <f>'Hourly Loads p.u. of Peak'!J175^2</f>
        <v>0.25145293426987103</v>
      </c>
      <c r="K175" s="33">
        <f>'Hourly Loads p.u. of Peak'!K175^2</f>
        <v>0.33003109425520039</v>
      </c>
      <c r="L175" s="33">
        <f>'Hourly Loads p.u. of Peak'!L175^2</f>
        <v>0.40761768154565237</v>
      </c>
      <c r="M175" s="33">
        <f>'Hourly Loads p.u. of Peak'!M175^2</f>
        <v>0.48363426433452528</v>
      </c>
      <c r="N175" s="33">
        <f>'Hourly Loads p.u. of Peak'!N175^2</f>
        <v>0.54898802491346654</v>
      </c>
      <c r="O175" s="33">
        <f>'Hourly Loads p.u. of Peak'!O175^2</f>
        <v>0.59234655653233004</v>
      </c>
      <c r="P175" s="33">
        <f>'Hourly Loads p.u. of Peak'!P175^2</f>
        <v>0.6179565051118765</v>
      </c>
      <c r="Q175" s="33">
        <f>'Hourly Loads p.u. of Peak'!Q175^2</f>
        <v>0.60827296993022373</v>
      </c>
      <c r="R175" s="33">
        <f>'Hourly Loads p.u. of Peak'!R175^2</f>
        <v>0.57466604565196366</v>
      </c>
      <c r="S175" s="33">
        <f>'Hourly Loads p.u. of Peak'!S175^2</f>
        <v>0.53361872233167518</v>
      </c>
      <c r="T175" s="33">
        <f>'Hourly Loads p.u. of Peak'!T175^2</f>
        <v>0.49139399295346214</v>
      </c>
      <c r="U175" s="33">
        <f>'Hourly Loads p.u. of Peak'!U175^2</f>
        <v>0.44894766946114378</v>
      </c>
      <c r="V175" s="33">
        <f>'Hourly Loads p.u. of Peak'!V175^2</f>
        <v>0.44069953584475585</v>
      </c>
      <c r="W175" s="33">
        <f>'Hourly Loads p.u. of Peak'!W175^2</f>
        <v>0.42133534051596094</v>
      </c>
      <c r="X175" s="33">
        <f>'Hourly Loads p.u. of Peak'!X175^2</f>
        <v>0.36625744554393969</v>
      </c>
      <c r="Y175" s="33">
        <f>'Hourly Loads p.u. of Peak'!Y175^2</f>
        <v>0.30882898205588472</v>
      </c>
    </row>
    <row r="176" spans="1:25" x14ac:dyDescent="0.25">
      <c r="A176" s="29">
        <f>IF('2018 Hourly Load - RC2016'!A177="","",'2018 Hourly Load - RC2016'!A177)</f>
        <v>43267</v>
      </c>
      <c r="B176" s="33">
        <f>'Hourly Loads p.u. of Peak'!B176^2</f>
        <v>0.25266955565887633</v>
      </c>
      <c r="C176" s="33">
        <f>'Hourly Loads p.u. of Peak'!C176^2</f>
        <v>0.21834526575683388</v>
      </c>
      <c r="D176" s="33">
        <f>'Hourly Loads p.u. of Peak'!D176^2</f>
        <v>0.19762082998052782</v>
      </c>
      <c r="E176" s="33">
        <f>'Hourly Loads p.u. of Peak'!E176^2</f>
        <v>0.18512080834948907</v>
      </c>
      <c r="F176" s="33">
        <f>'Hourly Loads p.u. of Peak'!F176^2</f>
        <v>0.18093823013766749</v>
      </c>
      <c r="G176" s="33">
        <f>'Hourly Loads p.u. of Peak'!G176^2</f>
        <v>0.19432859427152044</v>
      </c>
      <c r="H176" s="33">
        <f>'Hourly Loads p.u. of Peak'!H176^2</f>
        <v>0.22163744735165194</v>
      </c>
      <c r="I176" s="33">
        <f>'Hourly Loads p.u. of Peak'!I176^2</f>
        <v>0.25162056955472928</v>
      </c>
      <c r="J176" s="33">
        <f>'Hourly Loads p.u. of Peak'!J176^2</f>
        <v>0.29283510222883724</v>
      </c>
      <c r="K176" s="33">
        <f>'Hourly Loads p.u. of Peak'!K176^2</f>
        <v>0.34788386980204211</v>
      </c>
      <c r="L176" s="33">
        <f>'Hourly Loads p.u. of Peak'!L176^2</f>
        <v>0.425522160581979</v>
      </c>
      <c r="M176" s="33">
        <f>'Hourly Loads p.u. of Peak'!M176^2</f>
        <v>0.50590932475015127</v>
      </c>
      <c r="N176" s="33">
        <f>'Hourly Loads p.u. of Peak'!N176^2</f>
        <v>0.56419887416639691</v>
      </c>
      <c r="O176" s="33">
        <f>'Hourly Loads p.u. of Peak'!O176^2</f>
        <v>0.61775945789230302</v>
      </c>
      <c r="P176" s="33">
        <f>'Hourly Loads p.u. of Peak'!P176^2</f>
        <v>0.65603329285068313</v>
      </c>
      <c r="Q176" s="33">
        <f>'Hourly Loads p.u. of Peak'!Q176^2</f>
        <v>0.67904008533455151</v>
      </c>
      <c r="R176" s="33">
        <f>'Hourly Loads p.u. of Peak'!R176^2</f>
        <v>0.69295100527679876</v>
      </c>
      <c r="S176" s="33">
        <f>'Hourly Loads p.u. of Peak'!S176^2</f>
        <v>0.68310876539714749</v>
      </c>
      <c r="T176" s="33">
        <f>'Hourly Loads p.u. of Peak'!T176^2</f>
        <v>0.63435440322214809</v>
      </c>
      <c r="U176" s="33">
        <f>'Hourly Loads p.u. of Peak'!U176^2</f>
        <v>0.55426329429261201</v>
      </c>
      <c r="V176" s="33">
        <f>'Hourly Loads p.u. of Peak'!V176^2</f>
        <v>0.51804653168909998</v>
      </c>
      <c r="W176" s="33">
        <f>'Hourly Loads p.u. of Peak'!W176^2</f>
        <v>0.47369070174500311</v>
      </c>
      <c r="X176" s="33">
        <f>'Hourly Loads p.u. of Peak'!X176^2</f>
        <v>0.39844044395631251</v>
      </c>
      <c r="Y176" s="33">
        <f>'Hourly Loads p.u. of Peak'!Y176^2</f>
        <v>0.32453365994453309</v>
      </c>
    </row>
    <row r="177" spans="1:25" x14ac:dyDescent="0.25">
      <c r="A177" s="29">
        <f>IF('2018 Hourly Load - RC2016'!A178="","",'2018 Hourly Load - RC2016'!A178)</f>
        <v>43268</v>
      </c>
      <c r="B177" s="33">
        <f>'Hourly Loads p.u. of Peak'!B177^2</f>
        <v>0.26306509217709123</v>
      </c>
      <c r="C177" s="33">
        <f>'Hourly Loads p.u. of Peak'!C177^2</f>
        <v>0.22463731456937466</v>
      </c>
      <c r="D177" s="33">
        <f>'Hourly Loads p.u. of Peak'!D177^2</f>
        <v>0.19773228600875709</v>
      </c>
      <c r="E177" s="33">
        <f>'Hourly Loads p.u. of Peak'!E177^2</f>
        <v>0.18271980890022937</v>
      </c>
      <c r="F177" s="33">
        <f>'Hourly Loads p.u. of Peak'!F177^2</f>
        <v>0.177542065509606</v>
      </c>
      <c r="G177" s="33">
        <f>'Hourly Loads p.u. of Peak'!G177^2</f>
        <v>0.18891509455975589</v>
      </c>
      <c r="H177" s="33">
        <f>'Hourly Loads p.u. of Peak'!H177^2</f>
        <v>0.21674731389488949</v>
      </c>
      <c r="I177" s="33">
        <f>'Hourly Loads p.u. of Peak'!I177^2</f>
        <v>0.2491953252030267</v>
      </c>
      <c r="J177" s="33">
        <f>'Hourly Loads p.u. of Peak'!J177^2</f>
        <v>0.29197658061497339</v>
      </c>
      <c r="K177" s="33">
        <f>'Hourly Loads p.u. of Peak'!K177^2</f>
        <v>0.34126209974262056</v>
      </c>
      <c r="L177" s="33">
        <f>'Hourly Loads p.u. of Peak'!L177^2</f>
        <v>0.39187451624905084</v>
      </c>
      <c r="M177" s="33">
        <f>'Hourly Loads p.u. of Peak'!M177^2</f>
        <v>0.44064406530944533</v>
      </c>
      <c r="N177" s="33">
        <f>'Hourly Loads p.u. of Peak'!N177^2</f>
        <v>0.48444816967208848</v>
      </c>
      <c r="O177" s="33">
        <f>'Hourly Loads p.u. of Peak'!O177^2</f>
        <v>0.52419933596437618</v>
      </c>
      <c r="P177" s="33">
        <f>'Hourly Loads p.u. of Peak'!P177^2</f>
        <v>0.53796141919289397</v>
      </c>
      <c r="Q177" s="33">
        <f>'Hourly Loads p.u. of Peak'!Q177^2</f>
        <v>0.53771629238890217</v>
      </c>
      <c r="R177" s="33">
        <f>'Hourly Loads p.u. of Peak'!R177^2</f>
        <v>0.5271680107159924</v>
      </c>
      <c r="S177" s="33">
        <f>'Hourly Loads p.u. of Peak'!S177^2</f>
        <v>0.51768573318696731</v>
      </c>
      <c r="T177" s="33">
        <f>'Hourly Loads p.u. of Peak'!T177^2</f>
        <v>0.49856624571360164</v>
      </c>
      <c r="U177" s="33">
        <f>'Hourly Loads p.u. of Peak'!U177^2</f>
        <v>0.46761413214317238</v>
      </c>
      <c r="V177" s="33">
        <f>'Hourly Loads p.u. of Peak'!V177^2</f>
        <v>0.44956375950676869</v>
      </c>
      <c r="W177" s="33">
        <f>'Hourly Loads p.u. of Peak'!W177^2</f>
        <v>0.42623106868165339</v>
      </c>
      <c r="X177" s="33">
        <f>'Hourly Loads p.u. of Peak'!X177^2</f>
        <v>0.35481809693632621</v>
      </c>
      <c r="Y177" s="33">
        <f>'Hourly Loads p.u. of Peak'!Y177^2</f>
        <v>0.28721006316847053</v>
      </c>
    </row>
    <row r="178" spans="1:25" x14ac:dyDescent="0.25">
      <c r="A178" s="29">
        <f>IF('2018 Hourly Load - RC2016'!A179="","",'2018 Hourly Load - RC2016'!A179)</f>
        <v>43269</v>
      </c>
      <c r="B178" s="33">
        <f>'Hourly Loads p.u. of Peak'!B178^2</f>
        <v>0.23081796670473242</v>
      </c>
      <c r="C178" s="33">
        <f>'Hourly Loads p.u. of Peak'!C178^2</f>
        <v>0.19713821694695513</v>
      </c>
      <c r="D178" s="33">
        <f>'Hourly Loads p.u. of Peak'!D178^2</f>
        <v>0.1768034434831274</v>
      </c>
      <c r="E178" s="33">
        <f>'Hourly Loads p.u. of Peak'!E178^2</f>
        <v>0.16441466142356054</v>
      </c>
      <c r="F178" s="33">
        <f>'Hourly Loads p.u. of Peak'!F178^2</f>
        <v>0.16242167248820313</v>
      </c>
      <c r="G178" s="33">
        <f>'Hourly Loads p.u. of Peak'!G178^2</f>
        <v>0.17519088951815648</v>
      </c>
      <c r="H178" s="33">
        <f>'Hourly Loads p.u. of Peak'!H178^2</f>
        <v>0.20489300197285321</v>
      </c>
      <c r="I178" s="33">
        <f>'Hourly Loads p.u. of Peak'!I178^2</f>
        <v>0.23736738958424572</v>
      </c>
      <c r="J178" s="33">
        <f>'Hourly Loads p.u. of Peak'!J178^2</f>
        <v>0.28497532171066947</v>
      </c>
      <c r="K178" s="33">
        <f>'Hourly Loads p.u. of Peak'!K178^2</f>
        <v>0.34248355300504812</v>
      </c>
      <c r="L178" s="33">
        <f>'Hourly Loads p.u. of Peak'!L178^2</f>
        <v>0.40996844382539632</v>
      </c>
      <c r="M178" s="33">
        <f>'Hourly Loads p.u. of Peak'!M178^2</f>
        <v>0.4780138581470133</v>
      </c>
      <c r="N178" s="33">
        <f>'Hourly Loads p.u. of Peak'!N178^2</f>
        <v>0.51672421830583937</v>
      </c>
      <c r="O178" s="33">
        <f>'Hourly Loads p.u. of Peak'!O178^2</f>
        <v>0.53075366054207218</v>
      </c>
      <c r="P178" s="33">
        <f>'Hourly Loads p.u. of Peak'!P178^2</f>
        <v>0.52160107807564271</v>
      </c>
      <c r="Q178" s="33">
        <f>'Hourly Loads p.u. of Peak'!Q178^2</f>
        <v>0.49709228866124194</v>
      </c>
      <c r="R178" s="33">
        <f>'Hourly Loads p.u. of Peak'!R178^2</f>
        <v>0.46990256884174986</v>
      </c>
      <c r="S178" s="33">
        <f>'Hourly Loads p.u. of Peak'!S178^2</f>
        <v>0.44721368849215309</v>
      </c>
      <c r="T178" s="33">
        <f>'Hourly Loads p.u. of Peak'!T178^2</f>
        <v>0.42541315016598402</v>
      </c>
      <c r="U178" s="33">
        <f>'Hourly Loads p.u. of Peak'!U178^2</f>
        <v>0.40410421132005597</v>
      </c>
      <c r="V178" s="33">
        <f>'Hourly Loads p.u. of Peak'!V178^2</f>
        <v>0.39596525569908803</v>
      </c>
      <c r="W178" s="33">
        <f>'Hourly Loads p.u. of Peak'!W178^2</f>
        <v>0.37541670849432396</v>
      </c>
      <c r="X178" s="33">
        <f>'Hourly Loads p.u. of Peak'!X178^2</f>
        <v>0.32002712626542384</v>
      </c>
      <c r="Y178" s="33">
        <f>'Hourly Loads p.u. of Peak'!Y178^2</f>
        <v>0.26101190906137955</v>
      </c>
    </row>
    <row r="179" spans="1:25" x14ac:dyDescent="0.25">
      <c r="A179" s="29">
        <f>IF('2018 Hourly Load - RC2016'!A180="","",'2018 Hourly Load - RC2016'!A180)</f>
        <v>43270</v>
      </c>
      <c r="B179" s="33">
        <f>'Hourly Loads p.u. of Peak'!B179^2</f>
        <v>0.21141196205500654</v>
      </c>
      <c r="C179" s="33">
        <f>'Hourly Loads p.u. of Peak'!C179^2</f>
        <v>0.18182792850706667</v>
      </c>
      <c r="D179" s="33">
        <f>'Hourly Loads p.u. of Peak'!D179^2</f>
        <v>0.16465192421390809</v>
      </c>
      <c r="E179" s="33">
        <f>'Hourly Loads p.u. of Peak'!E179^2</f>
        <v>0.15486706108552722</v>
      </c>
      <c r="F179" s="33">
        <f>'Hourly Loads p.u. of Peak'!F179^2</f>
        <v>0.15237796199040463</v>
      </c>
      <c r="G179" s="33">
        <f>'Hourly Loads p.u. of Peak'!G179^2</f>
        <v>0.16499116781249348</v>
      </c>
      <c r="H179" s="33">
        <f>'Hourly Loads p.u. of Peak'!H179^2</f>
        <v>0.19304147082190135</v>
      </c>
      <c r="I179" s="33">
        <f>'Hourly Loads p.u. of Peak'!I179^2</f>
        <v>0.2240436382718502</v>
      </c>
      <c r="J179" s="33">
        <f>'Hourly Loads p.u. of Peak'!J179^2</f>
        <v>0.27419500712196898</v>
      </c>
      <c r="K179" s="33">
        <f>'Hourly Loads p.u. of Peak'!K179^2</f>
        <v>0.33741664943914323</v>
      </c>
      <c r="L179" s="33">
        <f>'Hourly Loads p.u. of Peak'!L179^2</f>
        <v>0.41066428072991695</v>
      </c>
      <c r="M179" s="33">
        <f>'Hourly Loads p.u. of Peak'!M179^2</f>
        <v>0.47282842705026584</v>
      </c>
      <c r="N179" s="33">
        <f>'Hourly Loads p.u. of Peak'!N179^2</f>
        <v>0.52668275656085639</v>
      </c>
      <c r="O179" s="33">
        <f>'Hourly Loads p.u. of Peak'!O179^2</f>
        <v>0.56721563897614546</v>
      </c>
      <c r="P179" s="33">
        <f>'Hourly Loads p.u. of Peak'!P179^2</f>
        <v>0.57055599441880833</v>
      </c>
      <c r="Q179" s="33">
        <f>'Hourly Loads p.u. of Peak'!Q179^2</f>
        <v>0.53526809663844399</v>
      </c>
      <c r="R179" s="33">
        <f>'Hourly Loads p.u. of Peak'!R179^2</f>
        <v>0.50311974352658095</v>
      </c>
      <c r="S179" s="33">
        <f>'Hourly Loads p.u. of Peak'!S179^2</f>
        <v>0.47110623424645581</v>
      </c>
      <c r="T179" s="33">
        <f>'Hourly Loads p.u. of Peak'!T179^2</f>
        <v>0.43975701155284785</v>
      </c>
      <c r="U179" s="33">
        <f>'Hourly Loads p.u. of Peak'!U179^2</f>
        <v>0.41087850309493912</v>
      </c>
      <c r="V179" s="33">
        <f>'Hourly Loads p.u. of Peak'!V179^2</f>
        <v>0.39591267590885965</v>
      </c>
      <c r="W179" s="33">
        <f>'Hourly Loads p.u. of Peak'!W179^2</f>
        <v>0.36489331236603412</v>
      </c>
      <c r="X179" s="33">
        <f>'Hourly Loads p.u. of Peak'!X179^2</f>
        <v>0.3133965687599013</v>
      </c>
      <c r="Y179" s="33">
        <f>'Hourly Loads p.u. of Peak'!Y179^2</f>
        <v>0.25443676448574032</v>
      </c>
    </row>
    <row r="180" spans="1:25" x14ac:dyDescent="0.25">
      <c r="A180" s="29">
        <f>IF('2018 Hourly Load - RC2016'!A181="","",'2018 Hourly Load - RC2016'!A181)</f>
        <v>43271</v>
      </c>
      <c r="B180" s="33">
        <f>'Hourly Loads p.u. of Peak'!B180^2</f>
        <v>0.20599136814758168</v>
      </c>
      <c r="C180" s="33">
        <f>'Hourly Loads p.u. of Peak'!C180^2</f>
        <v>0.17564586242030997</v>
      </c>
      <c r="D180" s="33">
        <f>'Hourly Loads p.u. of Peak'!D180^2</f>
        <v>0.15711124285093941</v>
      </c>
      <c r="E180" s="33">
        <f>'Hourly Loads p.u. of Peak'!E180^2</f>
        <v>0.14726779500293252</v>
      </c>
      <c r="F180" s="33">
        <f>'Hourly Loads p.u. of Peak'!F180^2</f>
        <v>0.14480898414326868</v>
      </c>
      <c r="G180" s="33">
        <f>'Hourly Loads p.u. of Peak'!G180^2</f>
        <v>0.15549248670162263</v>
      </c>
      <c r="H180" s="33">
        <f>'Hourly Loads p.u. of Peak'!H180^2</f>
        <v>0.18061847288410118</v>
      </c>
      <c r="I180" s="33">
        <f>'Hourly Loads p.u. of Peak'!I180^2</f>
        <v>0.21272029652122751</v>
      </c>
      <c r="J180" s="33">
        <f>'Hourly Loads p.u. of Peak'!J180^2</f>
        <v>0.26439538129361262</v>
      </c>
      <c r="K180" s="33">
        <f>'Hourly Loads p.u. of Peak'!K180^2</f>
        <v>0.33412409079061872</v>
      </c>
      <c r="L180" s="33">
        <f>'Hourly Loads p.u. of Peak'!L180^2</f>
        <v>0.4062317717705855</v>
      </c>
      <c r="M180" s="33">
        <f>'Hourly Loads p.u. of Peak'!M180^2</f>
        <v>0.47708993691690482</v>
      </c>
      <c r="N180" s="33">
        <f>'Hourly Loads p.u. of Peak'!N180^2</f>
        <v>0.53441254781375558</v>
      </c>
      <c r="O180" s="33">
        <f>'Hourly Loads p.u. of Peak'!O180^2</f>
        <v>0.5681600275891574</v>
      </c>
      <c r="P180" s="33">
        <f>'Hourly Loads p.u. of Peak'!P180^2</f>
        <v>0.55831434360319754</v>
      </c>
      <c r="Q180" s="33">
        <f>'Hourly Loads p.u. of Peak'!Q180^2</f>
        <v>0.51007831680921056</v>
      </c>
      <c r="R180" s="33">
        <f>'Hourly Loads p.u. of Peak'!R180^2</f>
        <v>0.48050132508836074</v>
      </c>
      <c r="S180" s="33">
        <f>'Hourly Loads p.u. of Peak'!S180^2</f>
        <v>0.45473305410137921</v>
      </c>
      <c r="T180" s="33">
        <f>'Hourly Loads p.u. of Peak'!T180^2</f>
        <v>0.43335260073581106</v>
      </c>
      <c r="U180" s="33">
        <f>'Hourly Loads p.u. of Peak'!U180^2</f>
        <v>0.40596552123094243</v>
      </c>
      <c r="V180" s="33">
        <f>'Hourly Loads p.u. of Peak'!V180^2</f>
        <v>0.39009802072904887</v>
      </c>
      <c r="W180" s="33">
        <f>'Hourly Loads p.u. of Peak'!W180^2</f>
        <v>0.37082293750514317</v>
      </c>
      <c r="X180" s="33">
        <f>'Hourly Loads p.u. of Peak'!X180^2</f>
        <v>0.32586791336182847</v>
      </c>
      <c r="Y180" s="33">
        <f>'Hourly Loads p.u. of Peak'!Y180^2</f>
        <v>0.27362647821191599</v>
      </c>
    </row>
    <row r="181" spans="1:25" x14ac:dyDescent="0.25">
      <c r="A181" s="29">
        <f>IF('2018 Hourly Load - RC2016'!A182="","",'2018 Hourly Load - RC2016'!A182)</f>
        <v>43272</v>
      </c>
      <c r="B181" s="33">
        <f>'Hourly Loads p.u. of Peak'!B181^2</f>
        <v>0.22455811234361039</v>
      </c>
      <c r="C181" s="33">
        <f>'Hourly Loads p.u. of Peak'!C181^2</f>
        <v>0.19296805008630136</v>
      </c>
      <c r="D181" s="33">
        <f>'Hourly Loads p.u. of Peak'!D181^2</f>
        <v>0.17181471746462715</v>
      </c>
      <c r="E181" s="33">
        <f>'Hourly Loads p.u. of Peak'!E181^2</f>
        <v>0.15993917183294185</v>
      </c>
      <c r="F181" s="33">
        <f>'Hourly Loads p.u. of Peak'!F181^2</f>
        <v>0.15483417886021822</v>
      </c>
      <c r="G181" s="33">
        <f>'Hourly Loads p.u. of Peak'!G181^2</f>
        <v>0.156846383569648</v>
      </c>
      <c r="H181" s="33">
        <f>'Hourly Loads p.u. of Peak'!H181^2</f>
        <v>0.16188329565532611</v>
      </c>
      <c r="I181" s="33">
        <f>'Hourly Loads p.u. of Peak'!I181^2</f>
        <v>0.18750129502975119</v>
      </c>
      <c r="J181" s="33">
        <f>'Hourly Loads p.u. of Peak'!J181^2</f>
        <v>0.2556183251169109</v>
      </c>
      <c r="K181" s="33">
        <f>'Hourly Loads p.u. of Peak'!K181^2</f>
        <v>0.34062780638194962</v>
      </c>
      <c r="L181" s="33">
        <f>'Hourly Loads p.u. of Peak'!L181^2</f>
        <v>0.41733114885648592</v>
      </c>
      <c r="M181" s="33">
        <f>'Hourly Loads p.u. of Peak'!M181^2</f>
        <v>0.49350499097081579</v>
      </c>
      <c r="N181" s="33">
        <f>'Hourly Loads p.u. of Peak'!N181^2</f>
        <v>0.5573781768557271</v>
      </c>
      <c r="O181" s="33">
        <f>'Hourly Loads p.u. of Peak'!O181^2</f>
        <v>0.59595350814720016</v>
      </c>
      <c r="P181" s="33">
        <f>'Hourly Loads p.u. of Peak'!P181^2</f>
        <v>0.58427094593403095</v>
      </c>
      <c r="Q181" s="33">
        <f>'Hourly Loads p.u. of Peak'!Q181^2</f>
        <v>0.54324515656986139</v>
      </c>
      <c r="R181" s="33">
        <f>'Hourly Loads p.u. of Peak'!R181^2</f>
        <v>0.50888543060189695</v>
      </c>
      <c r="S181" s="33">
        <f>'Hourly Loads p.u. of Peak'!S181^2</f>
        <v>0.48160249472722083</v>
      </c>
      <c r="T181" s="33">
        <f>'Hourly Loads p.u. of Peak'!T181^2</f>
        <v>0.44939569305401472</v>
      </c>
      <c r="U181" s="33">
        <f>'Hourly Loads p.u. of Peak'!U181^2</f>
        <v>0.41673756333115008</v>
      </c>
      <c r="V181" s="33">
        <f>'Hourly Loads p.u. of Peak'!V181^2</f>
        <v>0.40081753191636038</v>
      </c>
      <c r="W181" s="33">
        <f>'Hourly Loads p.u. of Peak'!W181^2</f>
        <v>0.38220539289795208</v>
      </c>
      <c r="X181" s="33">
        <f>'Hourly Loads p.u. of Peak'!X181^2</f>
        <v>0.33799936499489802</v>
      </c>
      <c r="Y181" s="33">
        <f>'Hourly Loads p.u. of Peak'!Y181^2</f>
        <v>0.28363866632161505</v>
      </c>
    </row>
    <row r="182" spans="1:25" x14ac:dyDescent="0.25">
      <c r="A182" s="29">
        <f>IF('2018 Hourly Load - RC2016'!A183="","",'2018 Hourly Load - RC2016'!A183)</f>
        <v>43273</v>
      </c>
      <c r="B182" s="33">
        <f>'Hourly Loads p.u. of Peak'!B182^2</f>
        <v>0.23440476514812139</v>
      </c>
      <c r="C182" s="33">
        <f>'Hourly Loads p.u. of Peak'!C182^2</f>
        <v>0.20447714839273479</v>
      </c>
      <c r="D182" s="33">
        <f>'Hourly Loads p.u. of Peak'!D182^2</f>
        <v>0.18175667233904017</v>
      </c>
      <c r="E182" s="33">
        <f>'Hourly Loads p.u. of Peak'!E182^2</f>
        <v>0.16816285456384367</v>
      </c>
      <c r="F182" s="33">
        <f>'Hourly Loads p.u. of Peak'!F182^2</f>
        <v>0.1606417223881785</v>
      </c>
      <c r="G182" s="33">
        <f>'Hourly Loads p.u. of Peak'!G182^2</f>
        <v>0.16020662859532153</v>
      </c>
      <c r="H182" s="33">
        <f>'Hourly Loads p.u. of Peak'!H182^2</f>
        <v>0.16218602264982176</v>
      </c>
      <c r="I182" s="33">
        <f>'Hourly Loads p.u. of Peak'!I182^2</f>
        <v>0.18757366839394465</v>
      </c>
      <c r="J182" s="33">
        <f>'Hourly Loads p.u. of Peak'!J182^2</f>
        <v>0.25224969937436587</v>
      </c>
      <c r="K182" s="33">
        <f>'Hourly Loads p.u. of Peak'!K182^2</f>
        <v>0.33921497043363891</v>
      </c>
      <c r="L182" s="33">
        <f>'Hourly Loads p.u. of Peak'!L182^2</f>
        <v>0.42046794941190263</v>
      </c>
      <c r="M182" s="33">
        <f>'Hourly Loads p.u. of Peak'!M182^2</f>
        <v>0.487068928589873</v>
      </c>
      <c r="N182" s="33">
        <f>'Hourly Loads p.u. of Peak'!N182^2</f>
        <v>0.55270912604669986</v>
      </c>
      <c r="O182" s="33">
        <f>'Hourly Loads p.u. of Peak'!O182^2</f>
        <v>0.60294069037980003</v>
      </c>
      <c r="P182" s="33">
        <f>'Hourly Loads p.u. of Peak'!P182^2</f>
        <v>0.63595269198856197</v>
      </c>
      <c r="Q182" s="33">
        <f>'Hourly Loads p.u. of Peak'!Q182^2</f>
        <v>0.64109411079318668</v>
      </c>
      <c r="R182" s="33">
        <f>'Hourly Loads p.u. of Peak'!R182^2</f>
        <v>0.6194682443421089</v>
      </c>
      <c r="S182" s="33">
        <f>'Hourly Loads p.u. of Peak'!S182^2</f>
        <v>0.57188224417293865</v>
      </c>
      <c r="T182" s="33">
        <f>'Hourly Loads p.u. of Peak'!T182^2</f>
        <v>0.51402474942685172</v>
      </c>
      <c r="U182" s="33">
        <f>'Hourly Loads p.u. of Peak'!U182^2</f>
        <v>0.46601555011276491</v>
      </c>
      <c r="V182" s="33">
        <f>'Hourly Loads p.u. of Peak'!V182^2</f>
        <v>0.44710193396307307</v>
      </c>
      <c r="W182" s="33">
        <f>'Hourly Loads p.u. of Peak'!W182^2</f>
        <v>0.41965558196468794</v>
      </c>
      <c r="X182" s="33">
        <f>'Hourly Loads p.u. of Peak'!X182^2</f>
        <v>0.36443916688729183</v>
      </c>
      <c r="Y182" s="33">
        <f>'Hourly Loads p.u. of Peak'!Y182^2</f>
        <v>0.29796708421708895</v>
      </c>
    </row>
    <row r="183" spans="1:25" x14ac:dyDescent="0.25">
      <c r="A183" s="29">
        <f>IF('2018 Hourly Load - RC2016'!A184="","",'2018 Hourly Load - RC2016'!A184)</f>
        <v>43274</v>
      </c>
      <c r="B183" s="33">
        <f>'Hourly Loads p.u. of Peak'!B183^2</f>
        <v>0.24170240397619724</v>
      </c>
      <c r="C183" s="33">
        <f>'Hourly Loads p.u. of Peak'!C183^2</f>
        <v>0.210260900879195</v>
      </c>
      <c r="D183" s="33">
        <f>'Hourly Loads p.u. of Peak'!D183^2</f>
        <v>0.189205761072505</v>
      </c>
      <c r="E183" s="33">
        <f>'Hourly Loads p.u. of Peak'!E183^2</f>
        <v>0.17701432124212457</v>
      </c>
      <c r="F183" s="33">
        <f>'Hourly Loads p.u. of Peak'!F183^2</f>
        <v>0.17442227950268896</v>
      </c>
      <c r="G183" s="33">
        <f>'Hourly Loads p.u. of Peak'!G183^2</f>
        <v>0.18833443185195792</v>
      </c>
      <c r="H183" s="33">
        <f>'Hourly Loads p.u. of Peak'!H183^2</f>
        <v>0.21678621850578617</v>
      </c>
      <c r="I183" s="33">
        <f>'Hourly Loads p.u. of Peak'!I183^2</f>
        <v>0.25384701059413334</v>
      </c>
      <c r="J183" s="33">
        <f>'Hourly Loads p.u. of Peak'!J183^2</f>
        <v>0.31246168504240412</v>
      </c>
      <c r="K183" s="33">
        <f>'Hourly Loads p.u. of Peak'!K183^2</f>
        <v>0.38380852575712104</v>
      </c>
      <c r="L183" s="33">
        <f>'Hourly Loads p.u. of Peak'!L183^2</f>
        <v>0.46692869039986185</v>
      </c>
      <c r="M183" s="33">
        <f>'Hourly Loads p.u. of Peak'!M183^2</f>
        <v>0.54651427330068802</v>
      </c>
      <c r="N183" s="33">
        <f>'Hourly Loads p.u. of Peak'!N183^2</f>
        <v>0.62078430142683438</v>
      </c>
      <c r="O183" s="33">
        <f>'Hourly Loads p.u. of Peak'!O183^2</f>
        <v>0.68303970347221798</v>
      </c>
      <c r="P183" s="33">
        <f>'Hourly Loads p.u. of Peak'!P183^2</f>
        <v>0.71956477032296551</v>
      </c>
      <c r="Q183" s="33">
        <f>'Hourly Loads p.u. of Peak'!Q183^2</f>
        <v>0.72795322377792859</v>
      </c>
      <c r="R183" s="33">
        <f>'Hourly Loads p.u. of Peak'!R183^2</f>
        <v>0.71334061910747415</v>
      </c>
      <c r="S183" s="33">
        <f>'Hourly Loads p.u. of Peak'!S183^2</f>
        <v>0.68200419354683517</v>
      </c>
      <c r="T183" s="33">
        <f>'Hourly Loads p.u. of Peak'!T183^2</f>
        <v>0.63735284426913907</v>
      </c>
      <c r="U183" s="33">
        <f>'Hourly Loads p.u. of Peak'!U183^2</f>
        <v>0.57758361042455864</v>
      </c>
      <c r="V183" s="33">
        <f>'Hourly Loads p.u. of Peak'!V183^2</f>
        <v>0.53949472729162551</v>
      </c>
      <c r="W183" s="33">
        <f>'Hourly Loads p.u. of Peak'!W183^2</f>
        <v>0.49051574584477486</v>
      </c>
      <c r="X183" s="33">
        <f>'Hourly Loads p.u. of Peak'!X183^2</f>
        <v>0.41679150819544503</v>
      </c>
      <c r="Y183" s="33">
        <f>'Hourly Loads p.u. of Peak'!Y183^2</f>
        <v>0.33489735811760746</v>
      </c>
    </row>
    <row r="184" spans="1:25" x14ac:dyDescent="0.25">
      <c r="A184" s="29">
        <f>IF('2018 Hourly Load - RC2016'!A185="","",'2018 Hourly Load - RC2016'!A185)</f>
        <v>43275</v>
      </c>
      <c r="B184" s="33">
        <f>'Hourly Loads p.u. of Peak'!B184^2</f>
        <v>0.27214234594634173</v>
      </c>
      <c r="C184" s="33">
        <f>'Hourly Loads p.u. of Peak'!C184^2</f>
        <v>0.23150094887085648</v>
      </c>
      <c r="D184" s="33">
        <f>'Hourly Loads p.u. of Peak'!D184^2</f>
        <v>0.20637079589579885</v>
      </c>
      <c r="E184" s="33">
        <f>'Hourly Loads p.u. of Peak'!E184^2</f>
        <v>0.19073542606436061</v>
      </c>
      <c r="F184" s="33">
        <f>'Hourly Loads p.u. of Peak'!F184^2</f>
        <v>0.18566049265100526</v>
      </c>
      <c r="G184" s="33">
        <f>'Hourly Loads p.u. of Peak'!G184^2</f>
        <v>0.19788094292372846</v>
      </c>
      <c r="H184" s="33">
        <f>'Hourly Loads p.u. of Peak'!H184^2</f>
        <v>0.22618454921657535</v>
      </c>
      <c r="I184" s="33">
        <f>'Hourly Loads p.u. of Peak'!I184^2</f>
        <v>0.26319368320153175</v>
      </c>
      <c r="J184" s="33">
        <f>'Hourly Loads p.u. of Peak'!J184^2</f>
        <v>0.32596332191449018</v>
      </c>
      <c r="K184" s="33">
        <f>'Hourly Loads p.u. of Peak'!K184^2</f>
        <v>0.40102917076524636</v>
      </c>
      <c r="L184" s="33">
        <f>'Hourly Loads p.u. of Peak'!L184^2</f>
        <v>0.49098404654807681</v>
      </c>
      <c r="M184" s="33">
        <f>'Hourly Loads p.u. of Peak'!M184^2</f>
        <v>0.57377955747592568</v>
      </c>
      <c r="N184" s="33">
        <f>'Hourly Loads p.u. of Peak'!N184^2</f>
        <v>0.64934996877369811</v>
      </c>
      <c r="O184" s="33">
        <f>'Hourly Loads p.u. of Peak'!O184^2</f>
        <v>0.71921040093565036</v>
      </c>
      <c r="P184" s="33">
        <f>'Hourly Loads p.u. of Peak'!P184^2</f>
        <v>0.76184727969044064</v>
      </c>
      <c r="Q184" s="33">
        <f>'Hourly Loads p.u. of Peak'!Q184^2</f>
        <v>0.78558754986156243</v>
      </c>
      <c r="R184" s="33">
        <f>'Hourly Loads p.u. of Peak'!R184^2</f>
        <v>0.78988908328088425</v>
      </c>
      <c r="S184" s="33">
        <f>'Hourly Loads p.u. of Peak'!S184^2</f>
        <v>0.76060788146458058</v>
      </c>
      <c r="T184" s="33">
        <f>'Hourly Loads p.u. of Peak'!T184^2</f>
        <v>0.72275802245157683</v>
      </c>
      <c r="U184" s="33">
        <f>'Hourly Loads p.u. of Peak'!U184^2</f>
        <v>0.65955743229967456</v>
      </c>
      <c r="V184" s="33">
        <f>'Hourly Loads p.u. of Peak'!V184^2</f>
        <v>0.62599637939778396</v>
      </c>
      <c r="W184" s="33">
        <f>'Hourly Loads p.u. of Peak'!W184^2</f>
        <v>0.56973575422985445</v>
      </c>
      <c r="X184" s="33">
        <f>'Hourly Loads p.u. of Peak'!X184^2</f>
        <v>0.48287910780477494</v>
      </c>
      <c r="Y184" s="33">
        <f>'Hourly Loads p.u. of Peak'!Y184^2</f>
        <v>0.3935501987799333</v>
      </c>
    </row>
    <row r="185" spans="1:25" x14ac:dyDescent="0.25">
      <c r="A185" s="29">
        <f>IF('2018 Hourly Load - RC2016'!A186="","",'2018 Hourly Load - RC2016'!A186)</f>
        <v>43276</v>
      </c>
      <c r="B185" s="33">
        <f>'Hourly Loads p.u. of Peak'!B185^2</f>
        <v>0.32248995728566993</v>
      </c>
      <c r="C185" s="33">
        <f>'Hourly Loads p.u. of Peak'!C185^2</f>
        <v>0.27388880285440359</v>
      </c>
      <c r="D185" s="33">
        <f>'Hourly Loads p.u. of Peak'!D185^2</f>
        <v>0.24059447879176496</v>
      </c>
      <c r="E185" s="33">
        <f>'Hourly Loads p.u. of Peak'!E185^2</f>
        <v>0.22085136019864701</v>
      </c>
      <c r="F185" s="33">
        <f>'Hourly Loads p.u. of Peak'!F185^2</f>
        <v>0.21360763481372383</v>
      </c>
      <c r="G185" s="33">
        <f>'Hourly Loads p.u. of Peak'!G185^2</f>
        <v>0.22507317643459637</v>
      </c>
      <c r="H185" s="33">
        <f>'Hourly Loads p.u. of Peak'!H185^2</f>
        <v>0.25346824443552118</v>
      </c>
      <c r="I185" s="33">
        <f>'Hourly Loads p.u. of Peak'!I185^2</f>
        <v>0.29175086334876427</v>
      </c>
      <c r="J185" s="33">
        <f>'Hourly Loads p.u. of Peak'!J185^2</f>
        <v>0.35751101450716577</v>
      </c>
      <c r="K185" s="33">
        <f>'Hourly Loads p.u. of Peak'!K185^2</f>
        <v>0.44420121790517147</v>
      </c>
      <c r="L185" s="33">
        <f>'Hourly Loads p.u. of Peak'!L185^2</f>
        <v>0.54287568583248269</v>
      </c>
      <c r="M185" s="33">
        <f>'Hourly Loads p.u. of Peak'!M185^2</f>
        <v>0.62335462941139275</v>
      </c>
      <c r="N185" s="33">
        <f>'Hourly Loads p.u. of Peak'!N185^2</f>
        <v>0.69943512978596989</v>
      </c>
      <c r="O185" s="33">
        <f>'Hourly Loads p.u. of Peak'!O185^2</f>
        <v>0.76148264606334115</v>
      </c>
      <c r="P185" s="33">
        <f>'Hourly Loads p.u. of Peak'!P185^2</f>
        <v>0.80099341443353778</v>
      </c>
      <c r="Q185" s="33">
        <f>'Hourly Loads p.u. of Peak'!Q185^2</f>
        <v>0.80496196578966617</v>
      </c>
      <c r="R185" s="33">
        <f>'Hourly Loads p.u. of Peak'!R185^2</f>
        <v>0.77194561584394827</v>
      </c>
      <c r="S185" s="33">
        <f>'Hourly Loads p.u. of Peak'!S185^2</f>
        <v>0.72980806267914133</v>
      </c>
      <c r="T185" s="33">
        <f>'Hourly Loads p.u. of Peak'!T185^2</f>
        <v>0.67821404445362432</v>
      </c>
      <c r="U185" s="33">
        <f>'Hourly Loads p.u. of Peak'!U185^2</f>
        <v>0.61317060954873315</v>
      </c>
      <c r="V185" s="33">
        <f>'Hourly Loads p.u. of Peak'!V185^2</f>
        <v>0.57460270237491373</v>
      </c>
      <c r="W185" s="33">
        <f>'Hourly Loads p.u. of Peak'!W185^2</f>
        <v>0.52619772584495339</v>
      </c>
      <c r="X185" s="33">
        <f>'Hourly Loads p.u. of Peak'!X185^2</f>
        <v>0.4541134309228762</v>
      </c>
      <c r="Y185" s="33">
        <f>'Hourly Loads p.u. of Peak'!Y185^2</f>
        <v>0.37011089252810614</v>
      </c>
    </row>
    <row r="186" spans="1:25" x14ac:dyDescent="0.25">
      <c r="A186" s="29">
        <f>IF('2018 Hourly Load - RC2016'!A187="","",'2018 Hourly Load - RC2016'!A187)</f>
        <v>43277</v>
      </c>
      <c r="B186" s="33">
        <f>'Hourly Loads p.u. of Peak'!B186^2</f>
        <v>0.30355785503065214</v>
      </c>
      <c r="C186" s="33">
        <f>'Hourly Loads p.u. of Peak'!C186^2</f>
        <v>0.2556605743338326</v>
      </c>
      <c r="D186" s="33">
        <f>'Hourly Loads p.u. of Peak'!D186^2</f>
        <v>0.22546978107388121</v>
      </c>
      <c r="E186" s="33">
        <f>'Hourly Loads p.u. of Peak'!E186^2</f>
        <v>0.20701662430689405</v>
      </c>
      <c r="F186" s="33">
        <f>'Hourly Loads p.u. of Peak'!F186^2</f>
        <v>0.20004274543677653</v>
      </c>
      <c r="G186" s="33">
        <f>'Hourly Loads p.u. of Peak'!G186^2</f>
        <v>0.20964828636102084</v>
      </c>
      <c r="H186" s="33">
        <f>'Hourly Loads p.u. of Peak'!H186^2</f>
        <v>0.23805998661988192</v>
      </c>
      <c r="I186" s="33">
        <f>'Hourly Loads p.u. of Peak'!I186^2</f>
        <v>0.274807928869089</v>
      </c>
      <c r="J186" s="33">
        <f>'Hourly Loads p.u. of Peak'!J186^2</f>
        <v>0.34072535157228079</v>
      </c>
      <c r="K186" s="33">
        <f>'Hourly Loads p.u. of Peak'!K186^2</f>
        <v>0.43027763000576186</v>
      </c>
      <c r="L186" s="33">
        <f>'Hourly Loads p.u. of Peak'!L186^2</f>
        <v>0.52553117344496036</v>
      </c>
      <c r="M186" s="33">
        <f>'Hourly Loads p.u. of Peak'!M186^2</f>
        <v>0.6056038957694545</v>
      </c>
      <c r="N186" s="33">
        <f>'Hourly Loads p.u. of Peak'!N186^2</f>
        <v>0.67046014969342194</v>
      </c>
      <c r="O186" s="33">
        <f>'Hourly Loads p.u. of Peak'!O186^2</f>
        <v>0.71454090499377532</v>
      </c>
      <c r="P186" s="33">
        <f>'Hourly Loads p.u. of Peak'!P186^2</f>
        <v>0.75900545208987302</v>
      </c>
      <c r="Q186" s="33">
        <f>'Hourly Loads p.u. of Peak'!Q186^2</f>
        <v>0.77378213796487949</v>
      </c>
      <c r="R186" s="33">
        <f>'Hourly Loads p.u. of Peak'!R186^2</f>
        <v>0.77414970423191753</v>
      </c>
      <c r="S186" s="33">
        <f>'Hourly Loads p.u. of Peak'!S186^2</f>
        <v>0.75094623809094374</v>
      </c>
      <c r="T186" s="33">
        <f>'Hourly Loads p.u. of Peak'!T186^2</f>
        <v>0.70967541967744729</v>
      </c>
      <c r="U186" s="33">
        <f>'Hourly Loads p.u. of Peak'!U186^2</f>
        <v>0.64457794739045349</v>
      </c>
      <c r="V186" s="33">
        <f>'Hourly Loads p.u. of Peak'!V186^2</f>
        <v>0.59970082149550175</v>
      </c>
      <c r="W186" s="33">
        <f>'Hourly Loads p.u. of Peak'!W186^2</f>
        <v>0.54694677659493274</v>
      </c>
      <c r="X186" s="33">
        <f>'Hourly Loads p.u. of Peak'!X186^2</f>
        <v>0.46555931512806659</v>
      </c>
      <c r="Y186" s="33">
        <f>'Hourly Loads p.u. of Peak'!Y186^2</f>
        <v>0.37849493305820953</v>
      </c>
    </row>
    <row r="187" spans="1:25" x14ac:dyDescent="0.25">
      <c r="A187" s="29">
        <f>IF('2018 Hourly Load - RC2016'!A188="","",'2018 Hourly Load - RC2016'!A188)</f>
        <v>43278</v>
      </c>
      <c r="B187" s="33">
        <f>'Hourly Loads p.u. of Peak'!B187^2</f>
        <v>0.30845759812006984</v>
      </c>
      <c r="C187" s="33">
        <f>'Hourly Loads p.u. of Peak'!C187^2</f>
        <v>0.26392295918382586</v>
      </c>
      <c r="D187" s="33">
        <f>'Hourly Loads p.u. of Peak'!D187^2</f>
        <v>0.23391953892288939</v>
      </c>
      <c r="E187" s="33">
        <f>'Hourly Loads p.u. of Peak'!E187^2</f>
        <v>0.21581465060477414</v>
      </c>
      <c r="F187" s="33">
        <f>'Hourly Loads p.u. of Peak'!F187^2</f>
        <v>0.20999277205349615</v>
      </c>
      <c r="G187" s="33">
        <f>'Hourly Loads p.u. of Peak'!G187^2</f>
        <v>0.22222792916638642</v>
      </c>
      <c r="H187" s="33">
        <f>'Hourly Loads p.u. of Peak'!H187^2</f>
        <v>0.24624247972460167</v>
      </c>
      <c r="I187" s="33">
        <f>'Hourly Loads p.u. of Peak'!I187^2</f>
        <v>0.28252718705687641</v>
      </c>
      <c r="J187" s="33">
        <f>'Hourly Loads p.u. of Peak'!J187^2</f>
        <v>0.34827826797889705</v>
      </c>
      <c r="K187" s="33">
        <f>'Hourly Loads p.u. of Peak'!K187^2</f>
        <v>0.43263779244387968</v>
      </c>
      <c r="L187" s="33">
        <f>'Hourly Loads p.u. of Peak'!L187^2</f>
        <v>0.51600366867298086</v>
      </c>
      <c r="M187" s="33">
        <f>'Hourly Loads p.u. of Peak'!M187^2</f>
        <v>0.59511520429272091</v>
      </c>
      <c r="N187" s="33">
        <f>'Hourly Loads p.u. of Peak'!N187^2</f>
        <v>0.64706257944652701</v>
      </c>
      <c r="O187" s="33">
        <f>'Hourly Loads p.u. of Peak'!O187^2</f>
        <v>0.69232511183480849</v>
      </c>
      <c r="P187" s="33">
        <f>'Hourly Loads p.u. of Peak'!P187^2</f>
        <v>0.73223718230504842</v>
      </c>
      <c r="Q187" s="33">
        <f>'Hourly Loads p.u. of Peak'!Q187^2</f>
        <v>0.73660542455487299</v>
      </c>
      <c r="R187" s="33">
        <f>'Hourly Loads p.u. of Peak'!R187^2</f>
        <v>0.72119599368325837</v>
      </c>
      <c r="S187" s="33">
        <f>'Hourly Loads p.u. of Peak'!S187^2</f>
        <v>0.68400688812389354</v>
      </c>
      <c r="T187" s="33">
        <f>'Hourly Loads p.u. of Peak'!T187^2</f>
        <v>0.61900795428444821</v>
      </c>
      <c r="U187" s="33">
        <f>'Hourly Loads p.u. of Peak'!U187^2</f>
        <v>0.55389009491302577</v>
      </c>
      <c r="V187" s="33">
        <f>'Hourly Loads p.u. of Peak'!V187^2</f>
        <v>0.51906947664884184</v>
      </c>
      <c r="W187" s="33">
        <f>'Hourly Loads p.u. of Peak'!W187^2</f>
        <v>0.47190953320290885</v>
      </c>
      <c r="X187" s="33">
        <f>'Hourly Loads p.u. of Peak'!X187^2</f>
        <v>0.41506700419206466</v>
      </c>
      <c r="Y187" s="33">
        <f>'Hourly Loads p.u. of Peak'!Y187^2</f>
        <v>0.34670201590687749</v>
      </c>
    </row>
    <row r="188" spans="1:25" x14ac:dyDescent="0.25">
      <c r="A188" s="29">
        <f>IF('2018 Hourly Load - RC2016'!A189="","",'2018 Hourly Load - RC2016'!A189)</f>
        <v>43279</v>
      </c>
      <c r="B188" s="33">
        <f>'Hourly Loads p.u. of Peak'!B188^2</f>
        <v>0.28146221981068426</v>
      </c>
      <c r="C188" s="33">
        <f>'Hourly Loads p.u. of Peak'!C188^2</f>
        <v>0.23830467352788298</v>
      </c>
      <c r="D188" s="33">
        <f>'Hourly Loads p.u. of Peak'!D188^2</f>
        <v>0.21110470517917754</v>
      </c>
      <c r="E188" s="33">
        <f>'Hourly Loads p.u. of Peak'!E188^2</f>
        <v>0.19164886485230842</v>
      </c>
      <c r="F188" s="33">
        <f>'Hourly Loads p.u. of Peak'!F188^2</f>
        <v>0.18026351871441734</v>
      </c>
      <c r="G188" s="33">
        <f>'Hourly Loads p.u. of Peak'!G188^2</f>
        <v>0.1712609791844539</v>
      </c>
      <c r="H188" s="33">
        <f>'Hourly Loads p.u. of Peak'!H188^2</f>
        <v>0.19639688746539061</v>
      </c>
      <c r="I188" s="33">
        <f>'Hourly Loads p.u. of Peak'!I188^2</f>
        <v>0.21229657019936976</v>
      </c>
      <c r="J188" s="33">
        <f>'Hourly Loads p.u. of Peak'!J188^2</f>
        <v>0.28266044935779028</v>
      </c>
      <c r="K188" s="33">
        <f>'Hourly Loads p.u. of Peak'!K188^2</f>
        <v>0.37526312718812271</v>
      </c>
      <c r="L188" s="33">
        <f>'Hourly Loads p.u. of Peak'!L188^2</f>
        <v>0.45704628033553096</v>
      </c>
      <c r="M188" s="33">
        <f>'Hourly Loads p.u. of Peak'!M188^2</f>
        <v>0.54719399814173764</v>
      </c>
      <c r="N188" s="33">
        <f>'Hourly Loads p.u. of Peak'!N188^2</f>
        <v>0.62434463104916038</v>
      </c>
      <c r="O188" s="33">
        <f>'Hourly Loads p.u. of Peak'!O188^2</f>
        <v>0.67436583432649067</v>
      </c>
      <c r="P188" s="33">
        <f>'Hourly Loads p.u. of Peak'!P188^2</f>
        <v>0.70573883933350356</v>
      </c>
      <c r="Q188" s="33">
        <f>'Hourly Loads p.u. of Peak'!Q188^2</f>
        <v>0.72952254923371274</v>
      </c>
      <c r="R188" s="33">
        <f>'Hourly Loads p.u. of Peak'!R188^2</f>
        <v>0.72667048706888404</v>
      </c>
      <c r="S188" s="33">
        <f>'Hourly Loads p.u. of Peak'!S188^2</f>
        <v>0.7100274324790975</v>
      </c>
      <c r="T188" s="33">
        <f>'Hourly Loads p.u. of Peak'!T188^2</f>
        <v>0.66166285306428829</v>
      </c>
      <c r="U188" s="33">
        <f>'Hourly Loads p.u. of Peak'!U188^2</f>
        <v>0.59705064191490687</v>
      </c>
      <c r="V188" s="33">
        <f>'Hourly Loads p.u. of Peak'!V188^2</f>
        <v>0.56181630670827387</v>
      </c>
      <c r="W188" s="33">
        <f>'Hourly Loads p.u. of Peak'!W188^2</f>
        <v>0.51985240946829403</v>
      </c>
      <c r="X188" s="33">
        <f>'Hourly Loads p.u. of Peak'!X188^2</f>
        <v>0.45349423018417384</v>
      </c>
      <c r="Y188" s="33">
        <f>'Hourly Loads p.u. of Peak'!Y188^2</f>
        <v>0.37906063755670272</v>
      </c>
    </row>
    <row r="189" spans="1:25" x14ac:dyDescent="0.25">
      <c r="A189" s="29">
        <f>IF('2018 Hourly Load - RC2016'!A190="","",'2018 Hourly Load - RC2016'!A190)</f>
        <v>43280</v>
      </c>
      <c r="B189" s="33">
        <f>'Hourly Loads p.u. of Peak'!B189^2</f>
        <v>0.31545822860152994</v>
      </c>
      <c r="C189" s="33">
        <f>'Hourly Loads p.u. of Peak'!C189^2</f>
        <v>0.2707492023260934</v>
      </c>
      <c r="D189" s="33">
        <f>'Hourly Loads p.u. of Peak'!D189^2</f>
        <v>0.23961179304327226</v>
      </c>
      <c r="E189" s="33">
        <f>'Hourly Loads p.u. of Peak'!E189^2</f>
        <v>0.21865774552474365</v>
      </c>
      <c r="F189" s="33">
        <f>'Hourly Loads p.u. of Peak'!F189^2</f>
        <v>0.20697860647045485</v>
      </c>
      <c r="G189" s="33">
        <f>'Hourly Loads p.u. of Peak'!G189^2</f>
        <v>0.20251701375278222</v>
      </c>
      <c r="H189" s="33">
        <f>'Hourly Loads p.u. of Peak'!H189^2</f>
        <v>0.20109057768675737</v>
      </c>
      <c r="I189" s="33">
        <f>'Hourly Loads p.u. of Peak'!I189^2</f>
        <v>0.21928337537826334</v>
      </c>
      <c r="J189" s="33">
        <f>'Hourly Loads p.u. of Peak'!J189^2</f>
        <v>0.29247346582957956</v>
      </c>
      <c r="K189" s="33">
        <f>'Hourly Loads p.u. of Peak'!K189^2</f>
        <v>0.39260718746032125</v>
      </c>
      <c r="L189" s="33">
        <f>'Hourly Loads p.u. of Peak'!L189^2</f>
        <v>0.49509120878176893</v>
      </c>
      <c r="M189" s="33">
        <f>'Hourly Loads p.u. of Peak'!M189^2</f>
        <v>0.59459961826165098</v>
      </c>
      <c r="N189" s="33">
        <f>'Hourly Loads p.u. of Peak'!N189^2</f>
        <v>0.67601372660271908</v>
      </c>
      <c r="O189" s="33">
        <f>'Hourly Loads p.u. of Peak'!O189^2</f>
        <v>0.71701525884511241</v>
      </c>
      <c r="P189" s="33">
        <f>'Hourly Loads p.u. of Peak'!P189^2</f>
        <v>0.71885611882928557</v>
      </c>
      <c r="Q189" s="33">
        <f>'Hourly Loads p.u. of Peak'!Q189^2</f>
        <v>0.6914215427767485</v>
      </c>
      <c r="R189" s="33">
        <f>'Hourly Loads p.u. of Peak'!R189^2</f>
        <v>0.67018649249231543</v>
      </c>
      <c r="S189" s="33">
        <f>'Hourly Loads p.u. of Peak'!S189^2</f>
        <v>0.6366859130698207</v>
      </c>
      <c r="T189" s="33">
        <f>'Hourly Loads p.u. of Peak'!T189^2</f>
        <v>0.5723878871581225</v>
      </c>
      <c r="U189" s="33">
        <f>'Hourly Loads p.u. of Peak'!U189^2</f>
        <v>0.51540359468178132</v>
      </c>
      <c r="V189" s="33">
        <f>'Hourly Loads p.u. of Peak'!V189^2</f>
        <v>0.48258882009135129</v>
      </c>
      <c r="W189" s="33">
        <f>'Hourly Loads p.u. of Peak'!W189^2</f>
        <v>0.45001209032858569</v>
      </c>
      <c r="X189" s="33">
        <f>'Hourly Loads p.u. of Peak'!X189^2</f>
        <v>0.39009802072904887</v>
      </c>
      <c r="Y189" s="33">
        <f>'Hourly Loads p.u. of Peak'!Y189^2</f>
        <v>0.32158898221746018</v>
      </c>
    </row>
    <row r="190" spans="1:25" x14ac:dyDescent="0.25">
      <c r="A190" s="29">
        <f>IF('2018 Hourly Load - RC2016'!A191="","",'2018 Hourly Load - RC2016'!A191)</f>
        <v>43281</v>
      </c>
      <c r="B190" s="33">
        <f>'Hourly Loads p.u. of Peak'!B190^2</f>
        <v>0.26654807865789965</v>
      </c>
      <c r="C190" s="33">
        <f>'Hourly Loads p.u. of Peak'!C190^2</f>
        <v>0.22841550617236067</v>
      </c>
      <c r="D190" s="33">
        <f>'Hourly Loads p.u. of Peak'!D190^2</f>
        <v>0.20421273424429121</v>
      </c>
      <c r="E190" s="33">
        <f>'Hourly Loads p.u. of Peak'!E190^2</f>
        <v>0.19051652544038913</v>
      </c>
      <c r="F190" s="33">
        <f>'Hourly Loads p.u. of Peak'!F190^2</f>
        <v>0.18884246284394884</v>
      </c>
      <c r="G190" s="33">
        <f>'Hourly Loads p.u. of Peak'!G190^2</f>
        <v>0.2036844191593932</v>
      </c>
      <c r="H190" s="33">
        <f>'Hourly Loads p.u. of Peak'!H190^2</f>
        <v>0.2322252061984941</v>
      </c>
      <c r="I190" s="33">
        <f>'Hourly Loads p.u. of Peak'!I190^2</f>
        <v>0.26327942800734905</v>
      </c>
      <c r="J190" s="33">
        <f>'Hourly Loads p.u. of Peak'!J190^2</f>
        <v>0.31879925087065508</v>
      </c>
      <c r="K190" s="33">
        <f>'Hourly Loads p.u. of Peak'!K190^2</f>
        <v>0.398493191325966</v>
      </c>
      <c r="L190" s="33">
        <f>'Hourly Loads p.u. of Peak'!L190^2</f>
        <v>0.47945927432854418</v>
      </c>
      <c r="M190" s="33">
        <f>'Hourly Loads p.u. of Peak'!M190^2</f>
        <v>0.554636619356767</v>
      </c>
      <c r="N190" s="33">
        <f>'Hourly Loads p.u. of Peak'!N190^2</f>
        <v>0.61821928361530709</v>
      </c>
      <c r="O190" s="33">
        <f>'Hourly Loads p.u. of Peak'!O190^2</f>
        <v>0.67470897938356544</v>
      </c>
      <c r="P190" s="33">
        <f>'Hourly Loads p.u. of Peak'!P190^2</f>
        <v>0.71016826203842398</v>
      </c>
      <c r="Q190" s="33">
        <f>'Hourly Loads p.u. of Peak'!Q190^2</f>
        <v>0.72781064161711551</v>
      </c>
      <c r="R190" s="33">
        <f>'Hourly Loads p.u. of Peak'!R190^2</f>
        <v>0.71214134218896152</v>
      </c>
      <c r="S190" s="33">
        <f>'Hourly Loads p.u. of Peak'!S190^2</f>
        <v>0.65366659132375027</v>
      </c>
      <c r="T190" s="33">
        <f>'Hourly Loads p.u. of Peak'!T190^2</f>
        <v>0.59840731780839773</v>
      </c>
      <c r="U190" s="33">
        <f>'Hourly Loads p.u. of Peak'!U190^2</f>
        <v>0.54923570730369031</v>
      </c>
      <c r="V190" s="33">
        <f>'Hourly Loads p.u. of Peak'!V190^2</f>
        <v>0.52280876713216906</v>
      </c>
      <c r="W190" s="33">
        <f>'Hourly Loads p.u. of Peak'!W190^2</f>
        <v>0.48409926930913444</v>
      </c>
      <c r="X190" s="33">
        <f>'Hourly Loads p.u. of Peak'!X190^2</f>
        <v>0.42187791381694023</v>
      </c>
      <c r="Y190" s="33">
        <f>'Hourly Loads p.u. of Peak'!Y190^2</f>
        <v>0.3473419371432398</v>
      </c>
    </row>
    <row r="191" spans="1:25" x14ac:dyDescent="0.25">
      <c r="A191" s="29">
        <f>IF('2018 Hourly Load - RC2016'!A192="","",'2018 Hourly Load - RC2016'!A192)</f>
        <v>43282</v>
      </c>
      <c r="B191" s="33">
        <f>'Hourly Loads p.u. of Peak'!B191^2</f>
        <v>0.28568948936042382</v>
      </c>
      <c r="C191" s="33">
        <f>'Hourly Loads p.u. of Peak'!C191^2</f>
        <v>0.2457865711706583</v>
      </c>
      <c r="D191" s="33">
        <f>'Hourly Loads p.u. of Peak'!D191^2</f>
        <v>0.22254317399480947</v>
      </c>
      <c r="E191" s="33">
        <f>'Hourly Loads p.u. of Peak'!E191^2</f>
        <v>0.20899836272772601</v>
      </c>
      <c r="F191" s="33">
        <f>'Hourly Loads p.u. of Peak'!F191^2</f>
        <v>0.20583969480295938</v>
      </c>
      <c r="G191" s="33">
        <f>'Hourly Loads p.u. of Peak'!G191^2</f>
        <v>0.22128353531651768</v>
      </c>
      <c r="H191" s="33">
        <f>'Hourly Loads p.u. of Peak'!H191^2</f>
        <v>0.25380491150044654</v>
      </c>
      <c r="I191" s="33">
        <f>'Hourly Loads p.u. of Peak'!I191^2</f>
        <v>0.28203882744551978</v>
      </c>
      <c r="J191" s="33">
        <f>'Hourly Loads p.u. of Peak'!J191^2</f>
        <v>0.31964906708251128</v>
      </c>
      <c r="K191" s="33">
        <f>'Hourly Loads p.u. of Peak'!K191^2</f>
        <v>0.37577518706879087</v>
      </c>
      <c r="L191" s="33">
        <f>'Hourly Loads p.u. of Peak'!L191^2</f>
        <v>0.43715645992073393</v>
      </c>
      <c r="M191" s="33">
        <f>'Hourly Loads p.u. of Peak'!M191^2</f>
        <v>0.50294194699346007</v>
      </c>
      <c r="N191" s="33">
        <f>'Hourly Loads p.u. of Peak'!N191^2</f>
        <v>0.54608194107710628</v>
      </c>
      <c r="O191" s="33">
        <f>'Hourly Loads p.u. of Peak'!O191^2</f>
        <v>0.56589481460590152</v>
      </c>
      <c r="P191" s="33">
        <f>'Hourly Loads p.u. of Peak'!P191^2</f>
        <v>0.5854851478950871</v>
      </c>
      <c r="Q191" s="33">
        <f>'Hourly Loads p.u. of Peak'!Q191^2</f>
        <v>0.5939554499342351</v>
      </c>
      <c r="R191" s="33">
        <f>'Hourly Loads p.u. of Peak'!R191^2</f>
        <v>0.60879444917107484</v>
      </c>
      <c r="S191" s="33">
        <f>'Hourly Loads p.u. of Peak'!S191^2</f>
        <v>0.59957140828450695</v>
      </c>
      <c r="T191" s="33">
        <f>'Hourly Loads p.u. of Peak'!T191^2</f>
        <v>0.57510954634597722</v>
      </c>
      <c r="U191" s="33">
        <f>'Hourly Loads p.u. of Peak'!U191^2</f>
        <v>0.55277125088167989</v>
      </c>
      <c r="V191" s="33">
        <f>'Hourly Loads p.u. of Peak'!V191^2</f>
        <v>0.54109168240511463</v>
      </c>
      <c r="W191" s="33">
        <f>'Hourly Loads p.u. of Peak'!W191^2</f>
        <v>0.49532642046977859</v>
      </c>
      <c r="X191" s="33">
        <f>'Hourly Loads p.u. of Peak'!X191^2</f>
        <v>0.42176937122684022</v>
      </c>
      <c r="Y191" s="33">
        <f>'Hourly Loads p.u. of Peak'!Y191^2</f>
        <v>0.34758821780139781</v>
      </c>
    </row>
    <row r="192" spans="1:25" x14ac:dyDescent="0.25">
      <c r="A192" s="29">
        <f>IF('2018 Hourly Load - RC2016'!A193="","",'2018 Hourly Load - RC2016'!A193)</f>
        <v>43283</v>
      </c>
      <c r="B192" s="33">
        <f>'Hourly Loads p.u. of Peak'!B192^2</f>
        <v>0.28190571177660279</v>
      </c>
      <c r="C192" s="33">
        <f>'Hourly Loads p.u. of Peak'!C192^2</f>
        <v>0.24404971516715659</v>
      </c>
      <c r="D192" s="33">
        <f>'Hourly Loads p.u. of Peak'!D192^2</f>
        <v>0.22038037822454426</v>
      </c>
      <c r="E192" s="33">
        <f>'Hourly Loads p.u. of Peak'!E192^2</f>
        <v>0.20796820487023085</v>
      </c>
      <c r="F192" s="33">
        <f>'Hourly Loads p.u. of Peak'!F192^2</f>
        <v>0.20406171725241706</v>
      </c>
      <c r="G192" s="33">
        <f>'Hourly Loads p.u. of Peak'!G192^2</f>
        <v>0.21663062100962732</v>
      </c>
      <c r="H192" s="33">
        <f>'Hourly Loads p.u. of Peak'!H192^2</f>
        <v>0.24620101603623484</v>
      </c>
      <c r="I192" s="33">
        <f>'Hourly Loads p.u. of Peak'!I192^2</f>
        <v>0.278235305165066</v>
      </c>
      <c r="J192" s="33">
        <f>'Hourly Loads p.u. of Peak'!J192^2</f>
        <v>0.33494571700106729</v>
      </c>
      <c r="K192" s="33">
        <f>'Hourly Loads p.u. of Peak'!K192^2</f>
        <v>0.41334607521641886</v>
      </c>
      <c r="L192" s="33">
        <f>'Hourly Loads p.u. of Peak'!L192^2</f>
        <v>0.50519635808627639</v>
      </c>
      <c r="M192" s="33">
        <f>'Hourly Loads p.u. of Peak'!M192^2</f>
        <v>0.57346312038971803</v>
      </c>
      <c r="N192" s="33">
        <f>'Hourly Loads p.u. of Peak'!N192^2</f>
        <v>0.61618421129683387</v>
      </c>
      <c r="O192" s="33">
        <f>'Hourly Loads p.u. of Peak'!O192^2</f>
        <v>0.62150872807951596</v>
      </c>
      <c r="P192" s="33">
        <f>'Hourly Loads p.u. of Peak'!P192^2</f>
        <v>0.59640514691704283</v>
      </c>
      <c r="Q192" s="33">
        <f>'Hourly Loads p.u. of Peak'!Q192^2</f>
        <v>0.57302025510102439</v>
      </c>
      <c r="R192" s="33">
        <f>'Hourly Loads p.u. of Peak'!R192^2</f>
        <v>0.56683810347893615</v>
      </c>
      <c r="S192" s="33">
        <f>'Hourly Loads p.u. of Peak'!S192^2</f>
        <v>0.55793978264078281</v>
      </c>
      <c r="T192" s="33">
        <f>'Hourly Loads p.u. of Peak'!T192^2</f>
        <v>0.5407843923625244</v>
      </c>
      <c r="U192" s="33">
        <f>'Hourly Loads p.u. of Peak'!U192^2</f>
        <v>0.5100186393320838</v>
      </c>
      <c r="V192" s="33">
        <f>'Hourly Loads p.u. of Peak'!V192^2</f>
        <v>0.49892032009130394</v>
      </c>
      <c r="W192" s="33">
        <f>'Hourly Loads p.u. of Peak'!W192^2</f>
        <v>0.47443864188576201</v>
      </c>
      <c r="X192" s="33">
        <f>'Hourly Loads p.u. of Peak'!X192^2</f>
        <v>0.41646789137824552</v>
      </c>
      <c r="Y192" s="33">
        <f>'Hourly Loads p.u. of Peak'!Y192^2</f>
        <v>0.3423857564455795</v>
      </c>
    </row>
    <row r="193" spans="1:25" x14ac:dyDescent="0.25">
      <c r="A193" s="29">
        <f>IF('2018 Hourly Load - RC2016'!A194="","",'2018 Hourly Load - RC2016'!A194)</f>
        <v>43284</v>
      </c>
      <c r="B193" s="33">
        <f>'Hourly Loads p.u. of Peak'!B193^2</f>
        <v>0.28891430402637175</v>
      </c>
      <c r="C193" s="33">
        <f>'Hourly Loads p.u. of Peak'!C193^2</f>
        <v>0.24932048084925387</v>
      </c>
      <c r="D193" s="33">
        <f>'Hourly Loads p.u. of Peak'!D193^2</f>
        <v>0.2272588223577148</v>
      </c>
      <c r="E193" s="33">
        <f>'Hourly Loads p.u. of Peak'!E193^2</f>
        <v>0.21299016049222322</v>
      </c>
      <c r="F193" s="33">
        <f>'Hourly Loads p.u. of Peak'!F193^2</f>
        <v>0.21072094829581325</v>
      </c>
      <c r="G193" s="33">
        <f>'Hourly Loads p.u. of Peak'!G193^2</f>
        <v>0.22317433396935582</v>
      </c>
      <c r="H193" s="33">
        <f>'Hourly Loads p.u. of Peak'!H193^2</f>
        <v>0.25279558062337099</v>
      </c>
      <c r="I193" s="33">
        <f>'Hourly Loads p.u. of Peak'!I193^2</f>
        <v>0.28595753265079116</v>
      </c>
      <c r="J193" s="33">
        <f>'Hourly Loads p.u. of Peak'!J193^2</f>
        <v>0.34390317242883534</v>
      </c>
      <c r="K193" s="33">
        <f>'Hourly Loads p.u. of Peak'!K193^2</f>
        <v>0.43027763000576186</v>
      </c>
      <c r="L193" s="33">
        <f>'Hourly Loads p.u. of Peak'!L193^2</f>
        <v>0.53032760905569198</v>
      </c>
      <c r="M193" s="33">
        <f>'Hourly Loads p.u. of Peak'!M193^2</f>
        <v>0.61415249405810002</v>
      </c>
      <c r="N193" s="33">
        <f>'Hourly Loads p.u. of Peak'!N193^2</f>
        <v>0.67628857082475302</v>
      </c>
      <c r="O193" s="33">
        <f>'Hourly Loads p.u. of Peak'!O193^2</f>
        <v>0.72147987322929308</v>
      </c>
      <c r="P193" s="33">
        <f>'Hourly Loads p.u. of Peak'!P193^2</f>
        <v>0.75929667720070559</v>
      </c>
      <c r="Q193" s="33">
        <f>'Hourly Loads p.u. of Peak'!Q193^2</f>
        <v>0.78048550523934823</v>
      </c>
      <c r="R193" s="33">
        <f>'Hourly Loads p.u. of Peak'!R193^2</f>
        <v>0.77194561584394827</v>
      </c>
      <c r="S193" s="33">
        <f>'Hourly Loads p.u. of Peak'!S193^2</f>
        <v>0.71680300379271555</v>
      </c>
      <c r="T193" s="33">
        <f>'Hourly Loads p.u. of Peak'!T193^2</f>
        <v>0.65874333145278197</v>
      </c>
      <c r="U193" s="33">
        <f>'Hourly Loads p.u. of Peak'!U193^2</f>
        <v>0.6037195576525759</v>
      </c>
      <c r="V193" s="33">
        <f>'Hourly Loads p.u. of Peak'!V193^2</f>
        <v>0.5708084947175025</v>
      </c>
      <c r="W193" s="33">
        <f>'Hourly Loads p.u. of Peak'!W193^2</f>
        <v>0.53386291348387716</v>
      </c>
      <c r="X193" s="33">
        <f>'Hourly Loads p.u. of Peak'!X193^2</f>
        <v>0.46784272444389252</v>
      </c>
      <c r="Y193" s="33">
        <f>'Hourly Loads p.u. of Peak'!Y193^2</f>
        <v>0.39145615421441371</v>
      </c>
    </row>
    <row r="194" spans="1:25" x14ac:dyDescent="0.25">
      <c r="A194" s="29">
        <f>IF('2018 Hourly Load - RC2016'!A195="","",'2018 Hourly Load - RC2016'!A195)</f>
        <v>43285</v>
      </c>
      <c r="B194" s="33">
        <f>'Hourly Loads p.u. of Peak'!B194^2</f>
        <v>0.32768306386920859</v>
      </c>
      <c r="C194" s="33">
        <f>'Hourly Loads p.u. of Peak'!C194^2</f>
        <v>0.27951500275141261</v>
      </c>
      <c r="D194" s="33">
        <f>'Hourly Loads p.u. of Peak'!D194^2</f>
        <v>0.24620101603623484</v>
      </c>
      <c r="E194" s="33">
        <f>'Hourly Loads p.u. of Peak'!E194^2</f>
        <v>0.22479576091575934</v>
      </c>
      <c r="F194" s="33">
        <f>'Hourly Loads p.u. of Peak'!F194^2</f>
        <v>0.21380077882918891</v>
      </c>
      <c r="G194" s="33">
        <f>'Hourly Loads p.u. of Peak'!G194^2</f>
        <v>0.21353040164620396</v>
      </c>
      <c r="H194" s="33">
        <f>'Hourly Loads p.u. of Peak'!H194^2</f>
        <v>0.21803300942815756</v>
      </c>
      <c r="I194" s="33">
        <f>'Hourly Loads p.u. of Peak'!I194^2</f>
        <v>0.23266836475118152</v>
      </c>
      <c r="J194" s="33">
        <f>'Hourly Loads p.u. of Peak'!J194^2</f>
        <v>0.29596349064624011</v>
      </c>
      <c r="K194" s="33">
        <f>'Hourly Loads p.u. of Peak'!K194^2</f>
        <v>0.39838770007789709</v>
      </c>
      <c r="L194" s="33">
        <f>'Hourly Loads p.u. of Peak'!L194^2</f>
        <v>0.50347543085624935</v>
      </c>
      <c r="M194" s="33">
        <f>'Hourly Loads p.u. of Peak'!M194^2</f>
        <v>0.59253950852970394</v>
      </c>
      <c r="N194" s="33">
        <f>'Hourly Loads p.u. of Peak'!N194^2</f>
        <v>0.6490806546726906</v>
      </c>
      <c r="O194" s="33">
        <f>'Hourly Loads p.u. of Peak'!O194^2</f>
        <v>0.6773197341587982</v>
      </c>
      <c r="P194" s="33">
        <f>'Hourly Loads p.u. of Peak'!P194^2</f>
        <v>0.68705106613458966</v>
      </c>
      <c r="Q194" s="33">
        <f>'Hourly Loads p.u. of Peak'!Q194^2</f>
        <v>0.68455987229665383</v>
      </c>
      <c r="R194" s="33">
        <f>'Hourly Loads p.u. of Peak'!R194^2</f>
        <v>0.61657783441884806</v>
      </c>
      <c r="S194" s="33">
        <f>'Hourly Loads p.u. of Peak'!S194^2</f>
        <v>0.53777756885304306</v>
      </c>
      <c r="T194" s="33">
        <f>'Hourly Loads p.u. of Peak'!T194^2</f>
        <v>0.48409926930913444</v>
      </c>
      <c r="U194" s="33">
        <f>'Hourly Loads p.u. of Peak'!U194^2</f>
        <v>0.43809619471346251</v>
      </c>
      <c r="V194" s="33">
        <f>'Hourly Loads p.u. of Peak'!V194^2</f>
        <v>0.41002194879370069</v>
      </c>
      <c r="W194" s="33">
        <f>'Hourly Loads p.u. of Peak'!W194^2</f>
        <v>0.37562153244659119</v>
      </c>
      <c r="X194" s="33">
        <f>'Hourly Loads p.u. of Peak'!X194^2</f>
        <v>0.35711142136813417</v>
      </c>
      <c r="Y194" s="33">
        <f>'Hourly Loads p.u. of Peak'!Y194^2</f>
        <v>0.31960182539521831</v>
      </c>
    </row>
    <row r="195" spans="1:25" x14ac:dyDescent="0.25">
      <c r="A195" s="29">
        <f>IF('2018 Hourly Load - RC2016'!A196="","",'2018 Hourly Load - RC2016'!A196)</f>
        <v>43286</v>
      </c>
      <c r="B195" s="33">
        <f>'Hourly Loads p.u. of Peak'!B195^2</f>
        <v>0.27127121223512385</v>
      </c>
      <c r="C195" s="33">
        <f>'Hourly Loads p.u. of Peak'!C195^2</f>
        <v>0.23266836475118152</v>
      </c>
      <c r="D195" s="33">
        <f>'Hourly Loads p.u. of Peak'!D195^2</f>
        <v>0.20842573859547339</v>
      </c>
      <c r="E195" s="33">
        <f>'Hourly Loads p.u. of Peak'!E195^2</f>
        <v>0.19307818642655838</v>
      </c>
      <c r="F195" s="33">
        <f>'Hourly Loads p.u. of Peak'!F195^2</f>
        <v>0.18584056198007845</v>
      </c>
      <c r="G195" s="33">
        <f>'Hourly Loads p.u. of Peak'!G195^2</f>
        <v>0.18612885445097263</v>
      </c>
      <c r="H195" s="33">
        <f>'Hourly Loads p.u. of Peak'!H195^2</f>
        <v>0.19062596004180377</v>
      </c>
      <c r="I195" s="33">
        <f>'Hourly Loads p.u. of Peak'!I195^2</f>
        <v>0.20379757192930115</v>
      </c>
      <c r="J195" s="33">
        <f>'Hourly Loads p.u. of Peak'!J195^2</f>
        <v>0.25338411258167021</v>
      </c>
      <c r="K195" s="33">
        <f>'Hourly Loads p.u. of Peak'!K195^2</f>
        <v>0.31531744617391694</v>
      </c>
      <c r="L195" s="33">
        <f>'Hourly Loads p.u. of Peak'!L195^2</f>
        <v>0.394389380680775</v>
      </c>
      <c r="M195" s="33">
        <f>'Hourly Loads p.u. of Peak'!M195^2</f>
        <v>0.4546203639205092</v>
      </c>
      <c r="N195" s="33">
        <f>'Hourly Loads p.u. of Peak'!N195^2</f>
        <v>0.50709871971944298</v>
      </c>
      <c r="O195" s="33">
        <f>'Hourly Loads p.u. of Peak'!O195^2</f>
        <v>0.55931378729419534</v>
      </c>
      <c r="P195" s="33">
        <f>'Hourly Loads p.u. of Peak'!P195^2</f>
        <v>0.56595767609210423</v>
      </c>
      <c r="Q195" s="33">
        <f>'Hourly Loads p.u. of Peak'!Q195^2</f>
        <v>0.52722868319595551</v>
      </c>
      <c r="R195" s="33">
        <f>'Hourly Loads p.u. of Peak'!R195^2</f>
        <v>0.49256621103168641</v>
      </c>
      <c r="S195" s="33">
        <f>'Hourly Loads p.u. of Peak'!S195^2</f>
        <v>0.46910098059192784</v>
      </c>
      <c r="T195" s="33">
        <f>'Hourly Loads p.u. of Peak'!T195^2</f>
        <v>0.44643170005258581</v>
      </c>
      <c r="U195" s="33">
        <f>'Hourly Loads p.u. of Peak'!U195^2</f>
        <v>0.42318151416440342</v>
      </c>
      <c r="V195" s="33">
        <f>'Hourly Loads p.u. of Peak'!V195^2</f>
        <v>0.40879221780592312</v>
      </c>
      <c r="W195" s="33">
        <f>'Hourly Loads p.u. of Peak'!W195^2</f>
        <v>0.38692089462886065</v>
      </c>
      <c r="X195" s="33">
        <f>'Hourly Loads p.u. of Peak'!X195^2</f>
        <v>0.34640686664450837</v>
      </c>
      <c r="Y195" s="33">
        <f>'Hourly Loads p.u. of Peak'!Y195^2</f>
        <v>0.29564536030959199</v>
      </c>
    </row>
    <row r="196" spans="1:25" x14ac:dyDescent="0.25">
      <c r="A196" s="29">
        <f>IF('2018 Hourly Load - RC2016'!A197="","",'2018 Hourly Load - RC2016'!A197)</f>
        <v>43287</v>
      </c>
      <c r="B196" s="33">
        <f>'Hourly Loads p.u. of Peak'!B196^2</f>
        <v>0.25166248710403893</v>
      </c>
      <c r="C196" s="33">
        <f>'Hourly Loads p.u. of Peak'!C196^2</f>
        <v>0.21834526575683388</v>
      </c>
      <c r="D196" s="33">
        <f>'Hourly Loads p.u. of Peak'!D196^2</f>
        <v>0.19654504164208678</v>
      </c>
      <c r="E196" s="33">
        <f>'Hourly Loads p.u. of Peak'!E196^2</f>
        <v>0.18222008705473053</v>
      </c>
      <c r="F196" s="33">
        <f>'Hourly Loads p.u. of Peak'!F196^2</f>
        <v>0.17775338316459388</v>
      </c>
      <c r="G196" s="33">
        <f>'Hourly Loads p.u. of Peak'!G196^2</f>
        <v>0.17849398472303088</v>
      </c>
      <c r="H196" s="33">
        <f>'Hourly Loads p.u. of Peak'!H196^2</f>
        <v>0.18161420189784358</v>
      </c>
      <c r="I196" s="33">
        <f>'Hourly Loads p.u. of Peak'!I196^2</f>
        <v>0.19576785540041866</v>
      </c>
      <c r="J196" s="33">
        <f>'Hourly Loads p.u. of Peak'!J196^2</f>
        <v>0.25203990215353644</v>
      </c>
      <c r="K196" s="33">
        <f>'Hourly Loads p.u. of Peak'!K196^2</f>
        <v>0.31522360867836502</v>
      </c>
      <c r="L196" s="33">
        <f>'Hourly Loads p.u. of Peak'!L196^2</f>
        <v>0.37731346145360845</v>
      </c>
      <c r="M196" s="33">
        <f>'Hourly Loads p.u. of Peak'!M196^2</f>
        <v>0.40277732266936783</v>
      </c>
      <c r="N196" s="33">
        <f>'Hourly Loads p.u. of Peak'!N196^2</f>
        <v>0.42918207951449794</v>
      </c>
      <c r="O196" s="33">
        <f>'Hourly Loads p.u. of Peak'!O196^2</f>
        <v>0.45366306121805455</v>
      </c>
      <c r="P196" s="33">
        <f>'Hourly Loads p.u. of Peak'!P196^2</f>
        <v>0.47645525952005152</v>
      </c>
      <c r="Q196" s="33">
        <f>'Hourly Loads p.u. of Peak'!Q196^2</f>
        <v>0.48009594871354599</v>
      </c>
      <c r="R196" s="33">
        <f>'Hourly Loads p.u. of Peak'!R196^2</f>
        <v>0.47346068501916999</v>
      </c>
      <c r="S196" s="33">
        <f>'Hourly Loads p.u. of Peak'!S196^2</f>
        <v>0.45597356777778719</v>
      </c>
      <c r="T196" s="33">
        <f>'Hourly Loads p.u. of Peak'!T196^2</f>
        <v>0.42852541953743989</v>
      </c>
      <c r="U196" s="33">
        <f>'Hourly Loads p.u. of Peak'!U196^2</f>
        <v>0.38764892249356186</v>
      </c>
      <c r="V196" s="33">
        <f>'Hourly Loads p.u. of Peak'!V196^2</f>
        <v>0.37993573905993244</v>
      </c>
      <c r="W196" s="33">
        <f>'Hourly Loads p.u. of Peak'!W196^2</f>
        <v>0.3639348924674124</v>
      </c>
      <c r="X196" s="33">
        <f>'Hourly Loads p.u. of Peak'!X196^2</f>
        <v>0.31988532788754648</v>
      </c>
      <c r="Y196" s="33">
        <f>'Hourly Loads p.u. of Peak'!Y196^2</f>
        <v>0.26650493917528234</v>
      </c>
    </row>
    <row r="197" spans="1:25" x14ac:dyDescent="0.25">
      <c r="A197" s="29">
        <f>IF('2018 Hourly Load - RC2016'!A198="","",'2018 Hourly Load - RC2016'!A198)</f>
        <v>43288</v>
      </c>
      <c r="B197" s="33">
        <f>'Hourly Loads p.u. of Peak'!B197^2</f>
        <v>0.22539043221612001</v>
      </c>
      <c r="C197" s="33">
        <f>'Hourly Loads p.u. of Peak'!C197^2</f>
        <v>0.19747227082022106</v>
      </c>
      <c r="D197" s="33">
        <f>'Hourly Loads p.u. of Peak'!D197^2</f>
        <v>0.18122269621168971</v>
      </c>
      <c r="E197" s="33">
        <f>'Hourly Loads p.u. of Peak'!E197^2</f>
        <v>0.17337689810179951</v>
      </c>
      <c r="F197" s="33">
        <f>'Hourly Loads p.u. of Peak'!F197^2</f>
        <v>0.17299437886231395</v>
      </c>
      <c r="G197" s="33">
        <f>'Hourly Loads p.u. of Peak'!G197^2</f>
        <v>0.18793574468919316</v>
      </c>
      <c r="H197" s="33">
        <f>'Hourly Loads p.u. of Peak'!H197^2</f>
        <v>0.21596995483693918</v>
      </c>
      <c r="I197" s="33">
        <f>'Hourly Loads p.u. of Peak'!I197^2</f>
        <v>0.24815358341777508</v>
      </c>
      <c r="J197" s="33">
        <f>'Hourly Loads p.u. of Peak'!J197^2</f>
        <v>0.29919990844175387</v>
      </c>
      <c r="K197" s="33">
        <f>'Hourly Loads p.u. of Peak'!K197^2</f>
        <v>0.35616328316548695</v>
      </c>
      <c r="L197" s="33">
        <f>'Hourly Loads p.u. of Peak'!L197^2</f>
        <v>0.41781712395227377</v>
      </c>
      <c r="M197" s="33">
        <f>'Hourly Loads p.u. of Peak'!M197^2</f>
        <v>0.46049877085221852</v>
      </c>
      <c r="N197" s="33">
        <f>'Hourly Loads p.u. of Peak'!N197^2</f>
        <v>0.48090687253383851</v>
      </c>
      <c r="O197" s="33">
        <f>'Hourly Loads p.u. of Peak'!O197^2</f>
        <v>0.49691556044695573</v>
      </c>
      <c r="P197" s="33">
        <f>'Hourly Loads p.u. of Peak'!P197^2</f>
        <v>0.50258644819064491</v>
      </c>
      <c r="Q197" s="33">
        <f>'Hourly Loads p.u. of Peak'!Q197^2</f>
        <v>0.51906947664884184</v>
      </c>
      <c r="R197" s="33">
        <f>'Hourly Loads p.u. of Peak'!R197^2</f>
        <v>0.51906947664884184</v>
      </c>
      <c r="S197" s="33">
        <f>'Hourly Loads p.u. of Peak'!S197^2</f>
        <v>0.51636388064712557</v>
      </c>
      <c r="T197" s="33">
        <f>'Hourly Loads p.u. of Peak'!T197^2</f>
        <v>0.50442454485992383</v>
      </c>
      <c r="U197" s="33">
        <f>'Hourly Loads p.u. of Peak'!U197^2</f>
        <v>0.48905374628264009</v>
      </c>
      <c r="V197" s="33">
        <f>'Hourly Loads p.u. of Peak'!V197^2</f>
        <v>0.47737856629226827</v>
      </c>
      <c r="W197" s="33">
        <f>'Hourly Loads p.u. of Peak'!W197^2</f>
        <v>0.45018027199219435</v>
      </c>
      <c r="X197" s="33">
        <f>'Hourly Loads p.u. of Peak'!X197^2</f>
        <v>0.38968060831115375</v>
      </c>
      <c r="Y197" s="33">
        <f>'Hourly Loads p.u. of Peak'!Y197^2</f>
        <v>0.32220530268479453</v>
      </c>
    </row>
    <row r="198" spans="1:25" x14ac:dyDescent="0.25">
      <c r="A198" s="29">
        <f>IF('2018 Hourly Load - RC2016'!A199="","",'2018 Hourly Load - RC2016'!A199)</f>
        <v>43289</v>
      </c>
      <c r="B198" s="33">
        <f>'Hourly Loads p.u. of Peak'!B198^2</f>
        <v>0.26504027405291797</v>
      </c>
      <c r="C198" s="33">
        <f>'Hourly Loads p.u. of Peak'!C198^2</f>
        <v>0.2266616897345487</v>
      </c>
      <c r="D198" s="33">
        <f>'Hourly Loads p.u. of Peak'!D198^2</f>
        <v>0.20229145184666508</v>
      </c>
      <c r="E198" s="33">
        <f>'Hourly Loads p.u. of Peak'!E198^2</f>
        <v>0.18876984509309389</v>
      </c>
      <c r="F198" s="33">
        <f>'Hourly Loads p.u. of Peak'!F198^2</f>
        <v>0.18501296575261242</v>
      </c>
      <c r="G198" s="33">
        <f>'Hourly Loads p.u. of Peak'!G198^2</f>
        <v>0.19669325167859136</v>
      </c>
      <c r="H198" s="33">
        <f>'Hourly Loads p.u. of Peak'!H198^2</f>
        <v>0.2249938974015957</v>
      </c>
      <c r="I198" s="33">
        <f>'Hourly Loads p.u. of Peak'!I198^2</f>
        <v>0.25960501170894418</v>
      </c>
      <c r="J198" s="33">
        <f>'Hourly Loads p.u. of Peak'!J198^2</f>
        <v>0.31386453430435329</v>
      </c>
      <c r="K198" s="33">
        <f>'Hourly Loads p.u. of Peak'!K198^2</f>
        <v>0.39465180831478414</v>
      </c>
      <c r="L198" s="33">
        <f>'Hourly Loads p.u. of Peak'!L198^2</f>
        <v>0.48125462078824521</v>
      </c>
      <c r="M198" s="33">
        <f>'Hourly Loads p.u. of Peak'!M198^2</f>
        <v>0.56451274519265859</v>
      </c>
      <c r="N198" s="33">
        <f>'Hourly Loads p.u. of Peak'!N198^2</f>
        <v>0.63362252626752802</v>
      </c>
      <c r="O198" s="33">
        <f>'Hourly Loads p.u. of Peak'!O198^2</f>
        <v>0.66649758755611965</v>
      </c>
      <c r="P198" s="33">
        <f>'Hourly Loads p.u. of Peak'!P198^2</f>
        <v>0.66003255662769034</v>
      </c>
      <c r="Q198" s="33">
        <f>'Hourly Loads p.u. of Peak'!Q198^2</f>
        <v>0.6218381525711647</v>
      </c>
      <c r="R198" s="33">
        <f>'Hourly Loads p.u. of Peak'!R198^2</f>
        <v>0.58324943761873493</v>
      </c>
      <c r="S198" s="33">
        <f>'Hourly Loads p.u. of Peak'!S198^2</f>
        <v>0.55028898064812815</v>
      </c>
      <c r="T198" s="33">
        <f>'Hourly Loads p.u. of Peak'!T198^2</f>
        <v>0.51672421830583937</v>
      </c>
      <c r="U198" s="33">
        <f>'Hourly Loads p.u. of Peak'!U198^2</f>
        <v>0.47369070174500311</v>
      </c>
      <c r="V198" s="33">
        <f>'Hourly Loads p.u. of Peak'!V198^2</f>
        <v>0.43925843657903907</v>
      </c>
      <c r="W198" s="33">
        <f>'Hourly Loads p.u. of Peak'!W198^2</f>
        <v>0.40219418292819342</v>
      </c>
      <c r="X198" s="33">
        <f>'Hourly Loads p.u. of Peak'!X198^2</f>
        <v>0.34566954335857397</v>
      </c>
      <c r="Y198" s="33">
        <f>'Hourly Loads p.u. of Peak'!Y198^2</f>
        <v>0.28649399628523214</v>
      </c>
    </row>
    <row r="199" spans="1:25" x14ac:dyDescent="0.25">
      <c r="A199" s="29">
        <f>IF('2018 Hourly Load - RC2016'!A200="","",'2018 Hourly Load - RC2016'!A200)</f>
        <v>43290</v>
      </c>
      <c r="B199" s="33">
        <f>'Hourly Loads p.u. of Peak'!B199^2</f>
        <v>0.23570115958030743</v>
      </c>
      <c r="C199" s="33">
        <f>'Hourly Loads p.u. of Peak'!C199^2</f>
        <v>0.20470392524968362</v>
      </c>
      <c r="D199" s="33">
        <f>'Hourly Loads p.u. of Peak'!D199^2</f>
        <v>0.18566049265100526</v>
      </c>
      <c r="E199" s="33">
        <f>'Hourly Loads p.u. of Peak'!E199^2</f>
        <v>0.16785459744832135</v>
      </c>
      <c r="F199" s="33">
        <f>'Hourly Loads p.u. of Peak'!F199^2</f>
        <v>0.16932993353969955</v>
      </c>
      <c r="G199" s="33">
        <f>'Hourly Loads p.u. of Peak'!G199^2</f>
        <v>0.1862009624810764</v>
      </c>
      <c r="H199" s="33">
        <f>'Hourly Loads p.u. of Peak'!H199^2</f>
        <v>0.21565940223241753</v>
      </c>
      <c r="I199" s="33">
        <f>'Hourly Loads p.u. of Peak'!I199^2</f>
        <v>0.24719710813873158</v>
      </c>
      <c r="J199" s="33">
        <f>'Hourly Loads p.u. of Peak'!J199^2</f>
        <v>0.30328168413816992</v>
      </c>
      <c r="K199" s="33">
        <f>'Hourly Loads p.u. of Peak'!K199^2</f>
        <v>0.38489642520026002</v>
      </c>
      <c r="L199" s="33">
        <f>'Hourly Loads p.u. of Peak'!L199^2</f>
        <v>0.46498933560861561</v>
      </c>
      <c r="M199" s="33">
        <f>'Hourly Loads p.u. of Peak'!M199^2</f>
        <v>0.54917378146927731</v>
      </c>
      <c r="N199" s="33">
        <f>'Hourly Loads p.u. of Peak'!N199^2</f>
        <v>0.60657970552466312</v>
      </c>
      <c r="O199" s="33">
        <f>'Hourly Loads p.u. of Peak'!O199^2</f>
        <v>0.62348658424366743</v>
      </c>
      <c r="P199" s="33">
        <f>'Hourly Loads p.u. of Peak'!P199^2</f>
        <v>0.57232466956564143</v>
      </c>
      <c r="Q199" s="33">
        <f>'Hourly Loads p.u. of Peak'!Q199^2</f>
        <v>0.53264251632095105</v>
      </c>
      <c r="R199" s="33">
        <f>'Hourly Loads p.u. of Peak'!R199^2</f>
        <v>0.51396484152801536</v>
      </c>
      <c r="S199" s="33">
        <f>'Hourly Loads p.u. of Peak'!S199^2</f>
        <v>0.48701061269557461</v>
      </c>
      <c r="T199" s="33">
        <f>'Hourly Loads p.u. of Peak'!T199^2</f>
        <v>0.45524033273157638</v>
      </c>
      <c r="U199" s="33">
        <f>'Hourly Loads p.u. of Peak'!U199^2</f>
        <v>0.4371012128246568</v>
      </c>
      <c r="V199" s="33">
        <f>'Hourly Loads p.u. of Peak'!V199^2</f>
        <v>0.42138958213548777</v>
      </c>
      <c r="W199" s="33">
        <f>'Hourly Loads p.u. of Peak'!W199^2</f>
        <v>0.43505952461013225</v>
      </c>
      <c r="X199" s="33">
        <f>'Hourly Loads p.u. of Peak'!X199^2</f>
        <v>0.34131091597826141</v>
      </c>
      <c r="Y199" s="33">
        <f>'Hourly Loads p.u. of Peak'!Y199^2</f>
        <v>0.28363866632161505</v>
      </c>
    </row>
    <row r="200" spans="1:25" x14ac:dyDescent="0.25">
      <c r="A200" s="29">
        <f>IF('2018 Hourly Load - RC2016'!A201="","",'2018 Hourly Load - RC2016'!A201)</f>
        <v>43291</v>
      </c>
      <c r="B200" s="33">
        <f>'Hourly Loads p.u. of Peak'!B200^2</f>
        <v>0.23081796670473242</v>
      </c>
      <c r="C200" s="33">
        <f>'Hourly Loads p.u. of Peak'!C200^2</f>
        <v>0.19877405746953197</v>
      </c>
      <c r="D200" s="33">
        <f>'Hourly Loads p.u. of Peak'!D200^2</f>
        <v>0.18051194997519679</v>
      </c>
      <c r="E200" s="33">
        <f>'Hourly Loads p.u. of Peak'!E200^2</f>
        <v>0.17050104838670879</v>
      </c>
      <c r="F200" s="33">
        <f>'Hourly Loads p.u. of Peak'!F200^2</f>
        <v>0.16758082852759812</v>
      </c>
      <c r="G200" s="33">
        <f>'Hourly Loads p.u. of Peak'!G200^2</f>
        <v>0.18026351871441734</v>
      </c>
      <c r="H200" s="33">
        <f>'Hourly Loads p.u. of Peak'!H200^2</f>
        <v>0.20941878633841501</v>
      </c>
      <c r="I200" s="33">
        <f>'Hourly Loads p.u. of Peak'!I200^2</f>
        <v>0.24409099731114628</v>
      </c>
      <c r="J200" s="33">
        <f>'Hourly Loads p.u. of Peak'!J200^2</f>
        <v>0.29970289983166015</v>
      </c>
      <c r="K200" s="33">
        <f>'Hourly Loads p.u. of Peak'!K200^2</f>
        <v>0.37321837890347204</v>
      </c>
      <c r="L200" s="33">
        <f>'Hourly Loads p.u. of Peak'!L200^2</f>
        <v>0.43478398737735097</v>
      </c>
      <c r="M200" s="33">
        <f>'Hourly Loads p.u. of Peak'!M200^2</f>
        <v>0.47882302238334284</v>
      </c>
      <c r="N200" s="33">
        <f>'Hourly Loads p.u. of Peak'!N200^2</f>
        <v>0.52075652665072358</v>
      </c>
      <c r="O200" s="33">
        <f>'Hourly Loads p.u. of Peak'!O200^2</f>
        <v>0.55134326296035441</v>
      </c>
      <c r="P200" s="33">
        <f>'Hourly Loads p.u. of Peak'!P200^2</f>
        <v>0.55010303556546425</v>
      </c>
      <c r="Q200" s="33">
        <f>'Hourly Loads p.u. of Peak'!Q200^2</f>
        <v>0.52978007994234044</v>
      </c>
      <c r="R200" s="33">
        <f>'Hourly Loads p.u. of Peak'!R200^2</f>
        <v>0.49962884590041495</v>
      </c>
      <c r="S200" s="33">
        <f>'Hourly Loads p.u. of Peak'!S200^2</f>
        <v>0.46767127498149541</v>
      </c>
      <c r="T200" s="33">
        <f>'Hourly Loads p.u. of Peak'!T200^2</f>
        <v>0.4418096797109512</v>
      </c>
      <c r="U200" s="33">
        <f>'Hourly Loads p.u. of Peak'!U200^2</f>
        <v>0.41544393395947732</v>
      </c>
      <c r="V200" s="33">
        <f>'Hourly Loads p.u. of Peak'!V200^2</f>
        <v>0.40825812821333701</v>
      </c>
      <c r="W200" s="33">
        <f>'Hourly Loads p.u. of Peak'!W200^2</f>
        <v>0.38608970068061299</v>
      </c>
      <c r="X200" s="33">
        <f>'Hourly Loads p.u. of Peak'!X200^2</f>
        <v>0.33727104910306005</v>
      </c>
      <c r="Y200" s="33">
        <f>'Hourly Loads p.u. of Peak'!Y200^2</f>
        <v>0.28075335884272318</v>
      </c>
    </row>
    <row r="201" spans="1:25" x14ac:dyDescent="0.25">
      <c r="A201" s="29">
        <f>IF('2018 Hourly Load - RC2016'!A202="","",'2018 Hourly Load - RC2016'!A202)</f>
        <v>43292</v>
      </c>
      <c r="B201" s="33">
        <f>'Hourly Loads p.u. of Peak'!B201^2</f>
        <v>0.22989553797887829</v>
      </c>
      <c r="C201" s="33">
        <f>'Hourly Loads p.u. of Peak'!C201^2</f>
        <v>0.1985878261053502</v>
      </c>
      <c r="D201" s="33">
        <f>'Hourly Loads p.u. of Peak'!D201^2</f>
        <v>0.17973174206702067</v>
      </c>
      <c r="E201" s="33">
        <f>'Hourly Loads p.u. of Peak'!E201^2</f>
        <v>0.17015618389490819</v>
      </c>
      <c r="F201" s="33">
        <f>'Hourly Loads p.u. of Peak'!F201^2</f>
        <v>0.16792307459088238</v>
      </c>
      <c r="G201" s="33">
        <f>'Hourly Loads p.u. of Peak'!G201^2</f>
        <v>0.1795192513560574</v>
      </c>
      <c r="H201" s="33">
        <f>'Hourly Loads p.u. of Peak'!H201^2</f>
        <v>0.20459052111063811</v>
      </c>
      <c r="I201" s="33">
        <f>'Hourly Loads p.u. of Peak'!I201^2</f>
        <v>0.23981635340706886</v>
      </c>
      <c r="J201" s="33">
        <f>'Hourly Loads p.u. of Peak'!J201^2</f>
        <v>0.30369598760860655</v>
      </c>
      <c r="K201" s="33">
        <f>'Hourly Loads p.u. of Peak'!K201^2</f>
        <v>0.38122448593523162</v>
      </c>
      <c r="L201" s="33">
        <f>'Hourly Loads p.u. of Peak'!L201^2</f>
        <v>0.46328149179307576</v>
      </c>
      <c r="M201" s="33">
        <f>'Hourly Loads p.u. of Peak'!M201^2</f>
        <v>0.54256788956037938</v>
      </c>
      <c r="N201" s="33">
        <f>'Hourly Loads p.u. of Peak'!N201^2</f>
        <v>0.60566892531446892</v>
      </c>
      <c r="O201" s="33">
        <f>'Hourly Loads p.u. of Peak'!O201^2</f>
        <v>0.65853988479391434</v>
      </c>
      <c r="P201" s="33">
        <f>'Hourly Loads p.u. of Peak'!P201^2</f>
        <v>0.69037969625435602</v>
      </c>
      <c r="Q201" s="33">
        <f>'Hourly Loads p.u. of Peak'!Q201^2</f>
        <v>0.69817778135982034</v>
      </c>
      <c r="R201" s="33">
        <f>'Hourly Loads p.u. of Peak'!R201^2</f>
        <v>0.6914215427767485</v>
      </c>
      <c r="S201" s="33">
        <f>'Hourly Loads p.u. of Peak'!S201^2</f>
        <v>0.66765781148611958</v>
      </c>
      <c r="T201" s="33">
        <f>'Hourly Loads p.u. of Peak'!T201^2</f>
        <v>0.62963790648840356</v>
      </c>
      <c r="U201" s="33">
        <f>'Hourly Loads p.u. of Peak'!U201^2</f>
        <v>0.57339984344619077</v>
      </c>
      <c r="V201" s="33">
        <f>'Hourly Loads p.u. of Peak'!V201^2</f>
        <v>0.54127609832552515</v>
      </c>
      <c r="W201" s="33">
        <f>'Hourly Loads p.u. of Peak'!W201^2</f>
        <v>0.50709871971944298</v>
      </c>
      <c r="X201" s="33">
        <f>'Hourly Loads p.u. of Peak'!X201^2</f>
        <v>0.44436831030251744</v>
      </c>
      <c r="Y201" s="33">
        <f>'Hourly Loads p.u. of Peak'!Y201^2</f>
        <v>0.3755191134879815</v>
      </c>
    </row>
    <row r="202" spans="1:25" x14ac:dyDescent="0.25">
      <c r="A202" s="29">
        <f>IF('2018 Hourly Load - RC2016'!A203="","",'2018 Hourly Load - RC2016'!A203)</f>
        <v>43293</v>
      </c>
      <c r="B202" s="33">
        <f>'Hourly Loads p.u. of Peak'!B202^2</f>
        <v>0.31494217998142188</v>
      </c>
      <c r="C202" s="33">
        <f>'Hourly Loads p.u. of Peak'!C202^2</f>
        <v>0.27262206474359418</v>
      </c>
      <c r="D202" s="33">
        <f>'Hourly Loads p.u. of Peak'!D202^2</f>
        <v>0.24231901770752551</v>
      </c>
      <c r="E202" s="33">
        <f>'Hourly Loads p.u. of Peak'!E202^2</f>
        <v>0.22400408778191935</v>
      </c>
      <c r="F202" s="33">
        <f>'Hourly Loads p.u. of Peak'!F202^2</f>
        <v>0.21014596757789589</v>
      </c>
      <c r="G202" s="33">
        <f>'Hourly Loads p.u. of Peak'!G202^2</f>
        <v>0.210260900879195</v>
      </c>
      <c r="H202" s="33">
        <f>'Hourly Loads p.u. of Peak'!H202^2</f>
        <v>0.21383941810599602</v>
      </c>
      <c r="I202" s="33">
        <f>'Hourly Loads p.u. of Peak'!I202^2</f>
        <v>0.23150094887085648</v>
      </c>
      <c r="J202" s="33">
        <f>'Hourly Loads p.u. of Peak'!J202^2</f>
        <v>0.29161547488389516</v>
      </c>
      <c r="K202" s="33">
        <f>'Hourly Loads p.u. of Peak'!K202^2</f>
        <v>0.38401562599657868</v>
      </c>
      <c r="L202" s="33">
        <f>'Hourly Loads p.u. of Peak'!L202^2</f>
        <v>0.46658615805505987</v>
      </c>
      <c r="M202" s="33">
        <f>'Hourly Loads p.u. of Peak'!M202^2</f>
        <v>0.54632896711458212</v>
      </c>
      <c r="N202" s="33">
        <f>'Hourly Loads p.u. of Peak'!N202^2</f>
        <v>0.61415249405810002</v>
      </c>
      <c r="O202" s="33">
        <f>'Hourly Loads p.u. of Peak'!O202^2</f>
        <v>0.65272110820761875</v>
      </c>
      <c r="P202" s="33">
        <f>'Hourly Loads p.u. of Peak'!P202^2</f>
        <v>0.66418016659948476</v>
      </c>
      <c r="Q202" s="33">
        <f>'Hourly Loads p.u. of Peak'!Q202^2</f>
        <v>0.66186678151400291</v>
      </c>
      <c r="R202" s="33">
        <f>'Hourly Loads p.u. of Peak'!R202^2</f>
        <v>0.65143904705313138</v>
      </c>
      <c r="S202" s="33">
        <f>'Hourly Loads p.u. of Peak'!S202^2</f>
        <v>0.61723415225457989</v>
      </c>
      <c r="T202" s="33">
        <f>'Hourly Loads p.u. of Peak'!T202^2</f>
        <v>0.57099790659952199</v>
      </c>
      <c r="U202" s="33">
        <f>'Hourly Loads p.u. of Peak'!U202^2</f>
        <v>0.5101379977775754</v>
      </c>
      <c r="V202" s="33">
        <f>'Hourly Loads p.u. of Peak'!V202^2</f>
        <v>0.48050132508836074</v>
      </c>
      <c r="W202" s="33">
        <f>'Hourly Loads p.u. of Peak'!W202^2</f>
        <v>0.44069953584475585</v>
      </c>
      <c r="X202" s="33">
        <f>'Hourly Loads p.u. of Peak'!X202^2</f>
        <v>0.38640129367406517</v>
      </c>
      <c r="Y202" s="33">
        <f>'Hourly Loads p.u. of Peak'!Y202^2</f>
        <v>0.32849673703944343</v>
      </c>
    </row>
    <row r="203" spans="1:25" x14ac:dyDescent="0.25">
      <c r="A203" s="29">
        <f>IF('2018 Hourly Load - RC2016'!A204="","",'2018 Hourly Load - RC2016'!A204)</f>
        <v>43294</v>
      </c>
      <c r="B203" s="33">
        <f>'Hourly Loads p.u. of Peak'!B203^2</f>
        <v>0.28448484990030948</v>
      </c>
      <c r="C203" s="33">
        <f>'Hourly Loads p.u. of Peak'!C203^2</f>
        <v>0.25199795318308466</v>
      </c>
      <c r="D203" s="33">
        <f>'Hourly Loads p.u. of Peak'!D203^2</f>
        <v>0.22961516538143673</v>
      </c>
      <c r="E203" s="33">
        <f>'Hourly Loads p.u. of Peak'!E203^2</f>
        <v>0.21275883804337001</v>
      </c>
      <c r="F203" s="33">
        <f>'Hourly Loads p.u. of Peak'!F203^2</f>
        <v>0.20195334464605577</v>
      </c>
      <c r="G203" s="33">
        <f>'Hourly Loads p.u. of Peak'!G203^2</f>
        <v>0.19776944500064295</v>
      </c>
      <c r="H203" s="33">
        <f>'Hourly Loads p.u. of Peak'!H203^2</f>
        <v>0.19862506539571056</v>
      </c>
      <c r="I203" s="33">
        <f>'Hourly Loads p.u. of Peak'!I203^2</f>
        <v>0.21768198813810533</v>
      </c>
      <c r="J203" s="33">
        <f>'Hourly Loads p.u. of Peak'!J203^2</f>
        <v>0.28470773926372089</v>
      </c>
      <c r="K203" s="33">
        <f>'Hourly Loads p.u. of Peak'!K203^2</f>
        <v>0.36904410809252347</v>
      </c>
      <c r="L203" s="33">
        <f>'Hourly Loads p.u. of Peak'!L203^2</f>
        <v>0.44721368849215309</v>
      </c>
      <c r="M203" s="33">
        <f>'Hourly Loads p.u. of Peak'!M203^2</f>
        <v>0.52274834951258153</v>
      </c>
      <c r="N203" s="33">
        <f>'Hourly Loads p.u. of Peak'!N203^2</f>
        <v>0.58076325545297991</v>
      </c>
      <c r="O203" s="33">
        <f>'Hourly Loads p.u. of Peak'!O203^2</f>
        <v>0.61088260052681342</v>
      </c>
      <c r="P203" s="33">
        <f>'Hourly Loads p.u. of Peak'!P203^2</f>
        <v>0.6360193309943043</v>
      </c>
      <c r="Q203" s="33">
        <f>'Hourly Loads p.u. of Peak'!Q203^2</f>
        <v>0.65380171620014904</v>
      </c>
      <c r="R203" s="33">
        <f>'Hourly Loads p.u. of Peak'!R203^2</f>
        <v>0.65049517688896596</v>
      </c>
      <c r="S203" s="33">
        <f>'Hourly Loads p.u. of Peak'!S203^2</f>
        <v>0.62632699091036015</v>
      </c>
      <c r="T203" s="33">
        <f>'Hourly Loads p.u. of Peak'!T203^2</f>
        <v>0.58759702046756535</v>
      </c>
      <c r="U203" s="33">
        <f>'Hourly Loads p.u. of Peak'!U203^2</f>
        <v>0.539187891109978</v>
      </c>
      <c r="V203" s="33">
        <f>'Hourly Loads p.u. of Peak'!V203^2</f>
        <v>0.51342582754419919</v>
      </c>
      <c r="W203" s="33">
        <f>'Hourly Loads p.u. of Peak'!W203^2</f>
        <v>0.48631109428056007</v>
      </c>
      <c r="X203" s="33">
        <f>'Hourly Loads p.u. of Peak'!X203^2</f>
        <v>0.4255766710268335</v>
      </c>
      <c r="Y203" s="33">
        <f>'Hourly Loads p.u. of Peak'!Y203^2</f>
        <v>0.3579108310854307</v>
      </c>
    </row>
    <row r="204" spans="1:25" x14ac:dyDescent="0.25">
      <c r="A204" s="29">
        <f>IF('2018 Hourly Load - RC2016'!A205="","",'2018 Hourly Load - RC2016'!A205)</f>
        <v>43295</v>
      </c>
      <c r="B204" s="33">
        <f>'Hourly Loads p.u. of Peak'!B204^2</f>
        <v>0.30011475245300545</v>
      </c>
      <c r="C204" s="33">
        <f>'Hourly Loads p.u. of Peak'!C204^2</f>
        <v>0.26003094274761268</v>
      </c>
      <c r="D204" s="33">
        <f>'Hourly Loads p.u. of Peak'!D204^2</f>
        <v>0.2317020179966312</v>
      </c>
      <c r="E204" s="33">
        <f>'Hourly Loads p.u. of Peak'!E204^2</f>
        <v>0.21674731389488949</v>
      </c>
      <c r="F204" s="33">
        <f>'Hourly Loads p.u. of Peak'!F204^2</f>
        <v>0.21283593156136896</v>
      </c>
      <c r="G204" s="33">
        <f>'Hourly Loads p.u. of Peak'!G204^2</f>
        <v>0.22455811234361039</v>
      </c>
      <c r="H204" s="33">
        <f>'Hourly Loads p.u. of Peak'!H204^2</f>
        <v>0.25296366278669591</v>
      </c>
      <c r="I204" s="33">
        <f>'Hourly Loads p.u. of Peak'!I204^2</f>
        <v>0.2857788231589275</v>
      </c>
      <c r="J204" s="33">
        <f>'Hourly Loads p.u. of Peak'!J204^2</f>
        <v>0.34906773465030716</v>
      </c>
      <c r="K204" s="33">
        <f>'Hourly Loads p.u. of Peak'!K204^2</f>
        <v>0.43088077803203961</v>
      </c>
      <c r="L204" s="33">
        <f>'Hourly Loads p.u. of Peak'!L204^2</f>
        <v>0.51888888363406538</v>
      </c>
      <c r="M204" s="33">
        <f>'Hourly Loads p.u. of Peak'!M204^2</f>
        <v>0.59724435849340751</v>
      </c>
      <c r="N204" s="33">
        <f>'Hourly Loads p.u. of Peak'!N204^2</f>
        <v>0.65677799661379577</v>
      </c>
      <c r="O204" s="33">
        <f>'Hourly Loads p.u. of Peak'!O204^2</f>
        <v>0.67319979399394614</v>
      </c>
      <c r="P204" s="33">
        <f>'Hourly Loads p.u. of Peak'!P204^2</f>
        <v>0.6608474534768517</v>
      </c>
      <c r="Q204" s="33">
        <f>'Hourly Loads p.u. of Peak'!Q204^2</f>
        <v>0.65427476324154166</v>
      </c>
      <c r="R204" s="33">
        <f>'Hourly Loads p.u. of Peak'!R204^2</f>
        <v>0.65157394150782055</v>
      </c>
      <c r="S204" s="33">
        <f>'Hourly Loads p.u. of Peak'!S204^2</f>
        <v>0.65029300802321433</v>
      </c>
      <c r="T204" s="33">
        <f>'Hourly Loads p.u. of Peak'!T204^2</f>
        <v>0.63348950311641838</v>
      </c>
      <c r="U204" s="33">
        <f>'Hourly Loads p.u. of Peak'!U204^2</f>
        <v>0.57923593657307471</v>
      </c>
      <c r="V204" s="33">
        <f>'Hourly Loads p.u. of Peak'!V204^2</f>
        <v>0.53227666948863916</v>
      </c>
      <c r="W204" s="33">
        <f>'Hourly Loads p.u. of Peak'!W204^2</f>
        <v>0.48334374969062999</v>
      </c>
      <c r="X204" s="33">
        <f>'Hourly Loads p.u. of Peak'!X204^2</f>
        <v>0.41286270807543335</v>
      </c>
      <c r="Y204" s="33">
        <f>'Hourly Loads p.u. of Peak'!Y204^2</f>
        <v>0.33984794759757558</v>
      </c>
    </row>
    <row r="205" spans="1:25" x14ac:dyDescent="0.25">
      <c r="A205" s="29">
        <f>IF('2018 Hourly Load - RC2016'!A206="","",'2018 Hourly Load - RC2016'!A206)</f>
        <v>43296</v>
      </c>
      <c r="B205" s="33">
        <f>'Hourly Loads p.u. of Peak'!B205^2</f>
        <v>0.28035501731252238</v>
      </c>
      <c r="C205" s="33">
        <f>'Hourly Loads p.u. of Peak'!C205^2</f>
        <v>0.24186675749731498</v>
      </c>
      <c r="D205" s="33">
        <f>'Hourly Loads p.u. of Peak'!D205^2</f>
        <v>0.21709758107752894</v>
      </c>
      <c r="E205" s="33">
        <f>'Hourly Loads p.u. of Peak'!E205^2</f>
        <v>0.20184070508813701</v>
      </c>
      <c r="F205" s="33">
        <f>'Hourly Loads p.u. of Peak'!F205^2</f>
        <v>0.19832724882749264</v>
      </c>
      <c r="G205" s="33">
        <f>'Hourly Loads p.u. of Peak'!G205^2</f>
        <v>0.21029921896210407</v>
      </c>
      <c r="H205" s="33">
        <f>'Hourly Loads p.u. of Peak'!H205^2</f>
        <v>0.24034861882778857</v>
      </c>
      <c r="I205" s="33">
        <f>'Hourly Loads p.u. of Peak'!I205^2</f>
        <v>0.27118417567123854</v>
      </c>
      <c r="J205" s="33">
        <f>'Hourly Loads p.u. of Peak'!J205^2</f>
        <v>0.32130472561771928</v>
      </c>
      <c r="K205" s="33">
        <f>'Hourly Loads p.u. of Peak'!K205^2</f>
        <v>0.39749158830425185</v>
      </c>
      <c r="L205" s="33">
        <f>'Hourly Loads p.u. of Peak'!L205^2</f>
        <v>0.46732847032012753</v>
      </c>
      <c r="M205" s="33">
        <f>'Hourly Loads p.u. of Peak'!M205^2</f>
        <v>0.53057104610048089</v>
      </c>
      <c r="N205" s="33">
        <f>'Hourly Loads p.u. of Peak'!N205^2</f>
        <v>0.57049287807223004</v>
      </c>
      <c r="O205" s="33">
        <f>'Hourly Loads p.u. of Peak'!O205^2</f>
        <v>0.5708084947175025</v>
      </c>
      <c r="P205" s="33">
        <f>'Hourly Loads p.u. of Peak'!P205^2</f>
        <v>0.55357919143908296</v>
      </c>
      <c r="Q205" s="33">
        <f>'Hourly Loads p.u. of Peak'!Q205^2</f>
        <v>0.52292961284505834</v>
      </c>
      <c r="R205" s="33">
        <f>'Hourly Loads p.u. of Peak'!R205^2</f>
        <v>0.50211264529622035</v>
      </c>
      <c r="S205" s="33">
        <f>'Hourly Loads p.u. of Peak'!S205^2</f>
        <v>0.48771063384886432</v>
      </c>
      <c r="T205" s="33">
        <f>'Hourly Loads p.u. of Peak'!T205^2</f>
        <v>0.48154450700929652</v>
      </c>
      <c r="U205" s="33">
        <f>'Hourly Loads p.u. of Peak'!U205^2</f>
        <v>0.45857282939745198</v>
      </c>
      <c r="V205" s="33">
        <f>'Hourly Loads p.u. of Peak'!V205^2</f>
        <v>0.45090942228991959</v>
      </c>
      <c r="W205" s="33">
        <f>'Hourly Loads p.u. of Peak'!W205^2</f>
        <v>0.42688596907474857</v>
      </c>
      <c r="X205" s="33">
        <f>'Hourly Loads p.u. of Peak'!X205^2</f>
        <v>0.36960270792164229</v>
      </c>
      <c r="Y205" s="33">
        <f>'Hourly Loads p.u. of Peak'!Y205^2</f>
        <v>0.30655776239761212</v>
      </c>
    </row>
    <row r="206" spans="1:25" x14ac:dyDescent="0.25">
      <c r="A206" s="29">
        <f>IF('2018 Hourly Load - RC2016'!A207="","",'2018 Hourly Load - RC2016'!A207)</f>
        <v>43297</v>
      </c>
      <c r="B206" s="33">
        <f>'Hourly Loads p.u. of Peak'!B206^2</f>
        <v>0.25557607939122723</v>
      </c>
      <c r="C206" s="33">
        <f>'Hourly Loads p.u. of Peak'!C206^2</f>
        <v>0.21908777003999275</v>
      </c>
      <c r="D206" s="33">
        <f>'Hourly Loads p.u. of Peak'!D206^2</f>
        <v>0.19558303798763566</v>
      </c>
      <c r="E206" s="33">
        <f>'Hourly Loads p.u. of Peak'!E206^2</f>
        <v>0.18440245121410848</v>
      </c>
      <c r="F206" s="33">
        <f>'Hourly Loads p.u. of Peak'!F206^2</f>
        <v>0.18282698117940588</v>
      </c>
      <c r="G206" s="33">
        <f>'Hourly Loads p.u. of Peak'!G206^2</f>
        <v>0.198401682022119</v>
      </c>
      <c r="H206" s="33">
        <f>'Hourly Loads p.u. of Peak'!H206^2</f>
        <v>0.23570115958030743</v>
      </c>
      <c r="I206" s="33">
        <f>'Hourly Loads p.u. of Peak'!I206^2</f>
        <v>0.26862287951944264</v>
      </c>
      <c r="J206" s="33">
        <f>'Hourly Loads p.u. of Peak'!J206^2</f>
        <v>0.32969514813092665</v>
      </c>
      <c r="K206" s="33">
        <f>'Hourly Loads p.u. of Peak'!K206^2</f>
        <v>0.40660466915808274</v>
      </c>
      <c r="L206" s="33">
        <f>'Hourly Loads p.u. of Peak'!L206^2</f>
        <v>0.47559047113393838</v>
      </c>
      <c r="M206" s="33">
        <f>'Hourly Loads p.u. of Peak'!M206^2</f>
        <v>0.53044932059561034</v>
      </c>
      <c r="N206" s="33">
        <f>'Hourly Loads p.u. of Peak'!N206^2</f>
        <v>0.56564340357347009</v>
      </c>
      <c r="O206" s="33">
        <f>'Hourly Loads p.u. of Peak'!O206^2</f>
        <v>0.53906518107598533</v>
      </c>
      <c r="P206" s="33">
        <f>'Hourly Loads p.u. of Peak'!P206^2</f>
        <v>0.50900465638034409</v>
      </c>
      <c r="Q206" s="33">
        <f>'Hourly Loads p.u. of Peak'!Q206^2</f>
        <v>0.4848553789468647</v>
      </c>
      <c r="R206" s="33">
        <f>'Hourly Loads p.u. of Peak'!R206^2</f>
        <v>0.46367970763870764</v>
      </c>
      <c r="S206" s="33">
        <f>'Hourly Loads p.u. of Peak'!S206^2</f>
        <v>0.44420121790517147</v>
      </c>
      <c r="T206" s="33">
        <f>'Hourly Loads p.u. of Peak'!T206^2</f>
        <v>0.43153923948791711</v>
      </c>
      <c r="U206" s="33">
        <f>'Hourly Loads p.u. of Peak'!U206^2</f>
        <v>0.41045011422470318</v>
      </c>
      <c r="V206" s="33">
        <f>'Hourly Loads p.u. of Peak'!V206^2</f>
        <v>0.41334607521641886</v>
      </c>
      <c r="W206" s="33">
        <f>'Hourly Loads p.u. of Peak'!W206^2</f>
        <v>0.39822948939007885</v>
      </c>
      <c r="X206" s="33">
        <f>'Hourly Loads p.u. of Peak'!X206^2</f>
        <v>0.34946280314486228</v>
      </c>
      <c r="Y206" s="33">
        <f>'Hourly Loads p.u. of Peak'!Y206^2</f>
        <v>0.29206689196012331</v>
      </c>
    </row>
    <row r="207" spans="1:25" x14ac:dyDescent="0.25">
      <c r="A207" s="29">
        <f>IF('2018 Hourly Load - RC2016'!A208="","",'2018 Hourly Load - RC2016'!A208)</f>
        <v>43298</v>
      </c>
      <c r="B207" s="33">
        <f>'Hourly Loads p.u. of Peak'!B207^2</f>
        <v>0.24322480544734837</v>
      </c>
      <c r="C207" s="33">
        <f>'Hourly Loads p.u. of Peak'!C207^2</f>
        <v>0.21248912070437109</v>
      </c>
      <c r="D207" s="33">
        <f>'Hourly Loads p.u. of Peak'!D207^2</f>
        <v>0.1898241693001764</v>
      </c>
      <c r="E207" s="33">
        <f>'Hourly Loads p.u. of Peak'!E207^2</f>
        <v>0.1790946469878372</v>
      </c>
      <c r="F207" s="33">
        <f>'Hourly Loads p.u. of Peak'!F207^2</f>
        <v>0.17807059530564229</v>
      </c>
      <c r="G207" s="33">
        <f>'Hourly Loads p.u. of Peak'!G207^2</f>
        <v>0.19227124960008674</v>
      </c>
      <c r="H207" s="33">
        <f>'Hourly Loads p.u. of Peak'!H207^2</f>
        <v>0.2232138111432882</v>
      </c>
      <c r="I207" s="33">
        <f>'Hourly Loads p.u. of Peak'!I207^2</f>
        <v>0.25124346871665371</v>
      </c>
      <c r="J207" s="33">
        <f>'Hourly Loads p.u. of Peak'!J207^2</f>
        <v>0.31710301193029983</v>
      </c>
      <c r="K207" s="33">
        <f>'Hourly Loads p.u. of Peak'!K207^2</f>
        <v>0.38759689781017892</v>
      </c>
      <c r="L207" s="33">
        <f>'Hourly Loads p.u. of Peak'!L207^2</f>
        <v>0.46231510838052592</v>
      </c>
      <c r="M207" s="33">
        <f>'Hourly Loads p.u. of Peak'!M207^2</f>
        <v>0.53099719534152579</v>
      </c>
      <c r="N207" s="33">
        <f>'Hourly Loads p.u. of Peak'!N207^2</f>
        <v>0.53270350301233638</v>
      </c>
      <c r="O207" s="33">
        <f>'Hourly Loads p.u. of Peak'!O207^2</f>
        <v>0.52135970784376251</v>
      </c>
      <c r="P207" s="33">
        <f>'Hourly Loads p.u. of Peak'!P207^2</f>
        <v>0.50739628666414216</v>
      </c>
      <c r="Q207" s="33">
        <f>'Hourly Loads p.u. of Peak'!Q207^2</f>
        <v>0.53020591148072538</v>
      </c>
      <c r="R207" s="33">
        <f>'Hourly Loads p.u. of Peak'!R207^2</f>
        <v>0.56156580339772844</v>
      </c>
      <c r="S207" s="33">
        <f>'Hourly Loads p.u. of Peak'!S207^2</f>
        <v>0.56526639176196425</v>
      </c>
      <c r="T207" s="33">
        <f>'Hourly Loads p.u. of Peak'!T207^2</f>
        <v>0.55818947598410718</v>
      </c>
      <c r="U207" s="33">
        <f>'Hourly Loads p.u. of Peak'!U207^2</f>
        <v>0.52935441947461859</v>
      </c>
      <c r="V207" s="33">
        <f>'Hourly Loads p.u. of Peak'!V207^2</f>
        <v>0.50632545413807339</v>
      </c>
      <c r="W207" s="33">
        <f>'Hourly Loads p.u. of Peak'!W207^2</f>
        <v>0.47369070174500311</v>
      </c>
      <c r="X207" s="33">
        <f>'Hourly Loads p.u. of Peak'!X207^2</f>
        <v>0.40230017691453734</v>
      </c>
      <c r="Y207" s="33">
        <f>'Hourly Loads p.u. of Peak'!Y207^2</f>
        <v>0.33547789514083659</v>
      </c>
    </row>
    <row r="208" spans="1:25" x14ac:dyDescent="0.25">
      <c r="A208" s="29">
        <f>IF('2018 Hourly Load - RC2016'!A209="","",'2018 Hourly Load - RC2016'!A209)</f>
        <v>43299</v>
      </c>
      <c r="B208" s="33">
        <f>'Hourly Loads p.u. of Peak'!B208^2</f>
        <v>0.27161949814018599</v>
      </c>
      <c r="C208" s="33">
        <f>'Hourly Loads p.u. of Peak'!C208^2</f>
        <v>0.23291026565124107</v>
      </c>
      <c r="D208" s="33">
        <f>'Hourly Loads p.u. of Peak'!D208^2</f>
        <v>0.20873104037801021</v>
      </c>
      <c r="E208" s="33">
        <f>'Hourly Loads p.u. of Peak'!E208^2</f>
        <v>0.19348228849949517</v>
      </c>
      <c r="F208" s="33">
        <f>'Hourly Loads p.u. of Peak'!F208^2</f>
        <v>0.18782708514261934</v>
      </c>
      <c r="G208" s="33">
        <f>'Hourly Loads p.u. of Peak'!G208^2</f>
        <v>0.19892310540316183</v>
      </c>
      <c r="H208" s="33">
        <f>'Hourly Loads p.u. of Peak'!H208^2</f>
        <v>0.22436016787586524</v>
      </c>
      <c r="I208" s="33">
        <f>'Hourly Loads p.u. of Peak'!I208^2</f>
        <v>0.25646397279056898</v>
      </c>
      <c r="J208" s="33">
        <f>'Hourly Loads p.u. of Peak'!J208^2</f>
        <v>0.32054732247630197</v>
      </c>
      <c r="K208" s="33">
        <f>'Hourly Loads p.u. of Peak'!K208^2</f>
        <v>0.40761768154565237</v>
      </c>
      <c r="L208" s="33">
        <f>'Hourly Loads p.u. of Peak'!L208^2</f>
        <v>0.49573817533645925</v>
      </c>
      <c r="M208" s="33">
        <f>'Hourly Loads p.u. of Peak'!M208^2</f>
        <v>0.5815276690003448</v>
      </c>
      <c r="N208" s="33">
        <f>'Hourly Loads p.u. of Peak'!N208^2</f>
        <v>0.65610097573659409</v>
      </c>
      <c r="O208" s="33">
        <f>'Hourly Loads p.u. of Peak'!O208^2</f>
        <v>0.71362294854382713</v>
      </c>
      <c r="P208" s="33">
        <f>'Hourly Loads p.u. of Peak'!P208^2</f>
        <v>0.74986045433804616</v>
      </c>
      <c r="Q208" s="33">
        <f>'Hourly Loads p.u. of Peak'!Q208^2</f>
        <v>0.77003794752898846</v>
      </c>
      <c r="R208" s="33">
        <f>'Hourly Loads p.u. of Peak'!R208^2</f>
        <v>0.77011127574678107</v>
      </c>
      <c r="S208" s="33">
        <f>'Hourly Loads p.u. of Peak'!S208^2</f>
        <v>0.73180822087177688</v>
      </c>
      <c r="T208" s="33">
        <f>'Hourly Loads p.u. of Peak'!T208^2</f>
        <v>0.66207074138485977</v>
      </c>
      <c r="U208" s="33">
        <f>'Hourly Loads p.u. of Peak'!U208^2</f>
        <v>0.59208933607983061</v>
      </c>
      <c r="V208" s="33">
        <f>'Hourly Loads p.u. of Peak'!V208^2</f>
        <v>0.5497931969191181</v>
      </c>
      <c r="W208" s="33">
        <f>'Hourly Loads p.u. of Peak'!W208^2</f>
        <v>0.50579046206045852</v>
      </c>
      <c r="X208" s="33">
        <f>'Hourly Loads p.u. of Peak'!X208^2</f>
        <v>0.43842810671220195</v>
      </c>
      <c r="Y208" s="33">
        <f>'Hourly Loads p.u. of Peak'!Y208^2</f>
        <v>0.37102650461172254</v>
      </c>
    </row>
    <row r="209" spans="1:25" x14ac:dyDescent="0.25">
      <c r="A209" s="29">
        <f>IF('2018 Hourly Load - RC2016'!A210="","",'2018 Hourly Load - RC2016'!A210)</f>
        <v>43300</v>
      </c>
      <c r="B209" s="33">
        <f>'Hourly Loads p.u. of Peak'!B209^2</f>
        <v>0.30855042315659537</v>
      </c>
      <c r="C209" s="33">
        <f>'Hourly Loads p.u. of Peak'!C209^2</f>
        <v>0.26315081603548018</v>
      </c>
      <c r="D209" s="33">
        <f>'Hourly Loads p.u. of Peak'!D209^2</f>
        <v>0.23311194574366961</v>
      </c>
      <c r="E209" s="33">
        <f>'Hourly Loads p.u. of Peak'!E209^2</f>
        <v>0.21480653467853011</v>
      </c>
      <c r="F209" s="33">
        <f>'Hourly Loads p.u. of Peak'!F209^2</f>
        <v>0.20345820788300401</v>
      </c>
      <c r="G209" s="33">
        <f>'Hourly Loads p.u. of Peak'!G209^2</f>
        <v>0.20274270134346822</v>
      </c>
      <c r="H209" s="33">
        <f>'Hourly Loads p.u. of Peak'!H209^2</f>
        <v>0.20659862012415414</v>
      </c>
      <c r="I209" s="33">
        <f>'Hourly Loads p.u. of Peak'!I209^2</f>
        <v>0.22606534263993752</v>
      </c>
      <c r="J209" s="33">
        <f>'Hourly Loads p.u. of Peak'!J209^2</f>
        <v>0.29984015261763308</v>
      </c>
      <c r="K209" s="33">
        <f>'Hourly Loads p.u. of Peak'!K209^2</f>
        <v>0.39491432322974385</v>
      </c>
      <c r="L209" s="33">
        <f>'Hourly Loads p.u. of Peak'!L209^2</f>
        <v>0.48712724797540918</v>
      </c>
      <c r="M209" s="33">
        <f>'Hourly Loads p.u. of Peak'!M209^2</f>
        <v>0.5723878871581225</v>
      </c>
      <c r="N209" s="33">
        <f>'Hourly Loads p.u. of Peak'!N209^2</f>
        <v>0.64069273712276387</v>
      </c>
      <c r="O209" s="33">
        <f>'Hourly Loads p.u. of Peak'!O209^2</f>
        <v>0.69197751544925579</v>
      </c>
      <c r="P209" s="33">
        <f>'Hourly Loads p.u. of Peak'!P209^2</f>
        <v>0.71376413420943152</v>
      </c>
      <c r="Q209" s="33">
        <f>'Hourly Loads p.u. of Peak'!Q209^2</f>
        <v>0.7212669583329101</v>
      </c>
      <c r="R209" s="33">
        <f>'Hourly Loads p.u. of Peak'!R209^2</f>
        <v>0.73911765833874754</v>
      </c>
      <c r="S209" s="33">
        <f>'Hourly Loads p.u. of Peak'!S209^2</f>
        <v>0.72538888152095848</v>
      </c>
      <c r="T209" s="33">
        <f>'Hourly Loads p.u. of Peak'!T209^2</f>
        <v>0.67114453708284971</v>
      </c>
      <c r="U209" s="33">
        <f>'Hourly Loads p.u. of Peak'!U209^2</f>
        <v>0.61467648699032684</v>
      </c>
      <c r="V209" s="33">
        <f>'Hourly Loads p.u. of Peak'!V209^2</f>
        <v>0.58222882306037282</v>
      </c>
      <c r="W209" s="33">
        <f>'Hourly Loads p.u. of Peak'!W209^2</f>
        <v>0.53337458703928164</v>
      </c>
      <c r="X209" s="33">
        <f>'Hourly Loads p.u. of Peak'!X209^2</f>
        <v>0.46350902275743727</v>
      </c>
      <c r="Y209" s="33">
        <f>'Hourly Loads p.u. of Peak'!Y209^2</f>
        <v>0.39580752680211684</v>
      </c>
    </row>
    <row r="210" spans="1:25" x14ac:dyDescent="0.25">
      <c r="A210" s="29">
        <f>IF('2018 Hourly Load - RC2016'!A211="","",'2018 Hourly Load - RC2016'!A211)</f>
        <v>43301</v>
      </c>
      <c r="B210" s="33">
        <f>'Hourly Loads p.u. of Peak'!B210^2</f>
        <v>0.33253204959464538</v>
      </c>
      <c r="C210" s="33">
        <f>'Hourly Loads p.u. of Peak'!C210^2</f>
        <v>0.28712050593073329</v>
      </c>
      <c r="D210" s="33">
        <f>'Hourly Loads p.u. of Peak'!D210^2</f>
        <v>0.25409967847225229</v>
      </c>
      <c r="E210" s="33">
        <f>'Hourly Loads p.u. of Peak'!E210^2</f>
        <v>0.23202391014224788</v>
      </c>
      <c r="F210" s="33">
        <f>'Hourly Loads p.u. of Peak'!F210^2</f>
        <v>0.21959652546387323</v>
      </c>
      <c r="G210" s="33">
        <f>'Hourly Loads p.u. of Peak'!G210^2</f>
        <v>0.21438073456128739</v>
      </c>
      <c r="H210" s="33">
        <f>'Hourly Loads p.u. of Peak'!H210^2</f>
        <v>0.21496147582194089</v>
      </c>
      <c r="I210" s="33">
        <f>'Hourly Loads p.u. of Peak'!I210^2</f>
        <v>0.22741819039093727</v>
      </c>
      <c r="J210" s="33">
        <f>'Hourly Loads p.u. of Peak'!J210^2</f>
        <v>0.29541822909198395</v>
      </c>
      <c r="K210" s="33">
        <f>'Hourly Loads p.u. of Peak'!K210^2</f>
        <v>0.39412704032771628</v>
      </c>
      <c r="L210" s="33">
        <f>'Hourly Loads p.u. of Peak'!L210^2</f>
        <v>0.48572854630423018</v>
      </c>
      <c r="M210" s="33">
        <f>'Hourly Loads p.u. of Peak'!M210^2</f>
        <v>0.58293039956020121</v>
      </c>
      <c r="N210" s="33">
        <f>'Hourly Loads p.u. of Peak'!N210^2</f>
        <v>0.66111919747952219</v>
      </c>
      <c r="O210" s="33">
        <f>'Hourly Loads p.u. of Peak'!O210^2</f>
        <v>0.71531809821791947</v>
      </c>
      <c r="P210" s="33">
        <f>'Hourly Loads p.u. of Peak'!P210^2</f>
        <v>0.74199401952020849</v>
      </c>
      <c r="Q210" s="33">
        <f>'Hourly Loads p.u. of Peak'!Q210^2</f>
        <v>0.72659925708514295</v>
      </c>
      <c r="R210" s="33">
        <f>'Hourly Loads p.u. of Peak'!R210^2</f>
        <v>0.71291722969008575</v>
      </c>
      <c r="S210" s="33">
        <f>'Hourly Loads p.u. of Peak'!S210^2</f>
        <v>0.69135206190325604</v>
      </c>
      <c r="T210" s="33">
        <f>'Hourly Loads p.u. of Peak'!T210^2</f>
        <v>0.64524899825063775</v>
      </c>
      <c r="U210" s="33">
        <f>'Hourly Loads p.u. of Peak'!U210^2</f>
        <v>0.58996939874752174</v>
      </c>
      <c r="V210" s="33">
        <f>'Hourly Loads p.u. of Peak'!V210^2</f>
        <v>0.56740445385646354</v>
      </c>
      <c r="W210" s="33">
        <f>'Hourly Loads p.u. of Peak'!W210^2</f>
        <v>0.52832138483699354</v>
      </c>
      <c r="X210" s="33">
        <f>'Hourly Loads p.u. of Peak'!X210^2</f>
        <v>0.46311088022780383</v>
      </c>
      <c r="Y210" s="33">
        <f>'Hourly Loads p.u. of Peak'!Y210^2</f>
        <v>0.38510381870371135</v>
      </c>
    </row>
    <row r="211" spans="1:25" x14ac:dyDescent="0.25">
      <c r="A211" s="29">
        <f>IF('2018 Hourly Load - RC2016'!A212="","",'2018 Hourly Load - RC2016'!A212)</f>
        <v>43302</v>
      </c>
      <c r="B211" s="33">
        <f>'Hourly Loads p.u. of Peak'!B211^2</f>
        <v>0.31979081309181834</v>
      </c>
      <c r="C211" s="33">
        <f>'Hourly Loads p.u. of Peak'!C211^2</f>
        <v>0.27629930196232061</v>
      </c>
      <c r="D211" s="33">
        <f>'Hourly Loads p.u. of Peak'!D211^2</f>
        <v>0.24657431491610465</v>
      </c>
      <c r="E211" s="33">
        <f>'Hourly Loads p.u. of Peak'!E211^2</f>
        <v>0.22901494301262121</v>
      </c>
      <c r="F211" s="33">
        <f>'Hourly Loads p.u. of Peak'!F211^2</f>
        <v>0.22475614409230613</v>
      </c>
      <c r="G211" s="33">
        <f>'Hourly Loads p.u. of Peak'!G211^2</f>
        <v>0.23675711244992723</v>
      </c>
      <c r="H211" s="33">
        <f>'Hourly Loads p.u. of Peak'!H211^2</f>
        <v>0.26754125033979098</v>
      </c>
      <c r="I211" s="33">
        <f>'Hourly Loads p.u. of Peak'!I211^2</f>
        <v>0.29746555216467579</v>
      </c>
      <c r="J211" s="33">
        <f>'Hourly Loads p.u. of Peak'!J211^2</f>
        <v>0.35317743675966018</v>
      </c>
      <c r="K211" s="33">
        <f>'Hourly Loads p.u. of Peak'!K211^2</f>
        <v>0.43357266045080572</v>
      </c>
      <c r="L211" s="33">
        <f>'Hourly Loads p.u. of Peak'!L211^2</f>
        <v>0.5248045071630878</v>
      </c>
      <c r="M211" s="33">
        <f>'Hourly Loads p.u. of Peak'!M211^2</f>
        <v>0.60657970552466312</v>
      </c>
      <c r="N211" s="33">
        <f>'Hourly Loads p.u. of Peak'!N211^2</f>
        <v>0.66064368213284808</v>
      </c>
      <c r="O211" s="33">
        <f>'Hourly Loads p.u. of Peak'!O211^2</f>
        <v>0.67011808692013364</v>
      </c>
      <c r="P211" s="33">
        <f>'Hourly Loads p.u. of Peak'!P211^2</f>
        <v>0.63875453618568379</v>
      </c>
      <c r="Q211" s="33">
        <f>'Hourly Loads p.u. of Peak'!Q211^2</f>
        <v>0.60762143509058164</v>
      </c>
      <c r="R211" s="33">
        <f>'Hourly Loads p.u. of Peak'!R211^2</f>
        <v>0.5750461786302612</v>
      </c>
      <c r="S211" s="33">
        <f>'Hourly Loads p.u. of Peak'!S211^2</f>
        <v>0.54639073235204605</v>
      </c>
      <c r="T211" s="33">
        <f>'Hourly Loads p.u. of Peak'!T211^2</f>
        <v>0.51774585754256108</v>
      </c>
      <c r="U211" s="33">
        <f>'Hourly Loads p.u. of Peak'!U211^2</f>
        <v>0.4867190855926532</v>
      </c>
      <c r="V211" s="33">
        <f>'Hourly Loads p.u. of Peak'!V211^2</f>
        <v>0.48073304553834867</v>
      </c>
      <c r="W211" s="33">
        <f>'Hourly Loads p.u. of Peak'!W211^2</f>
        <v>0.43859410984328501</v>
      </c>
      <c r="X211" s="33">
        <f>'Hourly Loads p.u. of Peak'!X211^2</f>
        <v>0.38024483930943703</v>
      </c>
      <c r="Y211" s="33">
        <f>'Hourly Loads p.u. of Peak'!Y211^2</f>
        <v>0.31710301193029983</v>
      </c>
    </row>
    <row r="212" spans="1:25" x14ac:dyDescent="0.25">
      <c r="A212" s="29">
        <f>IF('2018 Hourly Load - RC2016'!A213="","",'2018 Hourly Load - RC2016'!A213)</f>
        <v>43303</v>
      </c>
      <c r="B212" s="33">
        <f>'Hourly Loads p.u. of Peak'!B212^2</f>
        <v>0.26071315858699085</v>
      </c>
      <c r="C212" s="33">
        <f>'Hourly Loads p.u. of Peak'!C212^2</f>
        <v>0.22459771171087353</v>
      </c>
      <c r="D212" s="33">
        <f>'Hourly Loads p.u. of Peak'!D212^2</f>
        <v>0.20504432619367327</v>
      </c>
      <c r="E212" s="33">
        <f>'Hourly Loads p.u. of Peak'!E212^2</f>
        <v>0.19157570945079813</v>
      </c>
      <c r="F212" s="33">
        <f>'Hourly Loads p.u. of Peak'!F212^2</f>
        <v>0.18960579236190825</v>
      </c>
      <c r="G212" s="33">
        <f>'Hourly Loads p.u. of Peak'!G212^2</f>
        <v>0.20644672334029854</v>
      </c>
      <c r="H212" s="33">
        <f>'Hourly Loads p.u. of Peak'!H212^2</f>
        <v>0.23614762084416363</v>
      </c>
      <c r="I212" s="33">
        <f>'Hourly Loads p.u. of Peak'!I212^2</f>
        <v>0.26775740161382017</v>
      </c>
      <c r="J212" s="33">
        <f>'Hourly Loads p.u. of Peak'!J212^2</f>
        <v>0.32624963136218793</v>
      </c>
      <c r="K212" s="33">
        <f>'Hourly Loads p.u. of Peak'!K212^2</f>
        <v>0.39886252066820505</v>
      </c>
      <c r="L212" s="33">
        <f>'Hourly Loads p.u. of Peak'!L212^2</f>
        <v>0.47007442677899558</v>
      </c>
      <c r="M212" s="33">
        <f>'Hourly Loads p.u. of Peak'!M212^2</f>
        <v>0.52704667622978019</v>
      </c>
      <c r="N212" s="33">
        <f>'Hourly Loads p.u. of Peak'!N212^2</f>
        <v>0.5627561916242374</v>
      </c>
      <c r="O212" s="33">
        <f>'Hourly Loads p.u. of Peak'!O212^2</f>
        <v>0.58318562302455224</v>
      </c>
      <c r="P212" s="33">
        <f>'Hourly Loads p.u. of Peak'!P212^2</f>
        <v>0.61179729092359214</v>
      </c>
      <c r="Q212" s="33">
        <f>'Hourly Loads p.u. of Peak'!Q212^2</f>
        <v>0.62877622879536821</v>
      </c>
      <c r="R212" s="33">
        <f>'Hourly Loads p.u. of Peak'!R212^2</f>
        <v>0.61585628803753456</v>
      </c>
      <c r="S212" s="33">
        <f>'Hourly Loads p.u. of Peak'!S212^2</f>
        <v>0.57809176710111854</v>
      </c>
      <c r="T212" s="33">
        <f>'Hourly Loads p.u. of Peak'!T212^2</f>
        <v>0.54564977992418773</v>
      </c>
      <c r="U212" s="33">
        <f>'Hourly Loads p.u. of Peak'!U212^2</f>
        <v>0.51043645498797041</v>
      </c>
      <c r="V212" s="33">
        <f>'Hourly Loads p.u. of Peak'!V212^2</f>
        <v>0.50063345138682791</v>
      </c>
      <c r="W212" s="33">
        <f>'Hourly Loads p.u. of Peak'!W212^2</f>
        <v>0.46430582102869328</v>
      </c>
      <c r="X212" s="33">
        <f>'Hourly Loads p.u. of Peak'!X212^2</f>
        <v>0.40028867918080707</v>
      </c>
      <c r="Y212" s="33">
        <f>'Hourly Loads p.u. of Peak'!Y212^2</f>
        <v>0.33547789514083659</v>
      </c>
    </row>
    <row r="213" spans="1:25" x14ac:dyDescent="0.25">
      <c r="A213" s="29">
        <f>IF('2018 Hourly Load - RC2016'!A214="","",'2018 Hourly Load - RC2016'!A214)</f>
        <v>43304</v>
      </c>
      <c r="B213" s="33">
        <f>'Hourly Loads p.u. of Peak'!B213^2</f>
        <v>0.28163957470219542</v>
      </c>
      <c r="C213" s="33">
        <f>'Hourly Loads p.u. of Peak'!C213^2</f>
        <v>0.24446269371276394</v>
      </c>
      <c r="D213" s="33">
        <f>'Hourly Loads p.u. of Peak'!D213^2</f>
        <v>0.22006666954085077</v>
      </c>
      <c r="E213" s="33">
        <f>'Hourly Loads p.u. of Peak'!E213^2</f>
        <v>0.20527141726204401</v>
      </c>
      <c r="F213" s="33">
        <f>'Hourly Loads p.u. of Peak'!F213^2</f>
        <v>0.20157800164632414</v>
      </c>
      <c r="G213" s="33">
        <f>'Hourly Loads p.u. of Peak'!G213^2</f>
        <v>0.21383941810599602</v>
      </c>
      <c r="H213" s="33">
        <f>'Hourly Loads p.u. of Peak'!H213^2</f>
        <v>0.24848670338487011</v>
      </c>
      <c r="I213" s="33">
        <f>'Hourly Loads p.u. of Peak'!I213^2</f>
        <v>0.27735446581214745</v>
      </c>
      <c r="J213" s="33">
        <f>'Hourly Loads p.u. of Peak'!J213^2</f>
        <v>0.33596206002970996</v>
      </c>
      <c r="K213" s="33">
        <f>'Hourly Loads p.u. of Peak'!K213^2</f>
        <v>0.40166442247075423</v>
      </c>
      <c r="L213" s="33">
        <f>'Hourly Loads p.u. of Peak'!L213^2</f>
        <v>0.46402117166467494</v>
      </c>
      <c r="M213" s="33">
        <f>'Hourly Loads p.u. of Peak'!M213^2</f>
        <v>0.51678428680162447</v>
      </c>
      <c r="N213" s="33">
        <f>'Hourly Loads p.u. of Peak'!N213^2</f>
        <v>0.5588139537290796</v>
      </c>
      <c r="O213" s="33">
        <f>'Hourly Loads p.u. of Peak'!O213^2</f>
        <v>0.60002441561965403</v>
      </c>
      <c r="P213" s="33">
        <f>'Hourly Loads p.u. of Peak'!P213^2</f>
        <v>0.64122792994656508</v>
      </c>
      <c r="Q213" s="33">
        <f>'Hourly Loads p.u. of Peak'!Q213^2</f>
        <v>0.66281886306999604</v>
      </c>
      <c r="R213" s="33">
        <f>'Hourly Loads p.u. of Peak'!R213^2</f>
        <v>0.67100763167505995</v>
      </c>
      <c r="S213" s="33">
        <f>'Hourly Loads p.u. of Peak'!S213^2</f>
        <v>0.66411206825624891</v>
      </c>
      <c r="T213" s="33">
        <f>'Hourly Loads p.u. of Peak'!T213^2</f>
        <v>0.6588111539882141</v>
      </c>
      <c r="U213" s="33">
        <f>'Hourly Loads p.u. of Peak'!U213^2</f>
        <v>0.61186265213621871</v>
      </c>
      <c r="V213" s="33">
        <f>'Hourly Loads p.u. of Peak'!V213^2</f>
        <v>0.5840154850654945</v>
      </c>
      <c r="W213" s="33">
        <f>'Hourly Loads p.u. of Peak'!W213^2</f>
        <v>0.54299882877999006</v>
      </c>
      <c r="X213" s="33">
        <f>'Hourly Loads p.u. of Peak'!X213^2</f>
        <v>0.46311088022780383</v>
      </c>
      <c r="Y213" s="33">
        <f>'Hourly Loads p.u. of Peak'!Y213^2</f>
        <v>0.38686891882280988</v>
      </c>
    </row>
    <row r="214" spans="1:25" x14ac:dyDescent="0.25">
      <c r="A214" s="29">
        <f>IF('2018 Hourly Load - RC2016'!A215="","",'2018 Hourly Load - RC2016'!A215)</f>
        <v>43305</v>
      </c>
      <c r="B214" s="33">
        <f>'Hourly Loads p.u. of Peak'!B214^2</f>
        <v>0.32059463398835536</v>
      </c>
      <c r="C214" s="33">
        <f>'Hourly Loads p.u. of Peak'!C214^2</f>
        <v>0.27323322690675123</v>
      </c>
      <c r="D214" s="33">
        <f>'Hourly Loads p.u. of Peak'!D214^2</f>
        <v>0.24314239128260409</v>
      </c>
      <c r="E214" s="33">
        <f>'Hourly Loads p.u. of Peak'!E214^2</f>
        <v>0.22535076302409654</v>
      </c>
      <c r="F214" s="33">
        <f>'Hourly Loads p.u. of Peak'!F214^2</f>
        <v>0.21920512276924103</v>
      </c>
      <c r="G214" s="33">
        <f>'Hourly Loads p.u. of Peak'!G214^2</f>
        <v>0.23041668380649832</v>
      </c>
      <c r="H214" s="33">
        <f>'Hourly Loads p.u. of Peak'!H214^2</f>
        <v>0.25650629183225115</v>
      </c>
      <c r="I214" s="33">
        <f>'Hourly Loads p.u. of Peak'!I214^2</f>
        <v>0.28797186352417625</v>
      </c>
      <c r="J214" s="33">
        <f>'Hourly Loads p.u. of Peak'!J214^2</f>
        <v>0.3504514519278964</v>
      </c>
      <c r="K214" s="33">
        <f>'Hourly Loads p.u. of Peak'!K214^2</f>
        <v>0.43781969739022519</v>
      </c>
      <c r="L214" s="33">
        <f>'Hourly Loads p.u. of Peak'!L214^2</f>
        <v>0.52425983737367621</v>
      </c>
      <c r="M214" s="33">
        <f>'Hourly Loads p.u. of Peak'!M214^2</f>
        <v>0.44894766946114378</v>
      </c>
      <c r="N214" s="33">
        <f>'Hourly Loads p.u. of Peak'!N214^2</f>
        <v>0.65840427114419275</v>
      </c>
      <c r="O214" s="33">
        <f>'Hourly Loads p.u. of Peak'!O214^2</f>
        <v>0.69211654352976282</v>
      </c>
      <c r="P214" s="33">
        <f>'Hourly Loads p.u. of Peak'!P214^2</f>
        <v>0.71228238122256915</v>
      </c>
      <c r="Q214" s="33">
        <f>'Hourly Loads p.u. of Peak'!Q214^2</f>
        <v>0.73173673951889806</v>
      </c>
      <c r="R214" s="33">
        <f>'Hourly Loads p.u. of Peak'!R214^2</f>
        <v>0.75885986048188503</v>
      </c>
      <c r="S214" s="33">
        <f>'Hourly Loads p.u. of Peak'!S214^2</f>
        <v>0.74314612806742664</v>
      </c>
      <c r="T214" s="33">
        <f>'Hourly Loads p.u. of Peak'!T214^2</f>
        <v>0.71892696826808267</v>
      </c>
      <c r="U214" s="33">
        <f>'Hourly Loads p.u. of Peak'!U214^2</f>
        <v>0.66145895603571569</v>
      </c>
      <c r="V214" s="33">
        <f>'Hourly Loads p.u. of Peak'!V214^2</f>
        <v>0.6109479128621077</v>
      </c>
      <c r="W214" s="33">
        <f>'Hourly Loads p.u. of Peak'!W214^2</f>
        <v>0.56313236553861812</v>
      </c>
      <c r="X214" s="33">
        <f>'Hourly Loads p.u. of Peak'!X214^2</f>
        <v>0.47386325094737713</v>
      </c>
      <c r="Y214" s="33">
        <f>'Hourly Loads p.u. of Peak'!Y214^2</f>
        <v>0.39015021299185687</v>
      </c>
    </row>
    <row r="215" spans="1:25" x14ac:dyDescent="0.25">
      <c r="A215" s="29">
        <f>IF('2018 Hourly Load - RC2016'!A216="","",'2018 Hourly Load - RC2016'!A216)</f>
        <v>43306</v>
      </c>
      <c r="B215" s="33">
        <f>'Hourly Loads p.u. of Peak'!B215^2</f>
        <v>0.32562945307683949</v>
      </c>
      <c r="C215" s="33">
        <f>'Hourly Loads p.u. of Peak'!C215^2</f>
        <v>0.27621146241369043</v>
      </c>
      <c r="D215" s="33">
        <f>'Hourly Loads p.u. of Peak'!D215^2</f>
        <v>0.24607664591856265</v>
      </c>
      <c r="E215" s="33">
        <f>'Hourly Loads p.u. of Peak'!E215^2</f>
        <v>0.22638329666906554</v>
      </c>
      <c r="F215" s="33">
        <f>'Hourly Loads p.u. of Peak'!F215^2</f>
        <v>0.21717545663284479</v>
      </c>
      <c r="G215" s="33">
        <f>'Hourly Loads p.u. of Peak'!G215^2</f>
        <v>0.22821586845417491</v>
      </c>
      <c r="H215" s="33">
        <f>'Hourly Loads p.u. of Peak'!H215^2</f>
        <v>0.25409967847225229</v>
      </c>
      <c r="I215" s="33">
        <f>'Hourly Loads p.u. of Peak'!I215^2</f>
        <v>0.28707573254872193</v>
      </c>
      <c r="J215" s="33">
        <f>'Hourly Loads p.u. of Peak'!J215^2</f>
        <v>0.35951233179082442</v>
      </c>
      <c r="K215" s="33">
        <f>'Hourly Loads p.u. of Peak'!K215^2</f>
        <v>0.44905965441193357</v>
      </c>
      <c r="L215" s="33">
        <f>'Hourly Loads p.u. of Peak'!L215^2</f>
        <v>0.53704248170506153</v>
      </c>
      <c r="M215" s="33">
        <f>'Hourly Loads p.u. of Peak'!M215^2</f>
        <v>0.62309076164169963</v>
      </c>
      <c r="N215" s="33">
        <f>'Hourly Loads p.u. of Peak'!N215^2</f>
        <v>0.67766362983204786</v>
      </c>
      <c r="O215" s="33">
        <f>'Hourly Loads p.u. of Peak'!O215^2</f>
        <v>0.7081276002478778</v>
      </c>
      <c r="P215" s="33">
        <f>'Hourly Loads p.u. of Peak'!P215^2</f>
        <v>0.73653370928904682</v>
      </c>
      <c r="Q215" s="33">
        <f>'Hourly Loads p.u. of Peak'!Q215^2</f>
        <v>0.76359873605134987</v>
      </c>
      <c r="R215" s="33">
        <f>'Hourly Loads p.u. of Peak'!R215^2</f>
        <v>0.76732725781099853</v>
      </c>
      <c r="S215" s="33">
        <f>'Hourly Loads p.u. of Peak'!S215^2</f>
        <v>0.73997998016519828</v>
      </c>
      <c r="T215" s="33">
        <f>'Hourly Loads p.u. of Peak'!T215^2</f>
        <v>0.68469815325222438</v>
      </c>
      <c r="U215" s="33">
        <f>'Hourly Loads p.u. of Peak'!U215^2</f>
        <v>0.6194024781458719</v>
      </c>
      <c r="V215" s="33">
        <f>'Hourly Loads p.u. of Peak'!V215^2</f>
        <v>0.58606073608842035</v>
      </c>
      <c r="W215" s="33">
        <f>'Hourly Loads p.u. of Peak'!W215^2</f>
        <v>0.53636909346102168</v>
      </c>
      <c r="X215" s="33">
        <f>'Hourly Loads p.u. of Peak'!X215^2</f>
        <v>0.46749985694024027</v>
      </c>
      <c r="Y215" s="33">
        <f>'Hourly Loads p.u. of Peak'!Y215^2</f>
        <v>0.39733355566957274</v>
      </c>
    </row>
    <row r="216" spans="1:25" x14ac:dyDescent="0.25">
      <c r="A216" s="29">
        <f>IF('2018 Hourly Load - RC2016'!A217="","",'2018 Hourly Load - RC2016'!A217)</f>
        <v>43307</v>
      </c>
      <c r="B216" s="33">
        <f>'Hourly Loads p.u. of Peak'!B216^2</f>
        <v>0.33955573097514496</v>
      </c>
      <c r="C216" s="33">
        <f>'Hourly Loads p.u. of Peak'!C216^2</f>
        <v>0.29441988863220125</v>
      </c>
      <c r="D216" s="33">
        <f>'Hourly Loads p.u. of Peak'!D216^2</f>
        <v>0.26646180318390311</v>
      </c>
      <c r="E216" s="33">
        <f>'Hourly Loads p.u. of Peak'!E216^2</f>
        <v>0.24376083791389375</v>
      </c>
      <c r="F216" s="33">
        <f>'Hourly Loads p.u. of Peak'!F216^2</f>
        <v>0.23033646912170777</v>
      </c>
      <c r="G216" s="33">
        <f>'Hourly Loads p.u. of Peak'!G216^2</f>
        <v>0.22813603780556671</v>
      </c>
      <c r="H216" s="33">
        <f>'Hourly Loads p.u. of Peak'!H216^2</f>
        <v>0.23383871676268297</v>
      </c>
      <c r="I216" s="33">
        <f>'Hourly Loads p.u. of Peak'!I216^2</f>
        <v>0.24944566791662318</v>
      </c>
      <c r="J216" s="33">
        <f>'Hourly Loads p.u. of Peak'!J216^2</f>
        <v>0.31180809735480536</v>
      </c>
      <c r="K216" s="33">
        <f>'Hourly Loads p.u. of Peak'!K216^2</f>
        <v>0.40527367830271893</v>
      </c>
      <c r="L216" s="33">
        <f>'Hourly Loads p.u. of Peak'!L216^2</f>
        <v>0.5001605701792412</v>
      </c>
      <c r="M216" s="33">
        <f>'Hourly Loads p.u. of Peak'!M216^2</f>
        <v>0.56797108702427057</v>
      </c>
      <c r="N216" s="33">
        <f>'Hourly Loads p.u. of Peak'!N216^2</f>
        <v>0.5978256967557628</v>
      </c>
      <c r="O216" s="33">
        <f>'Hourly Loads p.u. of Peak'!O216^2</f>
        <v>0.61454546780984187</v>
      </c>
      <c r="P216" s="33">
        <f>'Hourly Loads p.u. of Peak'!P216^2</f>
        <v>0.60957708698091417</v>
      </c>
      <c r="Q216" s="33">
        <f>'Hourly Loads p.u. of Peak'!Q216^2</f>
        <v>0.59125375539100855</v>
      </c>
      <c r="R216" s="33">
        <f>'Hourly Loads p.u. of Peak'!R216^2</f>
        <v>0.59144652933524333</v>
      </c>
      <c r="S216" s="33">
        <f>'Hourly Loads p.u. of Peak'!S216^2</f>
        <v>0.57796470698455027</v>
      </c>
      <c r="T216" s="33">
        <f>'Hourly Loads p.u. of Peak'!T216^2</f>
        <v>0.54855471514323884</v>
      </c>
      <c r="U216" s="33">
        <f>'Hourly Loads p.u. of Peak'!U216^2</f>
        <v>0.50882582294953072</v>
      </c>
      <c r="V216" s="33">
        <f>'Hourly Loads p.u. of Peak'!V216^2</f>
        <v>0.49862524938179026</v>
      </c>
      <c r="W216" s="33">
        <f>'Hourly Loads p.u. of Peak'!W216^2</f>
        <v>0.45919548646179614</v>
      </c>
      <c r="X216" s="33">
        <f>'Hourly Loads p.u. of Peak'!X216^2</f>
        <v>0.40087043639172487</v>
      </c>
      <c r="Y216" s="33">
        <f>'Hourly Loads p.u. of Peak'!Y216^2</f>
        <v>0.34951220241725289</v>
      </c>
    </row>
    <row r="217" spans="1:25" x14ac:dyDescent="0.25">
      <c r="A217" s="29">
        <f>IF('2018 Hourly Load - RC2016'!A218="","",'2018 Hourly Load - RC2016'!A218)</f>
        <v>43308</v>
      </c>
      <c r="B217" s="33">
        <f>'Hourly Loads p.u. of Peak'!B217^2</f>
        <v>0.29751112853143236</v>
      </c>
      <c r="C217" s="33">
        <f>'Hourly Loads p.u. of Peak'!C217^2</f>
        <v>0.25922197227499338</v>
      </c>
      <c r="D217" s="33">
        <f>'Hourly Loads p.u. of Peak'!D217^2</f>
        <v>0.23416208919322093</v>
      </c>
      <c r="E217" s="33">
        <f>'Hourly Loads p.u. of Peak'!E217^2</f>
        <v>0.21655284320897611</v>
      </c>
      <c r="F217" s="33">
        <f>'Hourly Loads p.u. of Peak'!F217^2</f>
        <v>0.20743505092943457</v>
      </c>
      <c r="G217" s="33">
        <f>'Hourly Loads p.u. of Peak'!G217^2</f>
        <v>0.20485517964574324</v>
      </c>
      <c r="H217" s="33">
        <f>'Hourly Loads p.u. of Peak'!H217^2</f>
        <v>0.20694059212525368</v>
      </c>
      <c r="I217" s="33">
        <f>'Hourly Loads p.u. of Peak'!I217^2</f>
        <v>0.2203019301061927</v>
      </c>
      <c r="J217" s="33">
        <f>'Hourly Loads p.u. of Peak'!J217^2</f>
        <v>0.29441988863220125</v>
      </c>
      <c r="K217" s="33">
        <f>'Hourly Loads p.u. of Peak'!K217^2</f>
        <v>0.39114252932043297</v>
      </c>
      <c r="L217" s="33">
        <f>'Hourly Loads p.u. of Peak'!L217^2</f>
        <v>0.48108073095047077</v>
      </c>
      <c r="M217" s="33">
        <f>'Hourly Loads p.u. of Peak'!M217^2</f>
        <v>0.56809704390962357</v>
      </c>
      <c r="N217" s="33">
        <f>'Hourly Loads p.u. of Peak'!N217^2</f>
        <v>0.6419641849136648</v>
      </c>
      <c r="O217" s="33">
        <f>'Hourly Loads p.u. of Peak'!O217^2</f>
        <v>0.70146323708458946</v>
      </c>
      <c r="P217" s="33">
        <f>'Hourly Loads p.u. of Peak'!P217^2</f>
        <v>0.74098665770137728</v>
      </c>
      <c r="Q217" s="33">
        <f>'Hourly Loads p.u. of Peak'!Q217^2</f>
        <v>0.76783972442089621</v>
      </c>
      <c r="R217" s="33">
        <f>'Hourly Loads p.u. of Peak'!R217^2</f>
        <v>0.77694606020286894</v>
      </c>
      <c r="S217" s="33">
        <f>'Hourly Loads p.u. of Peak'!S217^2</f>
        <v>0.76659545940923368</v>
      </c>
      <c r="T217" s="33">
        <f>'Hourly Loads p.u. of Peak'!T217^2</f>
        <v>0.72098312068173165</v>
      </c>
      <c r="U217" s="33">
        <f>'Hourly Loads p.u. of Peak'!U217^2</f>
        <v>0.65589793755257508</v>
      </c>
      <c r="V217" s="33">
        <f>'Hourly Loads p.u. of Peak'!V217^2</f>
        <v>0.62692231158099299</v>
      </c>
      <c r="W217" s="33">
        <f>'Hourly Loads p.u. of Peak'!W217^2</f>
        <v>0.57980844549447275</v>
      </c>
      <c r="X217" s="33">
        <f>'Hourly Loads p.u. of Peak'!X217^2</f>
        <v>0.50116570982507158</v>
      </c>
      <c r="Y217" s="33">
        <f>'Hourly Loads p.u. of Peak'!Y217^2</f>
        <v>0.42231222382686123</v>
      </c>
    </row>
    <row r="218" spans="1:25" x14ac:dyDescent="0.25">
      <c r="A218" s="29">
        <f>IF('2018 Hourly Load - RC2016'!A219="","",'2018 Hourly Load - RC2016'!A219)</f>
        <v>43309</v>
      </c>
      <c r="B218" s="33">
        <f>'Hourly Loads p.u. of Peak'!B218^2</f>
        <v>0.3504514519278964</v>
      </c>
      <c r="C218" s="33">
        <f>'Hourly Loads p.u. of Peak'!C218^2</f>
        <v>0.30544838660378165</v>
      </c>
      <c r="D218" s="33">
        <f>'Hourly Loads p.u. of Peak'!D218^2</f>
        <v>0.27349536302238553</v>
      </c>
      <c r="E218" s="33">
        <f>'Hourly Loads p.u. of Peak'!E218^2</f>
        <v>0.2543524720349401</v>
      </c>
      <c r="F218" s="33">
        <f>'Hourly Loads p.u. of Peak'!F218^2</f>
        <v>0.24907020097794177</v>
      </c>
      <c r="G218" s="33">
        <f>'Hourly Loads p.u. of Peak'!G218^2</f>
        <v>0.26259386057946976</v>
      </c>
      <c r="H218" s="33">
        <f>'Hourly Loads p.u. of Peak'!H218^2</f>
        <v>0.29211205286955527</v>
      </c>
      <c r="I218" s="33">
        <f>'Hourly Loads p.u. of Peak'!I218^2</f>
        <v>0.32263233171782091</v>
      </c>
      <c r="J218" s="33">
        <f>'Hourly Loads p.u. of Peak'!J218^2</f>
        <v>0.39035901695546904</v>
      </c>
      <c r="K218" s="33">
        <f>'Hourly Loads p.u. of Peak'!K218^2</f>
        <v>0.48532097044946165</v>
      </c>
      <c r="L218" s="33">
        <f>'Hourly Loads p.u. of Peak'!L218^2</f>
        <v>0.57644107485199658</v>
      </c>
      <c r="M218" s="33">
        <f>'Hourly Loads p.u. of Peak'!M218^2</f>
        <v>0.66758953508974495</v>
      </c>
      <c r="N218" s="33">
        <f>'Hourly Loads p.u. of Peak'!N218^2</f>
        <v>0.73259474617515341</v>
      </c>
      <c r="O218" s="33">
        <f>'Hourly Loads p.u. of Peak'!O218^2</f>
        <v>0.7949472168568783</v>
      </c>
      <c r="P218" s="33">
        <f>'Hourly Loads p.u. of Peak'!P218^2</f>
        <v>0.8528092659229648</v>
      </c>
      <c r="Q218" s="33">
        <f>'Hourly Loads p.u. of Peak'!Q218^2</f>
        <v>0.88584182394119926</v>
      </c>
      <c r="R218" s="33">
        <f>'Hourly Loads p.u. of Peak'!R218^2</f>
        <v>0.89791569633119306</v>
      </c>
      <c r="S218" s="33">
        <f>'Hourly Loads p.u. of Peak'!S218^2</f>
        <v>0.88450532740347498</v>
      </c>
      <c r="T218" s="33">
        <f>'Hourly Loads p.u. of Peak'!T218^2</f>
        <v>0.85088118608491004</v>
      </c>
      <c r="U218" s="33">
        <f>'Hourly Loads p.u. of Peak'!U218^2</f>
        <v>0.78625425936726645</v>
      </c>
      <c r="V218" s="33">
        <f>'Hourly Loads p.u. of Peak'!V218^2</f>
        <v>0.74776349982563539</v>
      </c>
      <c r="W218" s="33">
        <f>'Hourly Loads p.u. of Peak'!W218^2</f>
        <v>0.68691254777483401</v>
      </c>
      <c r="X218" s="33">
        <f>'Hourly Loads p.u. of Peak'!X218^2</f>
        <v>0.58146394866958862</v>
      </c>
      <c r="Y218" s="33">
        <f>'Hourly Loads p.u. of Peak'!Y218^2</f>
        <v>0.47922786110750232</v>
      </c>
    </row>
    <row r="219" spans="1:25" x14ac:dyDescent="0.25">
      <c r="A219" s="29">
        <f>IF('2018 Hourly Load - RC2016'!A220="","",'2018 Hourly Load - RC2016'!A220)</f>
        <v>43310</v>
      </c>
      <c r="B219" s="33">
        <f>'Hourly Loads p.u. of Peak'!B219^2</f>
        <v>0.39675437150107695</v>
      </c>
      <c r="C219" s="33">
        <f>'Hourly Loads p.u. of Peak'!C219^2</f>
        <v>0.34302168370564468</v>
      </c>
      <c r="D219" s="33">
        <f>'Hourly Loads p.u. of Peak'!D219^2</f>
        <v>0.30669657576698073</v>
      </c>
      <c r="E219" s="33">
        <f>'Hourly Loads p.u. of Peak'!E219^2</f>
        <v>0.28537693103965861</v>
      </c>
      <c r="F219" s="33">
        <f>'Hourly Loads p.u. of Peak'!F219^2</f>
        <v>0.27616754787623216</v>
      </c>
      <c r="G219" s="33">
        <f>'Hourly Loads p.u. of Peak'!G219^2</f>
        <v>0.28644927178055296</v>
      </c>
      <c r="H219" s="33">
        <f>'Hourly Loads p.u. of Peak'!H219^2</f>
        <v>0.31447341145222496</v>
      </c>
      <c r="I219" s="33">
        <f>'Hourly Loads p.u. of Peak'!I219^2</f>
        <v>0.3423857564455795</v>
      </c>
      <c r="J219" s="33">
        <f>'Hourly Loads p.u. of Peak'!J219^2</f>
        <v>0.41178957133227007</v>
      </c>
      <c r="K219" s="33">
        <f>'Hourly Loads p.u. of Peak'!K219^2</f>
        <v>0.49927452015357487</v>
      </c>
      <c r="L219" s="33">
        <f>'Hourly Loads p.u. of Peak'!L219^2</f>
        <v>0.58952020384429427</v>
      </c>
      <c r="M219" s="33">
        <f>'Hourly Loads p.u. of Peak'!M219^2</f>
        <v>0.67546420573807608</v>
      </c>
      <c r="N219" s="33">
        <f>'Hourly Loads p.u. of Peak'!N219^2</f>
        <v>0.7348135902806221</v>
      </c>
      <c r="O219" s="33">
        <f>'Hourly Loads p.u. of Peak'!O219^2</f>
        <v>0.77635693473410605</v>
      </c>
      <c r="P219" s="33">
        <f>'Hourly Loads p.u. of Peak'!P219^2</f>
        <v>0.7972584879977378</v>
      </c>
      <c r="Q219" s="33">
        <f>'Hourly Loads p.u. of Peak'!Q219^2</f>
        <v>0.78092850144946779</v>
      </c>
      <c r="R219" s="33">
        <f>'Hourly Loads p.u. of Peak'!R219^2</f>
        <v>0.76505981916350374</v>
      </c>
      <c r="S219" s="33">
        <f>'Hourly Loads p.u. of Peak'!S219^2</f>
        <v>0.71214134218896152</v>
      </c>
      <c r="T219" s="33">
        <f>'Hourly Loads p.u. of Peak'!T219^2</f>
        <v>0.64975404466234965</v>
      </c>
      <c r="U219" s="33">
        <f>'Hourly Loads p.u. of Peak'!U219^2</f>
        <v>0.59659875875840274</v>
      </c>
      <c r="V219" s="33">
        <f>'Hourly Loads p.u. of Peak'!V219^2</f>
        <v>0.57485609643054136</v>
      </c>
      <c r="W219" s="33">
        <f>'Hourly Loads p.u. of Peak'!W219^2</f>
        <v>0.53093630640480549</v>
      </c>
      <c r="X219" s="33">
        <f>'Hourly Loads p.u. of Peak'!X219^2</f>
        <v>0.45467670726532516</v>
      </c>
      <c r="Y219" s="33">
        <f>'Hourly Loads p.u. of Peak'!Y219^2</f>
        <v>0.38593395131560021</v>
      </c>
    </row>
    <row r="220" spans="1:25" x14ac:dyDescent="0.25">
      <c r="A220" s="29">
        <f>IF('2018 Hourly Load - RC2016'!A221="","",'2018 Hourly Load - RC2016'!A221)</f>
        <v>43311</v>
      </c>
      <c r="B220" s="33">
        <f>'Hourly Loads p.u. of Peak'!B220^2</f>
        <v>0.32248995728566993</v>
      </c>
      <c r="C220" s="33">
        <f>'Hourly Loads p.u. of Peak'!C220^2</f>
        <v>0.28319381277286798</v>
      </c>
      <c r="D220" s="33">
        <f>'Hourly Loads p.u. of Peak'!D220^2</f>
        <v>0.25477407393846146</v>
      </c>
      <c r="E220" s="33">
        <f>'Hourly Loads p.u. of Peak'!E220^2</f>
        <v>0.23891694066787389</v>
      </c>
      <c r="F220" s="33">
        <f>'Hourly Loads p.u. of Peak'!F220^2</f>
        <v>0.23274898441958261</v>
      </c>
      <c r="G220" s="33">
        <f>'Hourly Loads p.u. of Peak'!G220^2</f>
        <v>0.24541386929249023</v>
      </c>
      <c r="H220" s="33">
        <f>'Hourly Loads p.u. of Peak'!H220^2</f>
        <v>0.27885272362675834</v>
      </c>
      <c r="I220" s="33">
        <f>'Hourly Loads p.u. of Peak'!I220^2</f>
        <v>0.30655776239761212</v>
      </c>
      <c r="J220" s="33">
        <f>'Hourly Loads p.u. of Peak'!J220^2</f>
        <v>0.37026341598918672</v>
      </c>
      <c r="K220" s="33">
        <f>'Hourly Loads p.u. of Peak'!K220^2</f>
        <v>0.44777267061183518</v>
      </c>
      <c r="L220" s="33">
        <f>'Hourly Loads p.u. of Peak'!L220^2</f>
        <v>0.51672421830583937</v>
      </c>
      <c r="M220" s="33">
        <f>'Hourly Loads p.u. of Peak'!M220^2</f>
        <v>0.60222717035469875</v>
      </c>
      <c r="N220" s="33">
        <f>'Hourly Loads p.u. of Peak'!N220^2</f>
        <v>0.67890237694201683</v>
      </c>
      <c r="O220" s="33">
        <f>'Hourly Loads p.u. of Peak'!O220^2</f>
        <v>0.74928169086373198</v>
      </c>
      <c r="P220" s="33">
        <f>'Hourly Loads p.u. of Peak'!P220^2</f>
        <v>0.78744021895834482</v>
      </c>
      <c r="Q220" s="33">
        <f>'Hourly Loads p.u. of Peak'!Q220^2</f>
        <v>0.79055761521283552</v>
      </c>
      <c r="R220" s="33">
        <f>'Hourly Loads p.u. of Peak'!R220^2</f>
        <v>0.7453087405476958</v>
      </c>
      <c r="S220" s="33">
        <f>'Hourly Loads p.u. of Peak'!S220^2</f>
        <v>0.67340549250133797</v>
      </c>
      <c r="T220" s="33">
        <f>'Hourly Loads p.u. of Peak'!T220^2</f>
        <v>0.62381653242101975</v>
      </c>
      <c r="U220" s="33">
        <f>'Hourly Loads p.u. of Peak'!U220^2</f>
        <v>0.57682179435828185</v>
      </c>
      <c r="V220" s="33">
        <f>'Hourly Loads p.u. of Peak'!V220^2</f>
        <v>0.5481834429270408</v>
      </c>
      <c r="W220" s="33">
        <f>'Hourly Loads p.u. of Peak'!W220^2</f>
        <v>0.5065633191669795</v>
      </c>
      <c r="X220" s="33">
        <f>'Hourly Loads p.u. of Peak'!X220^2</f>
        <v>0.43126481945130285</v>
      </c>
      <c r="Y220" s="33">
        <f>'Hourly Loads p.u. of Peak'!Y220^2</f>
        <v>0.36111740752395238</v>
      </c>
    </row>
    <row r="221" spans="1:25" x14ac:dyDescent="0.25">
      <c r="A221" s="29">
        <f>IF('2018 Hourly Load - RC2016'!A222="","",'2018 Hourly Load - RC2016'!A222)</f>
        <v>43312</v>
      </c>
      <c r="B221" s="33">
        <f>'Hourly Loads p.u. of Peak'!B221^2</f>
        <v>0.2987886842432525</v>
      </c>
      <c r="C221" s="33">
        <f>'Hourly Loads p.u. of Peak'!C221^2</f>
        <v>0.25798965777107968</v>
      </c>
      <c r="D221" s="33">
        <f>'Hourly Loads p.u. of Peak'!D221^2</f>
        <v>0.23182270136695229</v>
      </c>
      <c r="E221" s="33">
        <f>'Hourly Loads p.u. of Peak'!E221^2</f>
        <v>0.21690295328590453</v>
      </c>
      <c r="F221" s="33">
        <f>'Hourly Loads p.u. of Peak'!F221^2</f>
        <v>0.21183480509364475</v>
      </c>
      <c r="G221" s="33">
        <f>'Hourly Loads p.u. of Peak'!G221^2</f>
        <v>0.22297700046826449</v>
      </c>
      <c r="H221" s="33">
        <f>'Hourly Loads p.u. of Peak'!H221^2</f>
        <v>0.25393121925522089</v>
      </c>
      <c r="I221" s="33">
        <f>'Hourly Loads p.u. of Peak'!I221^2</f>
        <v>0.2789409821239513</v>
      </c>
      <c r="J221" s="33">
        <f>'Hourly Loads p.u. of Peak'!J221^2</f>
        <v>0.33253204959464538</v>
      </c>
      <c r="K221" s="33">
        <f>'Hourly Loads p.u. of Peak'!K221^2</f>
        <v>0.41733114885648592</v>
      </c>
      <c r="L221" s="33">
        <f>'Hourly Loads p.u. of Peak'!L221^2</f>
        <v>0.51564358238340502</v>
      </c>
      <c r="M221" s="33">
        <f>'Hourly Loads p.u. of Peak'!M221^2</f>
        <v>0.61101322868863994</v>
      </c>
      <c r="N221" s="33">
        <f>'Hourly Loads p.u. of Peak'!N221^2</f>
        <v>0.67718220032816467</v>
      </c>
      <c r="O221" s="33">
        <f>'Hourly Loads p.u. of Peak'!O221^2</f>
        <v>0.72247389153640473</v>
      </c>
      <c r="P221" s="33">
        <f>'Hourly Loads p.u. of Peak'!P221^2</f>
        <v>0.73832763830611126</v>
      </c>
      <c r="Q221" s="33">
        <f>'Hourly Loads p.u. of Peak'!Q221^2</f>
        <v>0.72048653920483352</v>
      </c>
      <c r="R221" s="33">
        <f>'Hourly Loads p.u. of Peak'!R221^2</f>
        <v>0.66602014155481937</v>
      </c>
      <c r="S221" s="33">
        <f>'Hourly Loads p.u. of Peak'!S221^2</f>
        <v>0.6166434504918501</v>
      </c>
      <c r="T221" s="33">
        <f>'Hourly Loads p.u. of Peak'!T221^2</f>
        <v>0.57631419627980551</v>
      </c>
      <c r="U221" s="33">
        <f>'Hourly Loads p.u. of Peak'!U221^2</f>
        <v>0.53252055341189497</v>
      </c>
      <c r="V221" s="33">
        <f>'Hourly Loads p.u. of Peak'!V221^2</f>
        <v>0.51961144422002425</v>
      </c>
      <c r="W221" s="33">
        <f>'Hourly Loads p.u. of Peak'!W221^2</f>
        <v>0.48322756827173829</v>
      </c>
      <c r="X221" s="33">
        <f>'Hourly Loads p.u. of Peak'!X221^2</f>
        <v>0.41835742794853886</v>
      </c>
      <c r="Y221" s="33">
        <f>'Hourly Loads p.u. of Peak'!Y221^2</f>
        <v>0.34956160518088131</v>
      </c>
    </row>
    <row r="222" spans="1:25" x14ac:dyDescent="0.25">
      <c r="A222" s="29">
        <f>IF('2018 Hourly Load - RC2016'!A223="","",'2018 Hourly Load - RC2016'!A223)</f>
        <v>43313</v>
      </c>
      <c r="B222" s="33">
        <f>'Hourly Loads p.u. of Peak'!B222^2</f>
        <v>0.2951911851553265</v>
      </c>
      <c r="C222" s="33">
        <f>'Hourly Loads p.u. of Peak'!C222^2</f>
        <v>0.25718387130753623</v>
      </c>
      <c r="D222" s="33">
        <f>'Hourly Loads p.u. of Peak'!D222^2</f>
        <v>0.22833564061137229</v>
      </c>
      <c r="E222" s="33">
        <f>'Hourly Loads p.u. of Peak'!E222^2</f>
        <v>0.21596995483693918</v>
      </c>
      <c r="F222" s="33">
        <f>'Hourly Loads p.u. of Peak'!F222^2</f>
        <v>0.20930408345882537</v>
      </c>
      <c r="G222" s="33">
        <f>'Hourly Loads p.u. of Peak'!G222^2</f>
        <v>0.22159810982724054</v>
      </c>
      <c r="H222" s="33">
        <f>'Hourly Loads p.u. of Peak'!H222^2</f>
        <v>0.24794549690357631</v>
      </c>
      <c r="I222" s="33">
        <f>'Hourly Loads p.u. of Peak'!I222^2</f>
        <v>0.28266044935779028</v>
      </c>
      <c r="J222" s="33">
        <f>'Hourly Loads p.u. of Peak'!J222^2</f>
        <v>0.34699729085381559</v>
      </c>
      <c r="K222" s="33">
        <f>'Hourly Loads p.u. of Peak'!K222^2</f>
        <v>0.43743274776968993</v>
      </c>
      <c r="L222" s="33">
        <f>'Hourly Loads p.u. of Peak'!L222^2</f>
        <v>0.52571291856828406</v>
      </c>
      <c r="M222" s="33">
        <f>'Hourly Loads p.u. of Peak'!M222^2</f>
        <v>0.60859886827147047</v>
      </c>
      <c r="N222" s="33">
        <f>'Hourly Loads p.u. of Peak'!N222^2</f>
        <v>0.6745717108870215</v>
      </c>
      <c r="O222" s="33">
        <f>'Hourly Loads p.u. of Peak'!O222^2</f>
        <v>0.72275802245157683</v>
      </c>
      <c r="P222" s="33">
        <f>'Hourly Loads p.u. of Peak'!P222^2</f>
        <v>0.76396387590796255</v>
      </c>
      <c r="Q222" s="33">
        <f>'Hourly Loads p.u. of Peak'!Q222^2</f>
        <v>0.78647655871145228</v>
      </c>
      <c r="R222" s="33">
        <f>'Hourly Loads p.u. of Peak'!R222^2</f>
        <v>0.78321931742675699</v>
      </c>
      <c r="S222" s="33">
        <f>'Hourly Loads p.u. of Peak'!S222^2</f>
        <v>0.73947689800310346</v>
      </c>
      <c r="T222" s="33">
        <f>'Hourly Loads p.u. of Peak'!T222^2</f>
        <v>0.67683842684824569</v>
      </c>
      <c r="U222" s="33">
        <f>'Hourly Loads p.u. of Peak'!U222^2</f>
        <v>0.61808788738111586</v>
      </c>
      <c r="V222" s="33">
        <f>'Hourly Loads p.u. of Peak'!V222^2</f>
        <v>0.59453518571833808</v>
      </c>
      <c r="W222" s="33">
        <f>'Hourly Loads p.u. of Peak'!W222^2</f>
        <v>0.54744127554835087</v>
      </c>
      <c r="X222" s="33">
        <f>'Hourly Loads p.u. of Peak'!X222^2</f>
        <v>0.46995985132959356</v>
      </c>
      <c r="Y222" s="33">
        <f>'Hourly Loads p.u. of Peak'!Y222^2</f>
        <v>0.399232021081107</v>
      </c>
    </row>
    <row r="223" spans="1:25" x14ac:dyDescent="0.25">
      <c r="A223" s="29">
        <f>IF('2018 Hourly Load - RC2016'!A224="","",'2018 Hourly Load - RC2016'!A224)</f>
        <v>43314</v>
      </c>
      <c r="B223" s="33">
        <f>'Hourly Loads p.u. of Peak'!B223^2</f>
        <v>0.33697994269432008</v>
      </c>
      <c r="C223" s="33">
        <f>'Hourly Loads p.u. of Peak'!C223^2</f>
        <v>0.28954345304781748</v>
      </c>
      <c r="D223" s="33">
        <f>'Hourly Loads p.u. of Peak'!D223^2</f>
        <v>0.2583717859919068</v>
      </c>
      <c r="E223" s="33">
        <f>'Hourly Loads p.u. of Peak'!E223^2</f>
        <v>0.23773393291854317</v>
      </c>
      <c r="F223" s="33">
        <f>'Hourly Loads p.u. of Peak'!F223^2</f>
        <v>0.22658213140250627</v>
      </c>
      <c r="G223" s="33">
        <f>'Hourly Loads p.u. of Peak'!G223^2</f>
        <v>0.22558883054480802</v>
      </c>
      <c r="H223" s="33">
        <f>'Hourly Loads p.u. of Peak'!H223^2</f>
        <v>0.23210441809103227</v>
      </c>
      <c r="I223" s="33">
        <f>'Hourly Loads p.u. of Peak'!I223^2</f>
        <v>0.24682333794172881</v>
      </c>
      <c r="J223" s="33">
        <f>'Hourly Loads p.u. of Peak'!J223^2</f>
        <v>0.31484839834567829</v>
      </c>
      <c r="K223" s="33">
        <f>'Hourly Loads p.u. of Peak'!K223^2</f>
        <v>0.4084183184331136</v>
      </c>
      <c r="L223" s="33">
        <f>'Hourly Loads p.u. of Peak'!L223^2</f>
        <v>0.49951072335318286</v>
      </c>
      <c r="M223" s="33">
        <f>'Hourly Loads p.u. of Peak'!M223^2</f>
        <v>0.5745393625891021</v>
      </c>
      <c r="N223" s="33">
        <f>'Hourly Loads p.u. of Peak'!N223^2</f>
        <v>0.63575279591876255</v>
      </c>
      <c r="O223" s="33">
        <f>'Hourly Loads p.u. of Peak'!O223^2</f>
        <v>0.6715553370959314</v>
      </c>
      <c r="P223" s="33">
        <f>'Hourly Loads p.u. of Peak'!P223^2</f>
        <v>0.70433557112299194</v>
      </c>
      <c r="Q223" s="33">
        <f>'Hourly Loads p.u. of Peak'!Q223^2</f>
        <v>0.70286364247992317</v>
      </c>
      <c r="R223" s="33">
        <f>'Hourly Loads p.u. of Peak'!R223^2</f>
        <v>0.69156051499744697</v>
      </c>
      <c r="S223" s="33">
        <f>'Hourly Loads p.u. of Peak'!S223^2</f>
        <v>0.66288689507970922</v>
      </c>
      <c r="T223" s="33">
        <f>'Hourly Loads p.u. of Peak'!T223^2</f>
        <v>0.61303975096519736</v>
      </c>
      <c r="U223" s="33">
        <f>'Hourly Loads p.u. of Peak'!U223^2</f>
        <v>0.56413611043485867</v>
      </c>
      <c r="V223" s="33">
        <f>'Hourly Loads p.u. of Peak'!V223^2</f>
        <v>0.545834970899439</v>
      </c>
      <c r="W223" s="33">
        <f>'Hourly Loads p.u. of Peak'!W223^2</f>
        <v>0.50995896534619478</v>
      </c>
      <c r="X223" s="33">
        <f>'Hourly Loads p.u. of Peak'!X223^2</f>
        <v>0.44498125125144644</v>
      </c>
      <c r="Y223" s="33">
        <f>'Hourly Loads p.u. of Peak'!Y223^2</f>
        <v>0.38354972901065465</v>
      </c>
    </row>
    <row r="224" spans="1:25" x14ac:dyDescent="0.25">
      <c r="A224" s="29">
        <f>IF('2018 Hourly Load - RC2016'!A225="","",'2018 Hourly Load - RC2016'!A225)</f>
        <v>43315</v>
      </c>
      <c r="B224" s="33">
        <f>'Hourly Loads p.u. of Peak'!B224^2</f>
        <v>0.325724826717121</v>
      </c>
      <c r="C224" s="33">
        <f>'Hourly Loads p.u. of Peak'!C224^2</f>
        <v>0.28408386899416432</v>
      </c>
      <c r="D224" s="33">
        <f>'Hourly Loads p.u. of Peak'!D224^2</f>
        <v>0.25477407393846146</v>
      </c>
      <c r="E224" s="33">
        <f>'Hourly Loads p.u. of Peak'!E224^2</f>
        <v>0.23610701600035028</v>
      </c>
      <c r="F224" s="33">
        <f>'Hourly Loads p.u. of Peak'!F224^2</f>
        <v>0.22527143511376349</v>
      </c>
      <c r="G224" s="33">
        <f>'Hourly Loads p.u. of Peak'!G224^2</f>
        <v>0.22396454078322658</v>
      </c>
      <c r="H224" s="33">
        <f>'Hourly Loads p.u. of Peak'!H224^2</f>
        <v>0.22873510806583502</v>
      </c>
      <c r="I224" s="33">
        <f>'Hourly Loads p.u. of Peak'!I224^2</f>
        <v>0.23594463153747688</v>
      </c>
      <c r="J224" s="33">
        <f>'Hourly Loads p.u. of Peak'!J224^2</f>
        <v>0.28797186352417625</v>
      </c>
      <c r="K224" s="33">
        <f>'Hourly Loads p.u. of Peak'!K224^2</f>
        <v>0.36066561863087487</v>
      </c>
      <c r="L224" s="33">
        <f>'Hourly Loads p.u. of Peak'!L224^2</f>
        <v>0.4201429081695901</v>
      </c>
      <c r="M224" s="33">
        <f>'Hourly Loads p.u. of Peak'!M224^2</f>
        <v>0.48811921168894512</v>
      </c>
      <c r="N224" s="33">
        <f>'Hourly Loads p.u. of Peak'!N224^2</f>
        <v>0.52238591711105486</v>
      </c>
      <c r="O224" s="33">
        <f>'Hourly Loads p.u. of Peak'!O224^2</f>
        <v>0.53276449319495933</v>
      </c>
      <c r="P224" s="33">
        <f>'Hourly Loads p.u. of Peak'!P224^2</f>
        <v>0.53655270290544899</v>
      </c>
      <c r="Q224" s="33">
        <f>'Hourly Loads p.u. of Peak'!Q224^2</f>
        <v>0.54595844900579671</v>
      </c>
      <c r="R224" s="33">
        <f>'Hourly Loads p.u. of Peak'!R224^2</f>
        <v>0.55382790723576136</v>
      </c>
      <c r="S224" s="33">
        <f>'Hourly Loads p.u. of Peak'!S224^2</f>
        <v>0.54404610766874451</v>
      </c>
      <c r="T224" s="33">
        <f>'Hourly Loads p.u. of Peak'!T224^2</f>
        <v>0.51858796510086513</v>
      </c>
      <c r="U224" s="33">
        <f>'Hourly Loads p.u. of Peak'!U224^2</f>
        <v>0.49420966245315079</v>
      </c>
      <c r="V224" s="33">
        <f>'Hourly Loads p.u. of Peak'!V224^2</f>
        <v>0.47311576466756106</v>
      </c>
      <c r="W224" s="33">
        <f>'Hourly Loads p.u. of Peak'!W224^2</f>
        <v>0.43467379692290464</v>
      </c>
      <c r="X224" s="33">
        <f>'Hourly Loads p.u. of Peak'!X224^2</f>
        <v>0.37286112226231277</v>
      </c>
      <c r="Y224" s="33">
        <f>'Hourly Loads p.u. of Peak'!Y224^2</f>
        <v>0.30980492796937603</v>
      </c>
    </row>
    <row r="225" spans="1:25" x14ac:dyDescent="0.25">
      <c r="A225" s="29">
        <f>IF('2018 Hourly Load - RC2016'!A226="","",'2018 Hourly Load - RC2016'!A226)</f>
        <v>43316</v>
      </c>
      <c r="B225" s="33">
        <f>'Hourly Loads p.u. of Peak'!B225^2</f>
        <v>0.25549159841357394</v>
      </c>
      <c r="C225" s="33">
        <f>'Hourly Loads p.u. of Peak'!C225^2</f>
        <v>0.22183418734227953</v>
      </c>
      <c r="D225" s="33">
        <f>'Hourly Loads p.u. of Peak'!D225^2</f>
        <v>0.20120300777039477</v>
      </c>
      <c r="E225" s="33">
        <f>'Hourly Loads p.u. of Peak'!E225^2</f>
        <v>0.18946027756115652</v>
      </c>
      <c r="F225" s="33">
        <f>'Hourly Loads p.u. of Peak'!F225^2</f>
        <v>0.18866094465109662</v>
      </c>
      <c r="G225" s="33">
        <f>'Hourly Loads p.u. of Peak'!G225^2</f>
        <v>0.20447714839273479</v>
      </c>
      <c r="H225" s="33">
        <f>'Hourly Loads p.u. of Peak'!H225^2</f>
        <v>0.2367164552375435</v>
      </c>
      <c r="I225" s="33">
        <f>'Hourly Loads p.u. of Peak'!I225^2</f>
        <v>0.2621230514216491</v>
      </c>
      <c r="J225" s="33">
        <f>'Hourly Loads p.u. of Peak'!J225^2</f>
        <v>0.31442655380111439</v>
      </c>
      <c r="K225" s="33">
        <f>'Hourly Loads p.u. of Peak'!K225^2</f>
        <v>0.38640129367406517</v>
      </c>
      <c r="L225" s="33">
        <f>'Hourly Loads p.u. of Peak'!L225^2</f>
        <v>0.46402117166467494</v>
      </c>
      <c r="M225" s="33">
        <f>'Hourly Loads p.u. of Peak'!M225^2</f>
        <v>0.53551266484435212</v>
      </c>
      <c r="N225" s="33">
        <f>'Hourly Loads p.u. of Peak'!N225^2</f>
        <v>0.55588194395916912</v>
      </c>
      <c r="O225" s="33">
        <f>'Hourly Loads p.u. of Peak'!O225^2</f>
        <v>0.54657604901186607</v>
      </c>
      <c r="P225" s="33">
        <f>'Hourly Loads p.u. of Peak'!P225^2</f>
        <v>0.51432434128960369</v>
      </c>
      <c r="Q225" s="33">
        <f>'Hourly Loads p.u. of Peak'!Q225^2</f>
        <v>0.48247272944464797</v>
      </c>
      <c r="R225" s="33">
        <f>'Hourly Loads p.u. of Peak'!R225^2</f>
        <v>0.4518076480081869</v>
      </c>
      <c r="S225" s="33">
        <f>'Hourly Loads p.u. of Peak'!S225^2</f>
        <v>0.4187899225146885</v>
      </c>
      <c r="T225" s="33">
        <f>'Hourly Loads p.u. of Peak'!T225^2</f>
        <v>0.39838770007789709</v>
      </c>
      <c r="U225" s="33">
        <f>'Hourly Loads p.u. of Peak'!U225^2</f>
        <v>0.3832392881257497</v>
      </c>
      <c r="V225" s="33">
        <f>'Hourly Loads p.u. of Peak'!V225^2</f>
        <v>0.39339295167380911</v>
      </c>
      <c r="W225" s="33">
        <f>'Hourly Loads p.u. of Peak'!W225^2</f>
        <v>0.36894258987332346</v>
      </c>
      <c r="X225" s="33">
        <f>'Hourly Loads p.u. of Peak'!X225^2</f>
        <v>0.32382000725238697</v>
      </c>
      <c r="Y225" s="33">
        <f>'Hourly Loads p.u. of Peak'!Y225^2</f>
        <v>0.27612363683001218</v>
      </c>
    </row>
    <row r="226" spans="1:25" x14ac:dyDescent="0.25">
      <c r="A226" s="29">
        <f>IF('2018 Hourly Load - RC2016'!A227="","",'2018 Hourly Load - RC2016'!A227)</f>
        <v>43317</v>
      </c>
      <c r="B226" s="33">
        <f>'Hourly Loads p.u. of Peak'!B226^2</f>
        <v>0.23295059468725074</v>
      </c>
      <c r="C226" s="33">
        <f>'Hourly Loads p.u. of Peak'!C226^2</f>
        <v>0.20549863401498361</v>
      </c>
      <c r="D226" s="33">
        <f>'Hourly Loads p.u. of Peak'!D226^2</f>
        <v>0.19018841016299845</v>
      </c>
      <c r="E226" s="33">
        <f>'Hourly Loads p.u. of Peak'!E226^2</f>
        <v>0.18200613002379812</v>
      </c>
      <c r="F226" s="33">
        <f>'Hourly Loads p.u. of Peak'!F226^2</f>
        <v>0.18157859301563944</v>
      </c>
      <c r="G226" s="33">
        <f>'Hourly Loads p.u. of Peak'!G226^2</f>
        <v>0.19536137230315095</v>
      </c>
      <c r="H226" s="33">
        <f>'Hourly Loads p.u. of Peak'!H226^2</f>
        <v>0.22937498217048388</v>
      </c>
      <c r="I226" s="33">
        <f>'Hourly Loads p.u. of Peak'!I226^2</f>
        <v>0.25896676975807043</v>
      </c>
      <c r="J226" s="33">
        <f>'Hourly Loads p.u. of Peak'!J226^2</f>
        <v>0.31644458538680259</v>
      </c>
      <c r="K226" s="33">
        <f>'Hourly Loads p.u. of Peak'!K226^2</f>
        <v>0.39622820701880046</v>
      </c>
      <c r="L226" s="33">
        <f>'Hourly Loads p.u. of Peak'!L226^2</f>
        <v>0.47041823691691359</v>
      </c>
      <c r="M226" s="33">
        <f>'Hourly Loads p.u. of Peak'!M226^2</f>
        <v>0.54503270360382172</v>
      </c>
      <c r="N226" s="33">
        <f>'Hourly Loads p.u. of Peak'!N226^2</f>
        <v>0.60768657286397476</v>
      </c>
      <c r="O226" s="33">
        <f>'Hourly Loads p.u. of Peak'!O226^2</f>
        <v>0.6466593414550007</v>
      </c>
      <c r="P226" s="33">
        <f>'Hourly Loads p.u. of Peak'!P226^2</f>
        <v>0.63868775403918243</v>
      </c>
      <c r="Q226" s="33">
        <f>'Hourly Loads p.u. of Peak'!Q226^2</f>
        <v>0.63262519302991438</v>
      </c>
      <c r="R226" s="33">
        <f>'Hourly Loads p.u. of Peak'!R226^2</f>
        <v>0.63862097538391904</v>
      </c>
      <c r="S226" s="33">
        <f>'Hourly Loads p.u. of Peak'!S226^2</f>
        <v>0.64417548445376804</v>
      </c>
      <c r="T226" s="33">
        <f>'Hourly Loads p.u. of Peak'!T226^2</f>
        <v>0.62256319368173829</v>
      </c>
      <c r="U226" s="33">
        <f>'Hourly Loads p.u. of Peak'!U226^2</f>
        <v>0.5756800128931322</v>
      </c>
      <c r="V226" s="33">
        <f>'Hourly Loads p.u. of Peak'!V226^2</f>
        <v>0.55488557255763071</v>
      </c>
      <c r="W226" s="33">
        <f>'Hourly Loads p.u. of Peak'!W226^2</f>
        <v>0.50323829200485171</v>
      </c>
      <c r="X226" s="33">
        <f>'Hourly Loads p.u. of Peak'!X226^2</f>
        <v>0.42459601717886958</v>
      </c>
      <c r="Y226" s="33">
        <f>'Hourly Loads p.u. of Peak'!Y226^2</f>
        <v>0.35268101762533005</v>
      </c>
    </row>
    <row r="227" spans="1:25" x14ac:dyDescent="0.25">
      <c r="A227" s="29">
        <f>IF('2018 Hourly Load - RC2016'!A228="","",'2018 Hourly Load - RC2016'!A228)</f>
        <v>43318</v>
      </c>
      <c r="B227" s="33">
        <f>'Hourly Loads p.u. of Peak'!B227^2</f>
        <v>0.28707573254872193</v>
      </c>
      <c r="C227" s="33">
        <f>'Hourly Loads p.u. of Peak'!C227^2</f>
        <v>0.24761274002523556</v>
      </c>
      <c r="D227" s="33">
        <f>'Hourly Loads p.u. of Peak'!D227^2</f>
        <v>0.22096918424502818</v>
      </c>
      <c r="E227" s="33">
        <f>'Hourly Loads p.u. of Peak'!E227^2</f>
        <v>0.20493082779120114</v>
      </c>
      <c r="F227" s="33">
        <f>'Hourly Loads p.u. of Peak'!F227^2</f>
        <v>0.20195334464605577</v>
      </c>
      <c r="G227" s="33">
        <f>'Hourly Loads p.u. of Peak'!G227^2</f>
        <v>0.21345318244363617</v>
      </c>
      <c r="H227" s="33">
        <f>'Hourly Loads p.u. of Peak'!H227^2</f>
        <v>0.24359584200498002</v>
      </c>
      <c r="I227" s="33">
        <f>'Hourly Loads p.u. of Peak'!I227^2</f>
        <v>0.27437005779638557</v>
      </c>
      <c r="J227" s="33">
        <f>'Hourly Loads p.u. of Peak'!J227^2</f>
        <v>0.33984794759757558</v>
      </c>
      <c r="K227" s="33">
        <f>'Hourly Loads p.u. of Peak'!K227^2</f>
        <v>0.42830664459803741</v>
      </c>
      <c r="L227" s="33">
        <f>'Hourly Loads p.u. of Peak'!L227^2</f>
        <v>0.51582360981762176</v>
      </c>
      <c r="M227" s="33">
        <f>'Hourly Loads p.u. of Peak'!M227^2</f>
        <v>0.61598744686754014</v>
      </c>
      <c r="N227" s="33">
        <f>'Hourly Loads p.u. of Peak'!N227^2</f>
        <v>0.68940801488810832</v>
      </c>
      <c r="O227" s="33">
        <f>'Hourly Loads p.u. of Peak'!O227^2</f>
        <v>0.75362786325240161</v>
      </c>
      <c r="P227" s="33">
        <f>'Hourly Loads p.u. of Peak'!P227^2</f>
        <v>0.79464923270923538</v>
      </c>
      <c r="Q227" s="33">
        <f>'Hourly Loads p.u. of Peak'!Q227^2</f>
        <v>0.79800477503729339</v>
      </c>
      <c r="R227" s="33">
        <f>'Hourly Loads p.u. of Peak'!R227^2</f>
        <v>0.76272275650175758</v>
      </c>
      <c r="S227" s="33">
        <f>'Hourly Loads p.u. of Peak'!S227^2</f>
        <v>0.72503308072605455</v>
      </c>
      <c r="T227" s="33">
        <f>'Hourly Loads p.u. of Peak'!T227^2</f>
        <v>0.67525819301926238</v>
      </c>
      <c r="U227" s="33">
        <f>'Hourly Loads p.u. of Peak'!U227^2</f>
        <v>0.6273193491337925</v>
      </c>
      <c r="V227" s="33">
        <f>'Hourly Loads p.u. of Peak'!V227^2</f>
        <v>0.60605917590055391</v>
      </c>
      <c r="W227" s="33">
        <f>'Hourly Loads p.u. of Peak'!W227^2</f>
        <v>0.55606886309724113</v>
      </c>
      <c r="X227" s="33">
        <f>'Hourly Loads p.u. of Peak'!X227^2</f>
        <v>0.46533128142543007</v>
      </c>
      <c r="Y227" s="33">
        <f>'Hourly Loads p.u. of Peak'!Y227^2</f>
        <v>0.38842971169286861</v>
      </c>
    </row>
    <row r="228" spans="1:25" x14ac:dyDescent="0.25">
      <c r="A228" s="29">
        <f>IF('2018 Hourly Load - RC2016'!A229="","",'2018 Hourly Load - RC2016'!A229)</f>
        <v>43319</v>
      </c>
      <c r="B228" s="33">
        <f>'Hourly Loads p.u. of Peak'!B228^2</f>
        <v>0.31903519746426834</v>
      </c>
      <c r="C228" s="33">
        <f>'Hourly Loads p.u. of Peak'!C228^2</f>
        <v>0.274807928869089</v>
      </c>
      <c r="D228" s="33">
        <f>'Hourly Loads p.u. of Peak'!D228^2</f>
        <v>0.24707248665192175</v>
      </c>
      <c r="E228" s="33">
        <f>'Hourly Loads p.u. of Peak'!E228^2</f>
        <v>0.22945502927584946</v>
      </c>
      <c r="F228" s="33">
        <f>'Hourly Loads p.u. of Peak'!F228^2</f>
        <v>0.22313486028666149</v>
      </c>
      <c r="G228" s="33">
        <f>'Hourly Loads p.u. of Peak'!G228^2</f>
        <v>0.2351740681743362</v>
      </c>
      <c r="H228" s="33">
        <f>'Hourly Loads p.u. of Peak'!H228^2</f>
        <v>0.26646180318390311</v>
      </c>
      <c r="I228" s="33">
        <f>'Hourly Loads p.u. of Peak'!I228^2</f>
        <v>0.29528199225627544</v>
      </c>
      <c r="J228" s="33">
        <f>'Hourly Loads p.u. of Peak'!J228^2</f>
        <v>0.36716828161394222</v>
      </c>
      <c r="K228" s="33">
        <f>'Hourly Loads p.u. of Peak'!K228^2</f>
        <v>0.46134973393576478</v>
      </c>
      <c r="L228" s="33">
        <f>'Hourly Loads p.u. of Peak'!L228^2</f>
        <v>0.55389009491302577</v>
      </c>
      <c r="M228" s="33">
        <f>'Hourly Loads p.u. of Peak'!M228^2</f>
        <v>0.64867678825832054</v>
      </c>
      <c r="N228" s="33">
        <f>'Hourly Loads p.u. of Peak'!N228^2</f>
        <v>0.72688419796753601</v>
      </c>
      <c r="O228" s="33">
        <f>'Hourly Loads p.u. of Peak'!O228^2</f>
        <v>0.78292353974154394</v>
      </c>
      <c r="P228" s="33">
        <f>'Hourly Loads p.u. of Peak'!P228^2</f>
        <v>0.79472372350928921</v>
      </c>
      <c r="Q228" s="33">
        <f>'Hourly Loads p.u. of Peak'!Q228^2</f>
        <v>0.7878110146205527</v>
      </c>
      <c r="R228" s="33">
        <f>'Hourly Loads p.u. of Peak'!R228^2</f>
        <v>0.77650419515386859</v>
      </c>
      <c r="S228" s="33">
        <f>'Hourly Loads p.u. of Peak'!S228^2</f>
        <v>0.75696844038867894</v>
      </c>
      <c r="T228" s="33">
        <f>'Hourly Loads p.u. of Peak'!T228^2</f>
        <v>0.70608987458850803</v>
      </c>
      <c r="U228" s="33">
        <f>'Hourly Loads p.u. of Peak'!U228^2</f>
        <v>0.64975404466234965</v>
      </c>
      <c r="V228" s="33">
        <f>'Hourly Loads p.u. of Peak'!V228^2</f>
        <v>0.60002441561965403</v>
      </c>
      <c r="W228" s="33">
        <f>'Hourly Loads p.u. of Peak'!W228^2</f>
        <v>0.53398503000740616</v>
      </c>
      <c r="X228" s="33">
        <f>'Hourly Loads p.u. of Peak'!X228^2</f>
        <v>0.4404776746509419</v>
      </c>
      <c r="Y228" s="33">
        <f>'Hourly Loads p.u. of Peak'!Y228^2</f>
        <v>0.36217268134777691</v>
      </c>
    </row>
    <row r="229" spans="1:25" x14ac:dyDescent="0.25">
      <c r="A229" s="29">
        <f>IF('2018 Hourly Load - RC2016'!A230="","",'2018 Hourly Load - RC2016'!A230)</f>
        <v>43320</v>
      </c>
      <c r="B229" s="33">
        <f>'Hourly Loads p.u. of Peak'!B229^2</f>
        <v>0.29805831724907655</v>
      </c>
      <c r="C229" s="33">
        <f>'Hourly Loads p.u. of Peak'!C229^2</f>
        <v>0.25355239025432447</v>
      </c>
      <c r="D229" s="33">
        <f>'Hourly Loads p.u. of Peak'!D229^2</f>
        <v>0.22849538569830113</v>
      </c>
      <c r="E229" s="33">
        <f>'Hourly Loads p.u. of Peak'!E229^2</f>
        <v>0.2139553568838454</v>
      </c>
      <c r="F229" s="33">
        <f>'Hourly Loads p.u. of Peak'!F229^2</f>
        <v>0.20758731080204451</v>
      </c>
      <c r="G229" s="33">
        <f>'Hourly Loads p.u. of Peak'!G229^2</f>
        <v>0.23101873907527537</v>
      </c>
      <c r="H229" s="33">
        <f>'Hourly Loads p.u. of Peak'!H229^2</f>
        <v>0.25036466650112082</v>
      </c>
      <c r="I229" s="33">
        <f>'Hourly Loads p.u. of Peak'!I229^2</f>
        <v>0.27775067070467874</v>
      </c>
      <c r="J229" s="33">
        <f>'Hourly Loads p.u. of Peak'!J229^2</f>
        <v>0.32481934096938692</v>
      </c>
      <c r="K229" s="33">
        <f>'Hourly Loads p.u. of Peak'!K229^2</f>
        <v>0.40039442179801354</v>
      </c>
      <c r="L229" s="33">
        <f>'Hourly Loads p.u. of Peak'!L229^2</f>
        <v>0.47662831146070073</v>
      </c>
      <c r="M229" s="33">
        <f>'Hourly Loads p.u. of Peak'!M229^2</f>
        <v>0.56488950563502693</v>
      </c>
      <c r="N229" s="33">
        <f>'Hourly Loads p.u. of Peak'!N229^2</f>
        <v>0.64988876455513755</v>
      </c>
      <c r="O229" s="33">
        <f>'Hourly Loads p.u. of Peak'!O229^2</f>
        <v>0.72410840713415214</v>
      </c>
      <c r="P229" s="33">
        <f>'Hourly Loads p.u. of Peak'!P229^2</f>
        <v>0.76367175704019641</v>
      </c>
      <c r="Q229" s="33">
        <f>'Hourly Loads p.u. of Peak'!Q229^2</f>
        <v>0.76608340825666066</v>
      </c>
      <c r="R229" s="39">
        <f>'Hourly Loads p.u. of Peak'!R229^2</f>
        <v>0.75297513615497524</v>
      </c>
      <c r="S229" s="33">
        <f>'Hourly Loads p.u. of Peak'!S229^2</f>
        <v>0.69782871865429863</v>
      </c>
      <c r="T229" s="33">
        <f>'Hourly Loads p.u. of Peak'!T229^2</f>
        <v>0.63262519302991438</v>
      </c>
      <c r="U229" s="33">
        <f>'Hourly Loads p.u. of Peak'!U229^2</f>
        <v>0.5744760262945281</v>
      </c>
      <c r="V229" s="33">
        <f>'Hourly Loads p.u. of Peak'!V229^2</f>
        <v>0.55420108566791915</v>
      </c>
      <c r="W229" s="33">
        <f>'Hourly Loads p.u. of Peak'!W229^2</f>
        <v>0.50811080343769888</v>
      </c>
      <c r="X229" s="33">
        <f>'Hourly Loads p.u. of Peak'!X229^2</f>
        <v>0.44119892776826164</v>
      </c>
      <c r="Y229" s="33">
        <f>'Hourly Loads p.u. of Peak'!Y229^2</f>
        <v>0.38308411481501053</v>
      </c>
    </row>
    <row r="230" spans="1:25" x14ac:dyDescent="0.25">
      <c r="A230" s="29">
        <f>IF('2018 Hourly Load - RC2016'!A231="","",'2018 Hourly Load - RC2016'!A231)</f>
        <v>43321</v>
      </c>
      <c r="B230" s="33">
        <f>'Hourly Loads p.u. of Peak'!B230^2</f>
        <v>0.31573988772018258</v>
      </c>
      <c r="C230" s="33">
        <f>'Hourly Loads p.u. of Peak'!C230^2</f>
        <v>0.27292756028984116</v>
      </c>
      <c r="D230" s="33">
        <f>'Hourly Loads p.u. of Peak'!D230^2</f>
        <v>0.24285405167999652</v>
      </c>
      <c r="E230" s="33">
        <f>'Hourly Loads p.u. of Peak'!E230^2</f>
        <v>0.22439974978693822</v>
      </c>
      <c r="F230" s="33">
        <f>'Hourly Loads p.u. of Peak'!F230^2</f>
        <v>0.21562059886742338</v>
      </c>
      <c r="G230" s="33">
        <f>'Hourly Loads p.u. of Peak'!G230^2</f>
        <v>0.21562059886742338</v>
      </c>
      <c r="H230" s="33">
        <f>'Hourly Loads p.u. of Peak'!H230^2</f>
        <v>0.22148011820143429</v>
      </c>
      <c r="I230" s="33">
        <f>'Hourly Loads p.u. of Peak'!I230^2</f>
        <v>0.23969360671507681</v>
      </c>
      <c r="J230" s="33">
        <f>'Hourly Loads p.u. of Peak'!J230^2</f>
        <v>0.31456713722816015</v>
      </c>
      <c r="K230" s="33">
        <f>'Hourly Loads p.u. of Peak'!K230^2</f>
        <v>0.41549779503405965</v>
      </c>
      <c r="L230" s="33">
        <f>'Hourly Loads p.u. of Peak'!L230^2</f>
        <v>0.51097389791467662</v>
      </c>
      <c r="M230" s="33">
        <f>'Hourly Loads p.u. of Peak'!M230^2</f>
        <v>0.60131966492576894</v>
      </c>
      <c r="N230" s="33">
        <f>'Hourly Loads p.u. of Peak'!N230^2</f>
        <v>0.67285703297305366</v>
      </c>
      <c r="O230" s="33">
        <f>'Hourly Loads p.u. of Peak'!O230^2</f>
        <v>0.72226083000802488</v>
      </c>
      <c r="P230" s="33">
        <f>'Hourly Loads p.u. of Peak'!P230^2</f>
        <v>0.75725927448085306</v>
      </c>
      <c r="Q230" s="33">
        <f>'Hourly Loads p.u. of Peak'!Q230^2</f>
        <v>0.77827240945728293</v>
      </c>
      <c r="R230" s="33">
        <f>'Hourly Loads p.u. of Peak'!R230^2</f>
        <v>0.77532650281442606</v>
      </c>
      <c r="S230" s="33">
        <f>'Hourly Loads p.u. of Peak'!S230^2</f>
        <v>0.73095067505894007</v>
      </c>
      <c r="T230" s="33">
        <f>'Hourly Loads p.u. of Peak'!T230^2</f>
        <v>0.66043994220998659</v>
      </c>
      <c r="U230" s="33">
        <f>'Hourly Loads p.u. of Peak'!U230^2</f>
        <v>0.59505074381950429</v>
      </c>
      <c r="V230" s="33">
        <f>'Hourly Loads p.u. of Peak'!V230^2</f>
        <v>0.57099790659952199</v>
      </c>
      <c r="W230" s="33">
        <f>'Hourly Loads p.u. of Peak'!W230^2</f>
        <v>0.52105807360676759</v>
      </c>
      <c r="X230" s="33">
        <f>'Hourly Loads p.u. of Peak'!X230^2</f>
        <v>0.45225709602617087</v>
      </c>
      <c r="Y230" s="33">
        <f>'Hourly Loads p.u. of Peak'!Y230^2</f>
        <v>0.39260718746032125</v>
      </c>
    </row>
    <row r="231" spans="1:25" x14ac:dyDescent="0.25">
      <c r="A231" s="29">
        <f>IF('2018 Hourly Load - RC2016'!A232="","",'2018 Hourly Load - RC2016'!A232)</f>
        <v>43322</v>
      </c>
      <c r="B231" s="33">
        <f>'Hourly Loads p.u. of Peak'!B231^2</f>
        <v>0.33195406815764827</v>
      </c>
      <c r="C231" s="33">
        <f>'Hourly Loads p.u. of Peak'!C231^2</f>
        <v>0.28909399106488154</v>
      </c>
      <c r="D231" s="33">
        <f>'Hourly Loads p.u. of Peak'!D231^2</f>
        <v>0.25621013185647468</v>
      </c>
      <c r="E231" s="33">
        <f>'Hourly Loads p.u. of Peak'!E231^2</f>
        <v>0.23610701600035028</v>
      </c>
      <c r="F231" s="33">
        <f>'Hourly Loads p.u. of Peak'!F231^2</f>
        <v>0.22432058945603034</v>
      </c>
      <c r="G231" s="33">
        <f>'Hourly Loads p.u. of Peak'!G231^2</f>
        <v>0.22018428411295071</v>
      </c>
      <c r="H231" s="33">
        <f>'Hourly Loads p.u. of Peak'!H231^2</f>
        <v>0.22207039054188743</v>
      </c>
      <c r="I231" s="33">
        <f>'Hourly Loads p.u. of Peak'!I231^2</f>
        <v>0.23291026565124107</v>
      </c>
      <c r="J231" s="33">
        <f>'Hourly Loads p.u. of Peak'!J231^2</f>
        <v>0.30332770389215519</v>
      </c>
      <c r="K231" s="33">
        <f>'Hourly Loads p.u. of Peak'!K231^2</f>
        <v>0.40272429250943459</v>
      </c>
      <c r="L231" s="33">
        <f>'Hourly Loads p.u. of Peak'!L231^2</f>
        <v>0.49933356571661996</v>
      </c>
      <c r="M231" s="33">
        <f>'Hourly Loads p.u. of Peak'!M231^2</f>
        <v>0.60190298272008247</v>
      </c>
      <c r="N231" s="33">
        <f>'Hourly Loads p.u. of Peak'!N231^2</f>
        <v>0.67814523040659413</v>
      </c>
      <c r="O231" s="33">
        <f>'Hourly Loads p.u. of Peak'!O231^2</f>
        <v>0.73804046303138404</v>
      </c>
      <c r="P231" s="33">
        <f>'Hourly Loads p.u. of Peak'!P231^2</f>
        <v>0.76754686541066952</v>
      </c>
      <c r="Q231" s="33">
        <f>'Hourly Loads p.u. of Peak'!Q231^2</f>
        <v>0.77341465897879214</v>
      </c>
      <c r="R231" s="33">
        <f>'Hourly Loads p.u. of Peak'!R231^2</f>
        <v>0.76820587673653529</v>
      </c>
      <c r="S231" s="33">
        <f>'Hourly Loads p.u. of Peak'!S231^2</f>
        <v>0.74776349982563539</v>
      </c>
      <c r="T231" s="33">
        <f>'Hourly Loads p.u. of Peak'!T231^2</f>
        <v>0.69392517938699427</v>
      </c>
      <c r="U231" s="33">
        <f>'Hourly Loads p.u. of Peak'!U231^2</f>
        <v>0.62745172291462969</v>
      </c>
      <c r="V231" s="33">
        <f>'Hourly Loads p.u. of Peak'!V231^2</f>
        <v>0.59776108965054908</v>
      </c>
      <c r="W231" s="33">
        <f>'Hourly Loads p.u. of Peak'!W231^2</f>
        <v>0.53710371976558435</v>
      </c>
      <c r="X231" s="33">
        <f>'Hourly Loads p.u. of Peak'!X231^2</f>
        <v>0.45405712249044039</v>
      </c>
      <c r="Y231" s="33">
        <f>'Hourly Loads p.u. of Peak'!Y231^2</f>
        <v>0.37572396537015296</v>
      </c>
    </row>
    <row r="232" spans="1:25" x14ac:dyDescent="0.25">
      <c r="A232" s="29">
        <f>IF('2018 Hourly Load - RC2016'!A233="","",'2018 Hourly Load - RC2016'!A233)</f>
        <v>43323</v>
      </c>
      <c r="B232" s="33">
        <f>'Hourly Loads p.u. of Peak'!B232^2</f>
        <v>0.30929352618707512</v>
      </c>
      <c r="C232" s="33">
        <f>'Hourly Loads p.u. of Peak'!C232^2</f>
        <v>0.26486822584320008</v>
      </c>
      <c r="D232" s="33">
        <f>'Hourly Loads p.u. of Peak'!D232^2</f>
        <v>0.23622884100550448</v>
      </c>
      <c r="E232" s="33">
        <f>'Hourly Loads p.u. of Peak'!E232^2</f>
        <v>0.21955736948383894</v>
      </c>
      <c r="F232" s="33">
        <f>'Hourly Loads p.u. of Peak'!F232^2</f>
        <v>0.21430336174424669</v>
      </c>
      <c r="G232" s="33">
        <f>'Hourly Loads p.u. of Peak'!G232^2</f>
        <v>0.22861523117149696</v>
      </c>
      <c r="H232" s="33">
        <f>'Hourly Loads p.u. of Peak'!H232^2</f>
        <v>0.25964758910223995</v>
      </c>
      <c r="I232" s="33">
        <f>'Hourly Loads p.u. of Peak'!I232^2</f>
        <v>0.28395027153440028</v>
      </c>
      <c r="J232" s="33">
        <f>'Hourly Loads p.u. of Peak'!J232^2</f>
        <v>0.34444241683436089</v>
      </c>
      <c r="K232" s="33">
        <f>'Hourly Loads p.u. of Peak'!K232^2</f>
        <v>0.43815150465182401</v>
      </c>
      <c r="L232" s="33">
        <f>'Hourly Loads p.u. of Peak'!L232^2</f>
        <v>0.53447363575104345</v>
      </c>
      <c r="M232" s="33">
        <f>'Hourly Loads p.u. of Peak'!M232^2</f>
        <v>0.6392221089658584</v>
      </c>
      <c r="N232" s="33">
        <f>'Hourly Loads p.u. of Peak'!N232^2</f>
        <v>0.72425062620621139</v>
      </c>
      <c r="O232" s="33">
        <f>'Hourly Loads p.u. of Peak'!O232^2</f>
        <v>0.78063315667776922</v>
      </c>
      <c r="P232" s="33">
        <f>'Hourly Loads p.u. of Peak'!P232^2</f>
        <v>0.79531977559428735</v>
      </c>
      <c r="Q232" s="33">
        <f>'Hourly Loads p.u. of Peak'!Q232^2</f>
        <v>0.79122642993506687</v>
      </c>
      <c r="R232" s="33">
        <f>'Hourly Loads p.u. of Peak'!R232^2</f>
        <v>0.79338342326773992</v>
      </c>
      <c r="S232" s="33">
        <f>'Hourly Loads p.u. of Peak'!S232^2</f>
        <v>0.77945233618905951</v>
      </c>
      <c r="T232" s="33">
        <f>'Hourly Loads p.u. of Peak'!T232^2</f>
        <v>0.73818404368627133</v>
      </c>
      <c r="U232" s="33">
        <f>'Hourly Loads p.u. of Peak'!U232^2</f>
        <v>0.67656347090659508</v>
      </c>
      <c r="V232" s="33">
        <f>'Hourly Loads p.u. of Peak'!V232^2</f>
        <v>0.65245109585900718</v>
      </c>
      <c r="W232" s="33">
        <f>'Hourly Loads p.u. of Peak'!W232^2</f>
        <v>0.57853658748310421</v>
      </c>
      <c r="X232" s="33">
        <f>'Hourly Loads p.u. of Peak'!X232^2</f>
        <v>0.49356369439253472</v>
      </c>
      <c r="Y232" s="33">
        <f>'Hourly Loads p.u. of Peak'!Y232^2</f>
        <v>0.40330781628679147</v>
      </c>
    </row>
    <row r="233" spans="1:25" x14ac:dyDescent="0.25">
      <c r="A233" s="29">
        <f>IF('2018 Hourly Load - RC2016'!A234="","",'2018 Hourly Load - RC2016'!A234)</f>
        <v>43324</v>
      </c>
      <c r="B233" s="33">
        <f>'Hourly Loads p.u. of Peak'!B233^2</f>
        <v>0.33176151939826581</v>
      </c>
      <c r="C233" s="33">
        <f>'Hourly Loads p.u. of Peak'!C233^2</f>
        <v>0.28662819074669799</v>
      </c>
      <c r="D233" s="33">
        <f>'Hourly Loads p.u. of Peak'!D233^2</f>
        <v>0.2529216370090076</v>
      </c>
      <c r="E233" s="33">
        <f>'Hourly Loads p.u. of Peak'!E233^2</f>
        <v>0.2332733526598969</v>
      </c>
      <c r="F233" s="33">
        <f>'Hourly Loads p.u. of Peak'!F233^2</f>
        <v>0.22698006271223933</v>
      </c>
      <c r="G233" s="33">
        <f>'Hourly Loads p.u. of Peak'!G233^2</f>
        <v>0.23924380433643377</v>
      </c>
      <c r="H233" s="33">
        <f>'Hourly Loads p.u. of Peak'!H233^2</f>
        <v>0.27092314976929521</v>
      </c>
      <c r="I233" s="33">
        <f>'Hourly Loads p.u. of Peak'!I233^2</f>
        <v>0.29796708421708895</v>
      </c>
      <c r="J233" s="33">
        <f>'Hourly Loads p.u. of Peak'!J233^2</f>
        <v>0.3607158034318203</v>
      </c>
      <c r="K233" s="33">
        <f>'Hourly Loads p.u. of Peak'!K233^2</f>
        <v>0.45074110446802801</v>
      </c>
      <c r="L233" s="33">
        <f>'Hourly Loads p.u. of Peak'!L233^2</f>
        <v>0.53974025907922774</v>
      </c>
      <c r="M233" s="33">
        <f>'Hourly Loads p.u. of Peak'!M233^2</f>
        <v>0.62678999365996391</v>
      </c>
      <c r="N233" s="33">
        <f>'Hourly Loads p.u. of Peak'!N233^2</f>
        <v>0.6931596992664133</v>
      </c>
      <c r="O233" s="33">
        <f>'Hourly Loads p.u. of Peak'!O233^2</f>
        <v>0.746463418646098</v>
      </c>
      <c r="P233" s="33">
        <f>'Hourly Loads p.u. of Peak'!P233^2</f>
        <v>0.76637598796784567</v>
      </c>
      <c r="Q233" s="33">
        <f>'Hourly Loads p.u. of Peak'!Q233^2</f>
        <v>0.7648405676701111</v>
      </c>
      <c r="R233" s="33">
        <f>'Hourly Loads p.u. of Peak'!R233^2</f>
        <v>0.77679875788825026</v>
      </c>
      <c r="S233" s="33">
        <f>'Hourly Loads p.u. of Peak'!S233^2</f>
        <v>0.76879190198593483</v>
      </c>
      <c r="T233" s="33">
        <f>'Hourly Loads p.u. of Peak'!T233^2</f>
        <v>0.74105858942396097</v>
      </c>
      <c r="U233" s="33">
        <f>'Hourly Loads p.u. of Peak'!U233^2</f>
        <v>0.68207320310319441</v>
      </c>
      <c r="V233" s="33">
        <f>'Hourly Loads p.u. of Peak'!V233^2</f>
        <v>0.6466593414550007</v>
      </c>
      <c r="W233" s="33">
        <f>'Hourly Loads p.u. of Peak'!W233^2</f>
        <v>0.57821884118263844</v>
      </c>
      <c r="X233" s="33">
        <f>'Hourly Loads p.u. of Peak'!X233^2</f>
        <v>0.48887845296718085</v>
      </c>
      <c r="Y233" s="33">
        <f>'Hourly Loads p.u. of Peak'!Y233^2</f>
        <v>0.40761768154565237</v>
      </c>
    </row>
    <row r="234" spans="1:25" x14ac:dyDescent="0.25">
      <c r="A234" s="29">
        <f>IF('2018 Hourly Load - RC2016'!A235="","",'2018 Hourly Load - RC2016'!A235)</f>
        <v>43325</v>
      </c>
      <c r="B234" s="33">
        <f>'Hourly Loads p.u. of Peak'!B234^2</f>
        <v>0.33470395749614767</v>
      </c>
      <c r="C234" s="33">
        <f>'Hourly Loads p.u. of Peak'!C234^2</f>
        <v>0.29247346582957956</v>
      </c>
      <c r="D234" s="33">
        <f>'Hourly Loads p.u. of Peak'!D234^2</f>
        <v>0.26156718523190142</v>
      </c>
      <c r="E234" s="33">
        <f>'Hourly Loads p.u. of Peak'!E234^2</f>
        <v>0.23728597391357559</v>
      </c>
      <c r="F234" s="33">
        <f>'Hourly Loads p.u. of Peak'!F234^2</f>
        <v>0.23113924439245731</v>
      </c>
      <c r="G234" s="33">
        <f>'Hourly Loads p.u. of Peak'!G234^2</f>
        <v>0.24417357207283957</v>
      </c>
      <c r="H234" s="33">
        <f>'Hourly Loads p.u. of Peak'!H234^2</f>
        <v>0.27753052196311451</v>
      </c>
      <c r="I234" s="33">
        <f>'Hourly Loads p.u. of Peak'!I234^2</f>
        <v>0.30572554202538604</v>
      </c>
      <c r="J234" s="33">
        <f>'Hourly Loads p.u. of Peak'!J234^2</f>
        <v>0.37510957730306371</v>
      </c>
      <c r="K234" s="33">
        <f>'Hourly Loads p.u. of Peak'!K234^2</f>
        <v>0.46818571763211342</v>
      </c>
      <c r="L234" s="33">
        <f>'Hourly Loads p.u. of Peak'!L234^2</f>
        <v>0.56119015316905096</v>
      </c>
      <c r="M234" s="33">
        <f>'Hourly Loads p.u. of Peak'!M234^2</f>
        <v>0.66567921343388847</v>
      </c>
      <c r="N234" s="33">
        <f>'Hourly Loads p.u. of Peak'!N234^2</f>
        <v>0.74595813700404934</v>
      </c>
      <c r="O234" s="33">
        <f>'Hourly Loads p.u. of Peak'!O234^2</f>
        <v>0.80398763981061694</v>
      </c>
      <c r="P234" s="33">
        <f>'Hourly Loads p.u. of Peak'!P234^2</f>
        <v>0.8340081723747178</v>
      </c>
      <c r="Q234" s="33">
        <f>'Hourly Loads p.u. of Peak'!Q234^2</f>
        <v>0.84972538555348398</v>
      </c>
      <c r="R234" s="33">
        <f>'Hourly Loads p.u. of Peak'!R234^2</f>
        <v>0.84964836011462619</v>
      </c>
      <c r="S234" s="33">
        <f>'Hourly Loads p.u. of Peak'!S234^2</f>
        <v>0.81300383182686498</v>
      </c>
      <c r="T234" s="33">
        <f>'Hourly Loads p.u. of Peak'!T234^2</f>
        <v>0.75798660409794982</v>
      </c>
      <c r="U234" s="33">
        <f>'Hourly Loads p.u. of Peak'!U234^2</f>
        <v>0.68913051732517794</v>
      </c>
      <c r="V234" s="33">
        <f>'Hourly Loads p.u. of Peak'!V234^2</f>
        <v>0.66132304213952431</v>
      </c>
      <c r="W234" s="33">
        <f>'Hourly Loads p.u. of Peak'!W234^2</f>
        <v>0.59853660533482356</v>
      </c>
      <c r="X234" s="33">
        <f>'Hourly Loads p.u. of Peak'!X234^2</f>
        <v>0.50632545413807339</v>
      </c>
      <c r="Y234" s="33">
        <f>'Hourly Loads p.u. of Peak'!Y234^2</f>
        <v>0.42225792285628805</v>
      </c>
    </row>
    <row r="235" spans="1:25" x14ac:dyDescent="0.25">
      <c r="A235" s="29">
        <f>IF('2018 Hourly Load - RC2016'!A236="","",'2018 Hourly Load - RC2016'!A236)</f>
        <v>43326</v>
      </c>
      <c r="B235" s="33">
        <f>'Hourly Loads p.u. of Peak'!B235^2</f>
        <v>0.35317743675966018</v>
      </c>
      <c r="C235" s="33">
        <f>'Hourly Loads p.u. of Peak'!C235^2</f>
        <v>0.30915412628971878</v>
      </c>
      <c r="D235" s="33">
        <f>'Hourly Loads p.u. of Peak'!D235^2</f>
        <v>0.27982433516824562</v>
      </c>
      <c r="E235" s="33">
        <f>'Hourly Loads p.u. of Peak'!E235^2</f>
        <v>0.26148171972512607</v>
      </c>
      <c r="F235" s="33">
        <f>'Hourly Loads p.u. of Peak'!F235^2</f>
        <v>0.25346824443552118</v>
      </c>
      <c r="G235" s="33">
        <f>'Hourly Loads p.u. of Peak'!G235^2</f>
        <v>0.26375127406286208</v>
      </c>
      <c r="H235" s="33">
        <f>'Hourly Loads p.u. of Peak'!H235^2</f>
        <v>0.29705552196957791</v>
      </c>
      <c r="I235" s="33">
        <f>'Hourly Loads p.u. of Peak'!I235^2</f>
        <v>0.32353476612352389</v>
      </c>
      <c r="J235" s="33">
        <f>'Hourly Loads p.u. of Peak'!J235^2</f>
        <v>0.39182220877538826</v>
      </c>
      <c r="K235" s="33">
        <f>'Hourly Loads p.u. of Peak'!K235^2</f>
        <v>0.48922907101924151</v>
      </c>
      <c r="L235" s="33">
        <f>'Hourly Loads p.u. of Peak'!L235^2</f>
        <v>0.58663660707203324</v>
      </c>
      <c r="M235" s="33">
        <f>'Hourly Loads p.u. of Peak'!M235^2</f>
        <v>0.66881904438390805</v>
      </c>
      <c r="N235" s="33">
        <f>'Hourly Loads p.u. of Peak'!N235^2</f>
        <v>0.7433622479203138</v>
      </c>
      <c r="O235" s="33">
        <f>'Hourly Loads p.u. of Peak'!O235^2</f>
        <v>0.78425497922099363</v>
      </c>
      <c r="P235" s="33">
        <f>'Hourly Loads p.u. of Peak'!P235^2</f>
        <v>0.79003762149376267</v>
      </c>
      <c r="Q235" s="33">
        <f>'Hourly Loads p.u. of Peak'!Q235^2</f>
        <v>0.73768157249083033</v>
      </c>
      <c r="R235" s="33">
        <f>'Hourly Loads p.u. of Peak'!R235^2</f>
        <v>0.66309101205627707</v>
      </c>
      <c r="S235" s="33">
        <f>'Hourly Loads p.u. of Peak'!S235^2</f>
        <v>0.60840331879300835</v>
      </c>
      <c r="T235" s="33">
        <f>'Hourly Loads p.u. of Peak'!T235^2</f>
        <v>0.56432441210318762</v>
      </c>
      <c r="U235" s="33">
        <f>'Hourly Loads p.u. of Peak'!U235^2</f>
        <v>0.52807846449543161</v>
      </c>
      <c r="V235" s="33">
        <f>'Hourly Loads p.u. of Peak'!V235^2</f>
        <v>0.52081682905945614</v>
      </c>
      <c r="W235" s="33">
        <f>'Hourly Loads p.u. of Peak'!W235^2</f>
        <v>0.47346068501916999</v>
      </c>
      <c r="X235" s="33">
        <f>'Hourly Loads p.u. of Peak'!X235^2</f>
        <v>0.412433285798743</v>
      </c>
      <c r="Y235" s="33">
        <f>'Hourly Loads p.u. of Peak'!Y235^2</f>
        <v>0.34135973570514028</v>
      </c>
    </row>
    <row r="236" spans="1:25" x14ac:dyDescent="0.25">
      <c r="A236" s="29">
        <f>IF('2018 Hourly Load - RC2016'!A237="","",'2018 Hourly Load - RC2016'!A237)</f>
        <v>43327</v>
      </c>
      <c r="B236" s="33">
        <f>'Hourly Loads p.u. of Peak'!B236^2</f>
        <v>0.28524302984218669</v>
      </c>
      <c r="C236" s="33">
        <f>'Hourly Loads p.u. of Peak'!C236^2</f>
        <v>0.24990495598897161</v>
      </c>
      <c r="D236" s="33">
        <f>'Hourly Loads p.u. of Peak'!D236^2</f>
        <v>0.2240436382718502</v>
      </c>
      <c r="E236" s="33">
        <f>'Hourly Loads p.u. of Peak'!E236^2</f>
        <v>0.21264322395065663</v>
      </c>
      <c r="F236" s="33">
        <f>'Hourly Loads p.u. of Peak'!F236^2</f>
        <v>0.20968654858412156</v>
      </c>
      <c r="G236" s="33">
        <f>'Hourly Loads p.u. of Peak'!G236^2</f>
        <v>0.22491463233354708</v>
      </c>
      <c r="H236" s="33">
        <f>'Hourly Loads p.u. of Peak'!H236^2</f>
        <v>0.26041457918326522</v>
      </c>
      <c r="I236" s="33">
        <f>'Hourly Loads p.u. of Peak'!I236^2</f>
        <v>0.29206689196012331</v>
      </c>
      <c r="J236" s="33">
        <f>'Hourly Loads p.u. of Peak'!J236^2</f>
        <v>0.3589614126853537</v>
      </c>
      <c r="K236" s="33">
        <f>'Hourly Loads p.u. of Peak'!K236^2</f>
        <v>0.43881549622872801</v>
      </c>
      <c r="L236" s="33">
        <f>'Hourly Loads p.u. of Peak'!L236^2</f>
        <v>0.52232552393013332</v>
      </c>
      <c r="M236" s="33">
        <f>'Hourly Loads p.u. of Peak'!M236^2</f>
        <v>0.58670061019306918</v>
      </c>
      <c r="N236" s="33">
        <f>'Hourly Loads p.u. of Peak'!N236^2</f>
        <v>0.63775317056815517</v>
      </c>
      <c r="O236" s="33">
        <f>'Hourly Loads p.u. of Peak'!O236^2</f>
        <v>0.62685615087485957</v>
      </c>
      <c r="P236" s="33">
        <f>'Hourly Loads p.u. of Peak'!P236^2</f>
        <v>0.53875846708766861</v>
      </c>
      <c r="Q236" s="33">
        <f>'Hourly Loads p.u. of Peak'!Q236^2</f>
        <v>0.48578678539129205</v>
      </c>
      <c r="R236" s="33">
        <f>'Hourly Loads p.u. of Peak'!R236^2</f>
        <v>0.4518076480081869</v>
      </c>
      <c r="S236" s="33">
        <f>'Hourly Loads p.u. of Peak'!S236^2</f>
        <v>0.42901786738852027</v>
      </c>
      <c r="T236" s="33">
        <f>'Hourly Loads p.u. of Peak'!T236^2</f>
        <v>0.40129379787920927</v>
      </c>
      <c r="U236" s="33">
        <f>'Hourly Loads p.u. of Peak'!U236^2</f>
        <v>0.37557032122166734</v>
      </c>
      <c r="V236" s="33">
        <f>'Hourly Loads p.u. of Peak'!V236^2</f>
        <v>0.37900919241883152</v>
      </c>
      <c r="W236" s="33">
        <f>'Hourly Loads p.u. of Peak'!W236^2</f>
        <v>0.35278027352229191</v>
      </c>
      <c r="X236" s="33">
        <f>'Hourly Loads p.u. of Peak'!X236^2</f>
        <v>0.31738540420893707</v>
      </c>
      <c r="Y236" s="33">
        <f>'Hourly Loads p.u. of Peak'!Y236^2</f>
        <v>0.27472032672464419</v>
      </c>
    </row>
    <row r="237" spans="1:25" x14ac:dyDescent="0.25">
      <c r="A237" s="29">
        <f>IF('2018 Hourly Load - RC2016'!A238="","",'2018 Hourly Load - RC2016'!A238)</f>
        <v>43328</v>
      </c>
      <c r="B237" s="33">
        <f>'Hourly Loads p.u. of Peak'!B237^2</f>
        <v>0.2337579085674287</v>
      </c>
      <c r="C237" s="33">
        <f>'Hourly Loads p.u. of Peak'!C237^2</f>
        <v>0.20834944806221939</v>
      </c>
      <c r="D237" s="33">
        <f>'Hourly Loads p.u. of Peak'!D237^2</f>
        <v>0.19186841484655198</v>
      </c>
      <c r="E237" s="33">
        <f>'Hourly Loads p.u. of Peak'!E237^2</f>
        <v>0.18122269621168971</v>
      </c>
      <c r="F237" s="33">
        <f>'Hourly Loads p.u. of Peak'!F237^2</f>
        <v>0.17589109221582333</v>
      </c>
      <c r="G237" s="33">
        <f>'Hourly Loads p.u. of Peak'!G237^2</f>
        <v>0.17782385031282741</v>
      </c>
      <c r="H237" s="33">
        <f>'Hourly Loads p.u. of Peak'!H237^2</f>
        <v>0.18771845701718778</v>
      </c>
      <c r="I237" s="33">
        <f>'Hourly Loads p.u. of Peak'!I237^2</f>
        <v>0.20443936446924305</v>
      </c>
      <c r="J237" s="33">
        <f>'Hourly Loads p.u. of Peak'!J237^2</f>
        <v>0.26814669385506829</v>
      </c>
      <c r="K237" s="33">
        <f>'Hourly Loads p.u. of Peak'!K237^2</f>
        <v>0.3711792165996563</v>
      </c>
      <c r="L237" s="33">
        <f>'Hourly Loads p.u. of Peak'!L237^2</f>
        <v>0.46852883650490329</v>
      </c>
      <c r="M237" s="33">
        <f>'Hourly Loads p.u. of Peak'!M237^2</f>
        <v>0.54626720536835593</v>
      </c>
      <c r="N237" s="33">
        <f>'Hourly Loads p.u. of Peak'!N237^2</f>
        <v>0.62368454267636486</v>
      </c>
      <c r="O237" s="33">
        <f>'Hourly Loads p.u. of Peak'!O237^2</f>
        <v>0.63788664059773115</v>
      </c>
      <c r="P237" s="33">
        <f>'Hourly Loads p.u. of Peak'!P237^2</f>
        <v>0.67848933555412527</v>
      </c>
      <c r="Q237" s="33">
        <f>'Hourly Loads p.u. of Peak'!Q237^2</f>
        <v>0.64766767209238318</v>
      </c>
      <c r="R237" s="33">
        <f>'Hourly Loads p.u. of Peak'!R237^2</f>
        <v>0.59350473983370622</v>
      </c>
      <c r="S237" s="33">
        <f>'Hourly Loads p.u. of Peak'!S237^2</f>
        <v>0.53955610500166884</v>
      </c>
      <c r="T237" s="33">
        <f>'Hourly Loads p.u. of Peak'!T237^2</f>
        <v>0.49057427121335451</v>
      </c>
      <c r="U237" s="33">
        <f>'Hourly Loads p.u. of Peak'!U237^2</f>
        <v>0.45057281806727872</v>
      </c>
      <c r="V237" s="33">
        <f>'Hourly Loads p.u. of Peak'!V237^2</f>
        <v>0.43981242622834987</v>
      </c>
      <c r="W237" s="33">
        <f>'Hourly Loads p.u. of Peak'!W237^2</f>
        <v>0.40911283914089985</v>
      </c>
      <c r="X237" s="33">
        <f>'Hourly Loads p.u. of Peak'!X237^2</f>
        <v>0.36560032297784362</v>
      </c>
      <c r="Y237" s="33">
        <f>'Hourly Loads p.u. of Peak'!Y237^2</f>
        <v>0.31027020526055116</v>
      </c>
    </row>
    <row r="238" spans="1:25" x14ac:dyDescent="0.25">
      <c r="A238" s="29">
        <f>IF('2018 Hourly Load - RC2016'!A239="","",'2018 Hourly Load - RC2016'!A239)</f>
        <v>43329</v>
      </c>
      <c r="B238" s="33">
        <f>'Hourly Loads p.u. of Peak'!B238^2</f>
        <v>0.26375127406286208</v>
      </c>
      <c r="C238" s="33">
        <f>'Hourly Loads p.u. of Peak'!C238^2</f>
        <v>0.23162157987260726</v>
      </c>
      <c r="D238" s="33">
        <f>'Hourly Loads p.u. of Peak'!D238^2</f>
        <v>0.20892196745733138</v>
      </c>
      <c r="E238" s="33">
        <f>'Hourly Loads p.u. of Peak'!E238^2</f>
        <v>0.1937028858651452</v>
      </c>
      <c r="F238" s="33">
        <f>'Hourly Loads p.u. of Peak'!F238^2</f>
        <v>0.18746511358451154</v>
      </c>
      <c r="G238" s="33">
        <f>'Hourly Loads p.u. of Peak'!G238^2</f>
        <v>0.18775466290109366</v>
      </c>
      <c r="H238" s="33">
        <f>'Hourly Loads p.u. of Peak'!H238^2</f>
        <v>0.19451281817383961</v>
      </c>
      <c r="I238" s="33">
        <f>'Hourly Loads p.u. of Peak'!I238^2</f>
        <v>0.20773962653446279</v>
      </c>
      <c r="J238" s="33">
        <f>'Hourly Loads p.u. of Peak'!J238^2</f>
        <v>0.2682332416456305</v>
      </c>
      <c r="K238" s="33">
        <f>'Hourly Loads p.u. of Peak'!K238^2</f>
        <v>0.36605519114285645</v>
      </c>
      <c r="L238" s="33">
        <f>'Hourly Loads p.u. of Peak'!L238^2</f>
        <v>0.46681449898664257</v>
      </c>
      <c r="M238" s="33">
        <f>'Hourly Loads p.u. of Peak'!M238^2</f>
        <v>0.55588194395916912</v>
      </c>
      <c r="N238" s="33">
        <f>'Hourly Loads p.u. of Peak'!N238^2</f>
        <v>0.63482036305035638</v>
      </c>
      <c r="O238" s="33">
        <f>'Hourly Loads p.u. of Peak'!O238^2</f>
        <v>0.70440570136675651</v>
      </c>
      <c r="P238" s="33">
        <f>'Hourly Loads p.u. of Peak'!P238^2</f>
        <v>0.7162371439341304</v>
      </c>
      <c r="Q238" s="33">
        <f>'Hourly Loads p.u. of Peak'!Q238^2</f>
        <v>0.70286364247992317</v>
      </c>
      <c r="R238" s="33">
        <f>'Hourly Loads p.u. of Peak'!R238^2</f>
        <v>0.70967541967744729</v>
      </c>
      <c r="S238" s="33">
        <f>'Hourly Loads p.u. of Peak'!S238^2</f>
        <v>0.70707323763717689</v>
      </c>
      <c r="T238" s="33">
        <f>'Hourly Loads p.u. of Peak'!T238^2</f>
        <v>0.67615114173125979</v>
      </c>
      <c r="U238" s="33">
        <f>'Hourly Loads p.u. of Peak'!U238^2</f>
        <v>0.62672383993630643</v>
      </c>
      <c r="V238" s="33">
        <f>'Hourly Loads p.u. of Peak'!V238^2</f>
        <v>0.61147053722903</v>
      </c>
      <c r="W238" s="33">
        <f>'Hourly Loads p.u. of Peak'!W238^2</f>
        <v>0.55781495691654859</v>
      </c>
      <c r="X238" s="33">
        <f>'Hourly Loads p.u. of Peak'!X238^2</f>
        <v>0.47196693788408334</v>
      </c>
      <c r="Y238" s="33">
        <f>'Hourly Loads p.u. of Peak'!Y238^2</f>
        <v>0.3805025188597364</v>
      </c>
    </row>
    <row r="239" spans="1:25" x14ac:dyDescent="0.25">
      <c r="A239" s="29">
        <f>IF('2018 Hourly Load - RC2016'!A240="","",'2018 Hourly Load - RC2016'!A240)</f>
        <v>43330</v>
      </c>
      <c r="B239" s="33">
        <f>'Hourly Loads p.u. of Peak'!B239^2</f>
        <v>0.31804480829908027</v>
      </c>
      <c r="C239" s="33">
        <f>'Hourly Loads p.u. of Peak'!C239^2</f>
        <v>0.27240395837627274</v>
      </c>
      <c r="D239" s="33">
        <f>'Hourly Loads p.u. of Peak'!D239^2</f>
        <v>0.24363708574535142</v>
      </c>
      <c r="E239" s="33">
        <f>'Hourly Loads p.u. of Peak'!E239^2</f>
        <v>0.22709951018430075</v>
      </c>
      <c r="F239" s="33">
        <f>'Hourly Loads p.u. of Peak'!F239^2</f>
        <v>0.22356926281439007</v>
      </c>
      <c r="G239" s="33">
        <f>'Hourly Loads p.u. of Peak'!G239^2</f>
        <v>0.24636689173713008</v>
      </c>
      <c r="H239" s="33">
        <f>'Hourly Loads p.u. of Peak'!H239^2</f>
        <v>0.28788218758434642</v>
      </c>
      <c r="I239" s="33">
        <f>'Hourly Loads p.u. of Peak'!I239^2</f>
        <v>0.30734478694802592</v>
      </c>
      <c r="J239" s="33">
        <f>'Hourly Loads p.u. of Peak'!J239^2</f>
        <v>0.35656234563633926</v>
      </c>
      <c r="K239" s="33">
        <f>'Hourly Loads p.u. of Peak'!K239^2</f>
        <v>0.45051672958283817</v>
      </c>
      <c r="L239" s="33">
        <f>'Hourly Loads p.u. of Peak'!L239^2</f>
        <v>0.54929763662934117</v>
      </c>
      <c r="M239" s="33">
        <f>'Hourly Loads p.u. of Peak'!M239^2</f>
        <v>0.64632340580444103</v>
      </c>
      <c r="N239" s="33">
        <f>'Hourly Loads p.u. of Peak'!N239^2</f>
        <v>0.7235396704954371</v>
      </c>
      <c r="O239" s="33">
        <f>'Hourly Loads p.u. of Peak'!O239^2</f>
        <v>0.78847866676052281</v>
      </c>
      <c r="P239" s="33">
        <f>'Hourly Loads p.u. of Peak'!P239^2</f>
        <v>0.81858887701007232</v>
      </c>
      <c r="Q239" s="33">
        <f>'Hourly Loads p.u. of Peak'!Q239^2</f>
        <v>0.84342089396863296</v>
      </c>
      <c r="R239" s="33">
        <f>'Hourly Loads p.u. of Peak'!R239^2</f>
        <v>0.84741614107629593</v>
      </c>
      <c r="S239" s="33">
        <f>'Hourly Loads p.u. of Peak'!S239^2</f>
        <v>0.83111085678264962</v>
      </c>
      <c r="T239" s="33">
        <f>'Hourly Loads p.u. of Peak'!T239^2</f>
        <v>0.79628883678639983</v>
      </c>
      <c r="U239" s="33">
        <f>'Hourly Loads p.u. of Peak'!U239^2</f>
        <v>0.73567339841569668</v>
      </c>
      <c r="V239" s="33">
        <f>'Hourly Loads p.u. of Peak'!V239^2</f>
        <v>0.71228238122256915</v>
      </c>
      <c r="W239" s="33">
        <f>'Hourly Loads p.u. of Peak'!W239^2</f>
        <v>0.62884249074740417</v>
      </c>
      <c r="X239" s="33">
        <f>'Hourly Loads p.u. of Peak'!X239^2</f>
        <v>0.5181668257863814</v>
      </c>
      <c r="Y239" s="33">
        <f>'Hourly Loads p.u. of Peak'!Y239^2</f>
        <v>0.42967490441928469</v>
      </c>
    </row>
    <row r="240" spans="1:25" x14ac:dyDescent="0.25">
      <c r="A240" s="29">
        <f>IF('2018 Hourly Load - RC2016'!A241="","",'2018 Hourly Load - RC2016'!A241)</f>
        <v>43331</v>
      </c>
      <c r="B240" s="33">
        <f>'Hourly Loads p.u. of Peak'!B240^2</f>
        <v>0.35168922672807634</v>
      </c>
      <c r="C240" s="33">
        <f>'Hourly Loads p.u. of Peak'!C240^2</f>
        <v>0.30369598760860655</v>
      </c>
      <c r="D240" s="33">
        <f>'Hourly Loads p.u. of Peak'!D240^2</f>
        <v>0.27131473575392351</v>
      </c>
      <c r="E240" s="33">
        <f>'Hourly Loads p.u. of Peak'!E240^2</f>
        <v>0.2515786554966577</v>
      </c>
      <c r="F240" s="33">
        <f>'Hourly Loads p.u. of Peak'!F240^2</f>
        <v>0.24574514588590976</v>
      </c>
      <c r="G240" s="33">
        <f>'Hourly Loads p.u. of Peak'!G240^2</f>
        <v>0.2651693468682057</v>
      </c>
      <c r="H240" s="33">
        <f>'Hourly Loads p.u. of Peak'!H240^2</f>
        <v>0.30929352618707512</v>
      </c>
      <c r="I240" s="33">
        <f>'Hourly Loads p.u. of Peak'!I240^2</f>
        <v>0.32744394024899542</v>
      </c>
      <c r="J240" s="33">
        <f>'Hourly Loads p.u. of Peak'!J240^2</f>
        <v>0.38101813980318683</v>
      </c>
      <c r="K240" s="33">
        <f>'Hourly Loads p.u. of Peak'!K240^2</f>
        <v>0.47415090277609445</v>
      </c>
      <c r="L240" s="33">
        <f>'Hourly Loads p.u. of Peak'!L240^2</f>
        <v>0.56526639176196425</v>
      </c>
      <c r="M240" s="33">
        <f>'Hourly Loads p.u. of Peak'!M240^2</f>
        <v>0.66173082572295527</v>
      </c>
      <c r="N240" s="33">
        <f>'Hourly Loads p.u. of Peak'!N240^2</f>
        <v>0.74329020447811345</v>
      </c>
      <c r="O240" s="33">
        <f>'Hourly Loads p.u. of Peak'!O240^2</f>
        <v>0.80091863036949029</v>
      </c>
      <c r="P240" s="33">
        <f>'Hourly Loads p.u. of Peak'!P240^2</f>
        <v>0.83561148328702572</v>
      </c>
      <c r="Q240" s="33">
        <f>'Hourly Loads p.u. of Peak'!Q240^2</f>
        <v>0.87807286798017048</v>
      </c>
      <c r="R240" s="33">
        <f>'Hourly Loads p.u. of Peak'!R240^2</f>
        <v>0.90013414068990805</v>
      </c>
      <c r="S240" s="33">
        <f>'Hourly Loads p.u. of Peak'!S240^2</f>
        <v>0.87760312190432743</v>
      </c>
      <c r="T240" s="33">
        <f>'Hourly Loads p.u. of Peak'!T240^2</f>
        <v>0.83591705040365238</v>
      </c>
      <c r="U240" s="33">
        <f>'Hourly Loads p.u. of Peak'!U240^2</f>
        <v>0.76542530814391851</v>
      </c>
      <c r="V240" s="33">
        <f>'Hourly Loads p.u. of Peak'!V240^2</f>
        <v>0.73768157249083033</v>
      </c>
      <c r="W240" s="33">
        <f>'Hourly Loads p.u. of Peak'!W240^2</f>
        <v>0.65786195619482701</v>
      </c>
      <c r="X240" s="33">
        <f>'Hourly Loads p.u. of Peak'!X240^2</f>
        <v>0.54552633673021056</v>
      </c>
      <c r="Y240" s="33">
        <f>'Hourly Loads p.u. of Peak'!Y240^2</f>
        <v>0.45018027199219435</v>
      </c>
    </row>
    <row r="241" spans="1:25" x14ac:dyDescent="0.25">
      <c r="A241" s="29">
        <f>IF('2018 Hourly Load - RC2016'!A242="","",'2018 Hourly Load - RC2016'!A242)</f>
        <v>43332</v>
      </c>
      <c r="B241" s="33">
        <f>'Hourly Loads p.u. of Peak'!B241^2</f>
        <v>0.37163754109031077</v>
      </c>
      <c r="C241" s="33">
        <f>'Hourly Loads p.u. of Peak'!C241^2</f>
        <v>0.32158898221746018</v>
      </c>
      <c r="D241" s="33">
        <f>'Hourly Loads p.u. of Peak'!D241^2</f>
        <v>0.28891430402637175</v>
      </c>
      <c r="E241" s="33">
        <f>'Hourly Loads p.u. of Peak'!E241^2</f>
        <v>0.26547063896387435</v>
      </c>
      <c r="F241" s="33">
        <f>'Hourly Loads p.u. of Peak'!F241^2</f>
        <v>0.25807455071481955</v>
      </c>
      <c r="G241" s="33">
        <f>'Hourly Loads p.u. of Peak'!G241^2</f>
        <v>0.27555311093181067</v>
      </c>
      <c r="H241" s="33">
        <f>'Hourly Loads p.u. of Peak'!H241^2</f>
        <v>0.31804480829908027</v>
      </c>
      <c r="I241" s="33">
        <f>'Hourly Loads p.u. of Peak'!I241^2</f>
        <v>0.27027113488442522</v>
      </c>
      <c r="J241" s="33">
        <f>'Hourly Loads p.u. of Peak'!J241^2</f>
        <v>0.38634935278039478</v>
      </c>
      <c r="K241" s="33">
        <f>'Hourly Loads p.u. of Peak'!K241^2</f>
        <v>0.48073304553834867</v>
      </c>
      <c r="L241" s="33">
        <f>'Hourly Loads p.u. of Peak'!L241^2</f>
        <v>0.57143998985089905</v>
      </c>
      <c r="M241" s="33">
        <f>'Hourly Loads p.u. of Peak'!M241^2</f>
        <v>0.67429721578878976</v>
      </c>
      <c r="N241" s="33">
        <f>'Hourly Loads p.u. of Peak'!N241^2</f>
        <v>0.7441549562062274</v>
      </c>
      <c r="O241" s="33">
        <f>'Hourly Loads p.u. of Peak'!O241^2</f>
        <v>0.81443600574257891</v>
      </c>
      <c r="P241" s="33">
        <f>'Hourly Loads p.u. of Peak'!P241^2</f>
        <v>0.84380464212390227</v>
      </c>
      <c r="Q241" s="33">
        <f>'Hourly Loads p.u. of Peak'!Q241^2</f>
        <v>0.84964836011462619</v>
      </c>
      <c r="R241" s="33">
        <f>'Hourly Loads p.u. of Peak'!R241^2</f>
        <v>0.84733922037457898</v>
      </c>
      <c r="S241" s="33">
        <f>'Hourly Loads p.u. of Peak'!S241^2</f>
        <v>0.82464826972083538</v>
      </c>
      <c r="T241" s="33">
        <f>'Hourly Loads p.u. of Peak'!T241^2</f>
        <v>0.77650419515386859</v>
      </c>
      <c r="U241" s="33">
        <f>'Hourly Loads p.u. of Peak'!U241^2</f>
        <v>0.71885611882928557</v>
      </c>
      <c r="V241" s="33">
        <f>'Hourly Loads p.u. of Peak'!V241^2</f>
        <v>0.69357718150906889</v>
      </c>
      <c r="W241" s="33">
        <f>'Hourly Loads p.u. of Peak'!W241^2</f>
        <v>0.62526934129906186</v>
      </c>
      <c r="X241" s="33">
        <f>'Hourly Loads p.u. of Peak'!X241^2</f>
        <v>0.52583409944002324</v>
      </c>
      <c r="Y241" s="33">
        <f>'Hourly Loads p.u. of Peak'!Y241^2</f>
        <v>0.43214327079741444</v>
      </c>
    </row>
    <row r="242" spans="1:25" x14ac:dyDescent="0.25">
      <c r="A242" s="29">
        <f>IF('2018 Hourly Load - RC2016'!A243="","",'2018 Hourly Load - RC2016'!A243)</f>
        <v>43333</v>
      </c>
      <c r="B242" s="33">
        <f>'Hourly Loads p.u. of Peak'!B242^2</f>
        <v>0.36509524557321926</v>
      </c>
      <c r="C242" s="33">
        <f>'Hourly Loads p.u. of Peak'!C242^2</f>
        <v>0.31611562872104865</v>
      </c>
      <c r="D242" s="33">
        <f>'Hourly Loads p.u. of Peak'!D242^2</f>
        <v>0.28354966768196149</v>
      </c>
      <c r="E242" s="33">
        <f>'Hourly Loads p.u. of Peak'!E242^2</f>
        <v>0.26353674621451306</v>
      </c>
      <c r="F242" s="33">
        <f>'Hourly Loads p.u. of Peak'!F242^2</f>
        <v>0.2556183251169109</v>
      </c>
      <c r="G242" s="33">
        <f>'Hourly Loads p.u. of Peak'!G242^2</f>
        <v>0.27415125318145972</v>
      </c>
      <c r="H242" s="33">
        <f>'Hourly Loads p.u. of Peak'!H242^2</f>
        <v>0.31912960054037975</v>
      </c>
      <c r="I242" s="33">
        <f>'Hourly Loads p.u. of Peak'!I242^2</f>
        <v>0.34023776527014599</v>
      </c>
      <c r="J242" s="33">
        <f>'Hourly Loads p.u. of Peak'!J242^2</f>
        <v>0.39580752680211684</v>
      </c>
      <c r="K242" s="33">
        <f>'Hourly Loads p.u. of Peak'!K242^2</f>
        <v>0.48264687065156014</v>
      </c>
      <c r="L242" s="33">
        <f>'Hourly Loads p.u. of Peak'!L242^2</f>
        <v>0.57866371044195664</v>
      </c>
      <c r="M242" s="33">
        <f>'Hourly Loads p.u. of Peak'!M242^2</f>
        <v>0.67800761278624777</v>
      </c>
      <c r="N242" s="33">
        <f>'Hourly Loads p.u. of Peak'!N242^2</f>
        <v>0.7528301240924985</v>
      </c>
      <c r="O242" s="33">
        <f>'Hourly Loads p.u. of Peak'!O242^2</f>
        <v>0.82032866390789327</v>
      </c>
      <c r="P242" s="33">
        <f>'Hourly Loads p.u. of Peak'!P242^2</f>
        <v>0.85930359706649273</v>
      </c>
      <c r="Q242" s="33">
        <f>'Hourly Loads p.u. of Peak'!Q242^2</f>
        <v>0.89965852933418833</v>
      </c>
      <c r="R242" s="33">
        <f>'Hourly Loads p.u. of Peak'!R242^2</f>
        <v>0.90108574045505396</v>
      </c>
      <c r="S242" s="33">
        <f>'Hourly Loads p.u. of Peak'!S242^2</f>
        <v>0.84234686346853604</v>
      </c>
      <c r="T242" s="33">
        <f>'Hourly Loads p.u. of Peak'!T242^2</f>
        <v>0.78255389618788285</v>
      </c>
      <c r="U242" s="33">
        <f>'Hourly Loads p.u. of Peak'!U242^2</f>
        <v>0.70356436886329332</v>
      </c>
      <c r="V242" s="33">
        <f>'Hourly Loads p.u. of Peak'!V242^2</f>
        <v>0.68608173088029267</v>
      </c>
      <c r="W242" s="33">
        <f>'Hourly Loads p.u. of Peak'!W242^2</f>
        <v>0.61127452690714879</v>
      </c>
      <c r="X242" s="33">
        <f>'Hourly Loads p.u. of Peak'!X242^2</f>
        <v>0.51786611672746241</v>
      </c>
      <c r="Y242" s="33">
        <f>'Hourly Loads p.u. of Peak'!Y242^2</f>
        <v>0.42530415371494118</v>
      </c>
    </row>
    <row r="243" spans="1:25" x14ac:dyDescent="0.25">
      <c r="A243" s="29">
        <f>IF('2018 Hourly Load - RC2016'!A244="","",'2018 Hourly Load - RC2016'!A244)</f>
        <v>43334</v>
      </c>
      <c r="B243" s="33">
        <f>'Hourly Loads p.u. of Peak'!B243^2</f>
        <v>0.34911710599279344</v>
      </c>
      <c r="C243" s="33">
        <f>'Hourly Loads p.u. of Peak'!C243^2</f>
        <v>0.30355785503065214</v>
      </c>
      <c r="D243" s="33">
        <f>'Hourly Loads p.u. of Peak'!D243^2</f>
        <v>0.27262206474359418</v>
      </c>
      <c r="E243" s="33">
        <f>'Hourly Loads p.u. of Peak'!E243^2</f>
        <v>0.2538891131790581</v>
      </c>
      <c r="F243" s="33">
        <f>'Hourly Loads p.u. of Peak'!F243^2</f>
        <v>0.24644985053500587</v>
      </c>
      <c r="G243" s="33">
        <f>'Hourly Loads p.u. of Peak'!G243^2</f>
        <v>0.26362254688013875</v>
      </c>
      <c r="H243" s="33">
        <f>'Hourly Loads p.u. of Peak'!H243^2</f>
        <v>0.30799368241172337</v>
      </c>
      <c r="I243" s="33">
        <f>'Hourly Loads p.u. of Peak'!I243^2</f>
        <v>0.3280179835695039</v>
      </c>
      <c r="J243" s="33">
        <f>'Hourly Loads p.u. of Peak'!J243^2</f>
        <v>0.38168896896975663</v>
      </c>
      <c r="K243" s="33">
        <f>'Hourly Loads p.u. of Peak'!K243^2</f>
        <v>0.47570573086599266</v>
      </c>
      <c r="L243" s="33">
        <f>'Hourly Loads p.u. of Peak'!L243^2</f>
        <v>0.56708977984545694</v>
      </c>
      <c r="M243" s="33">
        <f>'Hourly Loads p.u. of Peak'!M243^2</f>
        <v>0.66098331849571079</v>
      </c>
      <c r="N243" s="33">
        <f>'Hourly Loads p.u. of Peak'!N243^2</f>
        <v>0.73940504308775612</v>
      </c>
      <c r="O243" s="33">
        <f>'Hourly Loads p.u. of Peak'!O243^2</f>
        <v>0.79800477503729339</v>
      </c>
      <c r="P243" s="33">
        <f>'Hourly Loads p.u. of Peak'!P243^2</f>
        <v>0.82025298259567436</v>
      </c>
      <c r="Q243" s="33">
        <f>'Hourly Loads p.u. of Peak'!Q243^2</f>
        <v>0.86885759858943934</v>
      </c>
      <c r="R243" s="33">
        <f>'Hourly Loads p.u. of Peak'!R243^2</f>
        <v>0.88159996974462329</v>
      </c>
      <c r="S243" s="33">
        <f>'Hourly Loads p.u. of Peak'!S243^2</f>
        <v>0.84672398044541264</v>
      </c>
      <c r="T243" s="33">
        <f>'Hourly Loads p.u. of Peak'!T243^2</f>
        <v>0.79152377169491384</v>
      </c>
      <c r="U243" s="33">
        <f>'Hourly Loads p.u. of Peak'!U243^2</f>
        <v>0.71192980982283505</v>
      </c>
      <c r="V243" s="33">
        <f>'Hourly Loads p.u. of Peak'!V243^2</f>
        <v>0.67046014969342194</v>
      </c>
      <c r="W243" s="33">
        <f>'Hourly Loads p.u. of Peak'!W243^2</f>
        <v>0.59331163073062121</v>
      </c>
      <c r="X243" s="33">
        <f>'Hourly Loads p.u. of Peak'!X243^2</f>
        <v>0.50960099474686016</v>
      </c>
      <c r="Y243" s="33">
        <f>'Hourly Loads p.u. of Peak'!Y243^2</f>
        <v>0.431649031941229</v>
      </c>
    </row>
    <row r="244" spans="1:25" x14ac:dyDescent="0.25">
      <c r="A244" s="29">
        <f>IF('2018 Hourly Load - RC2016'!A245="","",'2018 Hourly Load - RC2016'!A245)</f>
        <v>43335</v>
      </c>
      <c r="B244" s="33">
        <f>'Hourly Loads p.u. of Peak'!B244^2</f>
        <v>0.35986313662411923</v>
      </c>
      <c r="C244" s="33">
        <f>'Hourly Loads p.u. of Peak'!C244^2</f>
        <v>0.31302244769347737</v>
      </c>
      <c r="D244" s="33">
        <f>'Hourly Loads p.u. of Peak'!D244^2</f>
        <v>0.27748650268851571</v>
      </c>
      <c r="E244" s="33">
        <f>'Hourly Loads p.u. of Peak'!E244^2</f>
        <v>0.25422605954302507</v>
      </c>
      <c r="F244" s="33">
        <f>'Hourly Loads p.u. of Peak'!F244^2</f>
        <v>0.24030765438645899</v>
      </c>
      <c r="G244" s="33">
        <f>'Hourly Loads p.u. of Peak'!G244^2</f>
        <v>0.23908034457224964</v>
      </c>
      <c r="H244" s="33">
        <f>'Hourly Loads p.u. of Peak'!H244^2</f>
        <v>0.24545526664733464</v>
      </c>
      <c r="I244" s="33">
        <f>'Hourly Loads p.u. of Peak'!I244^2</f>
        <v>0.25939217711103574</v>
      </c>
      <c r="J244" s="33">
        <f>'Hourly Loads p.u. of Peak'!J244^2</f>
        <v>0.32902376909436837</v>
      </c>
      <c r="K244" s="33">
        <f>'Hourly Loads p.u. of Peak'!K244^2</f>
        <v>0.43881549622872801</v>
      </c>
      <c r="L244" s="33">
        <f>'Hourly Loads p.u. of Peak'!L244^2</f>
        <v>0.54244479549020397</v>
      </c>
      <c r="M244" s="33">
        <f>'Hourly Loads p.u. of Peak'!M244^2</f>
        <v>0.64203113813082924</v>
      </c>
      <c r="N244" s="33">
        <f>'Hourly Loads p.u. of Peak'!N244^2</f>
        <v>0.72226083000802488</v>
      </c>
      <c r="O244" s="33">
        <f>'Hourly Loads p.u. of Peak'!O244^2</f>
        <v>0.77856730735051449</v>
      </c>
      <c r="P244" s="33">
        <f>'Hourly Loads p.u. of Peak'!P244^2</f>
        <v>0.8044372554080258</v>
      </c>
      <c r="Q244" s="33">
        <f>'Hourly Loads p.u. of Peak'!Q244^2</f>
        <v>0.82563503148971851</v>
      </c>
      <c r="R244" s="33">
        <f>'Hourly Loads p.u. of Peak'!R244^2</f>
        <v>0.83782811045635042</v>
      </c>
      <c r="S244" s="33">
        <f>'Hourly Loads p.u. of Peak'!S244^2</f>
        <v>0.8207828250972069</v>
      </c>
      <c r="T244" s="33">
        <f>'Hourly Loads p.u. of Peak'!T244^2</f>
        <v>0.76776650443148264</v>
      </c>
      <c r="U244" s="33">
        <f>'Hourly Loads p.u. of Peak'!U244^2</f>
        <v>0.69267279550131178</v>
      </c>
      <c r="V244" s="33">
        <f>'Hourly Loads p.u. of Peak'!V244^2</f>
        <v>0.65806529811655401</v>
      </c>
      <c r="W244" s="33">
        <f>'Hourly Loads p.u. of Peak'!W244^2</f>
        <v>0.59621156649682494</v>
      </c>
      <c r="X244" s="33">
        <f>'Hourly Loads p.u. of Peak'!X244^2</f>
        <v>0.52407834361949013</v>
      </c>
      <c r="Y244" s="33">
        <f>'Hourly Loads p.u. of Peak'!Y244^2</f>
        <v>0.44431260934549749</v>
      </c>
    </row>
    <row r="245" spans="1:25" x14ac:dyDescent="0.25">
      <c r="A245" s="29">
        <f>IF('2018 Hourly Load - RC2016'!A246="","",'2018 Hourly Load - RC2016'!A246)</f>
        <v>43336</v>
      </c>
      <c r="B245" s="33">
        <f>'Hourly Loads p.u. of Peak'!B245^2</f>
        <v>0.37016173019056164</v>
      </c>
      <c r="C245" s="33">
        <f>'Hourly Loads p.u. of Peak'!C245^2</f>
        <v>0.31927123133883212</v>
      </c>
      <c r="D245" s="33">
        <f>'Hourly Loads p.u. of Peak'!D245^2</f>
        <v>0.28212758868098786</v>
      </c>
      <c r="E245" s="33">
        <f>'Hourly Loads p.u. of Peak'!E245^2</f>
        <v>0.25773506272957264</v>
      </c>
      <c r="F245" s="33">
        <f>'Hourly Loads p.u. of Peak'!F245^2</f>
        <v>0.24338967567169331</v>
      </c>
      <c r="G245" s="33">
        <f>'Hourly Loads p.u. of Peak'!G245^2</f>
        <v>0.23797845224711917</v>
      </c>
      <c r="H245" s="33">
        <f>'Hourly Loads p.u. of Peak'!H245^2</f>
        <v>0.23863111824788025</v>
      </c>
      <c r="I245" s="33">
        <f>'Hourly Loads p.u. of Peak'!I245^2</f>
        <v>0.2472802065861282</v>
      </c>
      <c r="J245" s="33">
        <f>'Hourly Loads p.u. of Peak'!J245^2</f>
        <v>0.32050001445548659</v>
      </c>
      <c r="K245" s="33">
        <f>'Hourly Loads p.u. of Peak'!K245^2</f>
        <v>0.42737747429156292</v>
      </c>
      <c r="L245" s="33">
        <f>'Hourly Loads p.u. of Peak'!L245^2</f>
        <v>0.52444136254900442</v>
      </c>
      <c r="M245" s="33">
        <f>'Hourly Loads p.u. of Peak'!M245^2</f>
        <v>0.63282459683515269</v>
      </c>
      <c r="N245" s="33">
        <f>'Hourly Loads p.u. of Peak'!N245^2</f>
        <v>0.7239662020270452</v>
      </c>
      <c r="O245" s="33">
        <f>'Hourly Loads p.u. of Peak'!O245^2</f>
        <v>0.79204425418730984</v>
      </c>
      <c r="P245" s="33">
        <f>'Hourly Loads p.u. of Peak'!P245^2</f>
        <v>0.83431344622735037</v>
      </c>
      <c r="Q245" s="33">
        <f>'Hourly Loads p.u. of Peak'!Q245^2</f>
        <v>0.85674931481188266</v>
      </c>
      <c r="R245" s="33">
        <f>'Hourly Loads p.u. of Peak'!R245^2</f>
        <v>0.85907123248309014</v>
      </c>
      <c r="S245" s="33">
        <f>'Hourly Loads p.u. of Peak'!S245^2</f>
        <v>0.84641644427054163</v>
      </c>
      <c r="T245" s="33">
        <f>'Hourly Loads p.u. of Peak'!T245^2</f>
        <v>0.79643797549221829</v>
      </c>
      <c r="U245" s="33">
        <f>'Hourly Loads p.u. of Peak'!U245^2</f>
        <v>0.73037925714942409</v>
      </c>
      <c r="V245" s="33">
        <f>'Hourly Loads p.u. of Peak'!V245^2</f>
        <v>0.70244337422932612</v>
      </c>
      <c r="W245" s="33">
        <f>'Hourly Loads p.u. of Peak'!W245^2</f>
        <v>0.62085014093906987</v>
      </c>
      <c r="X245" s="33">
        <f>'Hourly Loads p.u. of Peak'!X245^2</f>
        <v>0.52311090759867684</v>
      </c>
      <c r="Y245" s="33">
        <f>'Hourly Loads p.u. of Peak'!Y245^2</f>
        <v>0.43456362043341035</v>
      </c>
    </row>
    <row r="246" spans="1:25" x14ac:dyDescent="0.25">
      <c r="A246" s="29">
        <f>IF('2018 Hourly Load - RC2016'!A247="","",'2018 Hourly Load - RC2016'!A247)</f>
        <v>43337</v>
      </c>
      <c r="B246" s="33">
        <f>'Hourly Loads p.u. of Peak'!B246^2</f>
        <v>0.37036511575276387</v>
      </c>
      <c r="C246" s="33">
        <f>'Hourly Loads p.u. of Peak'!C246^2</f>
        <v>0.31936566932732374</v>
      </c>
      <c r="D246" s="33">
        <f>'Hourly Loads p.u. of Peak'!D246^2</f>
        <v>0.29148011784016814</v>
      </c>
      <c r="E246" s="33">
        <f>'Hourly Loads p.u. of Peak'!E246^2</f>
        <v>0.27537768320368761</v>
      </c>
      <c r="F246" s="33">
        <f>'Hourly Loads p.u. of Peak'!F246^2</f>
        <v>0.27445760408102216</v>
      </c>
      <c r="G246" s="33">
        <f>'Hourly Loads p.u. of Peak'!G246^2</f>
        <v>0.29919990844175387</v>
      </c>
      <c r="H246" s="33">
        <f>'Hourly Loads p.u. of Peak'!H246^2</f>
        <v>0.34788386980204211</v>
      </c>
      <c r="I246" s="33">
        <f>'Hourly Loads p.u. of Peak'!I246^2</f>
        <v>0.36792817575368802</v>
      </c>
      <c r="J246" s="33">
        <f>'Hourly Loads p.u. of Peak'!J246^2</f>
        <v>0.40665795417839157</v>
      </c>
      <c r="K246" s="33">
        <f>'Hourly Loads p.u. of Peak'!K246^2</f>
        <v>0.48969675726465178</v>
      </c>
      <c r="L246" s="33">
        <f>'Hourly Loads p.u. of Peak'!L246^2</f>
        <v>0.57688525982866246</v>
      </c>
      <c r="M246" s="33">
        <f>'Hourly Loads p.u. of Peak'!M246^2</f>
        <v>0.65691344268409246</v>
      </c>
      <c r="N246" s="33">
        <f>'Hourly Loads p.u. of Peak'!N246^2</f>
        <v>0.70911238073918359</v>
      </c>
      <c r="O246" s="33">
        <f>'Hourly Loads p.u. of Peak'!O246^2</f>
        <v>0.73002223442121228</v>
      </c>
      <c r="P246" s="33">
        <f>'Hourly Loads p.u. of Peak'!P246^2</f>
        <v>0.73467033780210844</v>
      </c>
      <c r="Q246" s="33">
        <f>'Hourly Loads p.u. of Peak'!Q246^2</f>
        <v>0.73338169391833097</v>
      </c>
      <c r="R246" s="33">
        <f>'Hourly Loads p.u. of Peak'!R246^2</f>
        <v>0.7376098048564339</v>
      </c>
      <c r="S246" s="33">
        <f>'Hourly Loads p.u. of Peak'!S246^2</f>
        <v>0.72112503252484483</v>
      </c>
      <c r="T246" s="33">
        <f>'Hourly Loads p.u. of Peak'!T246^2</f>
        <v>0.67306267911187501</v>
      </c>
      <c r="U246" s="33">
        <f>'Hourly Loads p.u. of Peak'!U246^2</f>
        <v>0.62990315678835351</v>
      </c>
      <c r="V246" s="33">
        <f>'Hourly Loads p.u. of Peak'!V246^2</f>
        <v>0.61913944827330403</v>
      </c>
      <c r="W246" s="33">
        <f>'Hourly Loads p.u. of Peak'!W246^2</f>
        <v>0.54793599794100245</v>
      </c>
      <c r="X246" s="33">
        <f>'Hourly Loads p.u. of Peak'!X246^2</f>
        <v>0.46601555011276491</v>
      </c>
      <c r="Y246" s="33">
        <f>'Hourly Loads p.u. of Peak'!Y246^2</f>
        <v>0.38081184953095037</v>
      </c>
    </row>
    <row r="247" spans="1:25" x14ac:dyDescent="0.25">
      <c r="A247" s="29">
        <f>IF('2018 Hourly Load - RC2016'!A248="","",'2018 Hourly Load - RC2016'!A248)</f>
        <v>43338</v>
      </c>
      <c r="B247" s="33">
        <f>'Hourly Loads p.u. of Peak'!B247^2</f>
        <v>0.32453365994453309</v>
      </c>
      <c r="C247" s="33">
        <f>'Hourly Loads p.u. of Peak'!C247^2</f>
        <v>0.28680716557265118</v>
      </c>
      <c r="D247" s="33">
        <f>'Hourly Loads p.u. of Peak'!D247^2</f>
        <v>0.26165266470362897</v>
      </c>
      <c r="E247" s="33">
        <f>'Hourly Loads p.u. of Peak'!E247^2</f>
        <v>0.24723865561681083</v>
      </c>
      <c r="F247" s="33">
        <f>'Hourly Loads p.u. of Peak'!F247^2</f>
        <v>0.24466931390699345</v>
      </c>
      <c r="G247" s="33">
        <f>'Hourly Loads p.u. of Peak'!G247^2</f>
        <v>0.26659122163175492</v>
      </c>
      <c r="H247" s="33">
        <f>'Hourly Loads p.u. of Peak'!H247^2</f>
        <v>0.31363050789165209</v>
      </c>
      <c r="I247" s="33">
        <f>'Hourly Loads p.u. of Peak'!I247^2</f>
        <v>0.33166526596600276</v>
      </c>
      <c r="J247" s="33">
        <f>'Hourly Loads p.u. of Peak'!J247^2</f>
        <v>0.37270806464181483</v>
      </c>
      <c r="K247" s="33">
        <f>'Hourly Loads p.u. of Peak'!K247^2</f>
        <v>0.4546203639205092</v>
      </c>
      <c r="L247" s="33">
        <f>'Hourly Loads p.u. of Peak'!L247^2</f>
        <v>0.53252055341189497</v>
      </c>
      <c r="M247" s="33">
        <f>'Hourly Loads p.u. of Peak'!M247^2</f>
        <v>0.60820780073568848</v>
      </c>
      <c r="N247" s="33">
        <f>'Hourly Loads p.u. of Peak'!N247^2</f>
        <v>0.66390779417397006</v>
      </c>
      <c r="O247" s="33">
        <f>'Hourly Loads p.u. of Peak'!O247^2</f>
        <v>0.71510609453466023</v>
      </c>
      <c r="P247" s="33">
        <f>'Hourly Loads p.u. of Peak'!P247^2</f>
        <v>0.75043944125159356</v>
      </c>
      <c r="Q247" s="33">
        <f>'Hourly Loads p.u. of Peak'!Q247^2</f>
        <v>0.77930479647025497</v>
      </c>
      <c r="R247" s="33">
        <f>'Hourly Loads p.u. of Peak'!R247^2</f>
        <v>0.79427683107753722</v>
      </c>
      <c r="S247" s="33">
        <f>'Hourly Loads p.u. of Peak'!S247^2</f>
        <v>0.78144548921260382</v>
      </c>
      <c r="T247" s="33">
        <f>'Hourly Loads p.u. of Peak'!T247^2</f>
        <v>0.73825583925057214</v>
      </c>
      <c r="U247" s="33">
        <f>'Hourly Loads p.u. of Peak'!U247^2</f>
        <v>0.67484626184506136</v>
      </c>
      <c r="V247" s="33">
        <f>'Hourly Loads p.u. of Peak'!V247^2</f>
        <v>0.65238360149994923</v>
      </c>
      <c r="W247" s="33">
        <f>'Hourly Loads p.u. of Peak'!W247^2</f>
        <v>0.57898157893575308</v>
      </c>
      <c r="X247" s="33">
        <f>'Hourly Loads p.u. of Peak'!X247^2</f>
        <v>0.47541760772014235</v>
      </c>
      <c r="Y247" s="33">
        <f>'Hourly Loads p.u. of Peak'!Y247^2</f>
        <v>0.39161301379311747</v>
      </c>
    </row>
    <row r="248" spans="1:25" x14ac:dyDescent="0.25">
      <c r="A248" s="29">
        <f>IF('2018 Hourly Load - RC2016'!A249="","",'2018 Hourly Load - RC2016'!A249)</f>
        <v>43339</v>
      </c>
      <c r="B248" s="33">
        <f>'Hourly Loads p.u. of Peak'!B248^2</f>
        <v>0.31813906474319481</v>
      </c>
      <c r="C248" s="33">
        <f>'Hourly Loads p.u. of Peak'!C248^2</f>
        <v>0.27323322690675123</v>
      </c>
      <c r="D248" s="33">
        <f>'Hourly Loads p.u. of Peak'!D248^2</f>
        <v>0.24264819955813183</v>
      </c>
      <c r="E248" s="33">
        <f>'Hourly Loads p.u. of Peak'!E248^2</f>
        <v>0.22503353517247701</v>
      </c>
      <c r="F248" s="33">
        <f>'Hourly Loads p.u. of Peak'!F248^2</f>
        <v>0.21865774552474365</v>
      </c>
      <c r="G248" s="33">
        <f>'Hourly Loads p.u. of Peak'!G248^2</f>
        <v>0.2366758015163978</v>
      </c>
      <c r="H248" s="33">
        <f>'Hourly Loads p.u. of Peak'!H248^2</f>
        <v>0.28013383865574165</v>
      </c>
      <c r="I248" s="33">
        <f>'Hourly Loads p.u. of Peak'!I248^2</f>
        <v>0.29573623723530129</v>
      </c>
      <c r="J248" s="33">
        <f>'Hourly Loads p.u. of Peak'!J248^2</f>
        <v>0.34096927564477397</v>
      </c>
      <c r="K248" s="33">
        <f>'Hourly Loads p.u. of Peak'!K248^2</f>
        <v>0.42737747429156292</v>
      </c>
      <c r="L248" s="33">
        <f>'Hourly Loads p.u. of Peak'!L248^2</f>
        <v>0.50954134519963734</v>
      </c>
      <c r="M248" s="33">
        <f>'Hourly Loads p.u. of Peak'!M248^2</f>
        <v>0.59414866377446052</v>
      </c>
      <c r="N248" s="33">
        <f>'Hourly Loads p.u. of Peak'!N248^2</f>
        <v>0.66588375983273296</v>
      </c>
      <c r="O248" s="33">
        <f>'Hourly Loads p.u. of Peak'!O248^2</f>
        <v>0.72667048706888404</v>
      </c>
      <c r="P248" s="33">
        <f>'Hourly Loads p.u. of Peak'!P248^2</f>
        <v>0.77495865724834667</v>
      </c>
      <c r="Q248" s="33">
        <f>'Hourly Loads p.u. of Peak'!Q248^2</f>
        <v>0.81021847849253947</v>
      </c>
      <c r="R248" s="33">
        <f>'Hourly Loads p.u. of Peak'!R248^2</f>
        <v>0.83126322139240016</v>
      </c>
      <c r="S248" s="33">
        <f>'Hourly Loads p.u. of Peak'!S248^2</f>
        <v>0.81813532329617478</v>
      </c>
      <c r="T248" s="33">
        <f>'Hourly Loads p.u. of Peak'!T248^2</f>
        <v>0.77473799180355518</v>
      </c>
      <c r="U248" s="33">
        <f>'Hourly Loads p.u. of Peak'!U248^2</f>
        <v>0.70531771223835338</v>
      </c>
      <c r="V248" s="33">
        <f>'Hourly Loads p.u. of Peak'!V248^2</f>
        <v>0.68331597211936479</v>
      </c>
      <c r="W248" s="33">
        <f>'Hourly Loads p.u. of Peak'!W248^2</f>
        <v>0.60755630080842671</v>
      </c>
      <c r="X248" s="33">
        <f>'Hourly Loads p.u. of Peak'!X248^2</f>
        <v>0.5055527785759294</v>
      </c>
      <c r="Y248" s="33">
        <f>'Hourly Loads p.u. of Peak'!Y248^2</f>
        <v>0.42090153324431495</v>
      </c>
    </row>
    <row r="249" spans="1:25" x14ac:dyDescent="0.25">
      <c r="A249" s="29">
        <f>IF('2018 Hourly Load - RC2016'!A250="","",'2018 Hourly Load - RC2016'!A250)</f>
        <v>43340</v>
      </c>
      <c r="B249" s="33">
        <f>'Hourly Loads p.u. of Peak'!B249^2</f>
        <v>0.3493640150737955</v>
      </c>
      <c r="C249" s="33">
        <f>'Hourly Loads p.u. of Peak'!C249^2</f>
        <v>0.30364993992471706</v>
      </c>
      <c r="D249" s="33">
        <f>'Hourly Loads p.u. of Peak'!D249^2</f>
        <v>0.27166304958888976</v>
      </c>
      <c r="E249" s="33">
        <f>'Hourly Loads p.u. of Peak'!E249^2</f>
        <v>0.25124346871665371</v>
      </c>
      <c r="F249" s="33">
        <f>'Hourly Loads p.u. of Peak'!F249^2</f>
        <v>0.24301879621977271</v>
      </c>
      <c r="G249" s="33">
        <f>'Hourly Loads p.u. of Peak'!G249^2</f>
        <v>0.2620374951426851</v>
      </c>
      <c r="H249" s="33">
        <f>'Hourly Loads p.u. of Peak'!H249^2</f>
        <v>0.30957242024521431</v>
      </c>
      <c r="I249" s="33">
        <f>'Hourly Loads p.u. of Peak'!I249^2</f>
        <v>0.32792227477037228</v>
      </c>
      <c r="J249" s="33">
        <f>'Hourly Loads p.u. of Peak'!J249^2</f>
        <v>0.37378012782928643</v>
      </c>
      <c r="K249" s="33">
        <f>'Hourly Loads p.u. of Peak'!K249^2</f>
        <v>0.4450369941033227</v>
      </c>
      <c r="L249" s="33">
        <f>'Hourly Loads p.u. of Peak'!L249^2</f>
        <v>0.50489943702061113</v>
      </c>
      <c r="M249" s="33">
        <f>'Hourly Loads p.u. of Peak'!M249^2</f>
        <v>0.5585641207362344</v>
      </c>
      <c r="N249" s="33">
        <f>'Hourly Loads p.u. of Peak'!N249^2</f>
        <v>0.62289289747242893</v>
      </c>
      <c r="O249" s="33">
        <f>'Hourly Loads p.u. of Peak'!O249^2</f>
        <v>0.69114364023020747</v>
      </c>
      <c r="P249" s="33">
        <f>'Hourly Loads p.u. of Peak'!P249^2</f>
        <v>0.75544247785474539</v>
      </c>
      <c r="Q249" s="33">
        <f>'Hourly Loads p.u. of Peak'!Q249^2</f>
        <v>0.79681088335342953</v>
      </c>
      <c r="R249" s="33">
        <f>'Hourly Loads p.u. of Peak'!R249^2</f>
        <v>0.81519028771720459</v>
      </c>
      <c r="S249" s="33">
        <f>'Hourly Loads p.u. of Peak'!S249^2</f>
        <v>0.78388502145591077</v>
      </c>
      <c r="T249" s="33">
        <f>'Hourly Loads p.u. of Peak'!T249^2</f>
        <v>0.72147987322929308</v>
      </c>
      <c r="U249" s="33">
        <f>'Hourly Loads p.u. of Peak'!U249^2</f>
        <v>0.67224028308344286</v>
      </c>
      <c r="V249" s="33">
        <f>'Hourly Loads p.u. of Peak'!V249^2</f>
        <v>0.64290184765662739</v>
      </c>
      <c r="W249" s="33">
        <f>'Hourly Loads p.u. of Peak'!W249^2</f>
        <v>0.56495231126142142</v>
      </c>
      <c r="X249" s="33">
        <f>'Hourly Loads p.u. of Peak'!X249^2</f>
        <v>0.47657062398924643</v>
      </c>
      <c r="Y249" s="33">
        <f>'Hourly Loads p.u. of Peak'!Y249^2</f>
        <v>0.39728088510715576</v>
      </c>
    </row>
    <row r="250" spans="1:25" x14ac:dyDescent="0.25">
      <c r="A250" s="29">
        <f>IF('2018 Hourly Load - RC2016'!A251="","",'2018 Hourly Load - RC2016'!A251)</f>
        <v>43341</v>
      </c>
      <c r="B250" s="33">
        <f>'Hourly Loads p.u. of Peak'!B250^2</f>
        <v>0.32672709307405928</v>
      </c>
      <c r="C250" s="33">
        <f>'Hourly Loads p.u. of Peak'!C250^2</f>
        <v>0.28506454378955637</v>
      </c>
      <c r="D250" s="33">
        <f>'Hourly Loads p.u. of Peak'!D250^2</f>
        <v>0.25824437849715554</v>
      </c>
      <c r="E250" s="33">
        <f>'Hourly Loads p.u. of Peak'!E250^2</f>
        <v>0.24047153309920571</v>
      </c>
      <c r="F250" s="33">
        <f>'Hourly Loads p.u. of Peak'!F250^2</f>
        <v>0.23582287984832109</v>
      </c>
      <c r="G250" s="33">
        <f>'Hourly Loads p.u. of Peak'!G250^2</f>
        <v>0.25502720265999934</v>
      </c>
      <c r="H250" s="33">
        <f>'Hourly Loads p.u. of Peak'!H250^2</f>
        <v>0.30222419337820144</v>
      </c>
      <c r="I250" s="33">
        <f>'Hourly Loads p.u. of Peak'!I250^2</f>
        <v>0.32653606649445449</v>
      </c>
      <c r="J250" s="33">
        <f>'Hourly Loads p.u. of Peak'!J250^2</f>
        <v>0.37906063755670272</v>
      </c>
      <c r="K250" s="33">
        <f>'Hourly Loads p.u. of Peak'!K250^2</f>
        <v>0.47323072415314527</v>
      </c>
      <c r="L250" s="33">
        <f>'Hourly Loads p.u. of Peak'!L250^2</f>
        <v>0.56853800298235757</v>
      </c>
      <c r="M250" s="33">
        <f>'Hourly Loads p.u. of Peak'!M250^2</f>
        <v>0.64484632583967094</v>
      </c>
      <c r="N250" s="33">
        <f>'Hourly Loads p.u. of Peak'!N250^2</f>
        <v>0.70272353909810537</v>
      </c>
      <c r="O250" s="33">
        <f>'Hourly Loads p.u. of Peak'!O250^2</f>
        <v>0.75951513269182924</v>
      </c>
      <c r="P250" s="33">
        <f>'Hourly Loads p.u. of Peak'!P250^2</f>
        <v>0.80069429912477574</v>
      </c>
      <c r="Q250" s="33">
        <f>'Hourly Loads p.u. of Peak'!Q250^2</f>
        <v>0.82434476941711787</v>
      </c>
      <c r="R250" s="33">
        <f>'Hourly Loads p.u. of Peak'!R250^2</f>
        <v>0.81639786505411427</v>
      </c>
      <c r="S250" s="33">
        <f>'Hourly Loads p.u. of Peak'!S250^2</f>
        <v>0.76491364801000394</v>
      </c>
      <c r="T250" s="33">
        <f>'Hourly Loads p.u. of Peak'!T250^2</f>
        <v>0.70125329672300118</v>
      </c>
      <c r="U250" s="33">
        <f>'Hourly Loads p.u. of Peak'!U250^2</f>
        <v>0.64029148913691003</v>
      </c>
      <c r="V250" s="33">
        <f>'Hourly Loads p.u. of Peak'!V250^2</f>
        <v>0.61769378246825457</v>
      </c>
      <c r="W250" s="33">
        <f>'Hourly Loads p.u. of Peak'!W250^2</f>
        <v>0.55097104810989062</v>
      </c>
      <c r="X250" s="33">
        <f>'Hourly Loads p.u. of Peak'!X250^2</f>
        <v>0.47749404248107963</v>
      </c>
      <c r="Y250" s="33">
        <f>'Hourly Loads p.u. of Peak'!Y250^2</f>
        <v>0.41307750300349122</v>
      </c>
    </row>
    <row r="251" spans="1:25" x14ac:dyDescent="0.25">
      <c r="A251" s="29">
        <f>IF('2018 Hourly Load - RC2016'!A252="","",'2018 Hourly Load - RC2016'!A252)</f>
        <v>43342</v>
      </c>
      <c r="B251" s="33">
        <f>'Hourly Loads p.u. of Peak'!B251^2</f>
        <v>0.35327676248138246</v>
      </c>
      <c r="C251" s="33">
        <f>'Hourly Loads p.u. of Peak'!C251^2</f>
        <v>0.30980492796937603</v>
      </c>
      <c r="D251" s="33">
        <f>'Hourly Loads p.u. of Peak'!D251^2</f>
        <v>0.27978013434926979</v>
      </c>
      <c r="E251" s="33">
        <f>'Hourly Loads p.u. of Peak'!E251^2</f>
        <v>0.25883921563132228</v>
      </c>
      <c r="F251" s="33">
        <f>'Hourly Loads p.u. of Peak'!F251^2</f>
        <v>0.24994673039752238</v>
      </c>
      <c r="G251" s="33">
        <f>'Hourly Loads p.u. of Peak'!G251^2</f>
        <v>0.25841426213929991</v>
      </c>
      <c r="H251" s="33">
        <f>'Hourly Loads p.u. of Peak'!H251^2</f>
        <v>0.26148171972512607</v>
      </c>
      <c r="I251" s="33">
        <f>'Hourly Loads p.u. of Peak'!I251^2</f>
        <v>0.27231674026801028</v>
      </c>
      <c r="J251" s="33">
        <f>'Hourly Loads p.u. of Peak'!J251^2</f>
        <v>0.33152091200189338</v>
      </c>
      <c r="K251" s="33">
        <f>'Hourly Loads p.u. of Peak'!K251^2</f>
        <v>0.43379277602560895</v>
      </c>
      <c r="L251" s="33">
        <f>'Hourly Loads p.u. of Peak'!L251^2</f>
        <v>0.53014506793009919</v>
      </c>
      <c r="M251" s="33">
        <f>'Hourly Loads p.u. of Peak'!M251^2</f>
        <v>0.62804757774468001</v>
      </c>
      <c r="N251" s="33">
        <f>'Hourly Loads p.u. of Peak'!N251^2</f>
        <v>0.69727039986984052</v>
      </c>
      <c r="O251" s="33">
        <f>'Hourly Loads p.u. of Peak'!O251^2</f>
        <v>0.75275762329811746</v>
      </c>
      <c r="P251" s="33">
        <f>'Hourly Loads p.u. of Peak'!P251^2</f>
        <v>0.79502172162188423</v>
      </c>
      <c r="Q251" s="33">
        <f>'Hourly Loads p.u. of Peak'!Q251^2</f>
        <v>0.8135313282164468</v>
      </c>
      <c r="R251" s="33">
        <f>'Hourly Loads p.u. of Peak'!R251^2</f>
        <v>0.81097080537387289</v>
      </c>
      <c r="S251" s="33">
        <f>'Hourly Loads p.u. of Peak'!S251^2</f>
        <v>0.76688813687508339</v>
      </c>
      <c r="T251" s="33">
        <f>'Hourly Loads p.u. of Peak'!T251^2</f>
        <v>0.69190800664585927</v>
      </c>
      <c r="U251" s="33">
        <f>'Hourly Loads p.u. of Peak'!U251^2</f>
        <v>0.6303011369754189</v>
      </c>
      <c r="V251" s="33">
        <f>'Hourly Loads p.u. of Peak'!V251^2</f>
        <v>0.60807747282033175</v>
      </c>
      <c r="W251" s="33">
        <f>'Hourly Loads p.u. of Peak'!W251^2</f>
        <v>0.54490933023460486</v>
      </c>
      <c r="X251" s="33">
        <f>'Hourly Loads p.u. of Peak'!X251^2</f>
        <v>0.47789831911591762</v>
      </c>
      <c r="Y251" s="33">
        <f>'Hourly Loads p.u. of Peak'!Y251^2</f>
        <v>0.41711525069721334</v>
      </c>
    </row>
    <row r="252" spans="1:25" x14ac:dyDescent="0.25">
      <c r="A252" s="29">
        <f>IF('2018 Hourly Load - RC2016'!A253="","",'2018 Hourly Load - RC2016'!A253)</f>
        <v>43343</v>
      </c>
      <c r="B252" s="33">
        <f>'Hourly Loads p.u. of Peak'!B252^2</f>
        <v>0.35526620955576671</v>
      </c>
      <c r="C252" s="33">
        <f>'Hourly Loads p.u. of Peak'!C252^2</f>
        <v>0.30827198994187499</v>
      </c>
      <c r="D252" s="33">
        <f>'Hourly Loads p.u. of Peak'!D252^2</f>
        <v>0.27485173517816847</v>
      </c>
      <c r="E252" s="33">
        <f>'Hourly Loads p.u. of Peak'!E252^2</f>
        <v>0.25544936316160433</v>
      </c>
      <c r="F252" s="33">
        <f>'Hourly Loads p.u. of Peak'!F252^2</f>
        <v>0.2421133925161322</v>
      </c>
      <c r="G252" s="33">
        <f>'Hourly Loads p.u. of Peak'!G252^2</f>
        <v>0.23639132322304252</v>
      </c>
      <c r="H252" s="33">
        <f>'Hourly Loads p.u. of Peak'!H252^2</f>
        <v>0.23985727595354225</v>
      </c>
      <c r="I252" s="33">
        <f>'Hourly Loads p.u. of Peak'!I252^2</f>
        <v>0.24948740392155561</v>
      </c>
      <c r="J252" s="33">
        <f>'Hourly Loads p.u. of Peak'!J252^2</f>
        <v>0.31672668440144608</v>
      </c>
      <c r="K252" s="33">
        <f>'Hourly Loads p.u. of Peak'!K252^2</f>
        <v>0.4256857023902566</v>
      </c>
      <c r="L252" s="33">
        <f>'Hourly Loads p.u. of Peak'!L252^2</f>
        <v>0.5161837589494821</v>
      </c>
      <c r="M252" s="33">
        <f>'Hourly Loads p.u. of Peak'!M252^2</f>
        <v>0.60255144527026538</v>
      </c>
      <c r="N252" s="33">
        <f>'Hourly Loads p.u. of Peak'!N252^2</f>
        <v>0.67793880921293193</v>
      </c>
      <c r="O252" s="33">
        <f>'Hourly Loads p.u. of Peak'!O252^2</f>
        <v>0.73137938512307399</v>
      </c>
      <c r="P252" s="33">
        <f>'Hourly Loads p.u. of Peak'!P252^2</f>
        <v>0.75573301868292564</v>
      </c>
      <c r="Q252" s="33">
        <f>'Hourly Loads p.u. of Peak'!Q252^2</f>
        <v>0.76367175704019641</v>
      </c>
      <c r="R252" s="33">
        <f>'Hourly Loads p.u. of Peak'!R252^2</f>
        <v>0.74711331784072688</v>
      </c>
      <c r="S252" s="33">
        <f>'Hourly Loads p.u. of Peak'!S252^2</f>
        <v>0.71517675893784183</v>
      </c>
      <c r="T252" s="33">
        <f>'Hourly Loads p.u. of Peak'!T252^2</f>
        <v>0.64975404466234965</v>
      </c>
      <c r="U252" s="33">
        <f>'Hourly Loads p.u. of Peak'!U252^2</f>
        <v>0.5906114025073641</v>
      </c>
      <c r="V252" s="33">
        <f>'Hourly Loads p.u. of Peak'!V252^2</f>
        <v>0.57352640082448358</v>
      </c>
      <c r="W252" s="33">
        <f>'Hourly Loads p.u. of Peak'!W252^2</f>
        <v>0.51558358022114192</v>
      </c>
      <c r="X252" s="33">
        <f>'Hourly Loads p.u. of Peak'!X252^2</f>
        <v>0.44894766946114378</v>
      </c>
      <c r="Y252" s="33">
        <f>'Hourly Loads p.u. of Peak'!Y252^2</f>
        <v>0.38334275445576593</v>
      </c>
    </row>
    <row r="253" spans="1:25" x14ac:dyDescent="0.25">
      <c r="A253" s="29">
        <f>IF('2018 Hourly Load - RC2016'!A254="","",'2018 Hourly Load - RC2016'!A254)</f>
        <v>43344</v>
      </c>
      <c r="B253" s="33">
        <f>'Hourly Loads p.u. of Peak'!B253^2</f>
        <v>0.32586791336182847</v>
      </c>
      <c r="C253" s="33">
        <f>'Hourly Loads p.u. of Peak'!C253^2</f>
        <v>0.28877957540548865</v>
      </c>
      <c r="D253" s="33">
        <f>'Hourly Loads p.u. of Peak'!D253^2</f>
        <v>0.26178091009550558</v>
      </c>
      <c r="E253" s="33">
        <f>'Hourly Loads p.u. of Peak'!E253^2</f>
        <v>0.24244243471721769</v>
      </c>
      <c r="F253" s="33">
        <f>'Hourly Loads p.u. of Peak'!F253^2</f>
        <v>0.23626945632303195</v>
      </c>
      <c r="G253" s="33">
        <f>'Hourly Loads p.u. of Peak'!G253^2</f>
        <v>0.2399391315202031</v>
      </c>
      <c r="H253" s="33">
        <f>'Hourly Loads p.u. of Peak'!H253^2</f>
        <v>0.25128535484482112</v>
      </c>
      <c r="I253" s="33">
        <f>'Hourly Loads p.u. of Peak'!I253^2</f>
        <v>0.25650629183225115</v>
      </c>
      <c r="J253" s="33">
        <f>'Hourly Loads p.u. of Peak'!J253^2</f>
        <v>0.32026352671997993</v>
      </c>
      <c r="K253" s="33">
        <f>'Hourly Loads p.u. of Peak'!K253^2</f>
        <v>0.42830664459803741</v>
      </c>
      <c r="L253" s="33">
        <f>'Hourly Loads p.u. of Peak'!L253^2</f>
        <v>0.52892893007755992</v>
      </c>
      <c r="M253" s="33">
        <f>'Hourly Loads p.u. of Peak'!M253^2</f>
        <v>0.63342299677772096</v>
      </c>
      <c r="N253" s="33">
        <f>'Hourly Loads p.u. of Peak'!N253^2</f>
        <v>0.69462143698569645</v>
      </c>
      <c r="O253" s="33">
        <f>'Hourly Loads p.u. of Peak'!O253^2</f>
        <v>0.74293003963568183</v>
      </c>
      <c r="P253" s="33">
        <f>'Hourly Loads p.u. of Peak'!P253^2</f>
        <v>0.78558754986156243</v>
      </c>
      <c r="Q253" s="33">
        <f>'Hourly Loads p.u. of Peak'!Q253^2</f>
        <v>0.80039523967582216</v>
      </c>
      <c r="R253" s="33">
        <f>'Hourly Loads p.u. of Peak'!R253^2</f>
        <v>0.78847866676052281</v>
      </c>
      <c r="S253" s="33">
        <f>'Hourly Loads p.u. of Peak'!S253^2</f>
        <v>0.75885986048188503</v>
      </c>
      <c r="T253" s="33">
        <f>'Hourly Loads p.u. of Peak'!T253^2</f>
        <v>0.70946425389131329</v>
      </c>
      <c r="U253" s="33">
        <f>'Hourly Loads p.u. of Peak'!U253^2</f>
        <v>0.650562573493359</v>
      </c>
      <c r="V253" s="33">
        <f>'Hourly Loads p.u. of Peak'!V253^2</f>
        <v>0.63282459683515269</v>
      </c>
      <c r="W253" s="33">
        <f>'Hourly Loads p.u. of Peak'!W253^2</f>
        <v>0.5608772073208651</v>
      </c>
      <c r="X253" s="33">
        <f>'Hourly Loads p.u. of Peak'!X253^2</f>
        <v>0.47070484137422403</v>
      </c>
      <c r="Y253" s="33">
        <f>'Hourly Loads p.u. of Peak'!Y253^2</f>
        <v>0.39360262146445074</v>
      </c>
    </row>
    <row r="254" spans="1:25" x14ac:dyDescent="0.25">
      <c r="A254" s="29">
        <f>IF('2018 Hourly Load - RC2016'!A255="","",'2018 Hourly Load - RC2016'!A255)</f>
        <v>43345</v>
      </c>
      <c r="B254" s="33">
        <f>'Hourly Loads p.u. of Peak'!B254^2</f>
        <v>0.32715710711559437</v>
      </c>
      <c r="C254" s="33">
        <f>'Hourly Loads p.u. of Peak'!C254^2</f>
        <v>0.28399480052975029</v>
      </c>
      <c r="D254" s="33">
        <f>'Hourly Loads p.u. of Peak'!D254^2</f>
        <v>0.25528045706610614</v>
      </c>
      <c r="E254" s="33">
        <f>'Hourly Loads p.u. of Peak'!E254^2</f>
        <v>0.23899863563758572</v>
      </c>
      <c r="F254" s="33">
        <f>'Hourly Loads p.u. of Peak'!F254^2</f>
        <v>0.23359633407177641</v>
      </c>
      <c r="G254" s="33">
        <f>'Hourly Loads p.u. of Peak'!G254^2</f>
        <v>0.25266955565887633</v>
      </c>
      <c r="H254" s="33">
        <f>'Hourly Loads p.u. of Peak'!H254^2</f>
        <v>0.29682784961007652</v>
      </c>
      <c r="I254" s="33">
        <f>'Hourly Loads p.u. of Peak'!I254^2</f>
        <v>0.31531744617391694</v>
      </c>
      <c r="J254" s="33">
        <f>'Hourly Loads p.u. of Peak'!J254^2</f>
        <v>0.35761094770430385</v>
      </c>
      <c r="K254" s="33">
        <f>'Hourly Loads p.u. of Peak'!K254^2</f>
        <v>0.4418096797109512</v>
      </c>
      <c r="L254" s="33">
        <f>'Hourly Loads p.u. of Peak'!L254^2</f>
        <v>0.52317134616569261</v>
      </c>
      <c r="M254" s="33">
        <f>'Hourly Loads p.u. of Peak'!M254^2</f>
        <v>0.61271266560302307</v>
      </c>
      <c r="N254" s="33">
        <f>'Hourly Loads p.u. of Peak'!N254^2</f>
        <v>0.67993553028173459</v>
      </c>
      <c r="O254" s="33">
        <f>'Hourly Loads p.u. of Peak'!O254^2</f>
        <v>0.72268698448592683</v>
      </c>
      <c r="P254" s="33">
        <f>'Hourly Loads p.u. of Peak'!P254^2</f>
        <v>0.76989130156711794</v>
      </c>
      <c r="Q254" s="33">
        <f>'Hourly Loads p.u. of Peak'!Q254^2</f>
        <v>0.79778085226742756</v>
      </c>
      <c r="R254" s="33">
        <f>'Hourly Loads p.u. of Peak'!R254^2</f>
        <v>0.80368796590377145</v>
      </c>
      <c r="S254" s="33">
        <f>'Hourly Loads p.u. of Peak'!S254^2</f>
        <v>0.77812498145809506</v>
      </c>
      <c r="T254" s="33">
        <f>'Hourly Loads p.u. of Peak'!T254^2</f>
        <v>0.72233184702624664</v>
      </c>
      <c r="U254" s="33">
        <f>'Hourly Loads p.u. of Peak'!U254^2</f>
        <v>0.66261478798828444</v>
      </c>
      <c r="V254" s="33">
        <f>'Hourly Loads p.u. of Peak'!V254^2</f>
        <v>0.62851121589960368</v>
      </c>
      <c r="W254" s="33">
        <f>'Hourly Loads p.u. of Peak'!W254^2</f>
        <v>0.53931061510892297</v>
      </c>
      <c r="X254" s="33">
        <f>'Hourly Loads p.u. of Peak'!X254^2</f>
        <v>0.44308807157427749</v>
      </c>
      <c r="Y254" s="33">
        <f>'Hourly Loads p.u. of Peak'!Y254^2</f>
        <v>0.3579108310854307</v>
      </c>
    </row>
    <row r="255" spans="1:25" x14ac:dyDescent="0.25">
      <c r="A255" s="29">
        <f>IF('2018 Hourly Load - RC2016'!A256="","",'2018 Hourly Load - RC2016'!A256)</f>
        <v>43346</v>
      </c>
      <c r="B255" s="33">
        <f>'Hourly Loads p.u. of Peak'!B255^2</f>
        <v>0.29346850357819371</v>
      </c>
      <c r="C255" s="33">
        <f>'Hourly Loads p.u. of Peak'!C255^2</f>
        <v>0.25325794098517862</v>
      </c>
      <c r="D255" s="33">
        <f>'Hourly Loads p.u. of Peak'!D255^2</f>
        <v>0.22869514560981763</v>
      </c>
      <c r="E255" s="33">
        <f>'Hourly Loads p.u. of Peak'!E255^2</f>
        <v>0.21326019553388209</v>
      </c>
      <c r="F255" s="33">
        <f>'Hourly Loads p.u. of Peak'!F255^2</f>
        <v>0.20922763232862235</v>
      </c>
      <c r="G255" s="33">
        <f>'Hourly Loads p.u. of Peak'!G255^2</f>
        <v>0.22753775307385335</v>
      </c>
      <c r="H255" s="33">
        <f>'Hourly Loads p.u. of Peak'!H255^2</f>
        <v>0.27305853932108876</v>
      </c>
      <c r="I255" s="33">
        <f>'Hourly Loads p.u. of Peak'!I255^2</f>
        <v>0.29075874427513654</v>
      </c>
      <c r="J255" s="33">
        <f>'Hourly Loads p.u. of Peak'!J255^2</f>
        <v>0.32854463158824654</v>
      </c>
      <c r="K255" s="33">
        <f>'Hourly Loads p.u. of Peak'!K255^2</f>
        <v>0.39891529596776254</v>
      </c>
      <c r="L255" s="33">
        <f>'Hourly Loads p.u. of Peak'!L255^2</f>
        <v>0.4518076480081869</v>
      </c>
      <c r="M255" s="33">
        <f>'Hourly Loads p.u. of Peak'!M255^2</f>
        <v>0.51043645498797041</v>
      </c>
      <c r="N255" s="33">
        <f>'Hourly Loads p.u. of Peak'!N255^2</f>
        <v>0.56891610406012627</v>
      </c>
      <c r="O255" s="33">
        <f>'Hourly Loads p.u. of Peak'!O255^2</f>
        <v>0.63335649393026128</v>
      </c>
      <c r="P255" s="33">
        <f>'Hourly Loads p.u. of Peak'!P255^2</f>
        <v>0.68152122440698437</v>
      </c>
      <c r="Q255" s="33">
        <f>'Hourly Loads p.u. of Peak'!Q255^2</f>
        <v>0.69796833326279306</v>
      </c>
      <c r="R255" s="33">
        <f>'Hourly Loads p.u. of Peak'!R255^2</f>
        <v>0.70798697318035664</v>
      </c>
      <c r="S255" s="33">
        <f>'Hourly Loads p.u. of Peak'!S255^2</f>
        <v>0.68469815325222438</v>
      </c>
      <c r="T255" s="33">
        <f>'Hourly Loads p.u. of Peak'!T255^2</f>
        <v>0.64410841951698683</v>
      </c>
      <c r="U255" s="33">
        <f>'Hourly Loads p.u. of Peak'!U255^2</f>
        <v>0.59286116501675401</v>
      </c>
      <c r="V255" s="33">
        <f>'Hourly Loads p.u. of Peak'!V255^2</f>
        <v>0.57752010655055985</v>
      </c>
      <c r="W255" s="33">
        <f>'Hourly Loads p.u. of Peak'!W255^2</f>
        <v>0.51175070361140051</v>
      </c>
      <c r="X255" s="33">
        <f>'Hourly Loads p.u. of Peak'!X255^2</f>
        <v>0.42841602508526266</v>
      </c>
      <c r="Y255" s="33">
        <f>'Hourly Loads p.u. of Peak'!Y255^2</f>
        <v>0.34616100493491303</v>
      </c>
    </row>
    <row r="256" spans="1:25" x14ac:dyDescent="0.25">
      <c r="A256" s="29">
        <f>IF('2018 Hourly Load - RC2016'!A257="","",'2018 Hourly Load - RC2016'!A257)</f>
        <v>43347</v>
      </c>
      <c r="B256" s="33">
        <f>'Hourly Loads p.u. of Peak'!B256^2</f>
        <v>0.28524302984218669</v>
      </c>
      <c r="C256" s="33">
        <f>'Hourly Loads p.u. of Peak'!C256^2</f>
        <v>0.24595230722203265</v>
      </c>
      <c r="D256" s="33">
        <f>'Hourly Loads p.u. of Peak'!D256^2</f>
        <v>0.22187354581411917</v>
      </c>
      <c r="E256" s="33">
        <f>'Hourly Loads p.u. of Peak'!E256^2</f>
        <v>0.20762538449829204</v>
      </c>
      <c r="F256" s="33">
        <f>'Hourly Loads p.u. of Peak'!F256^2</f>
        <v>0.20379757192930115</v>
      </c>
      <c r="G256" s="33">
        <f>'Hourly Loads p.u. of Peak'!G256^2</f>
        <v>0.2217161328741889</v>
      </c>
      <c r="H256" s="33">
        <f>'Hourly Loads p.u. of Peak'!H256^2</f>
        <v>0.26840637912161119</v>
      </c>
      <c r="I256" s="33">
        <f>'Hourly Loads p.u. of Peak'!I256^2</f>
        <v>0.28524302984218669</v>
      </c>
      <c r="J256" s="33">
        <f>'Hourly Loads p.u. of Peak'!J256^2</f>
        <v>0.31222818231540622</v>
      </c>
      <c r="K256" s="33">
        <f>'Hourly Loads p.u. of Peak'!K256^2</f>
        <v>0.37270806464181483</v>
      </c>
      <c r="L256" s="33">
        <f>'Hourly Loads p.u. of Peak'!L256^2</f>
        <v>0.44164306910445233</v>
      </c>
      <c r="M256" s="33">
        <f>'Hourly Loads p.u. of Peak'!M256^2</f>
        <v>0.50252721060950867</v>
      </c>
      <c r="N256" s="33">
        <f>'Hourly Loads p.u. of Peak'!N256^2</f>
        <v>0.55594424684728838</v>
      </c>
      <c r="O256" s="33">
        <f>'Hourly Loads p.u. of Peak'!O256^2</f>
        <v>0.60827296993022373</v>
      </c>
      <c r="P256" s="33">
        <f>'Hourly Loads p.u. of Peak'!P256^2</f>
        <v>0.63083197273416869</v>
      </c>
      <c r="Q256" s="33">
        <f>'Hourly Loads p.u. of Peak'!Q256^2</f>
        <v>0.64042522450057604</v>
      </c>
      <c r="R256" s="33">
        <f>'Hourly Loads p.u. of Peak'!R256^2</f>
        <v>0.65197870866160068</v>
      </c>
      <c r="S256" s="33">
        <f>'Hourly Loads p.u. of Peak'!S256^2</f>
        <v>0.63455407934395225</v>
      </c>
      <c r="T256" s="33">
        <f>'Hourly Loads p.u. of Peak'!T256^2</f>
        <v>0.60352479370266854</v>
      </c>
      <c r="U256" s="33">
        <f>'Hourly Loads p.u. of Peak'!U256^2</f>
        <v>0.5756800128931322</v>
      </c>
      <c r="V256" s="33">
        <f>'Hourly Loads p.u. of Peak'!V256^2</f>
        <v>0.56784514410386955</v>
      </c>
      <c r="W256" s="33">
        <f>'Hourly Loads p.u. of Peak'!W256^2</f>
        <v>0.50240874592095053</v>
      </c>
      <c r="X256" s="33">
        <f>'Hourly Loads p.u. of Peak'!X256^2</f>
        <v>0.4188980810686061</v>
      </c>
      <c r="Y256" s="33">
        <f>'Hourly Loads p.u. of Peak'!Y256^2</f>
        <v>0.34650523576701264</v>
      </c>
    </row>
    <row r="257" spans="1:25" x14ac:dyDescent="0.25">
      <c r="A257" s="29">
        <f>IF('2018 Hourly Load - RC2016'!A258="","",'2018 Hourly Load - RC2016'!A258)</f>
        <v>43348</v>
      </c>
      <c r="B257" s="33">
        <f>'Hourly Loads p.u. of Peak'!B257^2</f>
        <v>0.28640455076711174</v>
      </c>
      <c r="C257" s="33">
        <f>'Hourly Loads p.u. of Peak'!C257^2</f>
        <v>0.2488200467911986</v>
      </c>
      <c r="D257" s="33">
        <f>'Hourly Loads p.u. of Peak'!D257^2</f>
        <v>0.22626403772385736</v>
      </c>
      <c r="E257" s="33">
        <f>'Hourly Loads p.u. of Peak'!E257^2</f>
        <v>0.21268175849032311</v>
      </c>
      <c r="F257" s="33">
        <f>'Hourly Loads p.u. of Peak'!F257^2</f>
        <v>0.21056754329713215</v>
      </c>
      <c r="G257" s="33">
        <f>'Hourly Loads p.u. of Peak'!G257^2</f>
        <v>0.22953509034616704</v>
      </c>
      <c r="H257" s="33">
        <f>'Hourly Loads p.u. of Peak'!H257^2</f>
        <v>0.27920584140524268</v>
      </c>
      <c r="I257" s="33">
        <f>'Hourly Loads p.u. of Peak'!I257^2</f>
        <v>0.29769346891083887</v>
      </c>
      <c r="J257" s="33">
        <f>'Hourly Loads p.u. of Peak'!J257^2</f>
        <v>0.33853396256261631</v>
      </c>
      <c r="K257" s="33">
        <f>'Hourly Loads p.u. of Peak'!K257^2</f>
        <v>0.41981799261184644</v>
      </c>
      <c r="L257" s="33">
        <f>'Hourly Loads p.u. of Peak'!L257^2</f>
        <v>0.50561219421020465</v>
      </c>
      <c r="M257" s="33">
        <f>'Hourly Loads p.u. of Peak'!M257^2</f>
        <v>0.58830182287132615</v>
      </c>
      <c r="N257" s="33">
        <f>'Hourly Loads p.u. of Peak'!N257^2</f>
        <v>0.66227473267685877</v>
      </c>
      <c r="O257" s="33">
        <f>'Hourly Loads p.u. of Peak'!O257^2</f>
        <v>0.72069933889036175</v>
      </c>
      <c r="P257" s="33">
        <f>'Hourly Loads p.u. of Peak'!P257^2</f>
        <v>0.75471637017095627</v>
      </c>
      <c r="Q257" s="33">
        <f>'Hourly Loads p.u. of Peak'!Q257^2</f>
        <v>0.75682304429002001</v>
      </c>
      <c r="R257" s="33">
        <f>'Hourly Loads p.u. of Peak'!R257^2</f>
        <v>0.72389510471034879</v>
      </c>
      <c r="S257" s="33">
        <f>'Hourly Loads p.u. of Peak'!S257^2</f>
        <v>0.65969316465148875</v>
      </c>
      <c r="T257" s="33">
        <f>'Hourly Loads p.u. of Peak'!T257^2</f>
        <v>0.59479293683901713</v>
      </c>
      <c r="U257" s="33">
        <f>'Hourly Loads p.u. of Peak'!U257^2</f>
        <v>0.55246066161915919</v>
      </c>
      <c r="V257" s="33">
        <f>'Hourly Loads p.u. of Peak'!V257^2</f>
        <v>0.52832138483699354</v>
      </c>
      <c r="W257" s="33">
        <f>'Hourly Loads p.u. of Peak'!W257^2</f>
        <v>0.46973074232564621</v>
      </c>
      <c r="X257" s="33">
        <f>'Hourly Loads p.u. of Peak'!X257^2</f>
        <v>0.40911283914089985</v>
      </c>
      <c r="Y257" s="33">
        <f>'Hourly Loads p.u. of Peak'!Y257^2</f>
        <v>0.35337610216805682</v>
      </c>
    </row>
    <row r="258" spans="1:25" x14ac:dyDescent="0.25">
      <c r="A258" s="29">
        <f>IF('2018 Hourly Load - RC2016'!A259="","",'2018 Hourly Load - RC2016'!A259)</f>
        <v>43349</v>
      </c>
      <c r="B258" s="33">
        <f>'Hourly Loads p.u. of Peak'!B258^2</f>
        <v>0.29906280228777787</v>
      </c>
      <c r="C258" s="33">
        <f>'Hourly Loads p.u. of Peak'!C258^2</f>
        <v>0.2656859523407783</v>
      </c>
      <c r="D258" s="33">
        <f>'Hourly Loads p.u. of Peak'!D258^2</f>
        <v>0.24108657577342402</v>
      </c>
      <c r="E258" s="33">
        <f>'Hourly Loads p.u. of Peak'!E258^2</f>
        <v>0.22479576091575934</v>
      </c>
      <c r="F258" s="33">
        <f>'Hourly Loads p.u. of Peak'!F258^2</f>
        <v>0.21713651710956788</v>
      </c>
      <c r="G258" s="33">
        <f>'Hourly Loads p.u. of Peak'!G258^2</f>
        <v>0.21701971948716514</v>
      </c>
      <c r="H258" s="33">
        <f>'Hourly Loads p.u. of Peak'!H258^2</f>
        <v>0.22658213140250627</v>
      </c>
      <c r="I258" s="33">
        <f>'Hourly Loads p.u. of Peak'!I258^2</f>
        <v>0.24260703960747301</v>
      </c>
      <c r="J258" s="33">
        <f>'Hourly Loads p.u. of Peak'!J258^2</f>
        <v>0.29669128808923195</v>
      </c>
      <c r="K258" s="33">
        <f>'Hourly Loads p.u. of Peak'!K258^2</f>
        <v>0.37546790924553375</v>
      </c>
      <c r="L258" s="33">
        <f>'Hourly Loads p.u. of Peak'!L258^2</f>
        <v>0.44203187606361527</v>
      </c>
      <c r="M258" s="33">
        <f>'Hourly Loads p.u. of Peak'!M258^2</f>
        <v>0.49579701142522276</v>
      </c>
      <c r="N258" s="33">
        <f>'Hourly Loads p.u. of Peak'!N258^2</f>
        <v>0.52844286595520251</v>
      </c>
      <c r="O258" s="33">
        <f>'Hourly Loads p.u. of Peak'!O258^2</f>
        <v>0.52413883804631423</v>
      </c>
      <c r="P258" s="33">
        <f>'Hourly Loads p.u. of Peak'!P258^2</f>
        <v>0.5137851387789345</v>
      </c>
      <c r="Q258" s="33">
        <f>'Hourly Loads p.u. of Peak'!Q258^2</f>
        <v>0.50033787444780109</v>
      </c>
      <c r="R258" s="33">
        <f>'Hourly Loads p.u. of Peak'!R258^2</f>
        <v>0.47472646827638043</v>
      </c>
      <c r="S258" s="33">
        <f>'Hourly Loads p.u. of Peak'!S258^2</f>
        <v>0.4546203639205092</v>
      </c>
      <c r="T258" s="33">
        <f>'Hourly Loads p.u. of Peak'!T258^2</f>
        <v>0.431649031941229</v>
      </c>
      <c r="U258" s="33">
        <f>'Hourly Loads p.u. of Peak'!U258^2</f>
        <v>0.41998043468014717</v>
      </c>
      <c r="V258" s="33">
        <f>'Hourly Loads p.u. of Peak'!V258^2</f>
        <v>0.42008874684853775</v>
      </c>
      <c r="W258" s="33">
        <f>'Hourly Loads p.u. of Peak'!W258^2</f>
        <v>0.38806524564519418</v>
      </c>
      <c r="X258" s="33">
        <f>'Hourly Loads p.u. of Peak'!X258^2</f>
        <v>0.35025361045167291</v>
      </c>
      <c r="Y258" s="33">
        <f>'Hourly Loads p.u. of Peak'!Y258^2</f>
        <v>0.30966541286116506</v>
      </c>
    </row>
    <row r="259" spans="1:25" x14ac:dyDescent="0.25">
      <c r="A259" s="29">
        <f>IF('2018 Hourly Load - RC2016'!A260="","",'2018 Hourly Load - RC2016'!A260)</f>
        <v>43350</v>
      </c>
      <c r="B259" s="33">
        <f>'Hourly Loads p.u. of Peak'!B259^2</f>
        <v>0.26723878518814698</v>
      </c>
      <c r="C259" s="33">
        <f>'Hourly Loads p.u. of Peak'!C259^2</f>
        <v>0.23186293613953537</v>
      </c>
      <c r="D259" s="33">
        <f>'Hourly Loads p.u. of Peak'!D259^2</f>
        <v>0.2091129818176031</v>
      </c>
      <c r="E259" s="33">
        <f>'Hourly Loads p.u. of Peak'!E259^2</f>
        <v>0.19399721119534122</v>
      </c>
      <c r="F259" s="33">
        <f>'Hourly Loads p.u. of Peak'!F259^2</f>
        <v>0.1884069658131004</v>
      </c>
      <c r="G259" s="33">
        <f>'Hourly Loads p.u. of Peak'!G259^2</f>
        <v>0.18938754110820888</v>
      </c>
      <c r="H259" s="33">
        <f>'Hourly Loads p.u. of Peak'!H259^2</f>
        <v>0.19706402115651428</v>
      </c>
      <c r="I259" s="33">
        <f>'Hourly Loads p.u. of Peak'!I259^2</f>
        <v>0.20720676585766029</v>
      </c>
      <c r="J259" s="33">
        <f>'Hourly Loads p.u. of Peak'!J259^2</f>
        <v>0.25498500581164796</v>
      </c>
      <c r="K259" s="33">
        <f>'Hourly Loads p.u. of Peak'!K259^2</f>
        <v>0.32396267494853176</v>
      </c>
      <c r="L259" s="33">
        <f>'Hourly Loads p.u. of Peak'!L259^2</f>
        <v>0.39250247824956919</v>
      </c>
      <c r="M259" s="33">
        <f>'Hourly Loads p.u. of Peak'!M259^2</f>
        <v>0.46658615805505987</v>
      </c>
      <c r="N259" s="33">
        <f>'Hourly Loads p.u. of Peak'!N259^2</f>
        <v>0.53124078600078795</v>
      </c>
      <c r="O259" s="33">
        <f>'Hourly Loads p.u. of Peak'!O259^2</f>
        <v>0.57764711778979572</v>
      </c>
      <c r="P259" s="33">
        <f>'Hourly Loads p.u. of Peak'!P259^2</f>
        <v>0.59983024867144863</v>
      </c>
      <c r="Q259" s="33">
        <f>'Hourly Loads p.u. of Peak'!Q259^2</f>
        <v>0.58465424197397631</v>
      </c>
      <c r="R259" s="33">
        <f>'Hourly Loads p.u. of Peak'!R259^2</f>
        <v>0.55837678264959967</v>
      </c>
      <c r="S259" s="33">
        <f>'Hourly Loads p.u. of Peak'!S259^2</f>
        <v>0.52292961284505834</v>
      </c>
      <c r="T259" s="33">
        <f>'Hourly Loads p.u. of Peak'!T259^2</f>
        <v>0.47202434605649601</v>
      </c>
      <c r="U259" s="33">
        <f>'Hourly Loads p.u. of Peak'!U259^2</f>
        <v>0.4559171441344968</v>
      </c>
      <c r="V259" s="33">
        <f>'Hourly Loads p.u. of Peak'!V259^2</f>
        <v>0.45518395447438031</v>
      </c>
      <c r="W259" s="33">
        <f>'Hourly Loads p.u. of Peak'!W259^2</f>
        <v>0.40932665652231143</v>
      </c>
      <c r="X259" s="33">
        <f>'Hourly Loads p.u. of Peak'!X259^2</f>
        <v>0.34862354967364129</v>
      </c>
      <c r="Y259" s="33">
        <f>'Hourly Loads p.u. of Peak'!Y259^2</f>
        <v>0.28958841844792027</v>
      </c>
    </row>
    <row r="260" spans="1:25" x14ac:dyDescent="0.25">
      <c r="A260" s="29">
        <f>IF('2018 Hourly Load - RC2016'!A261="","",'2018 Hourly Load - RC2016'!A261)</f>
        <v>43351</v>
      </c>
      <c r="B260" s="33">
        <f>'Hourly Loads p.u. of Peak'!B260^2</f>
        <v>0.24508281613830418</v>
      </c>
      <c r="C260" s="33">
        <f>'Hourly Loads p.u. of Peak'!C260^2</f>
        <v>0.21690295328590453</v>
      </c>
      <c r="D260" s="33">
        <f>'Hourly Loads p.u. of Peak'!D260^2</f>
        <v>0.19617476093748693</v>
      </c>
      <c r="E260" s="33">
        <f>'Hourly Loads p.u. of Peak'!E260^2</f>
        <v>0.18418721639005994</v>
      </c>
      <c r="F260" s="33">
        <f>'Hourly Loads p.u. of Peak'!F260^2</f>
        <v>0.18343488427186946</v>
      </c>
      <c r="G260" s="33">
        <f>'Hourly Loads p.u. of Peak'!G260^2</f>
        <v>0.20508216597697332</v>
      </c>
      <c r="H260" s="33">
        <f>'Hourly Loads p.u. of Peak'!H260^2</f>
        <v>0.24986318507165897</v>
      </c>
      <c r="I260" s="33">
        <f>'Hourly Loads p.u. of Peak'!I260^2</f>
        <v>0.2675844736121209</v>
      </c>
      <c r="J260" s="33">
        <f>'Hourly Loads p.u. of Peak'!J260^2</f>
        <v>0.29760229173865949</v>
      </c>
      <c r="K260" s="33">
        <f>'Hourly Loads p.u. of Peak'!K260^2</f>
        <v>0.37418893783669582</v>
      </c>
      <c r="L260" s="33">
        <f>'Hourly Loads p.u. of Peak'!L260^2</f>
        <v>0.45976190491846486</v>
      </c>
      <c r="M260" s="33">
        <f>'Hourly Loads p.u. of Peak'!M260^2</f>
        <v>0.54109168240511463</v>
      </c>
      <c r="N260" s="33">
        <f>'Hourly Loads p.u. of Peak'!N260^2</f>
        <v>0.60957708698091417</v>
      </c>
      <c r="O260" s="33">
        <f>'Hourly Loads p.u. of Peak'!O260^2</f>
        <v>0.66383970979568674</v>
      </c>
      <c r="P260" s="33">
        <f>'Hourly Loads p.u. of Peak'!P260^2</f>
        <v>0.70482655614534107</v>
      </c>
      <c r="Q260" s="33">
        <f>'Hourly Loads p.u. of Peak'!Q260^2</f>
        <v>0.72233184702624664</v>
      </c>
      <c r="R260" s="33">
        <f>'Hourly Loads p.u. of Peak'!R260^2</f>
        <v>0.72041561295880019</v>
      </c>
      <c r="S260" s="33">
        <f>'Hourly Loads p.u. of Peak'!S260^2</f>
        <v>0.7046862572541942</v>
      </c>
      <c r="T260" s="33">
        <f>'Hourly Loads p.u. of Peak'!T260^2</f>
        <v>0.64820576962621823</v>
      </c>
      <c r="U260" s="33">
        <f>'Hourly Loads p.u. of Peak'!U260^2</f>
        <v>0.61703722024586116</v>
      </c>
      <c r="V260" s="33">
        <f>'Hourly Loads p.u. of Peak'!V260^2</f>
        <v>0.59576000104298088</v>
      </c>
      <c r="W260" s="33">
        <f>'Hourly Loads p.u. of Peak'!W260^2</f>
        <v>0.52154073028081571</v>
      </c>
      <c r="X260" s="33">
        <f>'Hourly Loads p.u. of Peak'!X260^2</f>
        <v>0.43621773409579373</v>
      </c>
      <c r="Y260" s="33">
        <f>'Hourly Loads p.u. of Peak'!Y260^2</f>
        <v>0.35836089181568737</v>
      </c>
    </row>
    <row r="261" spans="1:25" x14ac:dyDescent="0.25">
      <c r="A261" s="29">
        <f>IF('2018 Hourly Load - RC2016'!A262="","",'2018 Hourly Load - RC2016'!A262)</f>
        <v>43352</v>
      </c>
      <c r="B261" s="33">
        <f>'Hourly Loads p.u. of Peak'!B261^2</f>
        <v>0.29669128808923195</v>
      </c>
      <c r="C261" s="33">
        <f>'Hourly Loads p.u. of Peak'!C261^2</f>
        <v>0.25574508324139006</v>
      </c>
      <c r="D261" s="33">
        <f>'Hourly Loads p.u. of Peak'!D261^2</f>
        <v>0.23146074551941553</v>
      </c>
      <c r="E261" s="33">
        <f>'Hourly Loads p.u. of Peak'!E261^2</f>
        <v>0.21659173036368268</v>
      </c>
      <c r="F261" s="33">
        <f>'Hourly Loads p.u. of Peak'!F261^2</f>
        <v>0.21060588930994545</v>
      </c>
      <c r="G261" s="33">
        <f>'Hourly Loads p.u. of Peak'!G261^2</f>
        <v>0.22825578901533597</v>
      </c>
      <c r="H261" s="33">
        <f>'Hourly Loads p.u. of Peak'!H261^2</f>
        <v>0.2740637557741557</v>
      </c>
      <c r="I261" s="33">
        <f>'Hourly Loads p.u. of Peak'!I261^2</f>
        <v>0.29148011784016814</v>
      </c>
      <c r="J261" s="33">
        <f>'Hourly Loads p.u. of Peak'!J261^2</f>
        <v>0.3230121504846965</v>
      </c>
      <c r="K261" s="33">
        <f>'Hourly Loads p.u. of Peak'!K261^2</f>
        <v>0.39417950141585195</v>
      </c>
      <c r="L261" s="33">
        <f>'Hourly Loads p.u. of Peak'!L261^2</f>
        <v>0.47524477572748852</v>
      </c>
      <c r="M261" s="33">
        <f>'Hourly Loads p.u. of Peak'!M261^2</f>
        <v>0.55345485448817189</v>
      </c>
      <c r="N261" s="33">
        <f>'Hourly Loads p.u. of Peak'!N261^2</f>
        <v>0.62302480342737132</v>
      </c>
      <c r="O261" s="33">
        <f>'Hourly Loads p.u. of Peak'!O261^2</f>
        <v>0.68642784348968622</v>
      </c>
      <c r="P261" s="33">
        <f>'Hourly Loads p.u. of Peak'!P261^2</f>
        <v>0.71616642716237833</v>
      </c>
      <c r="Q261" s="33">
        <f>'Hourly Loads p.u. of Peak'!Q261^2</f>
        <v>0.74819711158795221</v>
      </c>
      <c r="R261" s="33">
        <f>'Hourly Loads p.u. of Peak'!R261^2</f>
        <v>0.74033942930383512</v>
      </c>
      <c r="S261" s="33">
        <f>'Hourly Loads p.u. of Peak'!S261^2</f>
        <v>0.70658147057751097</v>
      </c>
      <c r="T261" s="33">
        <f>'Hourly Loads p.u. of Peak'!T261^2</f>
        <v>0.65312623146767701</v>
      </c>
      <c r="U261" s="33">
        <f>'Hourly Loads p.u. of Peak'!U261^2</f>
        <v>0.61120919711566468</v>
      </c>
      <c r="V261" s="33">
        <f>'Hourly Loads p.u. of Peak'!V261^2</f>
        <v>0.58273901861993727</v>
      </c>
      <c r="W261" s="33">
        <f>'Hourly Loads p.u. of Peak'!W261^2</f>
        <v>0.50169825105359511</v>
      </c>
      <c r="X261" s="33">
        <f>'Hourly Loads p.u. of Peak'!X261^2</f>
        <v>0.41501317104738655</v>
      </c>
      <c r="Y261" s="33">
        <f>'Hourly Loads p.u. of Peak'!Y261^2</f>
        <v>0.33999410304050443</v>
      </c>
    </row>
    <row r="262" spans="1:25" x14ac:dyDescent="0.25">
      <c r="A262" s="29">
        <f>IF('2018 Hourly Load - RC2016'!A263="","",'2018 Hourly Load - RC2016'!A263)</f>
        <v>43353</v>
      </c>
      <c r="B262" s="33">
        <f>'Hourly Loads p.u. of Peak'!B262^2</f>
        <v>0.28386122401741443</v>
      </c>
      <c r="C262" s="33">
        <f>'Hourly Loads p.u. of Peak'!C262^2</f>
        <v>0.2495708864051347</v>
      </c>
      <c r="D262" s="33">
        <f>'Hourly Loads p.u. of Peak'!D262^2</f>
        <v>0.22773709403680722</v>
      </c>
      <c r="E262" s="33">
        <f>'Hourly Loads p.u. of Peak'!E262^2</f>
        <v>0.21279738305675044</v>
      </c>
      <c r="F262" s="33">
        <f>'Hourly Loads p.u. of Peak'!F262^2</f>
        <v>0.20964828636102084</v>
      </c>
      <c r="G262" s="33">
        <f>'Hourly Loads p.u. of Peak'!G262^2</f>
        <v>0.22993560517203632</v>
      </c>
      <c r="H262" s="33">
        <f>'Hourly Loads p.u. of Peak'!H262^2</f>
        <v>0.27682663251809653</v>
      </c>
      <c r="I262" s="33">
        <f>'Hourly Loads p.u. of Peak'!I262^2</f>
        <v>0.29306123844360904</v>
      </c>
      <c r="J262" s="33">
        <f>'Hourly Loads p.u. of Peak'!J262^2</f>
        <v>0.32415294742072387</v>
      </c>
      <c r="K262" s="33">
        <f>'Hourly Loads p.u. of Peak'!K262^2</f>
        <v>0.38697287392614932</v>
      </c>
      <c r="L262" s="33">
        <f>'Hourly Loads p.u. of Peak'!L262^2</f>
        <v>0.46521728552153974</v>
      </c>
      <c r="M262" s="33">
        <f>'Hourly Loads p.u. of Peak'!M262^2</f>
        <v>0.53331356194427848</v>
      </c>
      <c r="N262" s="33">
        <f>'Hourly Loads p.u. of Peak'!N262^2</f>
        <v>0.59659875875840274</v>
      </c>
      <c r="O262" s="33">
        <f>'Hourly Loads p.u. of Peak'!O262^2</f>
        <v>0.65359903412240816</v>
      </c>
      <c r="P262" s="33">
        <f>'Hourly Loads p.u. of Peak'!P262^2</f>
        <v>0.68767457156977296</v>
      </c>
      <c r="Q262" s="33">
        <f>'Hourly Loads p.u. of Peak'!Q262^2</f>
        <v>0.70370455603482374</v>
      </c>
      <c r="R262" s="33">
        <f>'Hourly Loads p.u. of Peak'!R262^2</f>
        <v>0.69740995861852706</v>
      </c>
      <c r="S262" s="33">
        <f>'Hourly Loads p.u. of Peak'!S262^2</f>
        <v>0.66888738362256739</v>
      </c>
      <c r="T262" s="33">
        <f>'Hourly Loads p.u. of Peak'!T262^2</f>
        <v>0.62256319368173829</v>
      </c>
      <c r="U262" s="33">
        <f>'Hourly Loads p.u. of Peak'!U262^2</f>
        <v>0.58862232724982899</v>
      </c>
      <c r="V262" s="33">
        <f>'Hourly Loads p.u. of Peak'!V262^2</f>
        <v>0.56866402270999494</v>
      </c>
      <c r="W262" s="33">
        <f>'Hourly Loads p.u. of Peak'!W262^2</f>
        <v>0.48975523375589913</v>
      </c>
      <c r="X262" s="33">
        <f>'Hourly Loads p.u. of Peak'!X262^2</f>
        <v>0.40772438774455305</v>
      </c>
      <c r="Y262" s="33">
        <f>'Hourly Loads p.u. of Peak'!Y262^2</f>
        <v>0.33219483265973171</v>
      </c>
    </row>
    <row r="263" spans="1:25" x14ac:dyDescent="0.25">
      <c r="A263" s="29">
        <f>IF('2018 Hourly Load - RC2016'!A264="","",'2018 Hourly Load - RC2016'!A264)</f>
        <v>43354</v>
      </c>
      <c r="B263" s="33">
        <f>'Hourly Loads p.u. of Peak'!B263^2</f>
        <v>0.27472032672464419</v>
      </c>
      <c r="C263" s="33">
        <f>'Hourly Loads p.u. of Peak'!C263^2</f>
        <v>0.24006194105447951</v>
      </c>
      <c r="D263" s="33">
        <f>'Hourly Loads p.u. of Peak'!D263^2</f>
        <v>0.21666951514681007</v>
      </c>
      <c r="E263" s="33">
        <f>'Hourly Loads p.u. of Peak'!E263^2</f>
        <v>0.20255461962313487</v>
      </c>
      <c r="F263" s="33">
        <f>'Hourly Loads p.u. of Peak'!F263^2</f>
        <v>0.19940789696926003</v>
      </c>
      <c r="G263" s="33">
        <f>'Hourly Loads p.u. of Peak'!G263^2</f>
        <v>0.21815007936712602</v>
      </c>
      <c r="H263" s="33">
        <f>'Hourly Loads p.u. of Peak'!H263^2</f>
        <v>0.26469623349329052</v>
      </c>
      <c r="I263" s="33">
        <f>'Hourly Loads p.u. of Peak'!I263^2</f>
        <v>0.28243836297912389</v>
      </c>
      <c r="J263" s="33">
        <f>'Hourly Loads p.u. of Peak'!J263^2</f>
        <v>0.31040985652704506</v>
      </c>
      <c r="K263" s="33">
        <f>'Hourly Loads p.u. of Peak'!K263^2</f>
        <v>0.37715949261998682</v>
      </c>
      <c r="L263" s="33">
        <f>'Hourly Loads p.u. of Peak'!L263^2</f>
        <v>0.44319932336508244</v>
      </c>
      <c r="M263" s="33">
        <f>'Hourly Loads p.u. of Peak'!M263^2</f>
        <v>0.50347543085624935</v>
      </c>
      <c r="N263" s="33">
        <f>'Hourly Loads p.u. of Peak'!N263^2</f>
        <v>0.5498551576659112</v>
      </c>
      <c r="O263" s="33">
        <f>'Hourly Loads p.u. of Peak'!O263^2</f>
        <v>0.58388777557865446</v>
      </c>
      <c r="P263" s="33">
        <f>'Hourly Loads p.u. of Peak'!P263^2</f>
        <v>0.59576000104298088</v>
      </c>
      <c r="Q263" s="33">
        <f>'Hourly Loads p.u. of Peak'!Q263^2</f>
        <v>0.59944200903846445</v>
      </c>
      <c r="R263" s="33">
        <f>'Hourly Loads p.u. of Peak'!R263^2</f>
        <v>0.57720263954913564</v>
      </c>
      <c r="S263" s="33">
        <f>'Hourly Loads p.u. of Peak'!S263^2</f>
        <v>0.53441254781375558</v>
      </c>
      <c r="T263" s="33">
        <f>'Hourly Loads p.u. of Peak'!T263^2</f>
        <v>0.49650331680695198</v>
      </c>
      <c r="U263" s="33">
        <f>'Hourly Loads p.u. of Peak'!U263^2</f>
        <v>0.47564809925434659</v>
      </c>
      <c r="V263" s="33">
        <f>'Hourly Loads p.u. of Peak'!V263^2</f>
        <v>0.46533128142543007</v>
      </c>
      <c r="W263" s="33">
        <f>'Hourly Loads p.u. of Peak'!W263^2</f>
        <v>0.41264796900718415</v>
      </c>
      <c r="X263" s="33">
        <f>'Hourly Loads p.u. of Peak'!X263^2</f>
        <v>0.35661224415576676</v>
      </c>
      <c r="Y263" s="33">
        <f>'Hourly Loads p.u. of Peak'!Y263^2</f>
        <v>0.29451057703105743</v>
      </c>
    </row>
    <row r="264" spans="1:25" x14ac:dyDescent="0.25">
      <c r="A264" s="29">
        <f>IF('2018 Hourly Load - RC2016'!A265="","",'2018 Hourly Load - RC2016'!A265)</f>
        <v>43355</v>
      </c>
      <c r="B264" s="33">
        <f>'Hourly Loads p.u. of Peak'!B264^2</f>
        <v>0.23753026282044215</v>
      </c>
      <c r="C264" s="33">
        <f>'Hourly Loads p.u. of Peak'!C264^2</f>
        <v>0.21091278309702011</v>
      </c>
      <c r="D264" s="33">
        <f>'Hourly Loads p.u. of Peak'!D264^2</f>
        <v>0.19282125050995766</v>
      </c>
      <c r="E264" s="33">
        <f>'Hourly Loads p.u. of Peak'!E264^2</f>
        <v>0.18390043213399118</v>
      </c>
      <c r="F264" s="33">
        <f>'Hourly Loads p.u. of Peak'!F264^2</f>
        <v>0.18390043213399118</v>
      </c>
      <c r="G264" s="33">
        <f>'Hourly Loads p.u. of Peak'!G264^2</f>
        <v>0.20432603364619609</v>
      </c>
      <c r="H264" s="33">
        <f>'Hourly Loads p.u. of Peak'!H264^2</f>
        <v>0.25359446840058308</v>
      </c>
      <c r="I264" s="33">
        <f>'Hourly Loads p.u. of Peak'!I264^2</f>
        <v>0.26870950411724132</v>
      </c>
      <c r="J264" s="33">
        <f>'Hourly Loads p.u. of Peak'!J264^2</f>
        <v>0.30103099295946595</v>
      </c>
      <c r="K264" s="33">
        <f>'Hourly Loads p.u. of Peak'!K264^2</f>
        <v>0.35831087110292897</v>
      </c>
      <c r="L264" s="33">
        <f>'Hourly Loads p.u. of Peak'!L264^2</f>
        <v>0.41474405769256539</v>
      </c>
      <c r="M264" s="33">
        <f>'Hourly Loads p.u. of Peak'!M264^2</f>
        <v>0.46493235685847945</v>
      </c>
      <c r="N264" s="33">
        <f>'Hourly Loads p.u. of Peak'!N264^2</f>
        <v>0.51672421830583937</v>
      </c>
      <c r="O264" s="33">
        <f>'Hourly Loads p.u. of Peak'!O264^2</f>
        <v>0.56797108702427057</v>
      </c>
      <c r="P264" s="33">
        <f>'Hourly Loads p.u. of Peak'!P264^2</f>
        <v>0.58101800410895976</v>
      </c>
      <c r="Q264" s="33">
        <f>'Hourly Loads p.u. of Peak'!Q264^2</f>
        <v>0.57599706094599379</v>
      </c>
      <c r="R264" s="33">
        <f>'Hourly Loads p.u. of Peak'!R264^2</f>
        <v>0.57961757776619793</v>
      </c>
      <c r="S264" s="33">
        <f>'Hourly Loads p.u. of Peak'!S264^2</f>
        <v>0.58395162857645533</v>
      </c>
      <c r="T264" s="33">
        <f>'Hourly Loads p.u. of Peak'!T264^2</f>
        <v>0.54447763341634314</v>
      </c>
      <c r="U264" s="33">
        <f>'Hourly Loads p.u. of Peak'!U264^2</f>
        <v>0.50146153115076009</v>
      </c>
      <c r="V264" s="33">
        <f>'Hourly Loads p.u. of Peak'!V264^2</f>
        <v>0.48456449772297727</v>
      </c>
      <c r="W264" s="33">
        <f>'Hourly Loads p.u. of Peak'!W264^2</f>
        <v>0.43594183028302003</v>
      </c>
      <c r="X264" s="33">
        <f>'Hourly Loads p.u. of Peak'!X264^2</f>
        <v>0.3843781858282932</v>
      </c>
      <c r="Y264" s="33">
        <f>'Hourly Loads p.u. of Peak'!Y264^2</f>
        <v>0.32567713815136107</v>
      </c>
    </row>
    <row r="265" spans="1:25" x14ac:dyDescent="0.25">
      <c r="A265" s="29">
        <f>IF('2018 Hourly Load - RC2016'!A266="","",'2018 Hourly Load - RC2016'!A266)</f>
        <v>43356</v>
      </c>
      <c r="B265" s="33">
        <f>'Hourly Loads p.u. of Peak'!B265^2</f>
        <v>0.26697966550216357</v>
      </c>
      <c r="C265" s="33">
        <f>'Hourly Loads p.u. of Peak'!C265^2</f>
        <v>0.23101873907527537</v>
      </c>
      <c r="D265" s="33">
        <f>'Hourly Loads p.u. of Peak'!D265^2</f>
        <v>0.20709267045348648</v>
      </c>
      <c r="E265" s="33">
        <f>'Hourly Loads p.u. of Peak'!E265^2</f>
        <v>0.18869724130719107</v>
      </c>
      <c r="F265" s="33">
        <f>'Hourly Loads p.u. of Peak'!F265^2</f>
        <v>0.18143619239920333</v>
      </c>
      <c r="G265" s="33">
        <f>'Hourly Loads p.u. of Peak'!G265^2</f>
        <v>0.18076055230663932</v>
      </c>
      <c r="H265" s="33">
        <f>'Hourly Loads p.u. of Peak'!H265^2</f>
        <v>0.19062596004180377</v>
      </c>
      <c r="I265" s="33">
        <f>'Hourly Loads p.u. of Peak'!I265^2</f>
        <v>0.20443936446924305</v>
      </c>
      <c r="J265" s="33">
        <f>'Hourly Loads p.u. of Peak'!J265^2</f>
        <v>0.24873668999218823</v>
      </c>
      <c r="K265" s="33">
        <f>'Hourly Loads p.u. of Peak'!K265^2</f>
        <v>0.31941289355842661</v>
      </c>
      <c r="L265" s="33">
        <f>'Hourly Loads p.u. of Peak'!L265^2</f>
        <v>0.40230017691453734</v>
      </c>
      <c r="M265" s="33">
        <f>'Hourly Loads p.u. of Peak'!M265^2</f>
        <v>0.48351804800325299</v>
      </c>
      <c r="N265" s="33">
        <f>'Hourly Loads p.u. of Peak'!N265^2</f>
        <v>0.55004106085371895</v>
      </c>
      <c r="O265" s="33">
        <f>'Hourly Loads p.u. of Peak'!O265^2</f>
        <v>0.59305420080384053</v>
      </c>
      <c r="P265" s="33">
        <f>'Hourly Loads p.u. of Peak'!P265^2</f>
        <v>0.61075198632993921</v>
      </c>
      <c r="Q265" s="33">
        <f>'Hourly Loads p.u. of Peak'!Q265^2</f>
        <v>0.60872925204663519</v>
      </c>
      <c r="R265" s="33">
        <f>'Hourly Loads p.u. of Peak'!R265^2</f>
        <v>0.5836962375326793</v>
      </c>
      <c r="S265" s="33">
        <f>'Hourly Loads p.u. of Peak'!S265^2</f>
        <v>0.54880229977879802</v>
      </c>
      <c r="T265" s="33">
        <f>'Hourly Loads p.u. of Peak'!T265^2</f>
        <v>0.49203854008020348</v>
      </c>
      <c r="U265" s="33">
        <f>'Hourly Loads p.u. of Peak'!U265^2</f>
        <v>0.46413502093656805</v>
      </c>
      <c r="V265" s="33">
        <f>'Hourly Loads p.u. of Peak'!V265^2</f>
        <v>0.44699019339894486</v>
      </c>
      <c r="W265" s="33">
        <f>'Hourly Loads p.u. of Peak'!W265^2</f>
        <v>0.39501935363439389</v>
      </c>
      <c r="X265" s="33">
        <f>'Hourly Loads p.u. of Peak'!X265^2</f>
        <v>0.33712548018811889</v>
      </c>
      <c r="Y265" s="33">
        <f>'Hourly Loads p.u. of Peak'!Y265^2</f>
        <v>0.28181698545351491</v>
      </c>
    </row>
    <row r="266" spans="1:25" x14ac:dyDescent="0.25">
      <c r="A266" s="29">
        <f>IF('2018 Hourly Load - RC2016'!A267="","",'2018 Hourly Load - RC2016'!A267)</f>
        <v>43357</v>
      </c>
      <c r="B266" s="33">
        <f>'Hourly Loads p.u. of Peak'!B266^2</f>
        <v>0.24067646004299459</v>
      </c>
      <c r="C266" s="33">
        <f>'Hourly Loads p.u. of Peak'!C266^2</f>
        <v>0.20957177238853347</v>
      </c>
      <c r="D266" s="33">
        <f>'Hourly Loads p.u. of Peak'!D266^2</f>
        <v>0.18847951373919494</v>
      </c>
      <c r="E266" s="33">
        <f>'Hourly Loads p.u. of Peak'!E266^2</f>
        <v>0.17484131185502633</v>
      </c>
      <c r="F266" s="33">
        <f>'Hourly Loads p.u. of Peak'!F266^2</f>
        <v>0.16696566540566804</v>
      </c>
      <c r="G266" s="33">
        <f>'Hourly Loads p.u. of Peak'!G266^2</f>
        <v>0.16567070238107084</v>
      </c>
      <c r="H266" s="33">
        <f>'Hourly Loads p.u. of Peak'!H266^2</f>
        <v>0.17098444520321737</v>
      </c>
      <c r="I266" s="33">
        <f>'Hourly Loads p.u. of Peak'!I266^2</f>
        <v>0.17849398472303088</v>
      </c>
      <c r="J266" s="33">
        <f>'Hourly Loads p.u. of Peak'!J266^2</f>
        <v>0.22937498217048388</v>
      </c>
      <c r="K266" s="33">
        <f>'Hourly Loads p.u. of Peak'!K266^2</f>
        <v>0.30665030115261976</v>
      </c>
      <c r="L266" s="33">
        <f>'Hourly Loads p.u. of Peak'!L266^2</f>
        <v>0.38801319303190707</v>
      </c>
      <c r="M266" s="33">
        <f>'Hourly Loads p.u. of Peak'!M266^2</f>
        <v>0.47093418778235724</v>
      </c>
      <c r="N266" s="33">
        <f>'Hourly Loads p.u. of Peak'!N266^2</f>
        <v>0.53710371976558435</v>
      </c>
      <c r="O266" s="33">
        <f>'Hourly Loads p.u. of Peak'!O266^2</f>
        <v>0.58318562302455224</v>
      </c>
      <c r="P266" s="33">
        <f>'Hourly Loads p.u. of Peak'!P266^2</f>
        <v>0.60710045858800576</v>
      </c>
      <c r="Q266" s="33">
        <f>'Hourly Loads p.u. of Peak'!Q266^2</f>
        <v>0.61520070336178712</v>
      </c>
      <c r="R266" s="33">
        <f>'Hourly Loads p.u. of Peak'!R266^2</f>
        <v>0.61644661274655788</v>
      </c>
      <c r="S266" s="33">
        <f>'Hourly Loads p.u. of Peak'!S266^2</f>
        <v>0.58522942169246095</v>
      </c>
      <c r="T266" s="33">
        <f>'Hourly Loads p.u. of Peak'!T266^2</f>
        <v>0.53148443251985855</v>
      </c>
      <c r="U266" s="33">
        <f>'Hourly Loads p.u. of Peak'!U266^2</f>
        <v>0.50098825892451482</v>
      </c>
      <c r="V266" s="33">
        <f>'Hourly Loads p.u. of Peak'!V266^2</f>
        <v>0.48497175587508579</v>
      </c>
      <c r="W266" s="33">
        <f>'Hourly Loads p.u. of Peak'!W266^2</f>
        <v>0.42754137220611871</v>
      </c>
      <c r="X266" s="33">
        <f>'Hourly Loads p.u. of Peak'!X266^2</f>
        <v>0.3627763862265192</v>
      </c>
      <c r="Y266" s="33">
        <f>'Hourly Loads p.u. of Peak'!Y266^2</f>
        <v>0.29482809640105173</v>
      </c>
    </row>
    <row r="267" spans="1:25" x14ac:dyDescent="0.25">
      <c r="A267" s="29">
        <f>IF('2018 Hourly Load - RC2016'!A268="","",'2018 Hourly Load - RC2016'!A268)</f>
        <v>43358</v>
      </c>
      <c r="B267" s="33">
        <f>'Hourly Loads p.u. of Peak'!B267^2</f>
        <v>0.24777909053450176</v>
      </c>
      <c r="C267" s="33">
        <f>'Hourly Loads p.u. of Peak'!C267^2</f>
        <v>0.21565940223241753</v>
      </c>
      <c r="D267" s="33">
        <f>'Hourly Loads p.u. of Peak'!D267^2</f>
        <v>0.19680444586396906</v>
      </c>
      <c r="E267" s="33">
        <f>'Hourly Loads p.u. of Peak'!E267^2</f>
        <v>0.18656171210587655</v>
      </c>
      <c r="F267" s="33">
        <f>'Hourly Loads p.u. of Peak'!F267^2</f>
        <v>0.18616490672040556</v>
      </c>
      <c r="G267" s="33">
        <f>'Hourly Loads p.u. of Peak'!G267^2</f>
        <v>0.20610515981404756</v>
      </c>
      <c r="H267" s="33">
        <f>'Hourly Loads p.u. of Peak'!H267^2</f>
        <v>0.25074110749521039</v>
      </c>
      <c r="I267" s="33">
        <f>'Hourly Loads p.u. of Peak'!I267^2</f>
        <v>0.26957651816759326</v>
      </c>
      <c r="J267" s="33">
        <f>'Hourly Loads p.u. of Peak'!J267^2</f>
        <v>0.30305163773681365</v>
      </c>
      <c r="K267" s="33">
        <f>'Hourly Loads p.u. of Peak'!K267^2</f>
        <v>0.37741612479887965</v>
      </c>
      <c r="L267" s="33">
        <f>'Hourly Loads p.u. of Peak'!L267^2</f>
        <v>0.4761669094437298</v>
      </c>
      <c r="M267" s="33">
        <f>'Hourly Loads p.u. of Peak'!M267^2</f>
        <v>0.55681685386095137</v>
      </c>
      <c r="N267" s="33">
        <f>'Hourly Loads p.u. of Peak'!N267^2</f>
        <v>0.6275841106604193</v>
      </c>
      <c r="O267" s="33">
        <f>'Hourly Loads p.u. of Peak'!O267^2</f>
        <v>0.69190800664585927</v>
      </c>
      <c r="P267" s="33">
        <f>'Hourly Loads p.u. of Peak'!P267^2</f>
        <v>0.73854305642015583</v>
      </c>
      <c r="Q267" s="33">
        <f>'Hourly Loads p.u. of Peak'!Q267^2</f>
        <v>0.77033128134758644</v>
      </c>
      <c r="R267" s="33">
        <f>'Hourly Loads p.u. of Peak'!R267^2</f>
        <v>0.77606245578943733</v>
      </c>
      <c r="S267" s="33">
        <f>'Hourly Loads p.u. of Peak'!S267^2</f>
        <v>0.75500677134961569</v>
      </c>
      <c r="T267" s="33">
        <f>'Hourly Loads p.u. of Peak'!T267^2</f>
        <v>0.70265349264405352</v>
      </c>
      <c r="U267" s="33">
        <f>'Hourly Loads p.u. of Peak'!U267^2</f>
        <v>0.66390779417397006</v>
      </c>
      <c r="V267" s="33">
        <f>'Hourly Loads p.u. of Peak'!V267^2</f>
        <v>0.63575279591876255</v>
      </c>
      <c r="W267" s="33">
        <f>'Hourly Loads p.u. of Peak'!W267^2</f>
        <v>0.55059895894399546</v>
      </c>
      <c r="X267" s="33">
        <f>'Hourly Loads p.u. of Peak'!X267^2</f>
        <v>0.46237192653371306</v>
      </c>
      <c r="Y267" s="33">
        <f>'Hourly Loads p.u. of Peak'!Y267^2</f>
        <v>0.36732019759960699</v>
      </c>
    </row>
    <row r="268" spans="1:25" x14ac:dyDescent="0.25">
      <c r="A268" s="29">
        <f>IF('2018 Hourly Load - RC2016'!A269="","",'2018 Hourly Load - RC2016'!A269)</f>
        <v>43359</v>
      </c>
      <c r="B268" s="33">
        <f>'Hourly Loads p.u. of Peak'!B268^2</f>
        <v>0.30038947797294679</v>
      </c>
      <c r="C268" s="33">
        <f>'Hourly Loads p.u. of Peak'!C268^2</f>
        <v>0.26152445073289482</v>
      </c>
      <c r="D268" s="33">
        <f>'Hourly Loads p.u. of Peak'!D268^2</f>
        <v>0.23323299569398301</v>
      </c>
      <c r="E268" s="33">
        <f>'Hourly Loads p.u. of Peak'!E268^2</f>
        <v>0.21604762790044982</v>
      </c>
      <c r="F268" s="33">
        <f>'Hourly Loads p.u. of Peak'!F268^2</f>
        <v>0.21133512688862119</v>
      </c>
      <c r="G268" s="33">
        <f>'Hourly Loads p.u. of Peak'!G268^2</f>
        <v>0.22853533069812837</v>
      </c>
      <c r="H268" s="33">
        <f>'Hourly Loads p.u. of Peak'!H268^2</f>
        <v>0.27472032672464419</v>
      </c>
      <c r="I268" s="33">
        <f>'Hourly Loads p.u. of Peak'!I268^2</f>
        <v>0.29229273141966322</v>
      </c>
      <c r="J268" s="33">
        <f>'Hourly Loads p.u. of Peak'!J268^2</f>
        <v>0.32510514767880949</v>
      </c>
      <c r="K268" s="33">
        <f>'Hourly Loads p.u. of Peak'!K268^2</f>
        <v>0.39538707002466666</v>
      </c>
      <c r="L268" s="33">
        <f>'Hourly Loads p.u. of Peak'!L268^2</f>
        <v>0.47911217544440954</v>
      </c>
      <c r="M268" s="33">
        <f>'Hourly Loads p.u. of Peak'!M268^2</f>
        <v>0.56169104807052517</v>
      </c>
      <c r="N268" s="33">
        <f>'Hourly Loads p.u. of Peak'!N268^2</f>
        <v>0.62791514112155822</v>
      </c>
      <c r="O268" s="33">
        <f>'Hourly Loads p.u. of Peak'!O268^2</f>
        <v>0.67904008533455151</v>
      </c>
      <c r="P268" s="33">
        <f>'Hourly Loads p.u. of Peak'!P268^2</f>
        <v>0.66984449954378755</v>
      </c>
      <c r="Q268" s="33">
        <f>'Hourly Loads p.u. of Peak'!Q268^2</f>
        <v>0.64183028895304972</v>
      </c>
      <c r="R268" s="33">
        <f>'Hourly Loads p.u. of Peak'!R268^2</f>
        <v>0.6192709562271117</v>
      </c>
      <c r="S268" s="33">
        <f>'Hourly Loads p.u. of Peak'!S268^2</f>
        <v>0.59331163073062121</v>
      </c>
      <c r="T268" s="33">
        <f>'Hourly Loads p.u. of Peak'!T268^2</f>
        <v>0.56451274519265859</v>
      </c>
      <c r="U268" s="33">
        <f>'Hourly Loads p.u. of Peak'!U268^2</f>
        <v>0.55333053150221301</v>
      </c>
      <c r="V268" s="33">
        <f>'Hourly Loads p.u. of Peak'!V268^2</f>
        <v>0.5315453528777212</v>
      </c>
      <c r="W268" s="33">
        <f>'Hourly Loads p.u. of Peak'!W268^2</f>
        <v>0.46254240194070229</v>
      </c>
      <c r="X268" s="33">
        <f>'Hourly Loads p.u. of Peak'!X268^2</f>
        <v>0.38915915700020665</v>
      </c>
      <c r="Y268" s="33">
        <f>'Hourly Loads p.u. of Peak'!Y268^2</f>
        <v>0.31861055643804875</v>
      </c>
    </row>
    <row r="269" spans="1:25" x14ac:dyDescent="0.25">
      <c r="A269" s="29">
        <f>IF('2018 Hourly Load - RC2016'!A270="","",'2018 Hourly Load - RC2016'!A270)</f>
        <v>43360</v>
      </c>
      <c r="B269" s="33">
        <f>'Hourly Loads p.u. of Peak'!B269^2</f>
        <v>0.25930706771053852</v>
      </c>
      <c r="C269" s="33">
        <f>'Hourly Loads p.u. of Peak'!C269^2</f>
        <v>0.22562852068425973</v>
      </c>
      <c r="D269" s="33">
        <f>'Hourly Loads p.u. of Peak'!D269^2</f>
        <v>0.20319445357854649</v>
      </c>
      <c r="E269" s="33">
        <f>'Hourly Loads p.u. of Peak'!E269^2</f>
        <v>0.18964217979019121</v>
      </c>
      <c r="F269" s="33">
        <f>'Hourly Loads p.u. of Peak'!F269^2</f>
        <v>0.18855207563024154</v>
      </c>
      <c r="G269" s="33">
        <f>'Hourly Loads p.u. of Peak'!G269^2</f>
        <v>0.20915119516337147</v>
      </c>
      <c r="H269" s="33">
        <f>'Hourly Loads p.u. of Peak'!H269^2</f>
        <v>0.2572686315842313</v>
      </c>
      <c r="I269" s="33">
        <f>'Hourly Loads p.u. of Peak'!I269^2</f>
        <v>0.27450138246019745</v>
      </c>
      <c r="J269" s="33">
        <f>'Hourly Loads p.u. of Peak'!J269^2</f>
        <v>0.30135200705872012</v>
      </c>
      <c r="K269" s="33">
        <f>'Hourly Loads p.u. of Peak'!K269^2</f>
        <v>0.35481809693632621</v>
      </c>
      <c r="L269" s="33">
        <f>'Hourly Loads p.u. of Peak'!L269^2</f>
        <v>0.42781460522180559</v>
      </c>
      <c r="M269" s="33">
        <f>'Hourly Loads p.u. of Peak'!M269^2</f>
        <v>0.48730222707944665</v>
      </c>
      <c r="N269" s="33">
        <f>'Hourly Loads p.u. of Peak'!N269^2</f>
        <v>0.53239860446779097</v>
      </c>
      <c r="O269" s="33">
        <f>'Hourly Loads p.u. of Peak'!O269^2</f>
        <v>0.55706629583513834</v>
      </c>
      <c r="P269" s="33">
        <f>'Hourly Loads p.u. of Peak'!P269^2</f>
        <v>0.58471813686663365</v>
      </c>
      <c r="Q269" s="33">
        <f>'Hourly Loads p.u. of Peak'!Q269^2</f>
        <v>0.58305800430990073</v>
      </c>
      <c r="R269" s="33">
        <f>'Hourly Loads p.u. of Peak'!R269^2</f>
        <v>0.54410774373040183</v>
      </c>
      <c r="S269" s="33">
        <f>'Hourly Loads p.u. of Peak'!S269^2</f>
        <v>0.5007517066011048</v>
      </c>
      <c r="T269" s="33">
        <f>'Hourly Loads p.u. of Peak'!T269^2</f>
        <v>0.47179473431427349</v>
      </c>
      <c r="U269" s="33">
        <f>'Hourly Loads p.u. of Peak'!U269^2</f>
        <v>0.47662831146070073</v>
      </c>
      <c r="V269" s="33">
        <f>'Hourly Loads p.u. of Peak'!V269^2</f>
        <v>0.46847164129800978</v>
      </c>
      <c r="W269" s="33">
        <f>'Hourly Loads p.u. of Peak'!W269^2</f>
        <v>0.41814126445517641</v>
      </c>
      <c r="X269" s="33">
        <f>'Hourly Loads p.u. of Peak'!X269^2</f>
        <v>0.35069883232603127</v>
      </c>
      <c r="Y269" s="33">
        <f>'Hourly Loads p.u. of Peak'!Y269^2</f>
        <v>0.28363866632161505</v>
      </c>
    </row>
    <row r="270" spans="1:25" x14ac:dyDescent="0.25">
      <c r="A270" s="29">
        <f>IF('2018 Hourly Load - RC2016'!A271="","",'2018 Hourly Load - RC2016'!A271)</f>
        <v>43361</v>
      </c>
      <c r="B270" s="33">
        <f>'Hourly Loads p.u. of Peak'!B270^2</f>
        <v>0.23675711244992723</v>
      </c>
      <c r="C270" s="33">
        <f>'Hourly Loads p.u. of Peak'!C270^2</f>
        <v>0.20413721876587812</v>
      </c>
      <c r="D270" s="33">
        <f>'Hourly Loads p.u. of Peak'!D270^2</f>
        <v>0.18789952134909715</v>
      </c>
      <c r="E270" s="33">
        <f>'Hourly Loads p.u. of Peak'!E270^2</f>
        <v>0.17708464175836114</v>
      </c>
      <c r="F270" s="33">
        <f>'Hourly Loads p.u. of Peak'!F270^2</f>
        <v>0.17617156431354855</v>
      </c>
      <c r="G270" s="33">
        <f>'Hourly Loads p.u. of Peak'!G270^2</f>
        <v>0.19584180680419794</v>
      </c>
      <c r="H270" s="33">
        <f>'Hourly Loads p.u. of Peak'!H270^2</f>
        <v>0.24301879621977271</v>
      </c>
      <c r="I270" s="33">
        <f>'Hourly Loads p.u. of Peak'!I270^2</f>
        <v>0.26003094274761268</v>
      </c>
      <c r="J270" s="33">
        <f>'Hourly Loads p.u. of Peak'!J270^2</f>
        <v>0.28721006316847053</v>
      </c>
      <c r="K270" s="33">
        <f>'Hourly Loads p.u. of Peak'!K270^2</f>
        <v>0.34375617908878137</v>
      </c>
      <c r="L270" s="33">
        <f>'Hourly Loads p.u. of Peak'!L270^2</f>
        <v>0.40235317914456653</v>
      </c>
      <c r="M270" s="33">
        <f>'Hourly Loads p.u. of Peak'!M270^2</f>
        <v>0.46721423002957596</v>
      </c>
      <c r="N270" s="33">
        <f>'Hourly Loads p.u. of Peak'!N270^2</f>
        <v>0.53300848883783192</v>
      </c>
      <c r="O270" s="33">
        <f>'Hourly Loads p.u. of Peak'!O270^2</f>
        <v>0.59634061661906546</v>
      </c>
      <c r="P270" s="33">
        <f>'Hourly Loads p.u. of Peak'!P270^2</f>
        <v>0.64290184765662739</v>
      </c>
      <c r="Q270" s="33">
        <f>'Hourly Loads p.u. of Peak'!Q270^2</f>
        <v>0.66970772680304269</v>
      </c>
      <c r="R270" s="33">
        <f>'Hourly Loads p.u. of Peak'!R270^2</f>
        <v>0.66064368213284808</v>
      </c>
      <c r="S270" s="33">
        <f>'Hourly Loads p.u. of Peak'!S270^2</f>
        <v>0.66472507902993871</v>
      </c>
      <c r="T270" s="33">
        <f>'Hourly Loads p.u. of Peak'!T270^2</f>
        <v>0.60762143509058164</v>
      </c>
      <c r="U270" s="33">
        <f>'Hourly Loads p.u. of Peak'!U270^2</f>
        <v>0.57479274267977742</v>
      </c>
      <c r="V270" s="33">
        <f>'Hourly Loads p.u. of Peak'!V270^2</f>
        <v>0.54639073235204605</v>
      </c>
      <c r="W270" s="33">
        <f>'Hourly Loads p.u. of Peak'!W270^2</f>
        <v>0.47639758252231118</v>
      </c>
      <c r="X270" s="33">
        <f>'Hourly Loads p.u. of Peak'!X270^2</f>
        <v>0.39743890726812076</v>
      </c>
      <c r="Y270" s="33">
        <f>'Hourly Loads p.u. of Peak'!Y270^2</f>
        <v>0.32196818652644393</v>
      </c>
    </row>
    <row r="271" spans="1:25" x14ac:dyDescent="0.25">
      <c r="A271" s="29">
        <f>IF('2018 Hourly Load - RC2016'!A272="","",'2018 Hourly Load - RC2016'!A272)</f>
        <v>43362</v>
      </c>
      <c r="B271" s="33">
        <f>'Hourly Loads p.u. of Peak'!B271^2</f>
        <v>0.2656859523407783</v>
      </c>
      <c r="C271" s="33">
        <f>'Hourly Loads p.u. of Peak'!C271^2</f>
        <v>0.22849538569830113</v>
      </c>
      <c r="D271" s="33">
        <f>'Hourly Loads p.u. of Peak'!D271^2</f>
        <v>0.20720676585766029</v>
      </c>
      <c r="E271" s="33">
        <f>'Hourly Loads p.u. of Peak'!E271^2</f>
        <v>0.1940708274402704</v>
      </c>
      <c r="F271" s="33">
        <f>'Hourly Loads p.u. of Peak'!F271^2</f>
        <v>0.19172203421877085</v>
      </c>
      <c r="G271" s="33">
        <f>'Hourly Loads p.u. of Peak'!G271^2</f>
        <v>0.21064423881399666</v>
      </c>
      <c r="H271" s="33">
        <f>'Hourly Loads p.u. of Peak'!H271^2</f>
        <v>0.2583717859919068</v>
      </c>
      <c r="I271" s="33">
        <f>'Hourly Loads p.u. of Peak'!I271^2</f>
        <v>0.27982433516824562</v>
      </c>
      <c r="J271" s="33">
        <f>'Hourly Loads p.u. of Peak'!J271^2</f>
        <v>0.30808643762348847</v>
      </c>
      <c r="K271" s="33">
        <f>'Hourly Loads p.u. of Peak'!K271^2</f>
        <v>0.37179037876281329</v>
      </c>
      <c r="L271" s="33">
        <f>'Hourly Loads p.u. of Peak'!L271^2</f>
        <v>0.42890841009405839</v>
      </c>
      <c r="M271" s="33">
        <f>'Hourly Loads p.u. of Peak'!M271^2</f>
        <v>0.46624375139482666</v>
      </c>
      <c r="N271" s="33">
        <f>'Hourly Loads p.u. of Peak'!N271^2</f>
        <v>0.47760953263484318</v>
      </c>
      <c r="O271" s="33">
        <f>'Hourly Loads p.u. of Peak'!O271^2</f>
        <v>0.45896901683379315</v>
      </c>
      <c r="P271" s="33">
        <f>'Hourly Loads p.u. of Peak'!P271^2</f>
        <v>0.42808792551844294</v>
      </c>
      <c r="Q271" s="33">
        <f>'Hourly Loads p.u. of Peak'!Q271^2</f>
        <v>0.4139910046337234</v>
      </c>
      <c r="R271" s="33">
        <f>'Hourly Loads p.u. of Peak'!R271^2</f>
        <v>0.40129379787920927</v>
      </c>
      <c r="S271" s="33">
        <f>'Hourly Loads p.u. of Peak'!S271^2</f>
        <v>0.38895067423049245</v>
      </c>
      <c r="T271" s="33">
        <f>'Hourly Loads p.u. of Peak'!T271^2</f>
        <v>0.37449569197424964</v>
      </c>
      <c r="U271" s="33">
        <f>'Hourly Loads p.u. of Peak'!U271^2</f>
        <v>0.37993573905993244</v>
      </c>
      <c r="V271" s="33">
        <f>'Hourly Loads p.u. of Peak'!V271^2</f>
        <v>0.3737290422889315</v>
      </c>
      <c r="W271" s="33">
        <f>'Hourly Loads p.u. of Peak'!W271^2</f>
        <v>0.3426791880188419</v>
      </c>
      <c r="X271" s="33">
        <f>'Hourly Loads p.u. of Peak'!X271^2</f>
        <v>0.30048108107616467</v>
      </c>
      <c r="Y271" s="33">
        <f>'Hourly Loads p.u. of Peak'!Y271^2</f>
        <v>0.25659094038932945</v>
      </c>
    </row>
    <row r="272" spans="1:25" x14ac:dyDescent="0.25">
      <c r="A272" s="29">
        <f>IF('2018 Hourly Load - RC2016'!A273="","",'2018 Hourly Load - RC2016'!A273)</f>
        <v>43363</v>
      </c>
      <c r="B272" s="33">
        <f>'Hourly Loads p.u. of Peak'!B272^2</f>
        <v>0.21569820908864962</v>
      </c>
      <c r="C272" s="33">
        <f>'Hourly Loads p.u. of Peak'!C272^2</f>
        <v>0.18978776441570333</v>
      </c>
      <c r="D272" s="33">
        <f>'Hourly Loads p.u. of Peak'!D272^2</f>
        <v>0.17351610074420759</v>
      </c>
      <c r="E272" s="33">
        <f>'Hourly Loads p.u. of Peak'!E272^2</f>
        <v>0.16482150237272553</v>
      </c>
      <c r="F272" s="33">
        <f>'Hourly Loads p.u. of Peak'!F272^2</f>
        <v>0.16047430879693458</v>
      </c>
      <c r="G272" s="33">
        <f>'Hourly Loads p.u. of Peak'!G272^2</f>
        <v>0.16478757975848596</v>
      </c>
      <c r="H272" s="33">
        <f>'Hourly Loads p.u. of Peak'!H272^2</f>
        <v>0.17821166925163015</v>
      </c>
      <c r="I272" s="33">
        <f>'Hourly Loads p.u. of Peak'!I272^2</f>
        <v>0.19635985764931158</v>
      </c>
      <c r="J272" s="33">
        <f>'Hourly Loads p.u. of Peak'!J272^2</f>
        <v>0.23262806015383802</v>
      </c>
      <c r="K272" s="33">
        <f>'Hourly Loads p.u. of Peak'!K272^2</f>
        <v>0.29342323793162101</v>
      </c>
      <c r="L272" s="33">
        <f>'Hourly Loads p.u. of Peak'!L272^2</f>
        <v>0.3529291835520198</v>
      </c>
      <c r="M272" s="33">
        <f>'Hourly Loads p.u. of Peak'!M272^2</f>
        <v>0.40346703245115995</v>
      </c>
      <c r="N272" s="33">
        <f>'Hourly Loads p.u. of Peak'!N272^2</f>
        <v>0.44275439999157495</v>
      </c>
      <c r="O272" s="33">
        <f>'Hourly Loads p.u. of Peak'!O272^2</f>
        <v>0.46938718355686576</v>
      </c>
      <c r="P272" s="33">
        <f>'Hourly Loads p.u. of Peak'!P272^2</f>
        <v>0.47248373712036634</v>
      </c>
      <c r="Q272" s="33">
        <f>'Hourly Loads p.u. of Peak'!Q272^2</f>
        <v>0.43142946099955737</v>
      </c>
      <c r="R272" s="33">
        <f>'Hourly Loads p.u. of Peak'!R272^2</f>
        <v>0.39854594218685746</v>
      </c>
      <c r="S272" s="33">
        <f>'Hourly Loads p.u. of Peak'!S272^2</f>
        <v>0.38256709737635136</v>
      </c>
      <c r="T272" s="33">
        <f>'Hourly Loads p.u. of Peak'!T272^2</f>
        <v>0.35801082014237712</v>
      </c>
      <c r="U272" s="33">
        <f>'Hourly Loads p.u. of Peak'!U272^2</f>
        <v>0.36333022400697607</v>
      </c>
      <c r="V272" s="33">
        <f>'Hourly Loads p.u. of Peak'!V272^2</f>
        <v>0.35801082014237712</v>
      </c>
      <c r="W272" s="33">
        <f>'Hourly Loads p.u. of Peak'!W272^2</f>
        <v>0.32244250612409564</v>
      </c>
      <c r="X272" s="33">
        <f>'Hourly Loads p.u. of Peak'!X272^2</f>
        <v>0.28163957470219542</v>
      </c>
      <c r="Y272" s="33">
        <f>'Hourly Loads p.u. of Peak'!Y272^2</f>
        <v>0.24129176456006454</v>
      </c>
    </row>
    <row r="273" spans="1:25" x14ac:dyDescent="0.25">
      <c r="A273" s="29">
        <f>IF('2018 Hourly Load - RC2016'!A274="","",'2018 Hourly Load - RC2016'!A274)</f>
        <v>43364</v>
      </c>
      <c r="B273" s="33">
        <f>'Hourly Loads p.u. of Peak'!B273^2</f>
        <v>0.20576387907807639</v>
      </c>
      <c r="C273" s="33">
        <f>'Hourly Loads p.u. of Peak'!C273^2</f>
        <v>0.17842338490775256</v>
      </c>
      <c r="D273" s="33">
        <f>'Hourly Loads p.u. of Peak'!D273^2</f>
        <v>0.16154726399572081</v>
      </c>
      <c r="E273" s="33">
        <f>'Hourly Loads p.u. of Peak'!E273^2</f>
        <v>0.15104353226558923</v>
      </c>
      <c r="F273" s="33">
        <f>'Hourly Loads p.u. of Peak'!F273^2</f>
        <v>0.14662715282591884</v>
      </c>
      <c r="G273" s="33">
        <f>'Hourly Loads p.u. of Peak'!G273^2</f>
        <v>0.14774919308567358</v>
      </c>
      <c r="H273" s="33">
        <f>'Hourly Loads p.u. of Peak'!H273^2</f>
        <v>0.15602013845129648</v>
      </c>
      <c r="I273" s="33">
        <f>'Hourly Loads p.u. of Peak'!I273^2</f>
        <v>0.16570471576749901</v>
      </c>
      <c r="J273" s="33">
        <f>'Hourly Loads p.u. of Peak'!J273^2</f>
        <v>0.20538500992794273</v>
      </c>
      <c r="K273" s="33">
        <f>'Hourly Loads p.u. of Peak'!K273^2</f>
        <v>0.27423876455371599</v>
      </c>
      <c r="L273" s="33">
        <f>'Hourly Loads p.u. of Peak'!L273^2</f>
        <v>0.34547305648270293</v>
      </c>
      <c r="M273" s="33">
        <f>'Hourly Loads p.u. of Peak'!M273^2</f>
        <v>0.41841147754997432</v>
      </c>
      <c r="N273" s="33">
        <f>'Hourly Loads p.u. of Peak'!N273^2</f>
        <v>0.481660485936383</v>
      </c>
      <c r="O273" s="33">
        <f>'Hourly Loads p.u. of Peak'!O273^2</f>
        <v>0.52832138483699354</v>
      </c>
      <c r="P273" s="33">
        <f>'Hourly Loads p.u. of Peak'!P273^2</f>
        <v>0.5608772073208651</v>
      </c>
      <c r="Q273" s="33">
        <f>'Hourly Loads p.u. of Peak'!Q273^2</f>
        <v>0.57339984344619077</v>
      </c>
      <c r="R273" s="33">
        <f>'Hourly Loads p.u. of Peak'!R273^2</f>
        <v>0.57162950647005939</v>
      </c>
      <c r="S273" s="33">
        <f>'Hourly Loads p.u. of Peak'!S273^2</f>
        <v>0.54843094377288726</v>
      </c>
      <c r="T273" s="33">
        <f>'Hourly Loads p.u. of Peak'!T273^2</f>
        <v>0.49797640104980617</v>
      </c>
      <c r="U273" s="33">
        <f>'Hourly Loads p.u. of Peak'!U273^2</f>
        <v>0.47547522536683651</v>
      </c>
      <c r="V273" s="33">
        <f>'Hourly Loads p.u. of Peak'!V273^2</f>
        <v>0.45130228606766393</v>
      </c>
      <c r="W273" s="33">
        <f>'Hourly Loads p.u. of Peak'!W273^2</f>
        <v>0.38968060831115375</v>
      </c>
      <c r="X273" s="33">
        <f>'Hourly Loads p.u. of Peak'!X273^2</f>
        <v>0.32825731666399832</v>
      </c>
      <c r="Y273" s="33">
        <f>'Hourly Loads p.u. of Peak'!Y273^2</f>
        <v>0.26478222268576923</v>
      </c>
    </row>
    <row r="274" spans="1:25" x14ac:dyDescent="0.25">
      <c r="A274" s="29">
        <f>IF('2018 Hourly Load - RC2016'!A275="","",'2018 Hourly Load - RC2016'!A275)</f>
        <v>43365</v>
      </c>
      <c r="B274" s="33">
        <f>'Hourly Loads p.u. of Peak'!B274^2</f>
        <v>0.21861867333442181</v>
      </c>
      <c r="C274" s="33">
        <f>'Hourly Loads p.u. of Peak'!C274^2</f>
        <v>0.18927846261307243</v>
      </c>
      <c r="D274" s="33">
        <f>'Hourly Loads p.u. of Peak'!D274^2</f>
        <v>0.17098444520321737</v>
      </c>
      <c r="E274" s="33">
        <f>'Hourly Loads p.u. of Peak'!E274^2</f>
        <v>0.16363628816096493</v>
      </c>
      <c r="F274" s="33">
        <f>'Hourly Loads p.u. of Peak'!F274^2</f>
        <v>0.16543270643073882</v>
      </c>
      <c r="G274" s="33">
        <f>'Hourly Loads p.u. of Peak'!G274^2</f>
        <v>0.18855207563024154</v>
      </c>
      <c r="H274" s="33">
        <f>'Hourly Loads p.u. of Peak'!H274^2</f>
        <v>0.2337579085674287</v>
      </c>
      <c r="I274" s="33">
        <f>'Hourly Loads p.u. of Peak'!I274^2</f>
        <v>0.2558296061138996</v>
      </c>
      <c r="J274" s="33">
        <f>'Hourly Loads p.u. of Peak'!J274^2</f>
        <v>0.28564482769802901</v>
      </c>
      <c r="K274" s="33">
        <f>'Hourly Loads p.u. of Peak'!K274^2</f>
        <v>0.34316851993998765</v>
      </c>
      <c r="L274" s="33">
        <f>'Hourly Loads p.u. of Peak'!L274^2</f>
        <v>0.40585904545375134</v>
      </c>
      <c r="M274" s="33">
        <f>'Hourly Loads p.u. of Peak'!M274^2</f>
        <v>0.46510330358260144</v>
      </c>
      <c r="N274" s="33">
        <f>'Hourly Loads p.u. of Peak'!N274^2</f>
        <v>0.51204963213892818</v>
      </c>
      <c r="O274" s="33">
        <f>'Hourly Loads p.u. of Peak'!O274^2</f>
        <v>0.52208398611882811</v>
      </c>
      <c r="P274" s="33">
        <f>'Hourly Loads p.u. of Peak'!P274^2</f>
        <v>0.50942205657890616</v>
      </c>
      <c r="Q274" s="33">
        <f>'Hourly Loads p.u. of Peak'!Q274^2</f>
        <v>0.49350499097081579</v>
      </c>
      <c r="R274" s="33">
        <f>'Hourly Loads p.u. of Peak'!R274^2</f>
        <v>0.48456449772297727</v>
      </c>
      <c r="S274" s="33">
        <f>'Hourly Loads p.u. of Peak'!S274^2</f>
        <v>0.46727134842923279</v>
      </c>
      <c r="T274" s="33">
        <f>'Hourly Loads p.u. of Peak'!T274^2</f>
        <v>0.45665092381383904</v>
      </c>
      <c r="U274" s="33">
        <f>'Hourly Loads p.u. of Peak'!U274^2</f>
        <v>0.46305401668852242</v>
      </c>
      <c r="V274" s="33">
        <f>'Hourly Loads p.u. of Peak'!V274^2</f>
        <v>0.44147648991909555</v>
      </c>
      <c r="W274" s="33">
        <f>'Hourly Loads p.u. of Peak'!W274^2</f>
        <v>0.3843781858282932</v>
      </c>
      <c r="X274" s="33">
        <f>'Hourly Loads p.u. of Peak'!X274^2</f>
        <v>0.31950735249434642</v>
      </c>
      <c r="Y274" s="33">
        <f>'Hourly Loads p.u. of Peak'!Y274^2</f>
        <v>0.25951986739606675</v>
      </c>
    </row>
    <row r="275" spans="1:25" x14ac:dyDescent="0.25">
      <c r="A275" s="29">
        <f>IF('2018 Hourly Load - RC2016'!A276="","",'2018 Hourly Load - RC2016'!A276)</f>
        <v>43366</v>
      </c>
      <c r="B275" s="33">
        <f>'Hourly Loads p.u. of Peak'!B275^2</f>
        <v>0.21368488194619578</v>
      </c>
      <c r="C275" s="33">
        <f>'Hourly Loads p.u. of Peak'!C275^2</f>
        <v>0.18479737482228567</v>
      </c>
      <c r="D275" s="33">
        <f>'Hourly Loads p.u. of Peak'!D275^2</f>
        <v>0.16659028923917521</v>
      </c>
      <c r="E275" s="33">
        <f>'Hourly Loads p.u. of Peak'!E275^2</f>
        <v>0.15747578919708838</v>
      </c>
      <c r="F275" s="33">
        <f>'Hourly Loads p.u. of Peak'!F275^2</f>
        <v>0.15843889084589732</v>
      </c>
      <c r="G275" s="33">
        <f>'Hourly Loads p.u. of Peak'!G275^2</f>
        <v>0.18239848058955319</v>
      </c>
      <c r="H275" s="33">
        <f>'Hourly Loads p.u. of Peak'!H275^2</f>
        <v>0.23270867283976307</v>
      </c>
      <c r="I275" s="33">
        <f>'Hourly Loads p.u. of Peak'!I275^2</f>
        <v>0.25616783725345865</v>
      </c>
      <c r="J275" s="33">
        <f>'Hourly Loads p.u. of Peak'!J275^2</f>
        <v>0.26836308951575899</v>
      </c>
      <c r="K275" s="33">
        <f>'Hourly Loads p.u. of Peak'!K275^2</f>
        <v>0.30480217939336096</v>
      </c>
      <c r="L275" s="33">
        <f>'Hourly Loads p.u. of Peak'!L275^2</f>
        <v>0.33243568444276567</v>
      </c>
      <c r="M275" s="33">
        <f>'Hourly Loads p.u. of Peak'!M275^2</f>
        <v>0.36681393317405503</v>
      </c>
      <c r="N275" s="33">
        <f>'Hourly Loads p.u. of Peak'!N275^2</f>
        <v>0.39271191063602534</v>
      </c>
      <c r="O275" s="33">
        <f>'Hourly Loads p.u. of Peak'!O275^2</f>
        <v>0.39838770007789709</v>
      </c>
      <c r="P275" s="33">
        <f>'Hourly Loads p.u. of Peak'!P275^2</f>
        <v>0.40129379787920927</v>
      </c>
      <c r="Q275" s="33">
        <f>'Hourly Loads p.u. of Peak'!Q275^2</f>
        <v>0.40777774608086037</v>
      </c>
      <c r="R275" s="33">
        <f>'Hourly Loads p.u. of Peak'!R275^2</f>
        <v>0.41662968407627421</v>
      </c>
      <c r="S275" s="33">
        <f>'Hourly Loads p.u. of Peak'!S275^2</f>
        <v>0.43115507587532315</v>
      </c>
      <c r="T275" s="33">
        <f>'Hourly Loads p.u. of Peak'!T275^2</f>
        <v>0.4216065835259753</v>
      </c>
      <c r="U275" s="33">
        <f>'Hourly Loads p.u. of Peak'!U275^2</f>
        <v>0.43428824030633995</v>
      </c>
      <c r="V275" s="33">
        <f>'Hourly Loads p.u. of Peak'!V275^2</f>
        <v>0.42318151416440342</v>
      </c>
      <c r="W275" s="33">
        <f>'Hourly Loads p.u. of Peak'!W275^2</f>
        <v>0.37250403669181659</v>
      </c>
      <c r="X275" s="33">
        <f>'Hourly Loads p.u. of Peak'!X275^2</f>
        <v>0.31372410798301847</v>
      </c>
      <c r="Y275" s="33">
        <f>'Hourly Loads p.u. of Peak'!Y275^2</f>
        <v>0.25359446840058308</v>
      </c>
    </row>
    <row r="276" spans="1:25" x14ac:dyDescent="0.25">
      <c r="A276" s="29">
        <f>IF('2018 Hourly Load - RC2016'!A277="","",'2018 Hourly Load - RC2016'!A277)</f>
        <v>43367</v>
      </c>
      <c r="B276" s="33">
        <f>'Hourly Loads p.u. of Peak'!B276^2</f>
        <v>0.20773962653446279</v>
      </c>
      <c r="C276" s="33">
        <f>'Hourly Loads p.u. of Peak'!C276^2</f>
        <v>0.18015710054265358</v>
      </c>
      <c r="D276" s="33">
        <f>'Hourly Loads p.u. of Peak'!D276^2</f>
        <v>0.16723893158811609</v>
      </c>
      <c r="E276" s="33">
        <f>'Hourly Loads p.u. of Peak'!E276^2</f>
        <v>0.15744263116397561</v>
      </c>
      <c r="F276" s="33">
        <f>'Hourly Loads p.u. of Peak'!F276^2</f>
        <v>0.15644951359627357</v>
      </c>
      <c r="G276" s="33">
        <f>'Hourly Loads p.u. of Peak'!G276^2</f>
        <v>0.17969631822043172</v>
      </c>
      <c r="H276" s="33">
        <f>'Hourly Loads p.u. of Peak'!H276^2</f>
        <v>0.22857527918919363</v>
      </c>
      <c r="I276" s="33">
        <f>'Hourly Loads p.u. of Peak'!I276^2</f>
        <v>0.25136913757487006</v>
      </c>
      <c r="J276" s="33">
        <f>'Hourly Loads p.u. of Peak'!J276^2</f>
        <v>0.27048838589843133</v>
      </c>
      <c r="K276" s="33">
        <f>'Hourly Loads p.u. of Peak'!K276^2</f>
        <v>0.30753011582717893</v>
      </c>
      <c r="L276" s="33">
        <f>'Hourly Loads p.u. of Peak'!L276^2</f>
        <v>0.34503116524941746</v>
      </c>
      <c r="M276" s="33">
        <f>'Hourly Loads p.u. of Peak'!M276^2</f>
        <v>0.38427457984875607</v>
      </c>
      <c r="N276" s="33">
        <f>'Hourly Loads p.u. of Peak'!N276^2</f>
        <v>0.4116823344651902</v>
      </c>
      <c r="O276" s="33">
        <f>'Hourly Loads p.u. of Peak'!O276^2</f>
        <v>0.44626422012781952</v>
      </c>
      <c r="P276" s="33">
        <f>'Hourly Loads p.u. of Peak'!P276^2</f>
        <v>0.48695230029251413</v>
      </c>
      <c r="Q276" s="33">
        <f>'Hourly Loads p.u. of Peak'!Q276^2</f>
        <v>0.5202139620778391</v>
      </c>
      <c r="R276" s="33">
        <f>'Hourly Loads p.u. of Peak'!R276^2</f>
        <v>0.52335268281416791</v>
      </c>
      <c r="S276" s="33">
        <f>'Hourly Loads p.u. of Peak'!S276^2</f>
        <v>0.50972030431501958</v>
      </c>
      <c r="T276" s="33">
        <f>'Hourly Loads p.u. of Peak'!T276^2</f>
        <v>0.48619455675538981</v>
      </c>
      <c r="U276" s="33">
        <f>'Hourly Loads p.u. of Peak'!U276^2</f>
        <v>0.48578678539129205</v>
      </c>
      <c r="V276" s="33">
        <f>'Hourly Loads p.u. of Peak'!V276^2</f>
        <v>0.472656066374745</v>
      </c>
      <c r="W276" s="33">
        <f>'Hourly Loads p.u. of Peak'!W276^2</f>
        <v>0.42019707298188058</v>
      </c>
      <c r="X276" s="33">
        <f>'Hourly Loads p.u. of Peak'!X276^2</f>
        <v>0.34970983441919512</v>
      </c>
      <c r="Y276" s="33">
        <f>'Hourly Loads p.u. of Peak'!Y276^2</f>
        <v>0.28909399106488154</v>
      </c>
    </row>
    <row r="277" spans="1:25" x14ac:dyDescent="0.25">
      <c r="A277" s="29">
        <f>IF('2018 Hourly Load - RC2016'!A278="","",'2018 Hourly Load - RC2016'!A278)</f>
        <v>43368</v>
      </c>
      <c r="B277" s="33">
        <f>'Hourly Loads p.u. of Peak'!B277^2</f>
        <v>0.24133281279110677</v>
      </c>
      <c r="C277" s="33">
        <f>'Hourly Loads p.u. of Peak'!C277^2</f>
        <v>0.20907477196307267</v>
      </c>
      <c r="D277" s="33">
        <f>'Hourly Loads p.u. of Peak'!D277^2</f>
        <v>0.18927846261307243</v>
      </c>
      <c r="E277" s="33">
        <f>'Hourly Loads p.u. of Peak'!E277^2</f>
        <v>0.17733087353918681</v>
      </c>
      <c r="F277" s="33">
        <f>'Hourly Loads p.u. of Peak'!F277^2</f>
        <v>0.17662780802634201</v>
      </c>
      <c r="G277" s="33">
        <f>'Hourly Loads p.u. of Peak'!G277^2</f>
        <v>0.19274787166921387</v>
      </c>
      <c r="H277" s="33">
        <f>'Hourly Loads p.u. of Peak'!H277^2</f>
        <v>0.23061728161514009</v>
      </c>
      <c r="I277" s="33">
        <f>'Hourly Loads p.u. of Peak'!I277^2</f>
        <v>0.2558718727870114</v>
      </c>
      <c r="J277" s="33">
        <f>'Hourly Loads p.u. of Peak'!J277^2</f>
        <v>0.2875684317689397</v>
      </c>
      <c r="K277" s="33">
        <f>'Hourly Loads p.u. of Peak'!K277^2</f>
        <v>0.34872223300756755</v>
      </c>
      <c r="L277" s="33">
        <f>'Hourly Loads p.u. of Peak'!L277^2</f>
        <v>0.41420609282577497</v>
      </c>
      <c r="M277" s="33">
        <f>'Hourly Loads p.u. of Peak'!M277^2</f>
        <v>0.46021529105293735</v>
      </c>
      <c r="N277" s="33">
        <f>'Hourly Loads p.u. of Peak'!N277^2</f>
        <v>0.48578678539129205</v>
      </c>
      <c r="O277" s="33">
        <f>'Hourly Loads p.u. of Peak'!O277^2</f>
        <v>0.50894504174550148</v>
      </c>
      <c r="P277" s="33">
        <f>'Hourly Loads p.u. of Peak'!P277^2</f>
        <v>0.5406000602318265</v>
      </c>
      <c r="Q277" s="33">
        <f>'Hourly Loads p.u. of Peak'!Q277^2</f>
        <v>0.56708977984545694</v>
      </c>
      <c r="R277" s="33">
        <f>'Hourly Loads p.u. of Peak'!R277^2</f>
        <v>0.54799785395065481</v>
      </c>
      <c r="S277" s="33">
        <f>'Hourly Loads p.u. of Peak'!S277^2</f>
        <v>0.49838925565646375</v>
      </c>
      <c r="T277" s="33">
        <f>'Hourly Loads p.u. of Peak'!T277^2</f>
        <v>0.46584443580921786</v>
      </c>
      <c r="U277" s="33">
        <f>'Hourly Loads p.u. of Peak'!U277^2</f>
        <v>0.46078233793244994</v>
      </c>
      <c r="V277" s="33">
        <f>'Hourly Loads p.u. of Peak'!V277^2</f>
        <v>0.44347751393876034</v>
      </c>
      <c r="W277" s="33">
        <f>'Hourly Loads p.u. of Peak'!W277^2</f>
        <v>0.39072455830445418</v>
      </c>
      <c r="X277" s="33">
        <f>'Hourly Loads p.u. of Peak'!X277^2</f>
        <v>0.32878415670083216</v>
      </c>
      <c r="Y277" s="33">
        <f>'Hourly Loads p.u. of Peak'!Y277^2</f>
        <v>0.274807928869089</v>
      </c>
    </row>
    <row r="278" spans="1:25" x14ac:dyDescent="0.25">
      <c r="A278" s="29">
        <f>IF('2018 Hourly Load - RC2016'!A279="","",'2018 Hourly Load - RC2016'!A279)</f>
        <v>43369</v>
      </c>
      <c r="B278" s="33">
        <f>'Hourly Loads p.u. of Peak'!B278^2</f>
        <v>0.22945502927584946</v>
      </c>
      <c r="C278" s="33">
        <f>'Hourly Loads p.u. of Peak'!C278^2</f>
        <v>0.20127797861567645</v>
      </c>
      <c r="D278" s="33">
        <f>'Hourly Loads p.u. of Peak'!D278^2</f>
        <v>0.18390043213399118</v>
      </c>
      <c r="E278" s="33">
        <f>'Hourly Loads p.u. of Peak'!E278^2</f>
        <v>0.17393404383028213</v>
      </c>
      <c r="F278" s="33">
        <f>'Hourly Loads p.u. of Peak'!F278^2</f>
        <v>0.17372500944496047</v>
      </c>
      <c r="G278" s="33">
        <f>'Hourly Loads p.u. of Peak'!G278^2</f>
        <v>0.19547218943482222</v>
      </c>
      <c r="H278" s="33">
        <f>'Hourly Loads p.u. of Peak'!H278^2</f>
        <v>0.24268936300002877</v>
      </c>
      <c r="I278" s="33">
        <f>'Hourly Loads p.u. of Peak'!I278^2</f>
        <v>0.26741160147022969</v>
      </c>
      <c r="J278" s="33">
        <f>'Hourly Loads p.u. of Peak'!J278^2</f>
        <v>0.2886448782057478</v>
      </c>
      <c r="K278" s="33">
        <f>'Hourly Loads p.u. of Peak'!K278^2</f>
        <v>0.3308957412461736</v>
      </c>
      <c r="L278" s="33">
        <f>'Hourly Loads p.u. of Peak'!L278^2</f>
        <v>0.38915915700020665</v>
      </c>
      <c r="M278" s="33">
        <f>'Hourly Loads p.u. of Peak'!M278^2</f>
        <v>0.46021529105293735</v>
      </c>
      <c r="N278" s="33">
        <f>'Hourly Loads p.u. of Peak'!N278^2</f>
        <v>0.51744527067697277</v>
      </c>
      <c r="O278" s="33">
        <f>'Hourly Loads p.u. of Peak'!O278^2</f>
        <v>0.57669487389123464</v>
      </c>
      <c r="P278" s="33">
        <f>'Hourly Loads p.u. of Peak'!P278^2</f>
        <v>0.59795492143990425</v>
      </c>
      <c r="Q278" s="33">
        <f>'Hourly Loads p.u. of Peak'!Q278^2</f>
        <v>0.5999596898123476</v>
      </c>
      <c r="R278" s="33">
        <f>'Hourly Loads p.u. of Peak'!R278^2</f>
        <v>0.57834592922911066</v>
      </c>
      <c r="S278" s="33">
        <f>'Hourly Loads p.u. of Peak'!S278^2</f>
        <v>0.53734870692005521</v>
      </c>
      <c r="T278" s="33">
        <f>'Hourly Loads p.u. of Peak'!T278^2</f>
        <v>0.49626782581990059</v>
      </c>
      <c r="U278" s="33">
        <f>'Hourly Loads p.u. of Peak'!U278^2</f>
        <v>0.49004766858070614</v>
      </c>
      <c r="V278" s="33">
        <f>'Hourly Loads p.u. of Peak'!V278^2</f>
        <v>0.46710000370397631</v>
      </c>
      <c r="W278" s="33">
        <f>'Hourly Loads p.u. of Peak'!W278^2</f>
        <v>0.42030541308017533</v>
      </c>
      <c r="X278" s="33">
        <f>'Hourly Loads p.u. of Peak'!X278^2</f>
        <v>0.36282671765946156</v>
      </c>
      <c r="Y278" s="33">
        <f>'Hourly Loads p.u. of Peak'!Y278^2</f>
        <v>0.34522752644071969</v>
      </c>
    </row>
    <row r="279" spans="1:25" x14ac:dyDescent="0.25">
      <c r="A279" s="29">
        <f>IF('2018 Hourly Load - RC2016'!A280="","",'2018 Hourly Load - RC2016'!A280)</f>
        <v>43370</v>
      </c>
      <c r="B279" s="33">
        <f>'Hourly Loads p.u. of Peak'!B279^2</f>
        <v>0.28395027153440028</v>
      </c>
      <c r="C279" s="33">
        <f>'Hourly Loads p.u. of Peak'!C279^2</f>
        <v>0.23270867283976307</v>
      </c>
      <c r="D279" s="33">
        <f>'Hourly Loads p.u. of Peak'!D279^2</f>
        <v>0.21345318244363617</v>
      </c>
      <c r="E279" s="33">
        <f>'Hourly Loads p.u. of Peak'!E279^2</f>
        <v>0.20008012088541965</v>
      </c>
      <c r="F279" s="33">
        <f>'Hourly Loads p.u. of Peak'!F279^2</f>
        <v>0.19499220879471804</v>
      </c>
      <c r="G279" s="33">
        <f>'Hourly Loads p.u. of Peak'!G279^2</f>
        <v>0.19721242670234806</v>
      </c>
      <c r="H279" s="33">
        <f>'Hourly Loads p.u. of Peak'!H279^2</f>
        <v>0.20869286543585999</v>
      </c>
      <c r="I279" s="33">
        <f>'Hourly Loads p.u. of Peak'!I279^2</f>
        <v>0.22341124938152015</v>
      </c>
      <c r="J279" s="33">
        <f>'Hourly Loads p.u. of Peak'!J279^2</f>
        <v>0.27415125318145972</v>
      </c>
      <c r="K279" s="33">
        <f>'Hourly Loads p.u. of Peak'!K279^2</f>
        <v>0.35681187314585761</v>
      </c>
      <c r="L279" s="33">
        <f>'Hourly Loads p.u. of Peak'!L279^2</f>
        <v>0.43461870693253846</v>
      </c>
      <c r="M279" s="33">
        <f>'Hourly Loads p.u. of Peak'!M279^2</f>
        <v>0.51372524484505022</v>
      </c>
      <c r="N279" s="33">
        <f>'Hourly Loads p.u. of Peak'!N279^2</f>
        <v>0.58012662819969096</v>
      </c>
      <c r="O279" s="33">
        <f>'Hourly Loads p.u. of Peak'!O279^2</f>
        <v>0.62738553427859201</v>
      </c>
      <c r="P279" s="33">
        <f>'Hourly Loads p.u. of Peak'!P279^2</f>
        <v>0.66132304213952431</v>
      </c>
      <c r="Q279" s="33">
        <f>'Hourly Loads p.u. of Peak'!Q279^2</f>
        <v>0.66302296957284956</v>
      </c>
      <c r="R279" s="33">
        <f>'Hourly Loads p.u. of Peak'!R279^2</f>
        <v>0.62052097829027242</v>
      </c>
      <c r="S279" s="33">
        <f>'Hourly Loads p.u. of Peak'!S279^2</f>
        <v>0.57720263954913564</v>
      </c>
      <c r="T279" s="33">
        <f>'Hourly Loads p.u. of Peak'!T279^2</f>
        <v>0.52105807360676759</v>
      </c>
      <c r="U279" s="33">
        <f>'Hourly Loads p.u. of Peak'!U279^2</f>
        <v>0.50739628666414216</v>
      </c>
      <c r="V279" s="33">
        <f>'Hourly Loads p.u. of Peak'!V279^2</f>
        <v>0.47582100456299886</v>
      </c>
      <c r="W279" s="33">
        <f>'Hourly Loads p.u. of Peak'!W279^2</f>
        <v>0.42901786738852027</v>
      </c>
      <c r="X279" s="33">
        <f>'Hourly Loads p.u. of Peak'!X279^2</f>
        <v>0.37189228800067192</v>
      </c>
      <c r="Y279" s="33">
        <f>'Hourly Loads p.u. of Peak'!Y279^2</f>
        <v>0.31288220989899579</v>
      </c>
    </row>
    <row r="280" spans="1:25" x14ac:dyDescent="0.25">
      <c r="A280" s="29">
        <f>IF('2018 Hourly Load - RC2016'!A281="","",'2018 Hourly Load - RC2016'!A281)</f>
        <v>43371</v>
      </c>
      <c r="B280" s="33">
        <f>'Hourly Loads p.u. of Peak'!B280^2</f>
        <v>0.26469623349329052</v>
      </c>
      <c r="C280" s="33">
        <f>'Hourly Loads p.u. of Peak'!C280^2</f>
        <v>0.23218494000476878</v>
      </c>
      <c r="D280" s="33">
        <f>'Hourly Loads p.u. of Peak'!D280^2</f>
        <v>0.20961002762915815</v>
      </c>
      <c r="E280" s="33">
        <f>'Hourly Loads p.u. of Peak'!E280^2</f>
        <v>0.19462339441008739</v>
      </c>
      <c r="F280" s="33">
        <f>'Hourly Loads p.u. of Peak'!F280^2</f>
        <v>0.18786330150023925</v>
      </c>
      <c r="G280" s="33">
        <f>'Hourly Loads p.u. of Peak'!G280^2</f>
        <v>0.18876984509309389</v>
      </c>
      <c r="H280" s="33">
        <f>'Hourly Loads p.u. of Peak'!H280^2</f>
        <v>0.19635985764931158</v>
      </c>
      <c r="I280" s="33">
        <f>'Hourly Loads p.u. of Peak'!I280^2</f>
        <v>0.20968654858412156</v>
      </c>
      <c r="J280" s="33">
        <f>'Hourly Loads p.u. of Peak'!J280^2</f>
        <v>0.25414180200460523</v>
      </c>
      <c r="K280" s="33">
        <f>'Hourly Loads p.u. of Peak'!K280^2</f>
        <v>0.33325523336659124</v>
      </c>
      <c r="L280" s="33">
        <f>'Hourly Loads p.u. of Peak'!L280^2</f>
        <v>0.41334607521641886</v>
      </c>
      <c r="M280" s="33">
        <f>'Hourly Loads p.u. of Peak'!M280^2</f>
        <v>0.4931528437565017</v>
      </c>
      <c r="N280" s="33">
        <f>'Hourly Loads p.u. of Peak'!N280^2</f>
        <v>0.56532921833578686</v>
      </c>
      <c r="O280" s="33">
        <f>'Hourly Loads p.u. of Peak'!O280^2</f>
        <v>0.61920520050458894</v>
      </c>
      <c r="P280" s="33">
        <f>'Hourly Loads p.u. of Peak'!P280^2</f>
        <v>0.65400442969903205</v>
      </c>
      <c r="Q280" s="33">
        <f>'Hourly Loads p.u. of Peak'!Q280^2</f>
        <v>0.66492947879678621</v>
      </c>
      <c r="R280" s="33">
        <f>'Hourly Loads p.u. of Peak'!R280^2</f>
        <v>0.64988876455513755</v>
      </c>
      <c r="S280" s="33">
        <f>'Hourly Loads p.u. of Peak'!S280^2</f>
        <v>0.60697024937474187</v>
      </c>
      <c r="T280" s="33">
        <f>'Hourly Loads p.u. of Peak'!T280^2</f>
        <v>0.54478597083033986</v>
      </c>
      <c r="U280" s="33">
        <f>'Hourly Loads p.u. of Peak'!U280^2</f>
        <v>0.54355314486005613</v>
      </c>
      <c r="V280" s="33">
        <f>'Hourly Loads p.u. of Peak'!V280^2</f>
        <v>0.52015369458148641</v>
      </c>
      <c r="W280" s="33">
        <f>'Hourly Loads p.u. of Peak'!W280^2</f>
        <v>0.45778096773675886</v>
      </c>
      <c r="X280" s="33">
        <f>'Hourly Loads p.u. of Peak'!X280^2</f>
        <v>0.38334275445576593</v>
      </c>
      <c r="Y280" s="33">
        <f>'Hourly Loads p.u. of Peak'!Y280^2</f>
        <v>0.31190142512960606</v>
      </c>
    </row>
    <row r="281" spans="1:25" x14ac:dyDescent="0.25">
      <c r="A281" s="29">
        <f>IF('2018 Hourly Load - RC2016'!A282="","",'2018 Hourly Load - RC2016'!A282)</f>
        <v>43372</v>
      </c>
      <c r="B281" s="33">
        <f>'Hourly Loads p.u. of Peak'!B281^2</f>
        <v>0.26285084362778394</v>
      </c>
      <c r="C281" s="33">
        <f>'Hourly Loads p.u. of Peak'!C281^2</f>
        <v>0.22650258703541584</v>
      </c>
      <c r="D281" s="33">
        <f>'Hourly Loads p.u. of Peak'!D281^2</f>
        <v>0.20671257937004517</v>
      </c>
      <c r="E281" s="33">
        <f>'Hourly Loads p.u. of Peak'!E281^2</f>
        <v>0.19462339441008739</v>
      </c>
      <c r="F281" s="33">
        <f>'Hourly Loads p.u. of Peak'!F281^2</f>
        <v>0.1946602601379793</v>
      </c>
      <c r="G281" s="33">
        <f>'Hourly Loads p.u. of Peak'!G281^2</f>
        <v>0.21515523080405979</v>
      </c>
      <c r="H281" s="33">
        <f>'Hourly Loads p.u. of Peak'!H281^2</f>
        <v>0.2627223363930557</v>
      </c>
      <c r="I281" s="33">
        <f>'Hourly Loads p.u. of Peak'!I281^2</f>
        <v>0.28439571859361107</v>
      </c>
      <c r="J281" s="33">
        <f>'Hourly Loads p.u. of Peak'!J281^2</f>
        <v>0.31264855006628689</v>
      </c>
      <c r="K281" s="33">
        <f>'Hourly Loads p.u. of Peak'!K281^2</f>
        <v>0.38189549664617872</v>
      </c>
      <c r="L281" s="33">
        <f>'Hourly Loads p.u. of Peak'!L281^2</f>
        <v>0.4628834470181068</v>
      </c>
      <c r="M281" s="33">
        <f>'Hourly Loads p.u. of Peak'!M281^2</f>
        <v>0.54911185912610228</v>
      </c>
      <c r="N281" s="33">
        <f>'Hourly Loads p.u. of Peak'!N281^2</f>
        <v>0.60534381250177693</v>
      </c>
      <c r="O281" s="33">
        <f>'Hourly Loads p.u. of Peak'!O281^2</f>
        <v>0.65434235535526397</v>
      </c>
      <c r="P281" s="33">
        <f>'Hourly Loads p.u. of Peak'!P281^2</f>
        <v>0.67952217468242093</v>
      </c>
      <c r="Q281" s="33">
        <f>'Hourly Loads p.u. of Peak'!Q281^2</f>
        <v>0.67931554401447736</v>
      </c>
      <c r="R281" s="33">
        <f>'Hourly Loads p.u. of Peak'!R281^2</f>
        <v>0.66213873499095477</v>
      </c>
      <c r="S281" s="33">
        <f>'Hourly Loads p.u. of Peak'!S281^2</f>
        <v>0.61677469311156852</v>
      </c>
      <c r="T281" s="33">
        <f>'Hourly Loads p.u. of Peak'!T281^2</f>
        <v>0.56797108702427057</v>
      </c>
      <c r="U281" s="33">
        <f>'Hourly Loads p.u. of Peak'!U281^2</f>
        <v>0.5484928277124439</v>
      </c>
      <c r="V281" s="33">
        <f>'Hourly Loads p.u. of Peak'!V281^2</f>
        <v>0.49203854008020348</v>
      </c>
      <c r="W281" s="33">
        <f>'Hourly Loads p.u. of Peak'!W281^2</f>
        <v>0.42765065493867943</v>
      </c>
      <c r="X281" s="33">
        <f>'Hourly Loads p.u. of Peak'!X281^2</f>
        <v>0.35357482343626184</v>
      </c>
      <c r="Y281" s="33">
        <f>'Hourly Loads p.u. of Peak'!Y281^2</f>
        <v>0.28882448145454515</v>
      </c>
    </row>
    <row r="282" spans="1:25" x14ac:dyDescent="0.25">
      <c r="A282" s="29">
        <f>IF('2018 Hourly Load - RC2016'!A283="","",'2018 Hourly Load - RC2016'!A283)</f>
        <v>43373</v>
      </c>
      <c r="B282" s="33">
        <f>'Hourly Loads p.u. of Peak'!B282^2</f>
        <v>0.23789693183930832</v>
      </c>
      <c r="C282" s="33">
        <f>'Hourly Loads p.u. of Peak'!C282^2</f>
        <v>0.20697860647045485</v>
      </c>
      <c r="D282" s="33">
        <f>'Hourly Loads p.u. of Peak'!D282^2</f>
        <v>0.1888787769562334</v>
      </c>
      <c r="E282" s="33">
        <f>'Hourly Loads p.u. of Peak'!E282^2</f>
        <v>0.17845868306977275</v>
      </c>
      <c r="F282" s="33">
        <f>'Hourly Loads p.u. of Peak'!F282^2</f>
        <v>0.17835279905742638</v>
      </c>
      <c r="G282" s="33">
        <f>'Hourly Loads p.u. of Peak'!G282^2</f>
        <v>0.19959451236962431</v>
      </c>
      <c r="H282" s="33">
        <f>'Hourly Loads p.u. of Peak'!H282^2</f>
        <v>0.25216577001232005</v>
      </c>
      <c r="I282" s="33">
        <f>'Hourly Loads p.u. of Peak'!I282^2</f>
        <v>0.27118417567123854</v>
      </c>
      <c r="J282" s="33">
        <f>'Hourly Loads p.u. of Peak'!J282^2</f>
        <v>0.30364993992471706</v>
      </c>
      <c r="K282" s="33">
        <f>'Hourly Loads p.u. of Peak'!K282^2</f>
        <v>0.37051769158241477</v>
      </c>
      <c r="L282" s="33">
        <f>'Hourly Loads p.u. of Peak'!L282^2</f>
        <v>0.44247643634836847</v>
      </c>
      <c r="M282" s="33">
        <f>'Hourly Loads p.u. of Peak'!M282^2</f>
        <v>0.50834908741516771</v>
      </c>
      <c r="N282" s="33">
        <f>'Hourly Loads p.u. of Peak'!N282^2</f>
        <v>0.56401059344549653</v>
      </c>
      <c r="O282" s="33">
        <f>'Hourly Loads p.u. of Peak'!O282^2</f>
        <v>0.58305800430990073</v>
      </c>
      <c r="P282" s="33">
        <f>'Hourly Loads p.u. of Peak'!P282^2</f>
        <v>0.60067186571081044</v>
      </c>
      <c r="Q282" s="33">
        <f>'Hourly Loads p.u. of Peak'!Q282^2</f>
        <v>0.57314677058446117</v>
      </c>
      <c r="R282" s="33">
        <f>'Hourly Loads p.u. of Peak'!R282^2</f>
        <v>0.56942043433981415</v>
      </c>
      <c r="S282" s="33">
        <f>'Hourly Loads p.u. of Peak'!S282^2</f>
        <v>0.56119015316905096</v>
      </c>
      <c r="T282" s="33">
        <f>'Hourly Loads p.u. of Peak'!T282^2</f>
        <v>0.53075366054207218</v>
      </c>
      <c r="U282" s="33">
        <f>'Hourly Loads p.u. of Peak'!U282^2</f>
        <v>0.53441254781375558</v>
      </c>
      <c r="V282" s="33">
        <f>'Hourly Loads p.u. of Peak'!V282^2</f>
        <v>0.51085444171452021</v>
      </c>
      <c r="W282" s="33">
        <f>'Hourly Loads p.u. of Peak'!W282^2</f>
        <v>0.45141456428244719</v>
      </c>
      <c r="X282" s="33">
        <f>'Hourly Loads p.u. of Peak'!X282^2</f>
        <v>0.37710817665792234</v>
      </c>
      <c r="Y282" s="33">
        <f>'Hourly Loads p.u. of Peak'!Y282^2</f>
        <v>0.30655776239761212</v>
      </c>
    </row>
    <row r="283" spans="1:25" x14ac:dyDescent="0.25">
      <c r="A283" s="29">
        <f>IF('2018 Hourly Load - RC2016'!A284="","",'2018 Hourly Load - RC2016'!A284)</f>
        <v>43374</v>
      </c>
      <c r="B283" s="33">
        <f>'Hourly Loads p.u. of Peak'!B283^2</f>
        <v>0.25494281245453476</v>
      </c>
      <c r="C283" s="33">
        <f>'Hourly Loads p.u. of Peak'!C283^2</f>
        <v>0.22128353531651768</v>
      </c>
      <c r="D283" s="33">
        <f>'Hourly Loads p.u. of Peak'!D283^2</f>
        <v>0.20308146838806357</v>
      </c>
      <c r="E283" s="33">
        <f>'Hourly Loads p.u. of Peak'!E283^2</f>
        <v>0.19234453766864198</v>
      </c>
      <c r="F283" s="33">
        <f>'Hourly Loads p.u. of Peak'!F283^2</f>
        <v>0.19058947835009421</v>
      </c>
      <c r="G283" s="33">
        <f>'Hourly Loads p.u. of Peak'!G283^2</f>
        <v>0.21337597720602053</v>
      </c>
      <c r="H283" s="33">
        <f>'Hourly Loads p.u. of Peak'!H283^2</f>
        <v>0.26598753770044081</v>
      </c>
      <c r="I283" s="33">
        <f>'Hourly Loads p.u. of Peak'!I283^2</f>
        <v>0.28537693103965861</v>
      </c>
      <c r="J283" s="33">
        <f>'Hourly Loads p.u. of Peak'!J283^2</f>
        <v>0.31955458719916335</v>
      </c>
      <c r="K283" s="33">
        <f>'Hourly Loads p.u. of Peak'!K283^2</f>
        <v>0.3879090982790469</v>
      </c>
      <c r="L283" s="33">
        <f>'Hourly Loads p.u. of Peak'!L283^2</f>
        <v>0.45670739284322381</v>
      </c>
      <c r="M283" s="33">
        <f>'Hourly Loads p.u. of Peak'!M283^2</f>
        <v>0.52911126172887124</v>
      </c>
      <c r="N283" s="33">
        <f>'Hourly Loads p.u. of Peak'!N283^2</f>
        <v>0.59048297382549131</v>
      </c>
      <c r="O283" s="33">
        <f>'Hourly Loads p.u. of Peak'!O283^2</f>
        <v>0.63781990383732423</v>
      </c>
      <c r="P283" s="33">
        <f>'Hourly Loads p.u. of Peak'!P283^2</f>
        <v>0.65867551240858813</v>
      </c>
      <c r="Q283" s="33">
        <f>'Hourly Loads p.u. of Peak'!Q283^2</f>
        <v>0.69496969670647313</v>
      </c>
      <c r="R283" s="33">
        <f>'Hourly Loads p.u. of Peak'!R283^2</f>
        <v>0.71673225909105931</v>
      </c>
      <c r="S283" s="33">
        <f>'Hourly Loads p.u. of Peak'!S283^2</f>
        <v>0.69476073040029296</v>
      </c>
      <c r="T283" s="33">
        <f>'Hourly Loads p.u. of Peak'!T283^2</f>
        <v>0.64323689304149168</v>
      </c>
      <c r="U283" s="33">
        <f>'Hourly Loads p.u. of Peak'!U283^2</f>
        <v>0.61821928361530709</v>
      </c>
      <c r="V283" s="33">
        <f>'Hourly Loads p.u. of Peak'!V283^2</f>
        <v>0.58503766369849053</v>
      </c>
      <c r="W283" s="33">
        <f>'Hourly Loads p.u. of Peak'!W283^2</f>
        <v>0.51121285220984569</v>
      </c>
      <c r="X283" s="33">
        <f>'Hourly Loads p.u. of Peak'!X283^2</f>
        <v>0.42041376714342205</v>
      </c>
      <c r="Y283" s="33">
        <f>'Hourly Loads p.u. of Peak'!Y283^2</f>
        <v>0.37690294772204441</v>
      </c>
    </row>
    <row r="284" spans="1:25" x14ac:dyDescent="0.25">
      <c r="A284" s="29">
        <f>IF('2018 Hourly Load - RC2016'!A285="","",'2018 Hourly Load - RC2016'!A285)</f>
        <v>43375</v>
      </c>
      <c r="B284" s="33">
        <f>'Hourly Loads p.u. of Peak'!B284^2</f>
        <v>0.29451057703105743</v>
      </c>
      <c r="C284" s="33">
        <f>'Hourly Loads p.u. of Peak'!C284^2</f>
        <v>0.24757116112601402</v>
      </c>
      <c r="D284" s="33">
        <f>'Hourly Loads p.u. of Peak'!D284^2</f>
        <v>0.22408319225301895</v>
      </c>
      <c r="E284" s="33">
        <f>'Hourly Loads p.u. of Peak'!E284^2</f>
        <v>0.20972481429846027</v>
      </c>
      <c r="F284" s="33">
        <f>'Hourly Loads p.u. of Peak'!F284^2</f>
        <v>0.20610515981404756</v>
      </c>
      <c r="G284" s="33">
        <f>'Hourly Loads p.u. of Peak'!G284^2</f>
        <v>0.22546978107388121</v>
      </c>
      <c r="H284" s="33">
        <f>'Hourly Loads p.u. of Peak'!H284^2</f>
        <v>0.27467653088927879</v>
      </c>
      <c r="I284" s="33">
        <f>'Hourly Loads p.u. of Peak'!I284^2</f>
        <v>0.29319696206732837</v>
      </c>
      <c r="J284" s="33">
        <f>'Hourly Loads p.u. of Peak'!J284^2</f>
        <v>0.32892791366323981</v>
      </c>
      <c r="K284" s="33">
        <f>'Hourly Loads p.u. of Peak'!K284^2</f>
        <v>0.40367936954765027</v>
      </c>
      <c r="L284" s="33">
        <f>'Hourly Loads p.u. of Peak'!L284^2</f>
        <v>0.48642764577068209</v>
      </c>
      <c r="M284" s="33">
        <f>'Hourly Loads p.u. of Peak'!M284^2</f>
        <v>0.5601890336838028</v>
      </c>
      <c r="N284" s="33">
        <f>'Hourly Loads p.u. of Peak'!N284^2</f>
        <v>0.62381653242101975</v>
      </c>
      <c r="O284" s="33">
        <f>'Hourly Loads p.u. of Peak'!O284^2</f>
        <v>0.69211654352976282</v>
      </c>
      <c r="P284" s="33">
        <f>'Hourly Loads p.u. of Peak'!P284^2</f>
        <v>0.73045067216878057</v>
      </c>
      <c r="Q284" s="33">
        <f>'Hourly Loads p.u. of Peak'!Q284^2</f>
        <v>0.75798660409794982</v>
      </c>
      <c r="R284" s="33">
        <f>'Hourly Loads p.u. of Peak'!R284^2</f>
        <v>0.7742967551773986</v>
      </c>
      <c r="S284" s="33">
        <f>'Hourly Loads p.u. of Peak'!S284^2</f>
        <v>0.74682443884184502</v>
      </c>
      <c r="T284" s="33">
        <f>'Hourly Loads p.u. of Peak'!T284^2</f>
        <v>0.6858049036350623</v>
      </c>
      <c r="U284" s="33">
        <f>'Hourly Loads p.u. of Peak'!U284^2</f>
        <v>0.6556949307896982</v>
      </c>
      <c r="V284" s="33">
        <f>'Hourly Loads p.u. of Peak'!V284^2</f>
        <v>0.61729980323996225</v>
      </c>
      <c r="W284" s="33">
        <f>'Hourly Loads p.u. of Peak'!W284^2</f>
        <v>0.53374081092530024</v>
      </c>
      <c r="X284" s="33">
        <f>'Hourly Loads p.u. of Peak'!X284^2</f>
        <v>0.44754903586910605</v>
      </c>
      <c r="Y284" s="33">
        <f>'Hourly Loads p.u. of Peak'!Y284^2</f>
        <v>0.36146899439456426</v>
      </c>
    </row>
    <row r="285" spans="1:25" x14ac:dyDescent="0.25">
      <c r="A285" s="29">
        <f>IF('2018 Hourly Load - RC2016'!A286="","",'2018 Hourly Load - RC2016'!A286)</f>
        <v>43376</v>
      </c>
      <c r="B285" s="33">
        <f>'Hourly Loads p.u. of Peak'!B285^2</f>
        <v>0.29951994499436191</v>
      </c>
      <c r="C285" s="33">
        <f>'Hourly Loads p.u. of Peak'!C285^2</f>
        <v>0.26003094274761268</v>
      </c>
      <c r="D285" s="33">
        <f>'Hourly Loads p.u. of Peak'!D285^2</f>
        <v>0.23146074551941553</v>
      </c>
      <c r="E285" s="33">
        <f>'Hourly Loads p.u. of Peak'!E285^2</f>
        <v>0.21577583327482794</v>
      </c>
      <c r="F285" s="33">
        <f>'Hourly Loads p.u. of Peak'!F285^2</f>
        <v>0.20980135620085191</v>
      </c>
      <c r="G285" s="33">
        <f>'Hourly Loads p.u. of Peak'!G285^2</f>
        <v>0.22721898907750424</v>
      </c>
      <c r="H285" s="33">
        <f>'Hourly Loads p.u. of Peak'!H285^2</f>
        <v>0.27467653088927879</v>
      </c>
      <c r="I285" s="33">
        <f>'Hourly Loads p.u. of Peak'!I285^2</f>
        <v>0.29660026453152566</v>
      </c>
      <c r="J285" s="33">
        <f>'Hourly Loads p.u. of Peak'!J285^2</f>
        <v>0.33668896197014919</v>
      </c>
      <c r="K285" s="33">
        <f>'Hourly Loads p.u. of Peak'!K285^2</f>
        <v>0.41706128488549021</v>
      </c>
      <c r="L285" s="33">
        <f>'Hourly Loads p.u. of Peak'!L285^2</f>
        <v>0.50347543085624935</v>
      </c>
      <c r="M285" s="33">
        <f>'Hourly Loads p.u. of Peak'!M285^2</f>
        <v>0.58919945507912996</v>
      </c>
      <c r="N285" s="33">
        <f>'Hourly Loads p.u. of Peak'!N285^2</f>
        <v>0.65089960888389575</v>
      </c>
      <c r="O285" s="33">
        <f>'Hourly Loads p.u. of Peak'!O285^2</f>
        <v>0.72091216999703223</v>
      </c>
      <c r="P285" s="33">
        <f>'Hourly Loads p.u. of Peak'!P285^2</f>
        <v>0.75769563035625487</v>
      </c>
      <c r="Q285" s="33">
        <f>'Hourly Loads p.u. of Peak'!Q285^2</f>
        <v>0.77783016735457622</v>
      </c>
      <c r="R285" s="33">
        <f>'Hourly Loads p.u. of Peak'!R285^2</f>
        <v>0.77687240729994056</v>
      </c>
      <c r="S285" s="33">
        <f>'Hourly Loads p.u. of Peak'!S285^2</f>
        <v>0.7150354336227166</v>
      </c>
      <c r="T285" s="33">
        <f>'Hourly Loads p.u. of Peak'!T285^2</f>
        <v>0.63036747922592962</v>
      </c>
      <c r="U285" s="33">
        <f>'Hourly Loads p.u. of Peak'!U285^2</f>
        <v>0.58580488420122545</v>
      </c>
      <c r="V285" s="33">
        <f>'Hourly Loads p.u. of Peak'!V285^2</f>
        <v>0.52971926083038057</v>
      </c>
      <c r="W285" s="33">
        <f>'Hourly Loads p.u. of Peak'!W285^2</f>
        <v>0.46504631784998957</v>
      </c>
      <c r="X285" s="33">
        <f>'Hourly Loads p.u. of Peak'!X285^2</f>
        <v>0.39691228892490144</v>
      </c>
      <c r="Y285" s="33">
        <f>'Hourly Loads p.u. of Peak'!Y285^2</f>
        <v>0.33397920266709197</v>
      </c>
    </row>
    <row r="286" spans="1:25" x14ac:dyDescent="0.25">
      <c r="A286" s="29">
        <f>IF('2018 Hourly Load - RC2016'!A287="","",'2018 Hourly Load - RC2016'!A287)</f>
        <v>43377</v>
      </c>
      <c r="B286" s="33">
        <f>'Hourly Loads p.u. of Peak'!B286^2</f>
        <v>0.27964755283977005</v>
      </c>
      <c r="C286" s="33">
        <f>'Hourly Loads p.u. of Peak'!C286^2</f>
        <v>0.24014383153352056</v>
      </c>
      <c r="D286" s="33">
        <f>'Hourly Loads p.u. of Peak'!D286^2</f>
        <v>0.21651395954550745</v>
      </c>
      <c r="E286" s="33">
        <f>'Hourly Loads p.u. of Peak'!E286^2</f>
        <v>0.20075347596269838</v>
      </c>
      <c r="F286" s="33">
        <f>'Hourly Loads p.u. of Peak'!F286^2</f>
        <v>0.19329855337049906</v>
      </c>
      <c r="G286" s="33">
        <f>'Hourly Loads p.u. of Peak'!G286^2</f>
        <v>0.19587878774294462</v>
      </c>
      <c r="H286" s="33">
        <f>'Hourly Loads p.u. of Peak'!H286^2</f>
        <v>0.207549240597035</v>
      </c>
      <c r="I286" s="33">
        <f>'Hourly Loads p.u. of Peak'!I286^2</f>
        <v>0.22266144841089552</v>
      </c>
      <c r="J286" s="33">
        <f>'Hourly Loads p.u. of Peak'!J286^2</f>
        <v>0.27695854370989598</v>
      </c>
      <c r="K286" s="33">
        <f>'Hourly Loads p.u. of Peak'!K286^2</f>
        <v>0.35701155799575662</v>
      </c>
      <c r="L286" s="33">
        <f>'Hourly Loads p.u. of Peak'!L286^2</f>
        <v>0.42459601717886958</v>
      </c>
      <c r="M286" s="33">
        <f>'Hourly Loads p.u. of Peak'!M286^2</f>
        <v>0.48829436884612148</v>
      </c>
      <c r="N286" s="33">
        <f>'Hourly Loads p.u. of Peak'!N286^2</f>
        <v>0.5454646203700787</v>
      </c>
      <c r="O286" s="33">
        <f>'Hourly Loads p.u. of Peak'!O286^2</f>
        <v>0.58114539938437781</v>
      </c>
      <c r="P286" s="33">
        <f>'Hourly Loads p.u. of Peak'!P286^2</f>
        <v>0.59447075666626348</v>
      </c>
      <c r="Q286" s="33">
        <f>'Hourly Loads p.u. of Peak'!Q286^2</f>
        <v>0.58650861130367538</v>
      </c>
      <c r="R286" s="33">
        <f>'Hourly Loads p.u. of Peak'!R286^2</f>
        <v>0.55906384258173303</v>
      </c>
      <c r="S286" s="33">
        <f>'Hourly Loads p.u. of Peak'!S286^2</f>
        <v>0.51894907781441935</v>
      </c>
      <c r="T286" s="33">
        <f>'Hourly Loads p.u. of Peak'!T286^2</f>
        <v>0.46904375047265412</v>
      </c>
      <c r="U286" s="33">
        <f>'Hourly Loads p.u. of Peak'!U286^2</f>
        <v>0.46066890062664329</v>
      </c>
      <c r="V286" s="33">
        <f>'Hourly Loads p.u. of Peak'!V286^2</f>
        <v>0.43379277602560895</v>
      </c>
      <c r="W286" s="33">
        <f>'Hourly Loads p.u. of Peak'!W286^2</f>
        <v>0.38484458555249224</v>
      </c>
      <c r="X286" s="33">
        <f>'Hourly Loads p.u. of Peak'!X286^2</f>
        <v>0.32887999118453259</v>
      </c>
      <c r="Y286" s="33">
        <f>'Hourly Loads p.u. of Peak'!Y286^2</f>
        <v>0.27515847709638924</v>
      </c>
    </row>
    <row r="287" spans="1:25" x14ac:dyDescent="0.25">
      <c r="A287" s="29">
        <f>IF('2018 Hourly Load - RC2016'!A288="","",'2018 Hourly Load - RC2016'!A288)</f>
        <v>43378</v>
      </c>
      <c r="B287" s="33">
        <f>'Hourly Loads p.u. of Peak'!B287^2</f>
        <v>0.22475614409230613</v>
      </c>
      <c r="C287" s="33">
        <f>'Hourly Loads p.u. of Peak'!C287^2</f>
        <v>0.18670610971046125</v>
      </c>
      <c r="D287" s="33">
        <f>'Hourly Loads p.u. of Peak'!D287^2</f>
        <v>0.16047430879693458</v>
      </c>
      <c r="E287" s="33">
        <f>'Hourly Loads p.u. of Peak'!E287^2</f>
        <v>0.14126948324698113</v>
      </c>
      <c r="F287" s="33">
        <f>'Hourly Loads p.u. of Peak'!F287^2</f>
        <v>0.13118599358316138</v>
      </c>
      <c r="G287" s="33">
        <f>'Hourly Loads p.u. of Peak'!G287^2</f>
        <v>0.12856610398364435</v>
      </c>
      <c r="H287" s="33">
        <f>'Hourly Loads p.u. of Peak'!H287^2</f>
        <v>0.13306916737215979</v>
      </c>
      <c r="I287" s="33">
        <f>'Hourly Loads p.u. of Peak'!I287^2</f>
        <v>0.1374637894164778</v>
      </c>
      <c r="J287" s="33">
        <f>'Hourly Loads p.u. of Peak'!J287^2</f>
        <v>0.16151368003156946</v>
      </c>
      <c r="K287" s="33">
        <f>'Hourly Loads p.u. of Peak'!K287^2</f>
        <v>0.20079091774486393</v>
      </c>
      <c r="L287" s="33">
        <f>'Hourly Loads p.u. of Peak'!L287^2</f>
        <v>0.24330723357704478</v>
      </c>
      <c r="M287" s="33">
        <f>'Hourly Loads p.u. of Peak'!M287^2</f>
        <v>0.27577247414481998</v>
      </c>
      <c r="N287" s="33">
        <f>'Hourly Loads p.u. of Peak'!N287^2</f>
        <v>0.31297569827074551</v>
      </c>
      <c r="O287" s="33">
        <f>'Hourly Loads p.u. of Peak'!O287^2</f>
        <v>0.34773602809114884</v>
      </c>
      <c r="P287" s="33">
        <f>'Hourly Loads p.u. of Peak'!P287^2</f>
        <v>0.37803239813450068</v>
      </c>
      <c r="Q287" s="33">
        <f>'Hourly Loads p.u. of Peak'!Q287^2</f>
        <v>0.4009762558161678</v>
      </c>
      <c r="R287" s="33">
        <f>'Hourly Loads p.u. of Peak'!R287^2</f>
        <v>0.42383406844554788</v>
      </c>
      <c r="S287" s="33">
        <f>'Hourly Loads p.u. of Peak'!S287^2</f>
        <v>0.41479787338105356</v>
      </c>
      <c r="T287" s="33">
        <f>'Hourly Loads p.u. of Peak'!T287^2</f>
        <v>0.38039943656590258</v>
      </c>
      <c r="U287" s="33">
        <f>'Hourly Loads p.u. of Peak'!U287^2</f>
        <v>0.37762149338427831</v>
      </c>
      <c r="V287" s="33">
        <f>'Hourly Loads p.u. of Peak'!V287^2</f>
        <v>0.35886129096136254</v>
      </c>
      <c r="W287" s="33">
        <f>'Hourly Loads p.u. of Peak'!W287^2</f>
        <v>0.31059610709303598</v>
      </c>
      <c r="X287" s="33">
        <f>'Hourly Loads p.u. of Peak'!X287^2</f>
        <v>0.25680262287869077</v>
      </c>
      <c r="Y287" s="33">
        <f>'Hourly Loads p.u. of Peak'!Y287^2</f>
        <v>0.20519570627430173</v>
      </c>
    </row>
    <row r="288" spans="1:25" x14ac:dyDescent="0.25">
      <c r="A288" s="29">
        <f>IF('2018 Hourly Load - RC2016'!A289="","",'2018 Hourly Load - RC2016'!A289)</f>
        <v>43379</v>
      </c>
      <c r="B288" s="33">
        <f>'Hourly Loads p.u. of Peak'!B288^2</f>
        <v>0.16788883427398285</v>
      </c>
      <c r="C288" s="33">
        <f>'Hourly Loads p.u. of Peak'!C288^2</f>
        <v>0.14372986341813582</v>
      </c>
      <c r="D288" s="33">
        <f>'Hourly Loads p.u. of Peak'!D288^2</f>
        <v>0.12991792007380867</v>
      </c>
      <c r="E288" s="33">
        <f>'Hourly Loads p.u. of Peak'!E288^2</f>
        <v>0.12302428905524289</v>
      </c>
      <c r="F288" s="33">
        <f>'Hourly Loads p.u. of Peak'!F288^2</f>
        <v>0.12464156142840041</v>
      </c>
      <c r="G288" s="33">
        <f>'Hourly Loads p.u. of Peak'!G288^2</f>
        <v>0.14608370496981507</v>
      </c>
      <c r="H288" s="33">
        <f>'Hourly Loads p.u. of Peak'!H288^2</f>
        <v>0.18732042271593299</v>
      </c>
      <c r="I288" s="33">
        <f>'Hourly Loads p.u. of Peak'!I288^2</f>
        <v>0.20682657003707833</v>
      </c>
      <c r="J288" s="33">
        <f>'Hourly Loads p.u. of Peak'!J288^2</f>
        <v>0.22678105341689753</v>
      </c>
      <c r="K288" s="33">
        <f>'Hourly Loads p.u. of Peak'!K288^2</f>
        <v>0.26598753770044081</v>
      </c>
      <c r="L288" s="33">
        <f>'Hourly Loads p.u. of Peak'!L288^2</f>
        <v>0.30882898205588472</v>
      </c>
      <c r="M288" s="33">
        <f>'Hourly Loads p.u. of Peak'!M288^2</f>
        <v>0.34951220241725289</v>
      </c>
      <c r="N288" s="33">
        <f>'Hourly Loads p.u. of Peak'!N288^2</f>
        <v>0.39465180831478414</v>
      </c>
      <c r="O288" s="33">
        <f>'Hourly Loads p.u. of Peak'!O288^2</f>
        <v>0.42956536333511042</v>
      </c>
      <c r="P288" s="33">
        <f>'Hourly Loads p.u. of Peak'!P288^2</f>
        <v>0.46607259519642347</v>
      </c>
      <c r="Q288" s="33">
        <f>'Hourly Loads p.u. of Peak'!Q288^2</f>
        <v>0.47772503675355898</v>
      </c>
      <c r="R288" s="33">
        <f>'Hourly Loads p.u. of Peak'!R288^2</f>
        <v>0.49074986826652167</v>
      </c>
      <c r="S288" s="33">
        <f>'Hourly Loads p.u. of Peak'!S288^2</f>
        <v>0.47254117671392104</v>
      </c>
      <c r="T288" s="33">
        <f>'Hourly Loads p.u. of Peak'!T288^2</f>
        <v>0.45439502545362559</v>
      </c>
      <c r="U288" s="33">
        <f>'Hourly Loads p.u. of Peak'!U288^2</f>
        <v>0.47328820913279446</v>
      </c>
      <c r="V288" s="33">
        <f>'Hourly Loads p.u. of Peak'!V288^2</f>
        <v>0.44414552742186569</v>
      </c>
      <c r="W288" s="33">
        <f>'Hourly Loads p.u. of Peak'!W288^2</f>
        <v>0.38546689174741505</v>
      </c>
      <c r="X288" s="33">
        <f>'Hourly Loads p.u. of Peak'!X288^2</f>
        <v>0.32462887298786558</v>
      </c>
      <c r="Y288" s="33">
        <f>'Hourly Loads p.u. of Peak'!Y288^2</f>
        <v>0.26302223548475362</v>
      </c>
    </row>
    <row r="289" spans="1:25" x14ac:dyDescent="0.25">
      <c r="A289" s="29">
        <f>IF('2018 Hourly Load - RC2016'!A290="","",'2018 Hourly Load - RC2016'!A290)</f>
        <v>43380</v>
      </c>
      <c r="B289" s="33">
        <f>'Hourly Loads p.u. of Peak'!B289^2</f>
        <v>0.21410999079831014</v>
      </c>
      <c r="C289" s="33">
        <f>'Hourly Loads p.u. of Peak'!C289^2</f>
        <v>0.18717578770716289</v>
      </c>
      <c r="D289" s="33">
        <f>'Hourly Loads p.u. of Peak'!D289^2</f>
        <v>0.17070813466121426</v>
      </c>
      <c r="E289" s="33">
        <f>'Hourly Loads p.u. of Peak'!E289^2</f>
        <v>0.16054126375971808</v>
      </c>
      <c r="F289" s="33">
        <f>'Hourly Loads p.u. of Peak'!F289^2</f>
        <v>0.15830587467726398</v>
      </c>
      <c r="G289" s="33">
        <f>'Hourly Loads p.u. of Peak'!G289^2</f>
        <v>0.17743645381382528</v>
      </c>
      <c r="H289" s="33">
        <f>'Hourly Loads p.u. of Peak'!H289^2</f>
        <v>0.2249938974015957</v>
      </c>
      <c r="I289" s="33">
        <f>'Hourly Loads p.u. of Peak'!I289^2</f>
        <v>0.24844505116965016</v>
      </c>
      <c r="J289" s="33">
        <f>'Hourly Loads p.u. of Peak'!J289^2</f>
        <v>0.25947730047648493</v>
      </c>
      <c r="K289" s="33">
        <f>'Hourly Loads p.u. of Peak'!K289^2</f>
        <v>0.30093930606653552</v>
      </c>
      <c r="L289" s="33">
        <f>'Hourly Loads p.u. of Peak'!L289^2</f>
        <v>0.34891964157027633</v>
      </c>
      <c r="M289" s="33">
        <f>'Hourly Loads p.u. of Peak'!M289^2</f>
        <v>0.38479274939596247</v>
      </c>
      <c r="N289" s="33">
        <f>'Hourly Loads p.u. of Peak'!N289^2</f>
        <v>0.4153362222840265</v>
      </c>
      <c r="O289" s="33">
        <f>'Hourly Loads p.u. of Peak'!O289^2</f>
        <v>0.4418096797109512</v>
      </c>
      <c r="P289" s="33">
        <f>'Hourly Loads p.u. of Peak'!P289^2</f>
        <v>0.45535309971968302</v>
      </c>
      <c r="Q289" s="33">
        <f>'Hourly Loads p.u. of Peak'!Q289^2</f>
        <v>0.44917165332767511</v>
      </c>
      <c r="R289" s="33">
        <f>'Hourly Loads p.u. of Peak'!R289^2</f>
        <v>0.44838795418147714</v>
      </c>
      <c r="S289" s="33">
        <f>'Hourly Loads p.u. of Peak'!S289^2</f>
        <v>0.43770912289959646</v>
      </c>
      <c r="T289" s="33">
        <f>'Hourly Loads p.u. of Peak'!T289^2</f>
        <v>0.42962013213157857</v>
      </c>
      <c r="U289" s="33">
        <f>'Hourly Loads p.u. of Peak'!U289^2</f>
        <v>0.45062891004295713</v>
      </c>
      <c r="V289" s="33">
        <f>'Hourly Loads p.u. of Peak'!V289^2</f>
        <v>0.42677678409685249</v>
      </c>
      <c r="W289" s="33">
        <f>'Hourly Loads p.u. of Peak'!W289^2</f>
        <v>0.38577823337172962</v>
      </c>
      <c r="X289" s="33">
        <f>'Hourly Loads p.u. of Peak'!X289^2</f>
        <v>0.31936566932732374</v>
      </c>
      <c r="Y289" s="33">
        <f>'Hourly Loads p.u. of Peak'!Y289^2</f>
        <v>0.25191406571589509</v>
      </c>
    </row>
    <row r="290" spans="1:25" x14ac:dyDescent="0.25">
      <c r="A290" s="29">
        <f>IF('2018 Hourly Load - RC2016'!A291="","",'2018 Hourly Load - RC2016'!A291)</f>
        <v>43381</v>
      </c>
      <c r="B290" s="33">
        <f>'Hourly Loads p.u. of Peak'!B290^2</f>
        <v>0.20716873056503099</v>
      </c>
      <c r="C290" s="33">
        <f>'Hourly Loads p.u. of Peak'!C290^2</f>
        <v>0.18047644932137133</v>
      </c>
      <c r="D290" s="33">
        <f>'Hourly Loads p.u. of Peak'!D290^2</f>
        <v>0.16248903243459714</v>
      </c>
      <c r="E290" s="33">
        <f>'Hourly Loads p.u. of Peak'!E290^2</f>
        <v>0.15388211301479637</v>
      </c>
      <c r="F290" s="33">
        <f>'Hourly Loads p.u. of Peak'!F290^2</f>
        <v>0.15486706108552722</v>
      </c>
      <c r="G290" s="33">
        <f>'Hourly Loads p.u. of Peak'!G290^2</f>
        <v>0.17659269140869896</v>
      </c>
      <c r="H290" s="33">
        <f>'Hourly Loads p.u. of Peak'!H290^2</f>
        <v>0.22459771171087353</v>
      </c>
      <c r="I290" s="33">
        <f>'Hourly Loads p.u. of Peak'!I290^2</f>
        <v>0.24442138014763215</v>
      </c>
      <c r="J290" s="33">
        <f>'Hourly Loads p.u. of Peak'!J290^2</f>
        <v>0.26564288268292136</v>
      </c>
      <c r="K290" s="33">
        <f>'Hourly Loads p.u. of Peak'!K290^2</f>
        <v>0.31766792217214307</v>
      </c>
      <c r="L290" s="33">
        <f>'Hourly Loads p.u. of Peak'!L290^2</f>
        <v>0.38127608119633788</v>
      </c>
      <c r="M290" s="33">
        <f>'Hourly Loads p.u. of Peak'!M290^2</f>
        <v>0.43864945120278886</v>
      </c>
      <c r="N290" s="33">
        <f>'Hourly Loads p.u. of Peak'!N290^2</f>
        <v>0.49556168801759642</v>
      </c>
      <c r="O290" s="33">
        <f>'Hourly Loads p.u. of Peak'!O290^2</f>
        <v>0.54164502442977236</v>
      </c>
      <c r="P290" s="33">
        <f>'Hourly Loads p.u. of Peak'!P290^2</f>
        <v>0.58063590207241778</v>
      </c>
      <c r="Q290" s="33">
        <f>'Hourly Loads p.u. of Peak'!Q290^2</f>
        <v>0.59866590682620191</v>
      </c>
      <c r="R290" s="33">
        <f>'Hourly Loads p.u. of Peak'!R290^2</f>
        <v>0.59711521061650252</v>
      </c>
      <c r="S290" s="33">
        <f>'Hourly Loads p.u. of Peak'!S290^2</f>
        <v>0.57790118216312325</v>
      </c>
      <c r="T290" s="33">
        <f>'Hourly Loads p.u. of Peak'!T290^2</f>
        <v>0.54373797972902915</v>
      </c>
      <c r="U290" s="33">
        <f>'Hourly Loads p.u. of Peak'!U290^2</f>
        <v>0.54404610766874451</v>
      </c>
      <c r="V290" s="33">
        <f>'Hourly Loads p.u. of Peak'!V290^2</f>
        <v>0.51312649752429906</v>
      </c>
      <c r="W290" s="33">
        <f>'Hourly Loads p.u. of Peak'!W290^2</f>
        <v>0.4481641658242751</v>
      </c>
      <c r="X290" s="33">
        <f>'Hourly Loads p.u. of Peak'!X290^2</f>
        <v>0.37439342663011282</v>
      </c>
      <c r="Y290" s="33">
        <f>'Hourly Loads p.u. of Peak'!Y290^2</f>
        <v>0.30665030115261976</v>
      </c>
    </row>
    <row r="291" spans="1:25" x14ac:dyDescent="0.25">
      <c r="A291" s="29">
        <f>IF('2018 Hourly Load - RC2016'!A292="","",'2018 Hourly Load - RC2016'!A292)</f>
        <v>43382</v>
      </c>
      <c r="B291" s="33">
        <f>'Hourly Loads p.u. of Peak'!B291^2</f>
        <v>0.25065742950230202</v>
      </c>
      <c r="C291" s="33">
        <f>'Hourly Loads p.u. of Peak'!C291^2</f>
        <v>0.21807202924990904</v>
      </c>
      <c r="D291" s="33">
        <f>'Hourly Loads p.u. of Peak'!D291^2</f>
        <v>0.19673031291581253</v>
      </c>
      <c r="E291" s="33">
        <f>'Hourly Loads p.u. of Peak'!E291^2</f>
        <v>0.181721049491884</v>
      </c>
      <c r="F291" s="33">
        <f>'Hourly Loads p.u. of Peak'!F291^2</f>
        <v>0.179413053132289</v>
      </c>
      <c r="G291" s="33">
        <f>'Hourly Loads p.u. of Peak'!G291^2</f>
        <v>0.17533081833807315</v>
      </c>
      <c r="H291" s="33">
        <f>'Hourly Loads p.u. of Peak'!H291^2</f>
        <v>0.24227788568677081</v>
      </c>
      <c r="I291" s="33">
        <f>'Hourly Loads p.u. of Peak'!I291^2</f>
        <v>0.26190918690852422</v>
      </c>
      <c r="J291" s="33">
        <f>'Hourly Loads p.u. of Peak'!J291^2</f>
        <v>0.28797186352417625</v>
      </c>
      <c r="K291" s="33">
        <f>'Hourly Loads p.u. of Peak'!K291^2</f>
        <v>0.35337610216805682</v>
      </c>
      <c r="L291" s="33">
        <f>'Hourly Loads p.u. of Peak'!L291^2</f>
        <v>0.42171510516864724</v>
      </c>
      <c r="M291" s="33">
        <f>'Hourly Loads p.u. of Peak'!M291^2</f>
        <v>0.487068928589873</v>
      </c>
      <c r="N291" s="33">
        <f>'Hourly Loads p.u. of Peak'!N291^2</f>
        <v>0.53900383129584584</v>
      </c>
      <c r="O291" s="33">
        <f>'Hourly Loads p.u. of Peak'!O291^2</f>
        <v>0.59125375539100855</v>
      </c>
      <c r="P291" s="33">
        <f>'Hourly Loads p.u. of Peak'!P291^2</f>
        <v>0.62824625886364771</v>
      </c>
      <c r="Q291" s="33">
        <f>'Hourly Loads p.u. of Peak'!Q291^2</f>
        <v>0.65332884022941939</v>
      </c>
      <c r="R291" s="33">
        <f>'Hourly Loads p.u. of Peak'!R291^2</f>
        <v>0.6577941825367275</v>
      </c>
      <c r="S291" s="33">
        <f>'Hourly Loads p.u. of Peak'!S291^2</f>
        <v>0.63362252626752802</v>
      </c>
      <c r="T291" s="33">
        <f>'Hourly Loads p.u. of Peak'!T291^2</f>
        <v>0.58095431170810752</v>
      </c>
      <c r="U291" s="33">
        <f>'Hourly Loads p.u. of Peak'!U291^2</f>
        <v>0.56967268326937026</v>
      </c>
      <c r="V291" s="33">
        <f>'Hourly Loads p.u. of Peak'!V291^2</f>
        <v>0.53239860446779097</v>
      </c>
      <c r="W291" s="33">
        <f>'Hourly Loads p.u. of Peak'!W291^2</f>
        <v>0.46311088022780383</v>
      </c>
      <c r="X291" s="33">
        <f>'Hourly Loads p.u. of Peak'!X291^2</f>
        <v>0.39109027072410241</v>
      </c>
      <c r="Y291" s="33">
        <f>'Hourly Loads p.u. of Peak'!Y291^2</f>
        <v>0.31489528741793105</v>
      </c>
    </row>
    <row r="292" spans="1:25" x14ac:dyDescent="0.25">
      <c r="A292" s="29">
        <f>IF('2018 Hourly Load - RC2016'!A293="","",'2018 Hourly Load - RC2016'!A293)</f>
        <v>43383</v>
      </c>
      <c r="B292" s="33">
        <f>'Hourly Loads p.u. of Peak'!B292^2</f>
        <v>0.25671793940923221</v>
      </c>
      <c r="C292" s="33">
        <f>'Hourly Loads p.u. of Peak'!C292^2</f>
        <v>0.21846241948551492</v>
      </c>
      <c r="D292" s="33">
        <f>'Hourly Loads p.u. of Peak'!D292^2</f>
        <v>0.1970269284981509</v>
      </c>
      <c r="E292" s="33">
        <f>'Hourly Loads p.u. of Peak'!E292^2</f>
        <v>0.18229143399494557</v>
      </c>
      <c r="F292" s="33">
        <f>'Hourly Loads p.u. of Peak'!F292^2</f>
        <v>0.17969631822043172</v>
      </c>
      <c r="G292" s="33">
        <f>'Hourly Loads p.u. of Peak'!G292^2</f>
        <v>0.19762082998052782</v>
      </c>
      <c r="H292" s="33">
        <f>'Hourly Loads p.u. of Peak'!H292^2</f>
        <v>0.24351336499795123</v>
      </c>
      <c r="I292" s="33">
        <f>'Hourly Loads p.u. of Peak'!I292^2</f>
        <v>0.26564288268292136</v>
      </c>
      <c r="J292" s="33">
        <f>'Hourly Loads p.u. of Peak'!J292^2</f>
        <v>0.2941932287317261</v>
      </c>
      <c r="K292" s="33">
        <f>'Hourly Loads p.u. of Peak'!K292^2</f>
        <v>0.36101698555349121</v>
      </c>
      <c r="L292" s="33">
        <f>'Hourly Loads p.u. of Peak'!L292^2</f>
        <v>0.43329759453515743</v>
      </c>
      <c r="M292" s="33">
        <f>'Hourly Loads p.u. of Peak'!M292^2</f>
        <v>0.49362240130549156</v>
      </c>
      <c r="N292" s="33">
        <f>'Hourly Loads p.u. of Peak'!N292^2</f>
        <v>0.54997908963321174</v>
      </c>
      <c r="O292" s="33">
        <f>'Hourly Loads p.u. of Peak'!O292^2</f>
        <v>0.59885988524755418</v>
      </c>
      <c r="P292" s="33">
        <f>'Hourly Loads p.u. of Peak'!P292^2</f>
        <v>0.63322349870905592</v>
      </c>
      <c r="Q292" s="33">
        <f>'Hourly Loads p.u. of Peak'!Q292^2</f>
        <v>0.65698117095609765</v>
      </c>
      <c r="R292" s="33">
        <f>'Hourly Loads p.u. of Peak'!R292^2</f>
        <v>0.66173082572295527</v>
      </c>
      <c r="S292" s="33">
        <f>'Hourly Loads p.u. of Peak'!S292^2</f>
        <v>0.62864371536500985</v>
      </c>
      <c r="T292" s="33">
        <f>'Hourly Loads p.u. of Peak'!T292^2</f>
        <v>0.56375960136162784</v>
      </c>
      <c r="U292" s="33">
        <f>'Hourly Loads p.u. of Peak'!U292^2</f>
        <v>0.54170652433314681</v>
      </c>
      <c r="V292" s="33">
        <f>'Hourly Loads p.u. of Peak'!V292^2</f>
        <v>0.50110655603364807</v>
      </c>
      <c r="W292" s="33">
        <f>'Hourly Loads p.u. of Peak'!W292^2</f>
        <v>0.44264320406057833</v>
      </c>
      <c r="X292" s="33">
        <f>'Hourly Loads p.u. of Peak'!X292^2</f>
        <v>0.38132767994868211</v>
      </c>
      <c r="Y292" s="33">
        <f>'Hourly Loads p.u. of Peak'!Y292^2</f>
        <v>0.32087857637667444</v>
      </c>
    </row>
    <row r="293" spans="1:25" x14ac:dyDescent="0.25">
      <c r="A293" s="29">
        <f>IF('2018 Hourly Load - RC2016'!A294="","",'2018 Hourly Load - RC2016'!A294)</f>
        <v>43384</v>
      </c>
      <c r="B293" s="33">
        <f>'Hourly Loads p.u. of Peak'!B293^2</f>
        <v>0.26659122163175492</v>
      </c>
      <c r="C293" s="33">
        <f>'Hourly Loads p.u. of Peak'!C293^2</f>
        <v>0.23005582769893854</v>
      </c>
      <c r="D293" s="33">
        <f>'Hourly Loads p.u. of Peak'!D293^2</f>
        <v>0.20812066025217005</v>
      </c>
      <c r="E293" s="33">
        <f>'Hourly Loads p.u. of Peak'!E293^2</f>
        <v>0.19238118693977654</v>
      </c>
      <c r="F293" s="33">
        <f>'Hourly Loads p.u. of Peak'!F293^2</f>
        <v>0.18382877098235426</v>
      </c>
      <c r="G293" s="33">
        <f>'Hourly Loads p.u. of Peak'!G293^2</f>
        <v>0.18425894736645737</v>
      </c>
      <c r="H293" s="33">
        <f>'Hourly Loads p.u. of Peak'!H293^2</f>
        <v>0.19440227335873403</v>
      </c>
      <c r="I293" s="33">
        <f>'Hourly Loads p.u. of Peak'!I293^2</f>
        <v>0.20527141726204401</v>
      </c>
      <c r="J293" s="33">
        <f>'Hourly Loads p.u. of Peak'!J293^2</f>
        <v>0.25266955565887633</v>
      </c>
      <c r="K293" s="33">
        <f>'Hourly Loads p.u. of Peak'!K293^2</f>
        <v>0.33693143717886331</v>
      </c>
      <c r="L293" s="33">
        <f>'Hourly Loads p.u. of Peak'!L293^2</f>
        <v>0.41565939920523526</v>
      </c>
      <c r="M293" s="33">
        <f>'Hourly Loads p.u. of Peak'!M293^2</f>
        <v>0.48806083295236236</v>
      </c>
      <c r="N293" s="33">
        <f>'Hourly Loads p.u. of Peak'!N293^2</f>
        <v>0.54768860881477244</v>
      </c>
      <c r="O293" s="33">
        <f>'Hourly Loads p.u. of Peak'!O293^2</f>
        <v>0.59511520429272091</v>
      </c>
      <c r="P293" s="33">
        <f>'Hourly Loads p.u. of Peak'!P293^2</f>
        <v>0.62844497140375766</v>
      </c>
      <c r="Q293" s="33">
        <f>'Hourly Loads p.u. of Peak'!Q293^2</f>
        <v>0.65009087057860482</v>
      </c>
      <c r="R293" s="33">
        <f>'Hourly Loads p.u. of Peak'!R293^2</f>
        <v>0.65427476324154166</v>
      </c>
      <c r="S293" s="33">
        <f>'Hourly Loads p.u. of Peak'!S293^2</f>
        <v>0.62593026756898262</v>
      </c>
      <c r="T293" s="33">
        <f>'Hourly Loads p.u. of Peak'!T293^2</f>
        <v>0.55700393010473448</v>
      </c>
      <c r="U293" s="33">
        <f>'Hourly Loads p.u. of Peak'!U293^2</f>
        <v>0.5272893591671568</v>
      </c>
      <c r="V293" s="33">
        <f>'Hourly Loads p.u. of Peak'!V293^2</f>
        <v>0.48695230029251413</v>
      </c>
      <c r="W293" s="33">
        <f>'Hourly Loads p.u. of Peak'!W293^2</f>
        <v>0.42847072056573238</v>
      </c>
      <c r="X293" s="33">
        <f>'Hourly Loads p.u. of Peak'!X293^2</f>
        <v>0.37403560789963208</v>
      </c>
      <c r="Y293" s="33">
        <f>'Hourly Loads p.u. of Peak'!Y293^2</f>
        <v>0.31386453430435329</v>
      </c>
    </row>
    <row r="294" spans="1:25" x14ac:dyDescent="0.25">
      <c r="A294" s="29">
        <f>IF('2018 Hourly Load - RC2016'!A295="","",'2018 Hourly Load - RC2016'!A295)</f>
        <v>43385</v>
      </c>
      <c r="B294" s="33">
        <f>'Hourly Loads p.u. of Peak'!B294^2</f>
        <v>0.26379419010624611</v>
      </c>
      <c r="C294" s="33">
        <f>'Hourly Loads p.u. of Peak'!C294^2</f>
        <v>0.22642305663327758</v>
      </c>
      <c r="D294" s="33">
        <f>'Hourly Loads p.u. of Peak'!D294^2</f>
        <v>0.20000537347937133</v>
      </c>
      <c r="E294" s="33">
        <f>'Hourly Loads p.u. of Peak'!E294^2</f>
        <v>0.18425894736645737</v>
      </c>
      <c r="F294" s="33">
        <f>'Hourly Loads p.u. of Peak'!F294^2</f>
        <v>0.17690886665205488</v>
      </c>
      <c r="G294" s="33">
        <f>'Hourly Loads p.u. of Peak'!G294^2</f>
        <v>0.1755408163050888</v>
      </c>
      <c r="H294" s="33">
        <f>'Hourly Loads p.u. of Peak'!H294^2</f>
        <v>0.18261266804219514</v>
      </c>
      <c r="I294" s="33">
        <f>'Hourly Loads p.u. of Peak'!I294^2</f>
        <v>0.18804443565690912</v>
      </c>
      <c r="J294" s="33">
        <f>'Hourly Loads p.u. of Peak'!J294^2</f>
        <v>0.23781542539644973</v>
      </c>
      <c r="K294" s="33">
        <f>'Hourly Loads p.u. of Peak'!K294^2</f>
        <v>0.325724826717121</v>
      </c>
      <c r="L294" s="33">
        <f>'Hourly Loads p.u. of Peak'!L294^2</f>
        <v>0.40676453469272345</v>
      </c>
      <c r="M294" s="33">
        <f>'Hourly Loads p.u. of Peak'!M294^2</f>
        <v>0.48137056480295176</v>
      </c>
      <c r="N294" s="33">
        <f>'Hourly Loads p.u. of Peak'!N294^2</f>
        <v>0.54911185912610228</v>
      </c>
      <c r="O294" s="33">
        <f>'Hourly Loads p.u. of Peak'!O294^2</f>
        <v>0.59517966825717583</v>
      </c>
      <c r="P294" s="33">
        <f>'Hourly Loads p.u. of Peak'!P294^2</f>
        <v>0.62672383993630643</v>
      </c>
      <c r="Q294" s="33">
        <f>'Hourly Loads p.u. of Peak'!Q294^2</f>
        <v>0.64404135807144369</v>
      </c>
      <c r="R294" s="33">
        <f>'Hourly Loads p.u. of Peak'!R294^2</f>
        <v>0.64598755743483183</v>
      </c>
      <c r="S294" s="33">
        <f>'Hourly Loads p.u. of Peak'!S294^2</f>
        <v>0.62104768042320446</v>
      </c>
      <c r="T294" s="33">
        <f>'Hourly Loads p.u. of Peak'!T294^2</f>
        <v>0.56313236553861812</v>
      </c>
      <c r="U294" s="33">
        <f>'Hourly Loads p.u. of Peak'!U294^2</f>
        <v>0.55825190804803315</v>
      </c>
      <c r="V294" s="33">
        <f>'Hourly Loads p.u. of Peak'!V294^2</f>
        <v>0.51846762212625108</v>
      </c>
      <c r="W294" s="33">
        <f>'Hourly Loads p.u. of Peak'!W294^2</f>
        <v>0.45310041329844952</v>
      </c>
      <c r="X294" s="33">
        <f>'Hourly Loads p.u. of Peak'!X294^2</f>
        <v>0.38962844746948794</v>
      </c>
      <c r="Y294" s="33">
        <f>'Hourly Loads p.u. of Peak'!Y294^2</f>
        <v>0.32206302251607011</v>
      </c>
    </row>
    <row r="295" spans="1:25" x14ac:dyDescent="0.25">
      <c r="A295" s="29">
        <f>IF('2018 Hourly Load - RC2016'!A296="","",'2018 Hourly Load - RC2016'!A296)</f>
        <v>43386</v>
      </c>
      <c r="B295" s="33">
        <f>'Hourly Loads p.u. of Peak'!B295^2</f>
        <v>0.2703580248163136</v>
      </c>
      <c r="C295" s="33">
        <f>'Hourly Loads p.u. of Peak'!C295^2</f>
        <v>0.23598522241633824</v>
      </c>
      <c r="D295" s="33">
        <f>'Hourly Loads p.u. of Peak'!D295^2</f>
        <v>0.21550420971986919</v>
      </c>
      <c r="E295" s="33">
        <f>'Hourly Loads p.u. of Peak'!E295^2</f>
        <v>0.20379757192930115</v>
      </c>
      <c r="F295" s="33">
        <f>'Hourly Loads p.u. of Peak'!F295^2</f>
        <v>0.20406171725241706</v>
      </c>
      <c r="G295" s="33">
        <f>'Hourly Loads p.u. of Peak'!G295^2</f>
        <v>0.22566821431494941</v>
      </c>
      <c r="H295" s="33">
        <f>'Hourly Loads p.u. of Peak'!H295^2</f>
        <v>0.27148886474150247</v>
      </c>
      <c r="I295" s="33">
        <f>'Hourly Loads p.u. of Peak'!I295^2</f>
        <v>0.29184113978153398</v>
      </c>
      <c r="J295" s="33">
        <f>'Hourly Loads p.u. of Peak'!J295^2</f>
        <v>0.31993259052226758</v>
      </c>
      <c r="K295" s="33">
        <f>'Hourly Loads p.u. of Peak'!K295^2</f>
        <v>0.3836532372355273</v>
      </c>
      <c r="L295" s="33">
        <f>'Hourly Loads p.u. of Peak'!L295^2</f>
        <v>0.46186068883959908</v>
      </c>
      <c r="M295" s="33">
        <f>'Hourly Loads p.u. of Peak'!M295^2</f>
        <v>0.52905048102052932</v>
      </c>
      <c r="N295" s="33">
        <f>'Hourly Loads p.u. of Peak'!N295^2</f>
        <v>0.57860014721691144</v>
      </c>
      <c r="O295" s="33">
        <f>'Hourly Loads p.u. of Peak'!O295^2</f>
        <v>0.62006029721395317</v>
      </c>
      <c r="P295" s="33">
        <f>'Hourly Loads p.u. of Peak'!P295^2</f>
        <v>0.64887870575493456</v>
      </c>
      <c r="Q295" s="33">
        <f>'Hourly Loads p.u. of Peak'!Q295^2</f>
        <v>0.66806754318036676</v>
      </c>
      <c r="R295" s="33">
        <f>'Hourly Loads p.u. of Peak'!R295^2</f>
        <v>0.66547469845618612</v>
      </c>
      <c r="S295" s="33">
        <f>'Hourly Loads p.u. of Peak'!S295^2</f>
        <v>0.63835389567524592</v>
      </c>
      <c r="T295" s="33">
        <f>'Hourly Loads p.u. of Peak'!T295^2</f>
        <v>0.58791733282797731</v>
      </c>
      <c r="U295" s="33">
        <f>'Hourly Loads p.u. of Peak'!U295^2</f>
        <v>0.5856769792050559</v>
      </c>
      <c r="V295" s="33">
        <f>'Hourly Loads p.u. of Peak'!V295^2</f>
        <v>0.54312198569244985</v>
      </c>
      <c r="W295" s="33">
        <f>'Hourly Loads p.u. of Peak'!W295^2</f>
        <v>0.47714765580950164</v>
      </c>
      <c r="X295" s="33">
        <f>'Hourly Loads p.u. of Peak'!X295^2</f>
        <v>0.40288339346294838</v>
      </c>
      <c r="Y295" s="33">
        <f>'Hourly Loads p.u. of Peak'!Y295^2</f>
        <v>0.33007910052362027</v>
      </c>
    </row>
    <row r="296" spans="1:25" x14ac:dyDescent="0.25">
      <c r="A296" s="29">
        <f>IF('2018 Hourly Load - RC2016'!A297="","",'2018 Hourly Load - RC2016'!A297)</f>
        <v>43387</v>
      </c>
      <c r="B296" s="33">
        <f>'Hourly Loads p.u. of Peak'!B296^2</f>
        <v>0.2743262898909245</v>
      </c>
      <c r="C296" s="33">
        <f>'Hourly Loads p.u. of Peak'!C296^2</f>
        <v>0.24166132432401294</v>
      </c>
      <c r="D296" s="33">
        <f>'Hourly Loads p.u. of Peak'!D296^2</f>
        <v>0.22262202011429544</v>
      </c>
      <c r="E296" s="33">
        <f>'Hourly Loads p.u. of Peak'!E296^2</f>
        <v>0.21022258628752391</v>
      </c>
      <c r="F296" s="33">
        <f>'Hourly Loads p.u. of Peak'!F296^2</f>
        <v>0.20732089268297635</v>
      </c>
      <c r="G296" s="33">
        <f>'Hourly Loads p.u. of Peak'!G296^2</f>
        <v>0.22981541406627631</v>
      </c>
      <c r="H296" s="33">
        <f>'Hourly Loads p.u. of Peak'!H296^2</f>
        <v>0.28248277327238125</v>
      </c>
      <c r="I296" s="33">
        <f>'Hourly Loads p.u. of Peak'!I296^2</f>
        <v>0.30406449476429132</v>
      </c>
      <c r="J296" s="33">
        <f>'Hourly Loads p.u. of Peak'!J296^2</f>
        <v>0.33272482179326102</v>
      </c>
      <c r="K296" s="33">
        <f>'Hourly Loads p.u. of Peak'!K296^2</f>
        <v>0.39981301021965993</v>
      </c>
      <c r="L296" s="33">
        <f>'Hourly Loads p.u. of Peak'!L296^2</f>
        <v>0.47001713730867561</v>
      </c>
      <c r="M296" s="33">
        <f>'Hourly Loads p.u. of Peak'!M296^2</f>
        <v>0.53288648403391981</v>
      </c>
      <c r="N296" s="33">
        <f>'Hourly Loads p.u. of Peak'!N296^2</f>
        <v>0.57923593657307471</v>
      </c>
      <c r="O296" s="33">
        <f>'Hourly Loads p.u. of Peak'!O296^2</f>
        <v>0.63089834291458335</v>
      </c>
      <c r="P296" s="33">
        <f>'Hourly Loads p.u. of Peak'!P296^2</f>
        <v>0.65969316465148875</v>
      </c>
      <c r="Q296" s="33">
        <f>'Hourly Loads p.u. of Peak'!Q296^2</f>
        <v>0.66758953508974495</v>
      </c>
      <c r="R296" s="33">
        <f>'Hourly Loads p.u. of Peak'!R296^2</f>
        <v>0.65191123874120882</v>
      </c>
      <c r="S296" s="33">
        <f>'Hourly Loads p.u. of Peak'!S296^2</f>
        <v>0.61218951056792126</v>
      </c>
      <c r="T296" s="33">
        <f>'Hourly Loads p.u. of Peak'!T296^2</f>
        <v>0.57758361042455864</v>
      </c>
      <c r="U296" s="33">
        <f>'Hourly Loads p.u. of Peak'!U296^2</f>
        <v>0.58612470778831394</v>
      </c>
      <c r="V296" s="33">
        <f>'Hourly Loads p.u. of Peak'!V296^2</f>
        <v>0.5388198029028558</v>
      </c>
      <c r="W296" s="33">
        <f>'Hourly Loads p.u. of Peak'!W296^2</f>
        <v>0.46921545130418885</v>
      </c>
      <c r="X296" s="33">
        <f>'Hourly Loads p.u. of Peak'!X296^2</f>
        <v>0.39239778300376926</v>
      </c>
      <c r="Y296" s="33">
        <f>'Hourly Loads p.u. of Peak'!Y296^2</f>
        <v>0.31790344981719365</v>
      </c>
    </row>
    <row r="297" spans="1:25" x14ac:dyDescent="0.25">
      <c r="A297" s="29">
        <f>IF('2018 Hourly Load - RC2016'!A298="","",'2018 Hourly Load - RC2016'!A298)</f>
        <v>43388</v>
      </c>
      <c r="B297" s="33">
        <f>'Hourly Loads p.u. of Peak'!B297^2</f>
        <v>0.25633703661295071</v>
      </c>
      <c r="C297" s="33">
        <f>'Hourly Loads p.u. of Peak'!C297^2</f>
        <v>0.22006666954085077</v>
      </c>
      <c r="D297" s="33">
        <f>'Hourly Loads p.u. of Peak'!D297^2</f>
        <v>0.19981856606091597</v>
      </c>
      <c r="E297" s="33">
        <f>'Hourly Loads p.u. of Peak'!E297^2</f>
        <v>0.18764605572309018</v>
      </c>
      <c r="F297" s="33">
        <f>'Hourly Loads p.u. of Peak'!F297^2</f>
        <v>0.18789952134909715</v>
      </c>
      <c r="G297" s="33">
        <f>'Hourly Loads p.u. of Peak'!G297^2</f>
        <v>0.20842573859547339</v>
      </c>
      <c r="H297" s="33">
        <f>'Hourly Loads p.u. of Peak'!H297^2</f>
        <v>0.25705675707677883</v>
      </c>
      <c r="I297" s="33">
        <f>'Hourly Loads p.u. of Peak'!I297^2</f>
        <v>0.28079763646893557</v>
      </c>
      <c r="J297" s="33">
        <f>'Hourly Loads p.u. of Peak'!J297^2</f>
        <v>0.30595660088576865</v>
      </c>
      <c r="K297" s="33">
        <f>'Hourly Loads p.u. of Peak'!K297^2</f>
        <v>0.36202183368094687</v>
      </c>
      <c r="L297" s="33">
        <f>'Hourly Loads p.u. of Peak'!L297^2</f>
        <v>0.41873584847458667</v>
      </c>
      <c r="M297" s="33">
        <f>'Hourly Loads p.u. of Peak'!M297^2</f>
        <v>0.4761669094437298</v>
      </c>
      <c r="N297" s="33">
        <f>'Hourly Loads p.u. of Peak'!N297^2</f>
        <v>0.41673756333115008</v>
      </c>
      <c r="O297" s="33">
        <f>'Hourly Loads p.u. of Peak'!O297^2</f>
        <v>0.55351702121800839</v>
      </c>
      <c r="P297" s="33">
        <f>'Hourly Loads p.u. of Peak'!P297^2</f>
        <v>0.56325778477331612</v>
      </c>
      <c r="Q297" s="33">
        <f>'Hourly Loads p.u. of Peak'!Q297^2</f>
        <v>0.57036665585278712</v>
      </c>
      <c r="R297" s="33">
        <f>'Hourly Loads p.u. of Peak'!R297^2</f>
        <v>0.55326837524609063</v>
      </c>
      <c r="S297" s="33">
        <f>'Hourly Loads p.u. of Peak'!S297^2</f>
        <v>0.52650084385810769</v>
      </c>
      <c r="T297" s="33">
        <f>'Hourly Loads p.u. of Peak'!T297^2</f>
        <v>0.49479727272461227</v>
      </c>
      <c r="U297" s="33">
        <f>'Hourly Loads p.u. of Peak'!U297^2</f>
        <v>0.5023495188135283</v>
      </c>
      <c r="V297" s="33">
        <f>'Hourly Loads p.u. of Peak'!V297^2</f>
        <v>0.46140649273790535</v>
      </c>
      <c r="W297" s="33">
        <f>'Hourly Loads p.u. of Peak'!W297^2</f>
        <v>0.40251220678208188</v>
      </c>
      <c r="X297" s="33">
        <f>'Hourly Loads p.u. of Peak'!X297^2</f>
        <v>0.33065544806122316</v>
      </c>
      <c r="Y297" s="33">
        <f>'Hourly Loads p.u. of Peak'!Y297^2</f>
        <v>0.26676382843955632</v>
      </c>
    </row>
    <row r="298" spans="1:25" x14ac:dyDescent="0.25">
      <c r="A298" s="29">
        <f>IF('2018 Hourly Load - RC2016'!A299="","",'2018 Hourly Load - RC2016'!A299)</f>
        <v>43389</v>
      </c>
      <c r="B298" s="33">
        <f>'Hourly Loads p.u. of Peak'!B298^2</f>
        <v>0.21596995483693918</v>
      </c>
      <c r="C298" s="33">
        <f>'Hourly Loads p.u. of Peak'!C298^2</f>
        <v>0.18515676286425736</v>
      </c>
      <c r="D298" s="33">
        <f>'Hourly Loads p.u. of Peak'!D298^2</f>
        <v>0.16727310557149325</v>
      </c>
      <c r="E298" s="33">
        <f>'Hourly Loads p.u. of Peak'!E298^2</f>
        <v>0.15559135332554505</v>
      </c>
      <c r="F298" s="33">
        <f>'Hourly Loads p.u. of Peak'!F298^2</f>
        <v>0.15052437120678458</v>
      </c>
      <c r="G298" s="33">
        <f>'Hourly Loads p.u. of Peak'!G298^2</f>
        <v>0.16471974500372097</v>
      </c>
      <c r="H298" s="33">
        <f>'Hourly Loads p.u. of Peak'!H298^2</f>
        <v>0.20262984183755409</v>
      </c>
      <c r="I298" s="33">
        <f>'Hourly Loads p.u. of Peak'!I298^2</f>
        <v>0.2167084127752307</v>
      </c>
      <c r="J298" s="33">
        <f>'Hourly Loads p.u. of Peak'!J298^2</f>
        <v>0.23125978113078149</v>
      </c>
      <c r="K298" s="33">
        <f>'Hourly Loads p.u. of Peak'!K298^2</f>
        <v>0.26883946719822455</v>
      </c>
      <c r="L298" s="33">
        <f>'Hourly Loads p.u. of Peak'!L298^2</f>
        <v>0.30692800120735558</v>
      </c>
      <c r="M298" s="33">
        <f>'Hourly Loads p.u. of Peak'!M298^2</f>
        <v>0.33824231152074513</v>
      </c>
      <c r="N298" s="33">
        <f>'Hourly Loads p.u. of Peak'!N298^2</f>
        <v>0.37219809950395988</v>
      </c>
      <c r="O298" s="33">
        <f>'Hourly Loads p.u. of Peak'!O298^2</f>
        <v>0.40831152146202454</v>
      </c>
      <c r="P298" s="33">
        <f>'Hourly Loads p.u. of Peak'!P298^2</f>
        <v>0.44203187606361527</v>
      </c>
      <c r="Q298" s="33">
        <f>'Hourly Loads p.u. of Peak'!Q298^2</f>
        <v>0.47668600242339315</v>
      </c>
      <c r="R298" s="33">
        <f>'Hourly Loads p.u. of Peak'!R298^2</f>
        <v>0.49685665802466972</v>
      </c>
      <c r="S298" s="33">
        <f>'Hourly Loads p.u. of Peak'!S298^2</f>
        <v>0.48660249919015058</v>
      </c>
      <c r="T298" s="33">
        <f>'Hourly Loads p.u. of Peak'!T298^2</f>
        <v>0.44659921139849429</v>
      </c>
      <c r="U298" s="33">
        <f>'Hourly Loads p.u. of Peak'!U298^2</f>
        <v>0.44292122007235513</v>
      </c>
      <c r="V298" s="33">
        <f>'Hourly Loads p.u. of Peak'!V298^2</f>
        <v>0.40671124268993847</v>
      </c>
      <c r="W298" s="33">
        <f>'Hourly Loads p.u. of Peak'!W298^2</f>
        <v>0.3471449754589977</v>
      </c>
      <c r="X298" s="33">
        <f>'Hourly Loads p.u. of Peak'!X298^2</f>
        <v>0.28243836297912389</v>
      </c>
      <c r="Y298" s="33">
        <f>'Hourly Loads p.u. of Peak'!Y298^2</f>
        <v>0.22108703971255156</v>
      </c>
    </row>
    <row r="299" spans="1:25" x14ac:dyDescent="0.25">
      <c r="A299" s="29">
        <f>IF('2018 Hourly Load - RC2016'!A300="","",'2018 Hourly Load - RC2016'!A300)</f>
        <v>43390</v>
      </c>
      <c r="B299" s="33">
        <f>'Hourly Loads p.u. of Peak'!B299^2</f>
        <v>0.17393404383028213</v>
      </c>
      <c r="C299" s="33">
        <f>'Hourly Loads p.u. of Peak'!C299^2</f>
        <v>0.14499983616097242</v>
      </c>
      <c r="D299" s="33">
        <f>'Hourly Loads p.u. of Peak'!D299^2</f>
        <v>0.12985768923545532</v>
      </c>
      <c r="E299" s="33">
        <f>'Hourly Loads p.u. of Peak'!E299^2</f>
        <v>0.12138846249761817</v>
      </c>
      <c r="F299" s="33">
        <f>'Hourly Loads p.u. of Peak'!F299^2</f>
        <v>0.11933020835867986</v>
      </c>
      <c r="G299" s="33">
        <f>'Hourly Loads p.u. of Peak'!G299^2</f>
        <v>0.13453632523847175</v>
      </c>
      <c r="H299" s="33">
        <f>'Hourly Loads p.u. of Peak'!H299^2</f>
        <v>0.17005279262650938</v>
      </c>
      <c r="I299" s="33">
        <f>'Hourly Loads p.u. of Peak'!I299^2</f>
        <v>0.18713963768306535</v>
      </c>
      <c r="J299" s="33">
        <f>'Hourly Loads p.u. of Peak'!J299^2</f>
        <v>0.20504432619367327</v>
      </c>
      <c r="K299" s="33">
        <f>'Hourly Loads p.u. of Peak'!K299^2</f>
        <v>0.24051251150548744</v>
      </c>
      <c r="L299" s="33">
        <f>'Hourly Loads p.u. of Peak'!L299^2</f>
        <v>0.2758602438686899</v>
      </c>
      <c r="M299" s="33">
        <f>'Hourly Loads p.u. of Peak'!M299^2</f>
        <v>0.30985143998792253</v>
      </c>
      <c r="N299" s="33">
        <f>'Hourly Loads p.u. of Peak'!N299^2</f>
        <v>0.33945835336423874</v>
      </c>
      <c r="O299" s="33">
        <f>'Hourly Loads p.u. of Peak'!O299^2</f>
        <v>0.37516075710684538</v>
      </c>
      <c r="P299" s="33">
        <f>'Hourly Loads p.u. of Peak'!P299^2</f>
        <v>0.41136070765366317</v>
      </c>
      <c r="Q299" s="33">
        <f>'Hourly Loads p.u. of Peak'!Q299^2</f>
        <v>0.44526000042320801</v>
      </c>
      <c r="R299" s="33">
        <f>'Hourly Loads p.u. of Peak'!R299^2</f>
        <v>0.46208787068015844</v>
      </c>
      <c r="S299" s="33">
        <f>'Hourly Loads p.u. of Peak'!S299^2</f>
        <v>0.44676675416554495</v>
      </c>
      <c r="T299" s="33">
        <f>'Hourly Loads p.u. of Peak'!T299^2</f>
        <v>0.4000243837344562</v>
      </c>
      <c r="U299" s="33">
        <f>'Hourly Loads p.u. of Peak'!U299^2</f>
        <v>0.38453362098188398</v>
      </c>
      <c r="V299" s="33">
        <f>'Hourly Loads p.u. of Peak'!V299^2</f>
        <v>0.34596437840952116</v>
      </c>
      <c r="W299" s="33">
        <f>'Hourly Loads p.u. of Peak'!W299^2</f>
        <v>0.29596349064624011</v>
      </c>
      <c r="X299" s="33">
        <f>'Hourly Loads p.u. of Peak'!X299^2</f>
        <v>0.25187212721915736</v>
      </c>
      <c r="Y299" s="33">
        <f>'Hourly Loads p.u. of Peak'!Y299^2</f>
        <v>0.20576387907807639</v>
      </c>
    </row>
    <row r="300" spans="1:25" x14ac:dyDescent="0.25">
      <c r="A300" s="29">
        <f>IF('2018 Hourly Load - RC2016'!A301="","",'2018 Hourly Load - RC2016'!A301)</f>
        <v>43391</v>
      </c>
      <c r="B300" s="33">
        <f>'Hourly Loads p.u. of Peak'!B300^2</f>
        <v>0.17032857250033323</v>
      </c>
      <c r="C300" s="33">
        <f>'Hourly Loads p.u. of Peak'!C300^2</f>
        <v>0.14152085238455603</v>
      </c>
      <c r="D300" s="33">
        <f>'Hourly Loads p.u. of Peak'!D300^2</f>
        <v>0.12487768083829572</v>
      </c>
      <c r="E300" s="33">
        <f>'Hourly Loads p.u. of Peak'!E300^2</f>
        <v>0.11586303369487243</v>
      </c>
      <c r="F300" s="33">
        <f>'Hourly Loads p.u. of Peak'!F300^2</f>
        <v>0.11188725896727651</v>
      </c>
      <c r="G300" s="33">
        <f>'Hourly Loads p.u. of Peak'!G300^2</f>
        <v>0.11546517220989977</v>
      </c>
      <c r="H300" s="33">
        <f>'Hourly Loads p.u. of Peak'!H300^2</f>
        <v>0.12674492934505732</v>
      </c>
      <c r="I300" s="33">
        <f>'Hourly Loads p.u. of Peak'!I300^2</f>
        <v>0.1389860617118221</v>
      </c>
      <c r="J300" s="33">
        <f>'Hourly Loads p.u. of Peak'!J300^2</f>
        <v>0.17219593098109254</v>
      </c>
      <c r="K300" s="33">
        <f>'Hourly Loads p.u. of Peak'!K300^2</f>
        <v>0.22069431034747108</v>
      </c>
      <c r="L300" s="33">
        <f>'Hourly Loads p.u. of Peak'!L300^2</f>
        <v>0.26559981651630266</v>
      </c>
      <c r="M300" s="33">
        <f>'Hourly Loads p.u. of Peak'!M300^2</f>
        <v>0.30558694860401275</v>
      </c>
      <c r="N300" s="33">
        <f>'Hourly Loads p.u. of Peak'!N300^2</f>
        <v>0.34778530517020856</v>
      </c>
      <c r="O300" s="33">
        <f>'Hourly Loads p.u. of Peak'!O300^2</f>
        <v>0.38671301235208627</v>
      </c>
      <c r="P300" s="33">
        <f>'Hourly Loads p.u. of Peak'!P300^2</f>
        <v>0.42367088274354853</v>
      </c>
      <c r="Q300" s="33">
        <f>'Hourly Loads p.u. of Peak'!Q300^2</f>
        <v>0.45310041329844952</v>
      </c>
      <c r="R300" s="33">
        <f>'Hourly Loads p.u. of Peak'!R300^2</f>
        <v>0.46407809455500254</v>
      </c>
      <c r="S300" s="33">
        <f>'Hourly Loads p.u. of Peak'!S300^2</f>
        <v>0.44699019339894486</v>
      </c>
      <c r="T300" s="33">
        <f>'Hourly Loads p.u. of Peak'!T300^2</f>
        <v>0.39981301021965993</v>
      </c>
      <c r="U300" s="33">
        <f>'Hourly Loads p.u. of Peak'!U300^2</f>
        <v>0.38744084470745821</v>
      </c>
      <c r="V300" s="33">
        <f>'Hourly Loads p.u. of Peak'!V300^2</f>
        <v>0.35050092102504737</v>
      </c>
      <c r="W300" s="33">
        <f>'Hourly Loads p.u. of Peak'!W300^2</f>
        <v>0.30222419337820144</v>
      </c>
      <c r="X300" s="33">
        <f>'Hourly Loads p.u. of Peak'!X300^2</f>
        <v>0.25998833393317472</v>
      </c>
      <c r="Y300" s="33">
        <f>'Hourly Loads p.u. of Peak'!Y300^2</f>
        <v>0.2137235107492888</v>
      </c>
    </row>
    <row r="301" spans="1:25" x14ac:dyDescent="0.25">
      <c r="A301" s="29">
        <f>IF('2018 Hourly Load - RC2016'!A302="","",'2018 Hourly Load - RC2016'!A302)</f>
        <v>43392</v>
      </c>
      <c r="B301" s="33">
        <f>'Hourly Loads p.u. of Peak'!B301^2</f>
        <v>0.17659269140869896</v>
      </c>
      <c r="C301" s="33">
        <f>'Hourly Loads p.u. of Peak'!C301^2</f>
        <v>0.14997374187406975</v>
      </c>
      <c r="D301" s="33">
        <f>'Hourly Loads p.u. of Peak'!D301^2</f>
        <v>0.13203479733599127</v>
      </c>
      <c r="E301" s="33">
        <f>'Hourly Loads p.u. of Peak'!E301^2</f>
        <v>0.12176723214746825</v>
      </c>
      <c r="F301" s="33">
        <f>'Hourly Loads p.u. of Peak'!F301^2</f>
        <v>0.1176045592292284</v>
      </c>
      <c r="G301" s="33">
        <f>'Hourly Loads p.u. of Peak'!G301^2</f>
        <v>0.11777655856161395</v>
      </c>
      <c r="H301" s="33">
        <f>'Hourly Loads p.u. of Peak'!H301^2</f>
        <v>0.12540976646025734</v>
      </c>
      <c r="I301" s="33">
        <f>'Hourly Loads p.u. of Peak'!I301^2</f>
        <v>0.13300821035629781</v>
      </c>
      <c r="J301" s="33">
        <f>'Hourly Loads p.u. of Peak'!J301^2</f>
        <v>0.16727310557149325</v>
      </c>
      <c r="K301" s="33">
        <f>'Hourly Loads p.u. of Peak'!K301^2</f>
        <v>0.21924424732813316</v>
      </c>
      <c r="L301" s="33">
        <f>'Hourly Loads p.u. of Peak'!L301^2</f>
        <v>0.27009739691550466</v>
      </c>
      <c r="M301" s="33">
        <f>'Hourly Loads p.u. of Peak'!M301^2</f>
        <v>0.31715006858197764</v>
      </c>
      <c r="N301" s="33">
        <f>'Hourly Loads p.u. of Peak'!N301^2</f>
        <v>0.3692979647371889</v>
      </c>
      <c r="O301" s="33">
        <f>'Hourly Loads p.u. of Peak'!O301^2</f>
        <v>0.4116823344651902</v>
      </c>
      <c r="P301" s="33">
        <f>'Hourly Loads p.u. of Peak'!P301^2</f>
        <v>0.44732545698618531</v>
      </c>
      <c r="Q301" s="33">
        <f>'Hourly Loads p.u. of Peak'!Q301^2</f>
        <v>0.46915821420243925</v>
      </c>
      <c r="R301" s="33">
        <f>'Hourly Loads p.u. of Peak'!R301^2</f>
        <v>0.47674369687732349</v>
      </c>
      <c r="S301" s="33">
        <f>'Hourly Loads p.u. of Peak'!S301^2</f>
        <v>0.45970524736222684</v>
      </c>
      <c r="T301" s="33">
        <f>'Hourly Loads p.u. of Peak'!T301^2</f>
        <v>0.42280108966773106</v>
      </c>
      <c r="U301" s="33">
        <f>'Hourly Loads p.u. of Peak'!U301^2</f>
        <v>0.42584927561967639</v>
      </c>
      <c r="V301" s="33">
        <f>'Hourly Loads p.u. of Peak'!V301^2</f>
        <v>0.39208378105608205</v>
      </c>
      <c r="W301" s="33">
        <f>'Hourly Loads p.u. of Peak'!W301^2</f>
        <v>0.33504244524170146</v>
      </c>
      <c r="X301" s="33">
        <f>'Hourly Loads p.u. of Peak'!X301^2</f>
        <v>0.28057628325025374</v>
      </c>
      <c r="Y301" s="33">
        <f>'Hourly Loads p.u. of Peak'!Y301^2</f>
        <v>0.22686064666132019</v>
      </c>
    </row>
    <row r="302" spans="1:25" x14ac:dyDescent="0.25">
      <c r="A302" s="29">
        <f>IF('2018 Hourly Load - RC2016'!A303="","",'2018 Hourly Load - RC2016'!A303)</f>
        <v>43393</v>
      </c>
      <c r="B302" s="33">
        <f>'Hourly Loads p.u. of Peak'!B302^2</f>
        <v>0.18436657001533863</v>
      </c>
      <c r="C302" s="33">
        <f>'Hourly Loads p.u. of Peak'!C302^2</f>
        <v>0.15628429948498349</v>
      </c>
      <c r="D302" s="33">
        <f>'Hourly Loads p.u. of Peak'!D302^2</f>
        <v>0.14073606571771416</v>
      </c>
      <c r="E302" s="33">
        <f>'Hourly Loads p.u. of Peak'!E302^2</f>
        <v>0.13294726730538803</v>
      </c>
      <c r="F302" s="33">
        <f>'Hourly Loads p.u. of Peak'!F302^2</f>
        <v>0.13340468058291879</v>
      </c>
      <c r="G302" s="33">
        <f>'Hourly Loads p.u. of Peak'!G302^2</f>
        <v>0.15133595312544423</v>
      </c>
      <c r="H302" s="33">
        <f>'Hourly Loads p.u. of Peak'!H302^2</f>
        <v>0.18996982375044899</v>
      </c>
      <c r="I302" s="33">
        <f>'Hourly Loads p.u. of Peak'!I302^2</f>
        <v>0.21152724098886982</v>
      </c>
      <c r="J302" s="33">
        <f>'Hourly Loads p.u. of Peak'!J302^2</f>
        <v>0.23704181069127794</v>
      </c>
      <c r="K302" s="33">
        <f>'Hourly Loads p.u. of Peak'!K302^2</f>
        <v>0.29071368810284526</v>
      </c>
      <c r="L302" s="33">
        <f>'Hourly Loads p.u. of Peak'!L302^2</f>
        <v>0.34778530517020856</v>
      </c>
      <c r="M302" s="33">
        <f>'Hourly Loads p.u. of Peak'!M302^2</f>
        <v>0.3997073444096898</v>
      </c>
      <c r="N302" s="33">
        <f>'Hourly Loads p.u. of Peak'!N302^2</f>
        <v>0.44620840046870686</v>
      </c>
      <c r="O302" s="33">
        <f>'Hourly Loads p.u. of Peak'!O302^2</f>
        <v>0.48415741064153184</v>
      </c>
      <c r="P302" s="33">
        <f>'Hourly Loads p.u. of Peak'!P302^2</f>
        <v>0.51967168029523469</v>
      </c>
      <c r="Q302" s="33">
        <f>'Hourly Loads p.u. of Peak'!Q302^2</f>
        <v>0.53026675852258975</v>
      </c>
      <c r="R302" s="33">
        <f>'Hourly Loads p.u. of Peak'!R302^2</f>
        <v>0.52292961284505834</v>
      </c>
      <c r="S302" s="33">
        <f>'Hourly Loads p.u. of Peak'!S302^2</f>
        <v>0.49844824885093819</v>
      </c>
      <c r="T302" s="33">
        <f>'Hourly Loads p.u. of Peak'!T302^2</f>
        <v>0.47484162327129376</v>
      </c>
      <c r="U302" s="33">
        <f>'Hourly Loads p.u. of Peak'!U302^2</f>
        <v>0.48328565723556505</v>
      </c>
      <c r="V302" s="33">
        <f>'Hourly Loads p.u. of Peak'!V302^2</f>
        <v>0.44153201282297644</v>
      </c>
      <c r="W302" s="33">
        <f>'Hourly Loads p.u. of Peak'!W302^2</f>
        <v>0.38009027347411362</v>
      </c>
      <c r="X302" s="33">
        <f>'Hourly Loads p.u. of Peak'!X302^2</f>
        <v>0.31555210100946207</v>
      </c>
      <c r="Y302" s="33">
        <f>'Hourly Loads p.u. of Peak'!Y302^2</f>
        <v>0.25460539128219667</v>
      </c>
    </row>
    <row r="303" spans="1:25" x14ac:dyDescent="0.25">
      <c r="A303" s="29">
        <f>IF('2018 Hourly Load - RC2016'!A304="","",'2018 Hourly Load - RC2016'!A304)</f>
        <v>43394</v>
      </c>
      <c r="B303" s="33">
        <f>'Hourly Loads p.u. of Peak'!B303^2</f>
        <v>0.20637079589579885</v>
      </c>
      <c r="C303" s="33">
        <f>'Hourly Loads p.u. of Peak'!C303^2</f>
        <v>0.17962548100096792</v>
      </c>
      <c r="D303" s="33">
        <f>'Hourly Loads p.u. of Peak'!D303^2</f>
        <v>0.16495722774206381</v>
      </c>
      <c r="E303" s="33">
        <f>'Hourly Loads p.u. of Peak'!E303^2</f>
        <v>0.15605314636117423</v>
      </c>
      <c r="F303" s="33">
        <f>'Hourly Loads p.u. of Peak'!F303^2</f>
        <v>0.15671403771871489</v>
      </c>
      <c r="G303" s="33">
        <f>'Hourly Loads p.u. of Peak'!G303^2</f>
        <v>0.17687372210450766</v>
      </c>
      <c r="H303" s="33">
        <f>'Hourly Loads p.u. of Peak'!H303^2</f>
        <v>0.22356926281439007</v>
      </c>
      <c r="I303" s="33">
        <f>'Hourly Loads p.u. of Peak'!I303^2</f>
        <v>0.24898680228407527</v>
      </c>
      <c r="J303" s="33">
        <f>'Hourly Loads p.u. of Peak'!J303^2</f>
        <v>0.25905182329875931</v>
      </c>
      <c r="K303" s="33">
        <f>'Hourly Loads p.u. of Peak'!K303^2</f>
        <v>0.29319696206732837</v>
      </c>
      <c r="L303" s="33">
        <f>'Hourly Loads p.u. of Peak'!L303^2</f>
        <v>0.33349646918580761</v>
      </c>
      <c r="M303" s="33">
        <f>'Hourly Loads p.u. of Peak'!M303^2</f>
        <v>0.35906154837429705</v>
      </c>
      <c r="N303" s="33">
        <f>'Hourly Loads p.u. of Peak'!N303^2</f>
        <v>0.37695424971915698</v>
      </c>
      <c r="O303" s="33">
        <f>'Hourly Loads p.u. of Peak'!O303^2</f>
        <v>0.38577823337172962</v>
      </c>
      <c r="P303" s="33">
        <f>'Hourly Loads p.u. of Peak'!P303^2</f>
        <v>0.3879090982790469</v>
      </c>
      <c r="Q303" s="33">
        <f>'Hourly Loads p.u. of Peak'!Q303^2</f>
        <v>0.38978494046819939</v>
      </c>
      <c r="R303" s="33">
        <f>'Hourly Loads p.u. of Peak'!R303^2</f>
        <v>0.38583013586178183</v>
      </c>
      <c r="S303" s="33">
        <f>'Hourly Loads p.u. of Peak'!S303^2</f>
        <v>0.37818654502126142</v>
      </c>
      <c r="T303" s="33">
        <f>'Hourly Loads p.u. of Peak'!T303^2</f>
        <v>0.37792965099951698</v>
      </c>
      <c r="U303" s="33">
        <f>'Hourly Loads p.u. of Peak'!U303^2</f>
        <v>0.40028867918080707</v>
      </c>
      <c r="V303" s="33">
        <f>'Hourly Loads p.u. of Peak'!V303^2</f>
        <v>0.37204517804174464</v>
      </c>
      <c r="W303" s="33">
        <f>'Hourly Loads p.u. of Peak'!W303^2</f>
        <v>0.32902376909436837</v>
      </c>
      <c r="X303" s="33">
        <f>'Hourly Loads p.u. of Peak'!X303^2</f>
        <v>0.27441382919308493</v>
      </c>
      <c r="Y303" s="33">
        <f>'Hourly Loads p.u. of Peak'!Y303^2</f>
        <v>0.21713651710956788</v>
      </c>
    </row>
    <row r="304" spans="1:25" x14ac:dyDescent="0.25">
      <c r="A304" s="29">
        <f>IF('2018 Hourly Load - RC2016'!A305="","",'2018 Hourly Load - RC2016'!A305)</f>
        <v>43395</v>
      </c>
      <c r="B304" s="33">
        <f>'Hourly Loads p.u. of Peak'!B304^2</f>
        <v>0.17838809023697044</v>
      </c>
      <c r="C304" s="33">
        <f>'Hourly Loads p.u. of Peak'!C304^2</f>
        <v>0.15430853806364497</v>
      </c>
      <c r="D304" s="33">
        <f>'Hourly Loads p.u. of Peak'!D304^2</f>
        <v>0.14114388246790618</v>
      </c>
      <c r="E304" s="33">
        <f>'Hourly Loads p.u. of Peak'!E304^2</f>
        <v>0.13487368182290638</v>
      </c>
      <c r="F304" s="33">
        <f>'Hourly Loads p.u. of Peak'!F304^2</f>
        <v>0.13635072687529626</v>
      </c>
      <c r="G304" s="33">
        <f>'Hourly Loads p.u. of Peak'!G304^2</f>
        <v>0.15381656152969769</v>
      </c>
      <c r="H304" s="33">
        <f>'Hourly Loads p.u. of Peak'!H304^2</f>
        <v>0.20206601562511664</v>
      </c>
      <c r="I304" s="33">
        <f>'Hourly Loads p.u. of Peak'!I304^2</f>
        <v>0.22765734717791167</v>
      </c>
      <c r="J304" s="33">
        <f>'Hourly Loads p.u. of Peak'!J304^2</f>
        <v>0.2387127643402597</v>
      </c>
      <c r="K304" s="33">
        <f>'Hourly Loads p.u. of Peak'!K304^2</f>
        <v>0.26909948762361763</v>
      </c>
      <c r="L304" s="33">
        <f>'Hourly Loads p.u. of Peak'!L304^2</f>
        <v>0.30999099699098986</v>
      </c>
      <c r="M304" s="33">
        <f>'Hourly Loads p.u. of Peak'!M304^2</f>
        <v>0.35327676248138246</v>
      </c>
      <c r="N304" s="33">
        <f>'Hourly Loads p.u. of Peak'!N304^2</f>
        <v>0.38681694650799742</v>
      </c>
      <c r="O304" s="33">
        <f>'Hourly Loads p.u. of Peak'!O304^2</f>
        <v>0.41668362195809311</v>
      </c>
      <c r="P304" s="33">
        <f>'Hourly Loads p.u. of Peak'!P304^2</f>
        <v>0.43914768054403319</v>
      </c>
      <c r="Q304" s="33">
        <f>'Hourly Loads p.u. of Peak'!Q304^2</f>
        <v>0.45214471307424681</v>
      </c>
      <c r="R304" s="33">
        <f>'Hourly Loads p.u. of Peak'!R304^2</f>
        <v>0.44453543412100549</v>
      </c>
      <c r="S304" s="33">
        <f>'Hourly Loads p.u. of Peak'!S304^2</f>
        <v>0.42574022330882533</v>
      </c>
      <c r="T304" s="33">
        <f>'Hourly Loads p.u. of Peak'!T304^2</f>
        <v>0.41711525069721334</v>
      </c>
      <c r="U304" s="33">
        <f>'Hourly Loads p.u. of Peak'!U304^2</f>
        <v>0.43148434849811823</v>
      </c>
      <c r="V304" s="33">
        <f>'Hourly Loads p.u. of Peak'!V304^2</f>
        <v>0.40076463093223397</v>
      </c>
      <c r="W304" s="33">
        <f>'Hourly Loads p.u. of Peak'!W304^2</f>
        <v>0.35134242983603048</v>
      </c>
      <c r="X304" s="33">
        <f>'Hourly Loads p.u. of Peak'!X304^2</f>
        <v>0.290668635421792</v>
      </c>
      <c r="Y304" s="33">
        <f>'Hourly Loads p.u. of Peak'!Y304^2</f>
        <v>0.23218494000476878</v>
      </c>
    </row>
    <row r="305" spans="1:25" x14ac:dyDescent="0.25">
      <c r="A305" s="29">
        <f>IF('2018 Hourly Load - RC2016'!A306="","",'2018 Hourly Load - RC2016'!A306)</f>
        <v>43396</v>
      </c>
      <c r="B305" s="33">
        <f>'Hourly Loads p.u. of Peak'!B305^2</f>
        <v>0.18876984509309389</v>
      </c>
      <c r="C305" s="33">
        <f>'Hourly Loads p.u. of Peak'!C305^2</f>
        <v>0.16560268608192877</v>
      </c>
      <c r="D305" s="33">
        <f>'Hourly Loads p.u. of Peak'!D305^2</f>
        <v>0.15088119842566713</v>
      </c>
      <c r="E305" s="33">
        <f>'Hourly Loads p.u. of Peak'!E305^2</f>
        <v>0.14230782107516146</v>
      </c>
      <c r="F305" s="33">
        <f>'Hourly Loads p.u. of Peak'!F305^2</f>
        <v>0.14136372048928658</v>
      </c>
      <c r="G305" s="33">
        <f>'Hourly Loads p.u. of Peak'!G305^2</f>
        <v>0.1599057554482155</v>
      </c>
      <c r="H305" s="33">
        <f>'Hourly Loads p.u. of Peak'!H305^2</f>
        <v>0.20686457390856547</v>
      </c>
      <c r="I305" s="33">
        <f>'Hourly Loads p.u. of Peak'!I305^2</f>
        <v>0.23234602572709803</v>
      </c>
      <c r="J305" s="33">
        <f>'Hourly Loads p.u. of Peak'!J305^2</f>
        <v>0.2387127643402597</v>
      </c>
      <c r="K305" s="33">
        <f>'Hourly Loads p.u. of Peak'!K305^2</f>
        <v>0.2645242970031893</v>
      </c>
      <c r="L305" s="33">
        <f>'Hourly Loads p.u. of Peak'!L305^2</f>
        <v>0.29569079702682777</v>
      </c>
      <c r="M305" s="33">
        <f>'Hourly Loads p.u. of Peak'!M305^2</f>
        <v>0.32286969226283302</v>
      </c>
      <c r="N305" s="33">
        <f>'Hourly Loads p.u. of Peak'!N305^2</f>
        <v>0.34630851148695618</v>
      </c>
      <c r="O305" s="33">
        <f>'Hourly Loads p.u. of Peak'!O305^2</f>
        <v>0.36166997798500744</v>
      </c>
      <c r="P305" s="33">
        <f>'Hourly Loads p.u. of Peak'!P305^2</f>
        <v>0.37613383671392081</v>
      </c>
      <c r="Q305" s="33">
        <f>'Hourly Loads p.u. of Peak'!Q305^2</f>
        <v>0.38287726594469063</v>
      </c>
      <c r="R305" s="33">
        <f>'Hourly Loads p.u. of Peak'!R305^2</f>
        <v>0.37895775077219823</v>
      </c>
      <c r="S305" s="33">
        <f>'Hourly Loads p.u. of Peak'!S305^2</f>
        <v>0.36813094685799841</v>
      </c>
      <c r="T305" s="33">
        <f>'Hourly Loads p.u. of Peak'!T305^2</f>
        <v>0.36011381624218475</v>
      </c>
      <c r="U305" s="33">
        <f>'Hourly Loads p.u. of Peak'!U305^2</f>
        <v>0.37464911617473989</v>
      </c>
      <c r="V305" s="33">
        <f>'Hourly Loads p.u. of Peak'!V305^2</f>
        <v>0.36131829335973109</v>
      </c>
      <c r="W305" s="33">
        <f>'Hourly Loads p.u. of Peak'!W305^2</f>
        <v>0.32031081728460525</v>
      </c>
      <c r="X305" s="33">
        <f>'Hourly Loads p.u. of Peak'!X305^2</f>
        <v>0.26853626888659599</v>
      </c>
      <c r="Y305" s="33">
        <f>'Hourly Loads p.u. of Peak'!Y305^2</f>
        <v>0.21822814344929509</v>
      </c>
    </row>
    <row r="306" spans="1:25" x14ac:dyDescent="0.25">
      <c r="A306" s="29">
        <f>IF('2018 Hourly Load - RC2016'!A307="","",'2018 Hourly Load - RC2016'!A307)</f>
        <v>43397</v>
      </c>
      <c r="B306" s="33">
        <f>'Hourly Loads p.u. of Peak'!B306^2</f>
        <v>0.17955465774645621</v>
      </c>
      <c r="C306" s="33">
        <f>'Hourly Loads p.u. of Peak'!C306^2</f>
        <v>0.15552543875169209</v>
      </c>
      <c r="D306" s="33">
        <f>'Hourly Loads p.u. of Peak'!D306^2</f>
        <v>0.14237087283383651</v>
      </c>
      <c r="E306" s="33">
        <f>'Hourly Loads p.u. of Peak'!E306^2</f>
        <v>0.13675214418619422</v>
      </c>
      <c r="F306" s="33">
        <f>'Hourly Loads p.u. of Peak'!F306^2</f>
        <v>0.13851916972306194</v>
      </c>
      <c r="G306" s="33">
        <f>'Hourly Loads p.u. of Peak'!G306^2</f>
        <v>0.15582216430802812</v>
      </c>
      <c r="H306" s="33">
        <f>'Hourly Loads p.u. of Peak'!H306^2</f>
        <v>0.19502910943499024</v>
      </c>
      <c r="I306" s="33">
        <f>'Hourly Loads p.u. of Peak'!I306^2</f>
        <v>0.22136215799677023</v>
      </c>
      <c r="J306" s="33">
        <f>'Hourly Loads p.u. of Peak'!J306^2</f>
        <v>0.23805998661988192</v>
      </c>
      <c r="K306" s="33">
        <f>'Hourly Loads p.u. of Peak'!K306^2</f>
        <v>0.27148886474150247</v>
      </c>
      <c r="L306" s="33">
        <f>'Hourly Loads p.u. of Peak'!L306^2</f>
        <v>0.30075597417553079</v>
      </c>
      <c r="M306" s="33">
        <f>'Hourly Loads p.u. of Peak'!M306^2</f>
        <v>0.32239505845375938</v>
      </c>
      <c r="N306" s="33">
        <f>'Hourly Loads p.u. of Peak'!N306^2</f>
        <v>0.333399964384407</v>
      </c>
      <c r="O306" s="33">
        <f>'Hourly Loads p.u. of Peak'!O306^2</f>
        <v>0.34542394349183025</v>
      </c>
      <c r="P306" s="33">
        <f>'Hourly Loads p.u. of Peak'!P306^2</f>
        <v>0.35476832410146736</v>
      </c>
      <c r="Q306" s="33">
        <f>'Hourly Loads p.u. of Peak'!Q306^2</f>
        <v>0.36327985766165349</v>
      </c>
      <c r="R306" s="33">
        <f>'Hourly Loads p.u. of Peak'!R306^2</f>
        <v>0.36237386044754932</v>
      </c>
      <c r="S306" s="33">
        <f>'Hourly Loads p.u. of Peak'!S306^2</f>
        <v>0.35109482250742419</v>
      </c>
      <c r="T306" s="33">
        <f>'Hourly Loads p.u. of Peak'!T306^2</f>
        <v>0.34165272738241187</v>
      </c>
      <c r="U306" s="33">
        <f>'Hourly Loads p.u. of Peak'!U306^2</f>
        <v>0.3468496376697755</v>
      </c>
      <c r="V306" s="33">
        <f>'Hourly Loads p.u. of Peak'!V306^2</f>
        <v>0.32125736173709557</v>
      </c>
      <c r="W306" s="33">
        <f>'Hourly Loads p.u. of Peak'!W306^2</f>
        <v>0.28954345304781748</v>
      </c>
      <c r="X306" s="33">
        <f>'Hourly Loads p.u. of Peak'!X306^2</f>
        <v>0.25498500581164796</v>
      </c>
      <c r="Y306" s="33">
        <f>'Hourly Loads p.u. of Peak'!Y306^2</f>
        <v>0.21133512688862119</v>
      </c>
    </row>
    <row r="307" spans="1:25" x14ac:dyDescent="0.25">
      <c r="A307" s="29">
        <f>IF('2018 Hourly Load - RC2016'!A308="","",'2018 Hourly Load - RC2016'!A308)</f>
        <v>43398</v>
      </c>
      <c r="B307" s="33">
        <f>'Hourly Loads p.u. of Peak'!B307^2</f>
        <v>0.16998388257043365</v>
      </c>
      <c r="C307" s="33">
        <f>'Hourly Loads p.u. of Peak'!C307^2</f>
        <v>0.14297056104323466</v>
      </c>
      <c r="D307" s="33">
        <f>'Hourly Loads p.u. of Peak'!D307^2</f>
        <v>0.12644761551511463</v>
      </c>
      <c r="E307" s="33">
        <f>'Hourly Loads p.u. of Peak'!E307^2</f>
        <v>0.11657520261085932</v>
      </c>
      <c r="F307" s="33">
        <f>'Hourly Loads p.u. of Peak'!F307^2</f>
        <v>0.11314858216791396</v>
      </c>
      <c r="G307" s="33">
        <f>'Hourly Loads p.u. of Peak'!G307^2</f>
        <v>0.1157492891601198</v>
      </c>
      <c r="H307" s="33">
        <f>'Hourly Loads p.u. of Peak'!H307^2</f>
        <v>0.1265367730060982</v>
      </c>
      <c r="I307" s="33">
        <f>'Hourly Loads p.u. of Peak'!I307^2</f>
        <v>0.14064203794969002</v>
      </c>
      <c r="J307" s="33">
        <f>'Hourly Loads p.u. of Peak'!J307^2</f>
        <v>0.17025960658444914</v>
      </c>
      <c r="K307" s="33">
        <f>'Hourly Loads p.u. of Peak'!K307^2</f>
        <v>0.21496147582194089</v>
      </c>
      <c r="L307" s="33">
        <f>'Hourly Loads p.u. of Peak'!L307^2</f>
        <v>0.25553383715678146</v>
      </c>
      <c r="M307" s="33">
        <f>'Hourly Loads p.u. of Peak'!M307^2</f>
        <v>0.28752362347454802</v>
      </c>
      <c r="N307" s="33">
        <f>'Hourly Loads p.u. of Peak'!N307^2</f>
        <v>0.31644458538680259</v>
      </c>
      <c r="O307" s="33">
        <f>'Hourly Loads p.u. of Peak'!O307^2</f>
        <v>0.34429530828345206</v>
      </c>
      <c r="P307" s="33">
        <f>'Hourly Loads p.u. of Peak'!P307^2</f>
        <v>0.36580245169435799</v>
      </c>
      <c r="Q307" s="33">
        <f>'Hourly Loads p.u. of Peak'!Q307^2</f>
        <v>0.38174059565200524</v>
      </c>
      <c r="R307" s="33">
        <f>'Hourly Loads p.u. of Peak'!R307^2</f>
        <v>0.38210208018240899</v>
      </c>
      <c r="S307" s="33">
        <f>'Hourly Loads p.u. of Peak'!S307^2</f>
        <v>0.36297773290571667</v>
      </c>
      <c r="T307" s="33">
        <f>'Hourly Loads p.u. of Peak'!T307^2</f>
        <v>0.32940733046840343</v>
      </c>
      <c r="U307" s="33">
        <f>'Hourly Loads p.u. of Peak'!U307^2</f>
        <v>0.32496222861352708</v>
      </c>
      <c r="V307" s="33">
        <f>'Hourly Loads p.u. of Peak'!V307^2</f>
        <v>0.29587257880815049</v>
      </c>
      <c r="W307" s="33">
        <f>'Hourly Loads p.u. of Peak'!W307^2</f>
        <v>0.26225141202438029</v>
      </c>
      <c r="X307" s="33">
        <f>'Hourly Loads p.u. of Peak'!X307^2</f>
        <v>0.22809612771811968</v>
      </c>
      <c r="Y307" s="33">
        <f>'Hourly Loads p.u. of Peak'!Y307^2</f>
        <v>0.18804443565690912</v>
      </c>
    </row>
    <row r="308" spans="1:25" x14ac:dyDescent="0.25">
      <c r="A308" s="29">
        <f>IF('2018 Hourly Load - RC2016'!A309="","",'2018 Hourly Load - RC2016'!A309)</f>
        <v>43399</v>
      </c>
      <c r="B308" s="33">
        <f>'Hourly Loads p.u. of Peak'!B308^2</f>
        <v>0.15526192010580112</v>
      </c>
      <c r="C308" s="33">
        <f>'Hourly Loads p.u. of Peak'!C308^2</f>
        <v>0.13297773708522392</v>
      </c>
      <c r="D308" s="33">
        <f>'Hourly Loads p.u. of Peak'!D308^2</f>
        <v>0.12019774609473516</v>
      </c>
      <c r="E308" s="33">
        <f>'Hourly Loads p.u. of Peak'!E308^2</f>
        <v>0.1116358426979884</v>
      </c>
      <c r="F308" s="33">
        <f>'Hourly Loads p.u. of Peak'!F308^2</f>
        <v>0.10820067395874645</v>
      </c>
      <c r="G308" s="33">
        <f>'Hourly Loads p.u. of Peak'!G308^2</f>
        <v>0.10888892789428348</v>
      </c>
      <c r="H308" s="33">
        <f>'Hourly Loads p.u. of Peak'!H308^2</f>
        <v>0.11583459232432723</v>
      </c>
      <c r="I308" s="33">
        <f>'Hourly Loads p.u. of Peak'!I308^2</f>
        <v>0.12692348522244803</v>
      </c>
      <c r="J308" s="33">
        <f>'Hourly Loads p.u. of Peak'!J308^2</f>
        <v>0.15322722658665339</v>
      </c>
      <c r="K308" s="33">
        <f>'Hourly Loads p.u. of Peak'!K308^2</f>
        <v>0.19710111730611576</v>
      </c>
      <c r="L308" s="33">
        <f>'Hourly Loads p.u. of Peak'!L308^2</f>
        <v>0.23928467800557482</v>
      </c>
      <c r="M308" s="33">
        <f>'Hourly Loads p.u. of Peak'!M308^2</f>
        <v>0.27318954977347853</v>
      </c>
      <c r="N308" s="33">
        <f>'Hourly Loads p.u. of Peak'!N308^2</f>
        <v>0.30360389573206559</v>
      </c>
      <c r="O308" s="33">
        <f>'Hourly Loads p.u. of Peak'!O308^2</f>
        <v>0.33475230241465553</v>
      </c>
      <c r="P308" s="33">
        <f>'Hourly Loads p.u. of Peak'!P308^2</f>
        <v>0.3607659917240037</v>
      </c>
      <c r="Q308" s="33">
        <f>'Hourly Loads p.u. of Peak'!Q308^2</f>
        <v>0.38122448593523162</v>
      </c>
      <c r="R308" s="33">
        <f>'Hourly Loads p.u. of Peak'!R308^2</f>
        <v>0.39051565658617743</v>
      </c>
      <c r="S308" s="33">
        <f>'Hourly Loads p.u. of Peak'!S308^2</f>
        <v>0.37715949261998682</v>
      </c>
      <c r="T308" s="33">
        <f>'Hourly Loads p.u. of Peak'!T308^2</f>
        <v>0.34719421064320127</v>
      </c>
      <c r="U308" s="33">
        <f>'Hourly Loads p.u. of Peak'!U308^2</f>
        <v>0.35626302783577185</v>
      </c>
      <c r="V308" s="33">
        <f>'Hourly Loads p.u. of Peak'!V308^2</f>
        <v>0.32491459590757565</v>
      </c>
      <c r="W308" s="33">
        <f>'Hourly Loads p.u. of Peak'!W308^2</f>
        <v>0.27695854370989598</v>
      </c>
      <c r="X308" s="33">
        <f>'Hourly Loads p.u. of Peak'!X308^2</f>
        <v>0.22590644941508597</v>
      </c>
      <c r="Y308" s="33">
        <f>'Hourly Loads p.u. of Peak'!Y308^2</f>
        <v>0.17599624306818515</v>
      </c>
    </row>
    <row r="309" spans="1:25" x14ac:dyDescent="0.25">
      <c r="A309" s="29">
        <f>IF('2018 Hourly Load - RC2016'!A310="","",'2018 Hourly Load - RC2016'!A310)</f>
        <v>43400</v>
      </c>
      <c r="B309" s="33">
        <f>'Hourly Loads p.u. of Peak'!B309^2</f>
        <v>0.13954736899602679</v>
      </c>
      <c r="C309" s="33">
        <f>'Hourly Loads p.u. of Peak'!C309^2</f>
        <v>0.11846581273684428</v>
      </c>
      <c r="D309" s="33">
        <f>'Hourly Loads p.u. of Peak'!D309^2</f>
        <v>0.10699464673151848</v>
      </c>
      <c r="E309" s="33">
        <f>'Hourly Loads p.u. of Peak'!E309^2</f>
        <v>0.10199780358461744</v>
      </c>
      <c r="F309" s="33">
        <f>'Hourly Loads p.u. of Peak'!F309^2</f>
        <v>0.10373983534848653</v>
      </c>
      <c r="G309" s="33">
        <f>'Hourly Loads p.u. of Peak'!G309^2</f>
        <v>0.12124293896877145</v>
      </c>
      <c r="H309" s="33">
        <f>'Hourly Loads p.u. of Peak'!H309^2</f>
        <v>0.15970533045585586</v>
      </c>
      <c r="I309" s="33">
        <f>'Hourly Loads p.u. of Peak'!I309^2</f>
        <v>0.1836854905739366</v>
      </c>
      <c r="J309" s="33">
        <f>'Hourly Loads p.u. of Peak'!J309^2</f>
        <v>0.1967673776442718</v>
      </c>
      <c r="K309" s="33">
        <f>'Hourly Loads p.u. of Peak'!K309^2</f>
        <v>0.23186293613953537</v>
      </c>
      <c r="L309" s="33">
        <f>'Hourly Loads p.u. of Peak'!L309^2</f>
        <v>0.2698368946992647</v>
      </c>
      <c r="M309" s="33">
        <f>'Hourly Loads p.u. of Peak'!M309^2</f>
        <v>0.30628022992230125</v>
      </c>
      <c r="N309" s="33">
        <f>'Hourly Loads p.u. of Peak'!N309^2</f>
        <v>0.33804794731759141</v>
      </c>
      <c r="O309" s="33">
        <f>'Hourly Loads p.u. of Peak'!O309^2</f>
        <v>0.37321837890347204</v>
      </c>
      <c r="P309" s="33">
        <f>'Hourly Loads p.u. of Peak'!P309^2</f>
        <v>0.40479505575420532</v>
      </c>
      <c r="Q309" s="33">
        <f>'Hourly Loads p.u. of Peak'!Q309^2</f>
        <v>0.43467379692290464</v>
      </c>
      <c r="R309" s="33">
        <f>'Hourly Loads p.u. of Peak'!R309^2</f>
        <v>0.45051672958283817</v>
      </c>
      <c r="S309" s="33">
        <f>'Hourly Loads p.u. of Peak'!S309^2</f>
        <v>0.43859410984328501</v>
      </c>
      <c r="T309" s="33">
        <f>'Hourly Loads p.u. of Peak'!T309^2</f>
        <v>0.41447503161869492</v>
      </c>
      <c r="U309" s="33">
        <f>'Hourly Loads p.u. of Peak'!U309^2</f>
        <v>0.42459601717886958</v>
      </c>
      <c r="V309" s="33">
        <f>'Hourly Loads p.u. of Peak'!V309^2</f>
        <v>0.38344623475073425</v>
      </c>
      <c r="W309" s="33">
        <f>'Hourly Loads p.u. of Peak'!W309^2</f>
        <v>0.3240578042021518</v>
      </c>
      <c r="X309" s="33">
        <f>'Hourly Loads p.u. of Peak'!X309^2</f>
        <v>0.26293653257379268</v>
      </c>
      <c r="Y309" s="33">
        <f>'Hourly Loads p.u. of Peak'!Y309^2</f>
        <v>0.20417497475946564</v>
      </c>
    </row>
    <row r="310" spans="1:25" x14ac:dyDescent="0.25">
      <c r="A310" s="29">
        <f>IF('2018 Hourly Load - RC2016'!A311="","",'2018 Hourly Load - RC2016'!A311)</f>
        <v>43401</v>
      </c>
      <c r="B310" s="33">
        <f>'Hourly Loads p.u. of Peak'!B310^2</f>
        <v>0.16319715500571666</v>
      </c>
      <c r="C310" s="33">
        <f>'Hourly Loads p.u. of Peak'!C310^2</f>
        <v>0.13892376406055981</v>
      </c>
      <c r="D310" s="33">
        <f>'Hourly Loads p.u. of Peak'!D310^2</f>
        <v>0.12452358551316524</v>
      </c>
      <c r="E310" s="33">
        <f>'Hourly Loads p.u. of Peak'!E310^2</f>
        <v>0.11748996283239839</v>
      </c>
      <c r="F310" s="33">
        <f>'Hourly Loads p.u. of Peak'!F310^2</f>
        <v>0.11786260535952008</v>
      </c>
      <c r="G310" s="33">
        <f>'Hourly Loads p.u. of Peak'!G310^2</f>
        <v>0.13656680134208898</v>
      </c>
      <c r="H310" s="33">
        <f>'Hourly Loads p.u. of Peak'!H310^2</f>
        <v>0.17845868306977275</v>
      </c>
      <c r="I310" s="33">
        <f>'Hourly Loads p.u. of Peak'!I310^2</f>
        <v>0.20131546927517435</v>
      </c>
      <c r="J310" s="33">
        <f>'Hourly Loads p.u. of Peak'!J310^2</f>
        <v>0.21624187165589179</v>
      </c>
      <c r="K310" s="33">
        <f>'Hourly Loads p.u. of Peak'!K310^2</f>
        <v>0.25883921563132228</v>
      </c>
      <c r="L310" s="33">
        <f>'Hourly Loads p.u. of Peak'!L310^2</f>
        <v>0.30139788018070851</v>
      </c>
      <c r="M310" s="33">
        <f>'Hourly Loads p.u. of Peak'!M310^2</f>
        <v>0.34488393101393988</v>
      </c>
      <c r="N310" s="33">
        <f>'Hourly Loads p.u. of Peak'!N310^2</f>
        <v>0.38256709737635136</v>
      </c>
      <c r="O310" s="33">
        <f>'Hourly Loads p.u. of Peak'!O310^2</f>
        <v>0.43131969647614954</v>
      </c>
      <c r="P310" s="33">
        <f>'Hourly Loads p.u. of Peak'!P310^2</f>
        <v>0.46812854337264836</v>
      </c>
      <c r="Q310" s="33">
        <f>'Hourly Loads p.u. of Peak'!Q310^2</f>
        <v>0.4953852321198759</v>
      </c>
      <c r="R310" s="33">
        <f>'Hourly Loads p.u. of Peak'!R310^2</f>
        <v>0.5087066181185117</v>
      </c>
      <c r="S310" s="33">
        <f>'Hourly Loads p.u. of Peak'!S310^2</f>
        <v>0.49309416477344892</v>
      </c>
      <c r="T310" s="33">
        <f>'Hourly Loads p.u. of Peak'!T310^2</f>
        <v>0.46095252007544518</v>
      </c>
      <c r="U310" s="33">
        <f>'Hourly Loads p.u. of Peak'!U310^2</f>
        <v>0.46955894723068486</v>
      </c>
      <c r="V310" s="33">
        <f>'Hourly Loads p.u. of Peak'!V310^2</f>
        <v>0.42470492285772393</v>
      </c>
      <c r="W310" s="33">
        <f>'Hourly Loads p.u. of Peak'!W310^2</f>
        <v>0.36767479042615553</v>
      </c>
      <c r="X310" s="33">
        <f>'Hourly Loads p.u. of Peak'!X310^2</f>
        <v>0.30116854948314675</v>
      </c>
      <c r="Y310" s="33">
        <f>'Hourly Loads p.u. of Peak'!Y310^2</f>
        <v>0.23932555516595397</v>
      </c>
    </row>
    <row r="311" spans="1:25" x14ac:dyDescent="0.25">
      <c r="A311" s="29">
        <f>IF('2018 Hourly Load - RC2016'!A312="","",'2018 Hourly Load - RC2016'!A312)</f>
        <v>43402</v>
      </c>
      <c r="B311" s="33">
        <f>'Hourly Loads p.u. of Peak'!B311^2</f>
        <v>0.19458653217343344</v>
      </c>
      <c r="C311" s="33">
        <f>'Hourly Loads p.u. of Peak'!C311^2</f>
        <v>0.16604504164987119</v>
      </c>
      <c r="D311" s="33">
        <f>'Hourly Loads p.u. of Peak'!D311^2</f>
        <v>0.14823137669696956</v>
      </c>
      <c r="E311" s="33">
        <f>'Hourly Loads p.u. of Peak'!E311^2</f>
        <v>0.13879921065289141</v>
      </c>
      <c r="F311" s="33">
        <f>'Hourly Loads p.u. of Peak'!F311^2</f>
        <v>0.13876808102906943</v>
      </c>
      <c r="G311" s="33">
        <f>'Hourly Loads p.u. of Peak'!G311^2</f>
        <v>0.15658174772759004</v>
      </c>
      <c r="H311" s="33">
        <f>'Hourly Loads p.u. of Peak'!H311^2</f>
        <v>0.20285559227052449</v>
      </c>
      <c r="I311" s="33">
        <f>'Hourly Loads p.u. of Peak'!I311^2</f>
        <v>0.22412274972542584</v>
      </c>
      <c r="J311" s="33">
        <f>'Hourly Loads p.u. of Peak'!J311^2</f>
        <v>0.23859030043854745</v>
      </c>
      <c r="K311" s="33">
        <f>'Hourly Loads p.u. of Peak'!K311^2</f>
        <v>0.29184113978153398</v>
      </c>
      <c r="L311" s="33">
        <f>'Hourly Loads p.u. of Peak'!L311^2</f>
        <v>0.33926364003728282</v>
      </c>
      <c r="M311" s="33">
        <f>'Hourly Loads p.u. of Peak'!M311^2</f>
        <v>0.38629741537796253</v>
      </c>
      <c r="N311" s="33">
        <f>'Hourly Loads p.u. of Peak'!N311^2</f>
        <v>0.43313259688062467</v>
      </c>
      <c r="O311" s="33">
        <f>'Hourly Loads p.u. of Peak'!O311^2</f>
        <v>0.4742659879462473</v>
      </c>
      <c r="P311" s="33">
        <f>'Hourly Loads p.u. of Peak'!P311^2</f>
        <v>0.50799168239639236</v>
      </c>
      <c r="Q311" s="33">
        <f>'Hourly Loads p.u. of Peak'!Q311^2</f>
        <v>0.53783884880842192</v>
      </c>
      <c r="R311" s="33">
        <f>'Hourly Loads p.u. of Peak'!R311^2</f>
        <v>0.5437995983344962</v>
      </c>
      <c r="S311" s="33">
        <f>'Hourly Loads p.u. of Peak'!S311^2</f>
        <v>0.51630383659000656</v>
      </c>
      <c r="T311" s="33">
        <f>'Hourly Loads p.u. of Peak'!T311^2</f>
        <v>0.47432353576818104</v>
      </c>
      <c r="U311" s="33">
        <f>'Hourly Loads p.u. of Peak'!U311^2</f>
        <v>0.47443864188576201</v>
      </c>
      <c r="V311" s="33">
        <f>'Hourly Loads p.u. of Peak'!V311^2</f>
        <v>0.43203341550181817</v>
      </c>
      <c r="W311" s="33">
        <f>'Hourly Loads p.u. of Peak'!W311^2</f>
        <v>0.37337154126111061</v>
      </c>
      <c r="X311" s="33">
        <f>'Hourly Loads p.u. of Peak'!X311^2</f>
        <v>0.30632647660675799</v>
      </c>
      <c r="Y311" s="33">
        <f>'Hourly Loads p.u. of Peak'!Y311^2</f>
        <v>0.24186675749731498</v>
      </c>
    </row>
    <row r="312" spans="1:25" x14ac:dyDescent="0.25">
      <c r="A312" s="29">
        <f>IF('2018 Hourly Load - RC2016'!A313="","",'2018 Hourly Load - RC2016'!A313)</f>
        <v>43403</v>
      </c>
      <c r="B312" s="33">
        <f>'Hourly Loads p.u. of Peak'!B312^2</f>
        <v>0.19026130023041912</v>
      </c>
      <c r="C312" s="33">
        <f>'Hourly Loads p.u. of Peak'!C312^2</f>
        <v>0.16158085145111026</v>
      </c>
      <c r="D312" s="33">
        <f>'Hourly Loads p.u. of Peak'!D312^2</f>
        <v>0.1436031733727981</v>
      </c>
      <c r="E312" s="33">
        <f>'Hourly Loads p.u. of Peak'!E312^2</f>
        <v>0.13392403191419566</v>
      </c>
      <c r="F312" s="33">
        <f>'Hourly Loads p.u. of Peak'!F312^2</f>
        <v>0.13279497077477889</v>
      </c>
      <c r="G312" s="33">
        <f>'Hourly Loads p.u. of Peak'!G312^2</f>
        <v>0.15003846942699528</v>
      </c>
      <c r="H312" s="33">
        <f>'Hourly Loads p.u. of Peak'!H312^2</f>
        <v>0.19289464331565345</v>
      </c>
      <c r="I312" s="33">
        <f>'Hourly Loads p.u. of Peak'!I312^2</f>
        <v>0.21569820908864962</v>
      </c>
      <c r="J312" s="33">
        <f>'Hourly Loads p.u. of Peak'!J312^2</f>
        <v>0.22969525438165844</v>
      </c>
      <c r="K312" s="33">
        <f>'Hourly Loads p.u. of Peak'!K312^2</f>
        <v>0.27647502295443765</v>
      </c>
      <c r="L312" s="33">
        <f>'Hourly Loads p.u. of Peak'!L312^2</f>
        <v>0.33031918423428941</v>
      </c>
      <c r="M312" s="33">
        <f>'Hourly Loads p.u. of Peak'!M312^2</f>
        <v>0.37757014600107164</v>
      </c>
      <c r="N312" s="33">
        <f>'Hourly Loads p.u. of Peak'!N312^2</f>
        <v>0.41981799261184644</v>
      </c>
      <c r="O312" s="33">
        <f>'Hourly Loads p.u. of Peak'!O312^2</f>
        <v>0.45546588067274146</v>
      </c>
      <c r="P312" s="33">
        <f>'Hourly Loads p.u. of Peak'!P312^2</f>
        <v>0.47668600242339315</v>
      </c>
      <c r="Q312" s="33">
        <f>'Hourly Loads p.u. of Peak'!Q312^2</f>
        <v>0.49332890165308774</v>
      </c>
      <c r="R312" s="33">
        <f>'Hourly Loads p.u. of Peak'!R312^2</f>
        <v>0.50489943702061113</v>
      </c>
      <c r="S312" s="33">
        <f>'Hourly Loads p.u. of Peak'!S312^2</f>
        <v>0.48282104327961434</v>
      </c>
      <c r="T312" s="33">
        <f>'Hourly Loads p.u. of Peak'!T312^2</f>
        <v>0.45355050370422939</v>
      </c>
      <c r="U312" s="33">
        <f>'Hourly Loads p.u. of Peak'!U312^2</f>
        <v>0.45947865204965521</v>
      </c>
      <c r="V312" s="33">
        <f>'Hourly Loads p.u. of Peak'!V312^2</f>
        <v>0.41846553064264813</v>
      </c>
      <c r="W312" s="33">
        <f>'Hourly Loads p.u. of Peak'!W312^2</f>
        <v>0.36711764993453</v>
      </c>
      <c r="X312" s="33">
        <f>'Hourly Loads p.u. of Peak'!X312^2</f>
        <v>0.30489445281427918</v>
      </c>
      <c r="Y312" s="33">
        <f>'Hourly Loads p.u. of Peak'!Y312^2</f>
        <v>0.24417357207283957</v>
      </c>
    </row>
    <row r="313" spans="1:25" x14ac:dyDescent="0.25">
      <c r="A313" s="29">
        <f>IF('2018 Hourly Load - RC2016'!A314="","",'2018 Hourly Load - RC2016'!A314)</f>
        <v>43404</v>
      </c>
      <c r="B313" s="33">
        <f>'Hourly Loads p.u. of Peak'!B313^2</f>
        <v>0.1946602601379793</v>
      </c>
      <c r="C313" s="33">
        <f>'Hourly Loads p.u. of Peak'!C313^2</f>
        <v>0.16492329116287219</v>
      </c>
      <c r="D313" s="33">
        <f>'Hourly Loads p.u. of Peak'!D313^2</f>
        <v>0.14560503005273104</v>
      </c>
      <c r="E313" s="33">
        <f>'Hourly Loads p.u. of Peak'!E313^2</f>
        <v>0.13619649270758497</v>
      </c>
      <c r="F313" s="33">
        <f>'Hourly Loads p.u. of Peak'!F313^2</f>
        <v>0.13423000401443261</v>
      </c>
      <c r="G313" s="33">
        <f>'Hourly Loads p.u. of Peak'!G313^2</f>
        <v>0.15130344795384162</v>
      </c>
      <c r="H313" s="33">
        <f>'Hourly Loads p.u. of Peak'!H313^2</f>
        <v>0.19447596641089968</v>
      </c>
      <c r="I313" s="33">
        <f>'Hourly Loads p.u. of Peak'!I313^2</f>
        <v>0.21842336475138319</v>
      </c>
      <c r="J313" s="33">
        <f>'Hourly Loads p.u. of Peak'!J313^2</f>
        <v>0.23408122513815832</v>
      </c>
      <c r="K313" s="33">
        <f>'Hourly Loads p.u. of Peak'!K313^2</f>
        <v>0.27978013434926979</v>
      </c>
      <c r="L313" s="33">
        <f>'Hourly Loads p.u. of Peak'!L313^2</f>
        <v>0.32500986481071653</v>
      </c>
      <c r="M313" s="33">
        <f>'Hourly Loads p.u. of Peak'!M313^2</f>
        <v>0.36848593070320557</v>
      </c>
      <c r="N313" s="33">
        <f>'Hourly Loads p.u. of Peak'!N313^2</f>
        <v>0.40208820290680142</v>
      </c>
      <c r="O313" s="33">
        <f>'Hourly Loads p.u. of Peak'!O313^2</f>
        <v>0.42623106868165339</v>
      </c>
      <c r="P313" s="33">
        <f>'Hourly Loads p.u. of Peak'!P313^2</f>
        <v>0.44453543412100549</v>
      </c>
      <c r="Q313" s="33">
        <f>'Hourly Loads p.u. of Peak'!Q313^2</f>
        <v>0.45851624515721262</v>
      </c>
      <c r="R313" s="33">
        <f>'Hourly Loads p.u. of Peak'!R313^2</f>
        <v>0.46157679009175528</v>
      </c>
      <c r="S313" s="33">
        <f>'Hourly Loads p.u. of Peak'!S313^2</f>
        <v>0.43263779244387968</v>
      </c>
      <c r="T313" s="33">
        <f>'Hourly Loads p.u. of Peak'!T313^2</f>
        <v>0.38246373578347581</v>
      </c>
      <c r="U313" s="33">
        <f>'Hourly Loads p.u. of Peak'!U313^2</f>
        <v>0.35626302783577185</v>
      </c>
      <c r="V313" s="33">
        <f>'Hourly Loads p.u. of Peak'!V313^2</f>
        <v>0.30915412628971878</v>
      </c>
      <c r="W313" s="33">
        <f>'Hourly Loads p.u. of Peak'!W313^2</f>
        <v>0.27101014443832422</v>
      </c>
      <c r="X313" s="33">
        <f>'Hourly Loads p.u. of Peak'!X313^2</f>
        <v>0.22857527918919363</v>
      </c>
      <c r="Y313" s="33">
        <f>'Hourly Loads p.u. of Peak'!Y313^2</f>
        <v>0.18533658780666901</v>
      </c>
    </row>
    <row r="314" spans="1:25" x14ac:dyDescent="0.25">
      <c r="A314" s="29">
        <f>IF('2018 Hourly Load - RC2016'!A315="","",'2018 Hourly Load - RC2016'!A315)</f>
        <v>43405</v>
      </c>
      <c r="B314" s="33">
        <f>'Hourly Loads p.u. of Peak'!B314^2</f>
        <v>0.14659515737506734</v>
      </c>
      <c r="C314" s="33">
        <f>'Hourly Loads p.u. of Peak'!C314^2</f>
        <v>0.12273137418520774</v>
      </c>
      <c r="D314" s="33">
        <f>'Hourly Loads p.u. of Peak'!D314^2</f>
        <v>0.10993925288821196</v>
      </c>
      <c r="E314" s="33">
        <f>'Hourly Loads p.u. of Peak'!E314^2</f>
        <v>0.10312173784099905</v>
      </c>
      <c r="F314" s="33">
        <f>'Hourly Loads p.u. of Peak'!F314^2</f>
        <v>0.10066781646018484</v>
      </c>
      <c r="G314" s="33">
        <f>'Hourly Loads p.u. of Peak'!G314^2</f>
        <v>0.10344399307537006</v>
      </c>
      <c r="H314" s="33">
        <f>'Hourly Loads p.u. of Peak'!H314^2</f>
        <v>0.11555037063696655</v>
      </c>
      <c r="I314" s="33">
        <f>'Hourly Loads p.u. of Peak'!I314^2</f>
        <v>0.12856610398364435</v>
      </c>
      <c r="J314" s="33">
        <f>'Hourly Loads p.u. of Peak'!J314^2</f>
        <v>0.15678020366170542</v>
      </c>
      <c r="K314" s="33">
        <f>'Hourly Loads p.u. of Peak'!K314^2</f>
        <v>0.19458653217343344</v>
      </c>
      <c r="L314" s="33">
        <f>'Hourly Loads p.u. of Peak'!L314^2</f>
        <v>0.22451851646758536</v>
      </c>
      <c r="M314" s="33">
        <f>'Hourly Loads p.u. of Peak'!M314^2</f>
        <v>0.23891694066787389</v>
      </c>
      <c r="N314" s="33">
        <f>'Hourly Loads p.u. of Peak'!N314^2</f>
        <v>0.24450401076913386</v>
      </c>
      <c r="O314" s="33">
        <f>'Hourly Loads p.u. of Peak'!O314^2</f>
        <v>0.24433876349108255</v>
      </c>
      <c r="P314" s="33">
        <f>'Hourly Loads p.u. of Peak'!P314^2</f>
        <v>0.24603519619514802</v>
      </c>
      <c r="Q314" s="33">
        <f>'Hourly Loads p.u. of Peak'!Q314^2</f>
        <v>0.24715556415189024</v>
      </c>
      <c r="R314" s="33">
        <f>'Hourly Loads p.u. of Peak'!R314^2</f>
        <v>0.24359584200498002</v>
      </c>
      <c r="S314" s="33">
        <f>'Hourly Loads p.u. of Peak'!S314^2</f>
        <v>0.23057715507093576</v>
      </c>
      <c r="T314" s="33">
        <f>'Hourly Loads p.u. of Peak'!T314^2</f>
        <v>0.22167678836730145</v>
      </c>
      <c r="U314" s="33">
        <f>'Hourly Loads p.u. of Peak'!U314^2</f>
        <v>0.23448568506299236</v>
      </c>
      <c r="V314" s="33">
        <f>'Hourly Loads p.u. of Peak'!V314^2</f>
        <v>0.21445812134328032</v>
      </c>
      <c r="W314" s="33">
        <f>'Hourly Loads p.u. of Peak'!W314^2</f>
        <v>0.19051652544038913</v>
      </c>
      <c r="X314" s="33">
        <f>'Hourly Loads p.u. of Peak'!X314^2</f>
        <v>0.16343353800408267</v>
      </c>
      <c r="Y314" s="33">
        <f>'Hourly Loads p.u. of Peak'!Y314^2</f>
        <v>0.13733989236155758</v>
      </c>
    </row>
    <row r="315" spans="1:25" x14ac:dyDescent="0.25">
      <c r="A315" s="29">
        <f>IF('2018 Hourly Load - RC2016'!A316="","",'2018 Hourly Load - RC2016'!A316)</f>
        <v>43406</v>
      </c>
      <c r="B315" s="33">
        <f>'Hourly Loads p.u. of Peak'!B315^2</f>
        <v>0.43572117007508554</v>
      </c>
      <c r="C315" s="33">
        <f>'Hourly Loads p.u. of Peak'!C315^2</f>
        <v>9.5926249146205109E-2</v>
      </c>
      <c r="D315" s="33">
        <f>'Hourly Loads p.u. of Peak'!D315^2</f>
        <v>9.3687854107814203E-2</v>
      </c>
      <c r="E315" s="33">
        <f>'Hourly Loads p.u. of Peak'!E315^2</f>
        <v>9.3508901974908021E-2</v>
      </c>
      <c r="F315" s="33">
        <f>'Hourly Loads p.u. of Peak'!F315^2</f>
        <v>9.6496466069841622E-2</v>
      </c>
      <c r="G315" s="33">
        <f>'Hourly Loads p.u. of Peak'!G315^2</f>
        <v>0.10563236565538356</v>
      </c>
      <c r="H315" s="33">
        <f>'Hourly Loads p.u. of Peak'!H315^2</f>
        <v>0.12264356780333863</v>
      </c>
      <c r="I315" s="33">
        <f>'Hourly Loads p.u. of Peak'!I315^2</f>
        <v>0.15711124285093941</v>
      </c>
      <c r="J315" s="33">
        <f>'Hourly Loads p.u. of Peak'!J315^2</f>
        <v>0.1905530001496227</v>
      </c>
      <c r="K315" s="33">
        <f>'Hourly Loads p.u. of Peak'!K315^2</f>
        <v>0.20489300197285321</v>
      </c>
      <c r="L315" s="33">
        <f>'Hourly Loads p.u. of Peak'!L315^2</f>
        <v>0.20694059212525368</v>
      </c>
      <c r="M315" s="33">
        <f>'Hourly Loads p.u. of Peak'!M315^2</f>
        <v>0.20296851461872295</v>
      </c>
      <c r="N315" s="33">
        <f>'Hourly Loads p.u. of Peak'!N315^2</f>
        <v>0.19933327524778052</v>
      </c>
      <c r="O315" s="33">
        <f>'Hourly Loads p.u. of Peak'!O315^2</f>
        <v>0.19366611090944186</v>
      </c>
      <c r="P315" s="33">
        <f>'Hourly Loads p.u. of Peak'!P315^2</f>
        <v>0.19113707030572993</v>
      </c>
      <c r="Q315" s="33">
        <f>'Hourly Loads p.u. of Peak'!Q315^2</f>
        <v>0.18844323803052862</v>
      </c>
      <c r="R315" s="33">
        <f>'Hourly Loads p.u. of Peak'!R315^2</f>
        <v>0.18949665102448746</v>
      </c>
      <c r="S315" s="33">
        <f>'Hourly Loads p.u. of Peak'!S315^2</f>
        <v>0.20553651569313988</v>
      </c>
      <c r="T315" s="33">
        <f>'Hourly Loads p.u. of Peak'!T315^2</f>
        <v>0.23899863563758572</v>
      </c>
      <c r="U315" s="33">
        <f>'Hourly Loads p.u. of Peak'!U315^2</f>
        <v>0.22929494903007047</v>
      </c>
      <c r="V315" s="33">
        <f>'Hourly Loads p.u. of Peak'!V315^2</f>
        <v>0.21264322395065663</v>
      </c>
      <c r="W315" s="33">
        <f>'Hourly Loads p.u. of Peak'!W315^2</f>
        <v>0.18566049265100526</v>
      </c>
      <c r="X315" s="33">
        <f>'Hourly Loads p.u. of Peak'!X315^2</f>
        <v>0.15384933552662797</v>
      </c>
      <c r="Y315" s="33">
        <f>'Hourly Loads p.u. of Peak'!Y315^2</f>
        <v>0.12778827709979909</v>
      </c>
    </row>
    <row r="316" spans="1:25" x14ac:dyDescent="0.25">
      <c r="A316" s="29">
        <f>IF('2018 Hourly Load - RC2016'!A317="","",'2018 Hourly Load - RC2016'!A317)</f>
        <v>43407</v>
      </c>
      <c r="B316" s="33">
        <f>'Hourly Loads p.u. of Peak'!B316^2</f>
        <v>0.10795343670137049</v>
      </c>
      <c r="C316" s="33">
        <f>'Hourly Loads p.u. of Peak'!C316^2</f>
        <v>0.10202449235367565</v>
      </c>
      <c r="D316" s="33">
        <f>'Hourly Loads p.u. of Peak'!D316^2</f>
        <v>9.8767968518393937E-2</v>
      </c>
      <c r="E316" s="33">
        <f>'Hourly Loads p.u. of Peak'!E316^2</f>
        <v>0.10000609593361405</v>
      </c>
      <c r="F316" s="33">
        <f>'Hourly Loads p.u. of Peak'!F316^2</f>
        <v>0.10721342167092117</v>
      </c>
      <c r="G316" s="33">
        <f>'Hourly Loads p.u. of Peak'!G316^2</f>
        <v>0.13352679012397187</v>
      </c>
      <c r="H316" s="33">
        <f>'Hourly Loads p.u. of Peak'!H316^2</f>
        <v>0.18275552950205023</v>
      </c>
      <c r="I316" s="33">
        <f>'Hourly Loads p.u. of Peak'!I316^2</f>
        <v>0.2042882636876564</v>
      </c>
      <c r="J316" s="33">
        <f>'Hourly Loads p.u. of Peak'!J316^2</f>
        <v>0.21003106569773899</v>
      </c>
      <c r="K316" s="33">
        <f>'Hourly Loads p.u. of Peak'!K316^2</f>
        <v>0.21744813105044825</v>
      </c>
      <c r="L316" s="33">
        <f>'Hourly Loads p.u. of Peak'!L316^2</f>
        <v>0.22654235747334206</v>
      </c>
      <c r="M316" s="33">
        <f>'Hourly Loads p.u. of Peak'!M316^2</f>
        <v>0.23347518985803642</v>
      </c>
      <c r="N316" s="33">
        <f>'Hourly Loads p.u. of Peak'!N316^2</f>
        <v>0.23428341146010004</v>
      </c>
      <c r="O316" s="33">
        <f>'Hourly Loads p.u. of Peak'!O316^2</f>
        <v>0.23553891476695502</v>
      </c>
      <c r="P316" s="33">
        <f>'Hourly Loads p.u. of Peak'!P316^2</f>
        <v>0.23291026565124107</v>
      </c>
      <c r="Q316" s="33">
        <f>'Hourly Loads p.u. of Peak'!Q316^2</f>
        <v>0.2288949928022847</v>
      </c>
      <c r="R316" s="33">
        <f>'Hourly Loads p.u. of Peak'!R316^2</f>
        <v>0.23246687667684418</v>
      </c>
      <c r="S316" s="33">
        <f>'Hourly Loads p.u. of Peak'!S316^2</f>
        <v>0.24827847722115054</v>
      </c>
      <c r="T316" s="33">
        <f>'Hourly Loads p.u. of Peak'!T316^2</f>
        <v>0.2831493466198024</v>
      </c>
      <c r="U316" s="33">
        <f>'Hourly Loads p.u. of Peak'!U316^2</f>
        <v>0.27144532725775067</v>
      </c>
      <c r="V316" s="33">
        <f>'Hourly Loads p.u. of Peak'!V316^2</f>
        <v>0.24927875880927342</v>
      </c>
      <c r="W316" s="33">
        <f>'Hourly Loads p.u. of Peak'!W316^2</f>
        <v>0.21345318244363617</v>
      </c>
      <c r="X316" s="33">
        <f>'Hourly Loads p.u. of Peak'!X316^2</f>
        <v>0.17459681521949744</v>
      </c>
      <c r="Y316" s="33">
        <f>'Hourly Loads p.u. of Peak'!Y316^2</f>
        <v>0.14054804160280818</v>
      </c>
    </row>
    <row r="317" spans="1:25" x14ac:dyDescent="0.25">
      <c r="A317" s="29">
        <f>IF('2018 Hourly Load - RC2016'!A318="","",'2018 Hourly Load - RC2016'!A318)</f>
        <v>43408</v>
      </c>
      <c r="B317" s="33">
        <f>'Hourly Loads p.u. of Peak'!B317^2</f>
        <v>0.11878239296381074</v>
      </c>
      <c r="C317" s="33">
        <f>'Hourly Loads p.u. of Peak'!C317^2</f>
        <v>0.10576820099871963</v>
      </c>
      <c r="D317" s="33">
        <f>'Hourly Loads p.u. of Peak'!D317^2</f>
        <v>9.879423135641352E-2</v>
      </c>
      <c r="E317" s="33">
        <f>'Hourly Loads p.u. of Peak'!E317^2</f>
        <v>9.7459277945894818E-2</v>
      </c>
      <c r="F317" s="33">
        <f>'Hourly Loads p.u. of Peak'!F317^2</f>
        <v>0.10074736955537025</v>
      </c>
      <c r="G317" s="33">
        <f>'Hourly Loads p.u. of Peak'!G317^2</f>
        <v>0.12089403860581754</v>
      </c>
      <c r="H317" s="33">
        <f>'Hourly Loads p.u. of Peak'!H317^2</f>
        <v>0.15747578919708838</v>
      </c>
      <c r="I317" s="33">
        <f>'Hourly Loads p.u. of Peak'!I317^2</f>
        <v>0.1862009624810764</v>
      </c>
      <c r="J317" s="33">
        <f>'Hourly Loads p.u. of Peak'!J317^2</f>
        <v>0.21037586560163626</v>
      </c>
      <c r="K317" s="33">
        <f>'Hourly Loads p.u. of Peak'!K317^2</f>
        <v>0.22997567585643242</v>
      </c>
      <c r="L317" s="33">
        <f>'Hourly Loads p.u. of Peak'!L317^2</f>
        <v>0.24969613631478835</v>
      </c>
      <c r="M317" s="33">
        <f>'Hourly Loads p.u. of Peak'!M317^2</f>
        <v>0.26749803055869931</v>
      </c>
      <c r="N317" s="33">
        <f>'Hourly Loads p.u. of Peak'!N317^2</f>
        <v>0.27616754787623216</v>
      </c>
      <c r="O317" s="33">
        <f>'Hourly Loads p.u. of Peak'!O317^2</f>
        <v>0.28412840846322834</v>
      </c>
      <c r="P317" s="33">
        <f>'Hourly Loads p.u. of Peak'!P317^2</f>
        <v>0.28842045269760674</v>
      </c>
      <c r="Q317" s="33">
        <f>'Hourly Loads p.u. of Peak'!Q317^2</f>
        <v>0.29188628323477578</v>
      </c>
      <c r="R317" s="33">
        <f>'Hourly Loads p.u. of Peak'!R317^2</f>
        <v>0.2863598332449086</v>
      </c>
      <c r="S317" s="33">
        <f>'Hourly Loads p.u. of Peak'!S317^2</f>
        <v>0.29541822909198395</v>
      </c>
      <c r="T317" s="33">
        <f>'Hourly Loads p.u. of Peak'!T317^2</f>
        <v>0.33176151939826581</v>
      </c>
      <c r="U317" s="33">
        <f>'Hourly Loads p.u. of Peak'!U317^2</f>
        <v>0.32026352671997993</v>
      </c>
      <c r="V317" s="33">
        <f>'Hourly Loads p.u. of Peak'!V317^2</f>
        <v>0.29414790722534523</v>
      </c>
      <c r="W317" s="33">
        <f>'Hourly Loads p.u. of Peak'!W317^2</f>
        <v>0.24990495598897161</v>
      </c>
      <c r="X317" s="33">
        <f>'Hourly Loads p.u. of Peak'!X317^2</f>
        <v>0.20876921881139834</v>
      </c>
      <c r="Y317" s="33">
        <f>'Hourly Loads p.u. of Peak'!Y317^2</f>
        <v>0.17057006317992518</v>
      </c>
    </row>
    <row r="318" spans="1:25" x14ac:dyDescent="0.25">
      <c r="A318" s="29">
        <f>IF('2018 Hourly Load - RC2016'!A319="","",'2018 Hourly Load - RC2016'!A319)</f>
        <v>43409</v>
      </c>
      <c r="B318" s="33">
        <f>'Hourly Loads p.u. of Peak'!B318^2</f>
        <v>0.14208724989379662</v>
      </c>
      <c r="C318" s="33">
        <f>'Hourly Loads p.u. of Peak'!C318^2</f>
        <v>0.12396396275130613</v>
      </c>
      <c r="D318" s="33">
        <f>'Hourly Loads p.u. of Peak'!D318^2</f>
        <v>0.11503965139169881</v>
      </c>
      <c r="E318" s="33">
        <f>'Hourly Loads p.u. of Peak'!E318^2</f>
        <v>0.11082764728020988</v>
      </c>
      <c r="F318" s="33">
        <f>'Hourly Loads p.u. of Peak'!F318^2</f>
        <v>0.11362692192614782</v>
      </c>
      <c r="G318" s="33">
        <f>'Hourly Loads p.u. of Peak'!G318^2</f>
        <v>0.13322162100847995</v>
      </c>
      <c r="H318" s="33">
        <f>'Hourly Loads p.u. of Peak'!H318^2</f>
        <v>0.17198794396717743</v>
      </c>
      <c r="I318" s="33">
        <f>'Hourly Loads p.u. of Peak'!I318^2</f>
        <v>0.18612885445097263</v>
      </c>
      <c r="J318" s="33">
        <f>'Hourly Loads p.u. of Peak'!J318^2</f>
        <v>0.22396454078322658</v>
      </c>
      <c r="K318" s="33">
        <f>'Hourly Loads p.u. of Peak'!K318^2</f>
        <v>0.26340807140036004</v>
      </c>
      <c r="L318" s="33">
        <f>'Hourly Loads p.u. of Peak'!L318^2</f>
        <v>0.29528199225627544</v>
      </c>
      <c r="M318" s="33">
        <f>'Hourly Loads p.u. of Peak'!M318^2</f>
        <v>0.32111529104265246</v>
      </c>
      <c r="N318" s="33">
        <f>'Hourly Loads p.u. of Peak'!N318^2</f>
        <v>0.33872846641529092</v>
      </c>
      <c r="O318" s="33">
        <f>'Hourly Loads p.u. of Peak'!O318^2</f>
        <v>0.34753895468729018</v>
      </c>
      <c r="P318" s="33">
        <f>'Hourly Loads p.u. of Peak'!P318^2</f>
        <v>0.35089679948682356</v>
      </c>
      <c r="Q318" s="33">
        <f>'Hourly Loads p.u. of Peak'!Q318^2</f>
        <v>0.34429530828345206</v>
      </c>
      <c r="R318" s="33">
        <f>'Hourly Loads p.u. of Peak'!R318^2</f>
        <v>0.33335171722056373</v>
      </c>
      <c r="S318" s="33">
        <f>'Hourly Loads p.u. of Peak'!S318^2</f>
        <v>0.34184812499202005</v>
      </c>
      <c r="T318" s="33">
        <f>'Hourly Loads p.u. of Peak'!T318^2</f>
        <v>0.3755191134879815</v>
      </c>
      <c r="U318" s="33">
        <f>'Hourly Loads p.u. of Peak'!U318^2</f>
        <v>0.35851097490139067</v>
      </c>
      <c r="V318" s="33">
        <f>'Hourly Loads p.u. of Peak'!V318^2</f>
        <v>0.33027116050967942</v>
      </c>
      <c r="W318" s="33">
        <f>'Hourly Loads p.u. of Peak'!W318^2</f>
        <v>0.28810640361820616</v>
      </c>
      <c r="X318" s="33">
        <f>'Hourly Loads p.u. of Peak'!X318^2</f>
        <v>0.23675711244992723</v>
      </c>
      <c r="Y318" s="33">
        <f>'Hourly Loads p.u. of Peak'!Y318^2</f>
        <v>0.18949665102448746</v>
      </c>
    </row>
    <row r="319" spans="1:25" x14ac:dyDescent="0.25">
      <c r="A319" s="29">
        <f>IF('2018 Hourly Load - RC2016'!A320="","",'2018 Hourly Load - RC2016'!A320)</f>
        <v>43410</v>
      </c>
      <c r="B319" s="33">
        <f>'Hourly Loads p.u. of Peak'!B319^2</f>
        <v>0.15539365149884243</v>
      </c>
      <c r="C319" s="33">
        <f>'Hourly Loads p.u. of Peak'!C319^2</f>
        <v>0.13438312098597691</v>
      </c>
      <c r="D319" s="33">
        <f>'Hourly Loads p.u. of Peak'!D319^2</f>
        <v>0.1215923420700005</v>
      </c>
      <c r="E319" s="33">
        <f>'Hourly Loads p.u. of Peak'!E319^2</f>
        <v>0.11506799500757937</v>
      </c>
      <c r="F319" s="33">
        <f>'Hourly Loads p.u. of Peak'!F319^2</f>
        <v>0.1160622210433534</v>
      </c>
      <c r="G319" s="33">
        <f>'Hourly Loads p.u. of Peak'!G319^2</f>
        <v>0.13604234582082422</v>
      </c>
      <c r="H319" s="33">
        <f>'Hourly Loads p.u. of Peak'!H319^2</f>
        <v>0.17355091013290472</v>
      </c>
      <c r="I319" s="33">
        <f>'Hourly Loads p.u. of Peak'!I319^2</f>
        <v>0.20375985084809378</v>
      </c>
      <c r="J319" s="33">
        <f>'Hourly Loads p.u. of Peak'!J319^2</f>
        <v>0.23728597391357559</v>
      </c>
      <c r="K319" s="33">
        <f>'Hourly Loads p.u. of Peak'!K319^2</f>
        <v>0.27739847461303219</v>
      </c>
      <c r="L319" s="33">
        <f>'Hourly Loads p.u. of Peak'!L319^2</f>
        <v>0.31955458719916335</v>
      </c>
      <c r="M319" s="33">
        <f>'Hourly Loads p.u. of Peak'!M319^2</f>
        <v>0.35661224415576676</v>
      </c>
      <c r="N319" s="33">
        <f>'Hourly Loads p.u. of Peak'!N319^2</f>
        <v>0.38629741537796253</v>
      </c>
      <c r="O319" s="33">
        <f>'Hourly Loads p.u. of Peak'!O319^2</f>
        <v>0.40895251276284039</v>
      </c>
      <c r="P319" s="33">
        <f>'Hourly Loads p.u. of Peak'!P319^2</f>
        <v>0.41998043468014717</v>
      </c>
      <c r="Q319" s="33">
        <f>'Hourly Loads p.u. of Peak'!Q319^2</f>
        <v>0.41916853855006553</v>
      </c>
      <c r="R319" s="33">
        <f>'Hourly Loads p.u. of Peak'!R319^2</f>
        <v>0.4006059489272828</v>
      </c>
      <c r="S319" s="33">
        <f>'Hourly Loads p.u. of Peak'!S319^2</f>
        <v>0.3832392881257497</v>
      </c>
      <c r="T319" s="33">
        <f>'Hourly Loads p.u. of Peak'!T319^2</f>
        <v>0.4017703466323379</v>
      </c>
      <c r="U319" s="33">
        <f>'Hourly Loads p.u. of Peak'!U319^2</f>
        <v>0.37408671438741536</v>
      </c>
      <c r="V319" s="33">
        <f>'Hourly Loads p.u. of Peak'!V319^2</f>
        <v>0.33156902649869185</v>
      </c>
      <c r="W319" s="33">
        <f>'Hourly Loads p.u. of Peak'!W319^2</f>
        <v>0.27982433516824562</v>
      </c>
      <c r="X319" s="33">
        <f>'Hourly Loads p.u. of Peak'!X319^2</f>
        <v>0.22562852068425973</v>
      </c>
      <c r="Y319" s="33">
        <f>'Hourly Loads p.u. of Peak'!Y319^2</f>
        <v>0.17987347236575663</v>
      </c>
    </row>
    <row r="320" spans="1:25" x14ac:dyDescent="0.25">
      <c r="A320" s="29">
        <f>IF('2018 Hourly Load - RC2016'!A321="","",'2018 Hourly Load - RC2016'!A321)</f>
        <v>43411</v>
      </c>
      <c r="B320" s="33">
        <f>'Hourly Loads p.u. of Peak'!B320^2</f>
        <v>0.14496801876326004</v>
      </c>
      <c r="C320" s="33">
        <f>'Hourly Loads p.u. of Peak'!C320^2</f>
        <v>0.12422889011173893</v>
      </c>
      <c r="D320" s="33">
        <f>'Hourly Loads p.u. of Peak'!D320^2</f>
        <v>0.11199909030359319</v>
      </c>
      <c r="E320" s="33">
        <f>'Hourly Loads p.u. of Peak'!E320^2</f>
        <v>0.10740503303289464</v>
      </c>
      <c r="F320" s="33">
        <f>'Hourly Loads p.u. of Peak'!F320^2</f>
        <v>0.10850323686505504</v>
      </c>
      <c r="G320" s="33">
        <f>'Hourly Loads p.u. of Peak'!G320^2</f>
        <v>0.12561699412990265</v>
      </c>
      <c r="H320" s="33">
        <f>'Hourly Loads p.u. of Peak'!H320^2</f>
        <v>0.16390681721280381</v>
      </c>
      <c r="I320" s="33">
        <f>'Hourly Loads p.u. of Peak'!I320^2</f>
        <v>0.1906624452247514</v>
      </c>
      <c r="J320" s="33">
        <f>'Hourly Loads p.u. of Peak'!J320^2</f>
        <v>0.22183418734227953</v>
      </c>
      <c r="K320" s="33">
        <f>'Hourly Loads p.u. of Peak'!K320^2</f>
        <v>0.25917942979407776</v>
      </c>
      <c r="L320" s="33">
        <f>'Hourly Loads p.u. of Peak'!L320^2</f>
        <v>0.29469199572362603</v>
      </c>
      <c r="M320" s="33">
        <f>'Hourly Loads p.u. of Peak'!M320^2</f>
        <v>0.3280179835695039</v>
      </c>
      <c r="N320" s="33">
        <f>'Hourly Loads p.u. of Peak'!N320^2</f>
        <v>0.35586413294434477</v>
      </c>
      <c r="O320" s="33">
        <f>'Hourly Loads p.u. of Peak'!O320^2</f>
        <v>0.37921499391774494</v>
      </c>
      <c r="P320" s="33">
        <f>'Hourly Loads p.u. of Peak'!P320^2</f>
        <v>0.38941983901520483</v>
      </c>
      <c r="Q320" s="33">
        <f>'Hourly Loads p.u. of Peak'!Q320^2</f>
        <v>0.38723282278116294</v>
      </c>
      <c r="R320" s="33">
        <f>'Hourly Loads p.u. of Peak'!R320^2</f>
        <v>0.36651034209814914</v>
      </c>
      <c r="S320" s="33">
        <f>'Hourly Loads p.u. of Peak'!S320^2</f>
        <v>0.35010526600250452</v>
      </c>
      <c r="T320" s="33">
        <f>'Hourly Loads p.u. of Peak'!T320^2</f>
        <v>0.36096677980511765</v>
      </c>
      <c r="U320" s="33">
        <f>'Hourly Loads p.u. of Peak'!U320^2</f>
        <v>0.32634509577465803</v>
      </c>
      <c r="V320" s="33">
        <f>'Hourly Loads p.u. of Peak'!V320^2</f>
        <v>0.29202173454192942</v>
      </c>
      <c r="W320" s="33">
        <f>'Hourly Loads p.u. of Peak'!W320^2</f>
        <v>0.25380491150044654</v>
      </c>
      <c r="X320" s="33">
        <f>'Hourly Loads p.u. of Peak'!X320^2</f>
        <v>0.21709758107752894</v>
      </c>
      <c r="Y320" s="33">
        <f>'Hourly Loads p.u. of Peak'!Y320^2</f>
        <v>0.18125827018151364</v>
      </c>
    </row>
    <row r="321" spans="1:25" x14ac:dyDescent="0.25">
      <c r="A321" s="29">
        <f>IF('2018 Hourly Load - RC2016'!A322="","",'2018 Hourly Load - RC2016'!A322)</f>
        <v>43412</v>
      </c>
      <c r="B321" s="33">
        <f>'Hourly Loads p.u. of Peak'!B321^2</f>
        <v>0.14971497131188855</v>
      </c>
      <c r="C321" s="33">
        <f>'Hourly Loads p.u. of Peak'!C321^2</f>
        <v>0.12850618735671293</v>
      </c>
      <c r="D321" s="33">
        <f>'Hourly Loads p.u. of Peak'!D321^2</f>
        <v>0.11478471595448457</v>
      </c>
      <c r="E321" s="33">
        <f>'Hourly Loads p.u. of Peak'!E321^2</f>
        <v>0.10905443352394843</v>
      </c>
      <c r="F321" s="33">
        <f>'Hourly Loads p.u. of Peak'!F321^2</f>
        <v>0.10789853349223848</v>
      </c>
      <c r="G321" s="33">
        <f>'Hourly Loads p.u. of Peak'!G321^2</f>
        <v>0.11281153804928226</v>
      </c>
      <c r="H321" s="33">
        <f>'Hourly Loads p.u. of Peak'!H321^2</f>
        <v>0.12514358225413663</v>
      </c>
      <c r="I321" s="33">
        <f>'Hourly Loads p.u. of Peak'!I321^2</f>
        <v>0.15101105851512872</v>
      </c>
      <c r="J321" s="33">
        <f>'Hourly Loads p.u. of Peak'!J321^2</f>
        <v>0.20187824811620528</v>
      </c>
      <c r="K321" s="33">
        <f>'Hourly Loads p.u. of Peak'!K321^2</f>
        <v>0.24769590829739263</v>
      </c>
      <c r="L321" s="33">
        <f>'Hourly Loads p.u. of Peak'!L321^2</f>
        <v>0.28163957470219542</v>
      </c>
      <c r="M321" s="33">
        <f>'Hourly Loads p.u. of Peak'!M321^2</f>
        <v>0.30994447449872942</v>
      </c>
      <c r="N321" s="33">
        <f>'Hourly Loads p.u. of Peak'!N321^2</f>
        <v>0.33480065082440158</v>
      </c>
      <c r="O321" s="33">
        <f>'Hourly Loads p.u. of Peak'!O321^2</f>
        <v>0.34542394349183025</v>
      </c>
      <c r="P321" s="33">
        <f>'Hourly Loads p.u. of Peak'!P321^2</f>
        <v>0.34385417115757932</v>
      </c>
      <c r="Q321" s="33">
        <f>'Hourly Loads p.u. of Peak'!Q321^2</f>
        <v>0.3323875071036827</v>
      </c>
      <c r="R321" s="33">
        <f>'Hourly Loads p.u. of Peak'!R321^2</f>
        <v>0.31630358301119421</v>
      </c>
      <c r="S321" s="33">
        <f>'Hourly Loads p.u. of Peak'!S321^2</f>
        <v>0.32149421605259448</v>
      </c>
      <c r="T321" s="33">
        <f>'Hourly Loads p.u. of Peak'!T321^2</f>
        <v>0.33306230755350252</v>
      </c>
      <c r="U321" s="33">
        <f>'Hourly Loads p.u. of Peak'!U321^2</f>
        <v>0.304110573869323</v>
      </c>
      <c r="V321" s="33">
        <f>'Hourly Loads p.u. of Peak'!V321^2</f>
        <v>0.27564084574330033</v>
      </c>
      <c r="W321" s="33">
        <f>'Hourly Loads p.u. of Peak'!W321^2</f>
        <v>0.24376083791389375</v>
      </c>
      <c r="X321" s="33">
        <f>'Hourly Loads p.u. of Peak'!X321^2</f>
        <v>0.21171944237006898</v>
      </c>
      <c r="Y321" s="33">
        <f>'Hourly Loads p.u. of Peak'!Y321^2</f>
        <v>0.17715497623954979</v>
      </c>
    </row>
    <row r="322" spans="1:25" x14ac:dyDescent="0.25">
      <c r="A322" s="29">
        <f>IF('2018 Hourly Load - RC2016'!A323="","",'2018 Hourly Load - RC2016'!A323)</f>
        <v>43413</v>
      </c>
      <c r="B322" s="33">
        <f>'Hourly Loads p.u. of Peak'!B322^2</f>
        <v>0.14977964300500571</v>
      </c>
      <c r="C322" s="33">
        <f>'Hourly Loads p.u. of Peak'!C322^2</f>
        <v>0.12841633860060098</v>
      </c>
      <c r="D322" s="33">
        <f>'Hourly Loads p.u. of Peak'!D322^2</f>
        <v>0.11660373475359304</v>
      </c>
      <c r="E322" s="33">
        <f>'Hourly Loads p.u. of Peak'!E322^2</f>
        <v>0.11063300552363341</v>
      </c>
      <c r="F322" s="33">
        <f>'Hourly Loads p.u. of Peak'!F322^2</f>
        <v>0.10822816222131167</v>
      </c>
      <c r="G322" s="33">
        <f>'Hourly Loads p.u. of Peak'!G322^2</f>
        <v>0.11160792501314645</v>
      </c>
      <c r="H322" s="33">
        <f>'Hourly Loads p.u. of Peak'!H322^2</f>
        <v>0.12011085092598971</v>
      </c>
      <c r="I322" s="33">
        <f>'Hourly Loads p.u. of Peak'!I322^2</f>
        <v>0.13892376406055981</v>
      </c>
      <c r="J322" s="33">
        <f>'Hourly Loads p.u. of Peak'!J322^2</f>
        <v>0.17849398472303088</v>
      </c>
      <c r="K322" s="33">
        <f>'Hourly Loads p.u. of Peak'!K322^2</f>
        <v>0.21237357992765629</v>
      </c>
      <c r="L322" s="33">
        <f>'Hourly Loads p.u. of Peak'!L322^2</f>
        <v>0.23254746143286506</v>
      </c>
      <c r="M322" s="33">
        <f>'Hourly Loads p.u. of Peak'!M322^2</f>
        <v>0.24479332791838745</v>
      </c>
      <c r="N322" s="33">
        <f>'Hourly Loads p.u. of Peak'!N322^2</f>
        <v>0.24632541757504928</v>
      </c>
      <c r="O322" s="33">
        <f>'Hourly Loads p.u. of Peak'!O322^2</f>
        <v>0.24018478200989818</v>
      </c>
      <c r="P322" s="33">
        <f>'Hourly Loads p.u. of Peak'!P322^2</f>
        <v>0.23387912609716713</v>
      </c>
      <c r="Q322" s="33">
        <f>'Hourly Loads p.u. of Peak'!Q322^2</f>
        <v>0.22408319225301895</v>
      </c>
      <c r="R322" s="33">
        <f>'Hourly Loads p.u. of Peak'!R322^2</f>
        <v>0.22187354581411917</v>
      </c>
      <c r="S322" s="33">
        <f>'Hourly Loads p.u. of Peak'!S322^2</f>
        <v>0.2443800700737383</v>
      </c>
      <c r="T322" s="33">
        <f>'Hourly Loads p.u. of Peak'!T322^2</f>
        <v>0.26495424296558306</v>
      </c>
      <c r="U322" s="33">
        <f>'Hourly Loads p.u. of Peak'!U322^2</f>
        <v>0.24986318507165897</v>
      </c>
      <c r="V322" s="33">
        <f>'Hourly Loads p.u. of Peak'!V322^2</f>
        <v>0.22837557164624742</v>
      </c>
      <c r="W322" s="33">
        <f>'Hourly Loads p.u. of Peak'!W322^2</f>
        <v>0.19881131421608242</v>
      </c>
      <c r="X322" s="33">
        <f>'Hourly Loads p.u. of Peak'!X322^2</f>
        <v>0.16957071549797312</v>
      </c>
      <c r="Y322" s="33">
        <f>'Hourly Loads p.u. of Peak'!Y322^2</f>
        <v>0.13771175110574332</v>
      </c>
    </row>
    <row r="323" spans="1:25" x14ac:dyDescent="0.25">
      <c r="A323" s="29">
        <f>IF('2018 Hourly Load - RC2016'!A324="","",'2018 Hourly Load - RC2016'!A324)</f>
        <v>43414</v>
      </c>
      <c r="B323" s="33">
        <f>'Hourly Loads p.u. of Peak'!B323^2</f>
        <v>0.11450178602519198</v>
      </c>
      <c r="C323" s="33">
        <f>'Hourly Loads p.u. of Peak'!C323^2</f>
        <v>0.10250548719842517</v>
      </c>
      <c r="D323" s="33">
        <f>'Hourly Loads p.u. of Peak'!D323^2</f>
        <v>9.6366722936853763E-2</v>
      </c>
      <c r="E323" s="33">
        <f>'Hourly Loads p.u. of Peak'!E323^2</f>
        <v>9.3841377808588047E-2</v>
      </c>
      <c r="F323" s="33">
        <f>'Hourly Loads p.u. of Peak'!F323^2</f>
        <v>9.6964264034868464E-2</v>
      </c>
      <c r="G323" s="33">
        <f>'Hourly Loads p.u. of Peak'!G323^2</f>
        <v>0.11130106090159488</v>
      </c>
      <c r="H323" s="33">
        <f>'Hourly Loads p.u. of Peak'!H323^2</f>
        <v>0.14990902828609629</v>
      </c>
      <c r="I323" s="33">
        <f>'Hourly Loads p.u. of Peak'!I323^2</f>
        <v>0.18425894736645737</v>
      </c>
      <c r="J323" s="33">
        <f>'Hourly Loads p.u. of Peak'!J323^2</f>
        <v>0.20079091774486393</v>
      </c>
      <c r="K323" s="33">
        <f>'Hourly Loads p.u. of Peak'!K323^2</f>
        <v>0.22179483236167802</v>
      </c>
      <c r="L323" s="33">
        <f>'Hourly Loads p.u. of Peak'!L323^2</f>
        <v>0.23854948612045268</v>
      </c>
      <c r="M323" s="33">
        <f>'Hourly Loads p.u. of Peak'!M323^2</f>
        <v>0.25376281589799782</v>
      </c>
      <c r="N323" s="33">
        <f>'Hourly Loads p.u. of Peak'!N323^2</f>
        <v>0.26512631910520501</v>
      </c>
      <c r="O323" s="33">
        <f>'Hourly Loads p.u. of Peak'!O323^2</f>
        <v>0.2752899902870542</v>
      </c>
      <c r="P323" s="33">
        <f>'Hourly Loads p.u. of Peak'!P323^2</f>
        <v>0.28035501731252238</v>
      </c>
      <c r="Q323" s="33">
        <f>'Hourly Loads p.u. of Peak'!Q323^2</f>
        <v>0.2844402825013414</v>
      </c>
      <c r="R323" s="33">
        <f>'Hourly Loads p.u. of Peak'!R323^2</f>
        <v>0.27982433516824562</v>
      </c>
      <c r="S323" s="33">
        <f>'Hourly Loads p.u. of Peak'!S323^2</f>
        <v>0.28716528280398296</v>
      </c>
      <c r="T323" s="33">
        <f>'Hourly Loads p.u. of Peak'!T323^2</f>
        <v>0.31517669516744612</v>
      </c>
      <c r="U323" s="33">
        <f>'Hourly Loads p.u. of Peak'!U323^2</f>
        <v>0.29464663581362682</v>
      </c>
      <c r="V323" s="33">
        <f>'Hourly Loads p.u. of Peak'!V323^2</f>
        <v>0.26388003266672794</v>
      </c>
      <c r="W323" s="33">
        <f>'Hourly Loads p.u. of Peak'!W323^2</f>
        <v>0.2244393351892493</v>
      </c>
      <c r="X323" s="33">
        <f>'Hourly Loads p.u. of Peak'!X323^2</f>
        <v>0.18609280567277775</v>
      </c>
      <c r="Y323" s="33">
        <f>'Hourly Loads p.u. of Peak'!Y323^2</f>
        <v>0.1493595266232626</v>
      </c>
    </row>
    <row r="324" spans="1:25" x14ac:dyDescent="0.25">
      <c r="A324" s="29">
        <f>IF('2018 Hourly Load - RC2016'!A325="","",'2018 Hourly Load - RC2016'!A325)</f>
        <v>43415</v>
      </c>
      <c r="B324" s="33">
        <f>'Hourly Loads p.u. of Peak'!B324^2</f>
        <v>0.11979250413258423</v>
      </c>
      <c r="C324" s="33">
        <f>'Hourly Loads p.u. of Peak'!C324^2</f>
        <v>0.10398220232882203</v>
      </c>
      <c r="D324" s="33">
        <f>'Hourly Loads p.u. of Peak'!D324^2</f>
        <v>9.5874495033768867E-2</v>
      </c>
      <c r="E324" s="33">
        <f>'Hourly Loads p.u. of Peak'!E324^2</f>
        <v>9.2947594690703322E-2</v>
      </c>
      <c r="F324" s="33">
        <f>'Hourly Loads p.u. of Peak'!F324^2</f>
        <v>9.5022568368528404E-2</v>
      </c>
      <c r="G324" s="33">
        <f>'Hourly Loads p.u. of Peak'!G324^2</f>
        <v>0.10710400627131567</v>
      </c>
      <c r="H324" s="33">
        <f>'Hourly Loads p.u. of Peak'!H324^2</f>
        <v>0.13313013835297374</v>
      </c>
      <c r="I324" s="33">
        <f>'Hourly Loads p.u. of Peak'!I324^2</f>
        <v>0.16255640634594332</v>
      </c>
      <c r="J324" s="33">
        <f>'Hourly Loads p.u. of Peak'!J324^2</f>
        <v>0.19069893389893694</v>
      </c>
      <c r="K324" s="33">
        <f>'Hourly Loads p.u. of Peak'!K324^2</f>
        <v>0.21748709850362932</v>
      </c>
      <c r="L324" s="33">
        <f>'Hourly Loads p.u. of Peak'!L324^2</f>
        <v>0.23863111824788025</v>
      </c>
      <c r="M324" s="33">
        <f>'Hourly Loads p.u. of Peak'!M324^2</f>
        <v>0.25439461651472112</v>
      </c>
      <c r="N324" s="33">
        <f>'Hourly Loads p.u. of Peak'!N324^2</f>
        <v>0.26940300363790631</v>
      </c>
      <c r="O324" s="33">
        <f>'Hourly Loads p.u. of Peak'!O324^2</f>
        <v>0.28363866632161505</v>
      </c>
      <c r="P324" s="33">
        <f>'Hourly Loads p.u. of Peak'!P324^2</f>
        <v>0.29039839265147088</v>
      </c>
      <c r="Q324" s="33">
        <f>'Hourly Loads p.u. of Peak'!Q324^2</f>
        <v>0.29669128808923195</v>
      </c>
      <c r="R324" s="33">
        <f>'Hourly Loads p.u. of Peak'!R324^2</f>
        <v>0.29120949801614054</v>
      </c>
      <c r="S324" s="33">
        <f>'Hourly Loads p.u. of Peak'!S324^2</f>
        <v>0.29414790722534523</v>
      </c>
      <c r="T324" s="33">
        <f>'Hourly Loads p.u. of Peak'!T324^2</f>
        <v>0.32144683820701864</v>
      </c>
      <c r="U324" s="33">
        <f>'Hourly Loads p.u. of Peak'!U324^2</f>
        <v>0.30217825741392867</v>
      </c>
      <c r="V324" s="33">
        <f>'Hourly Loads p.u. of Peak'!V324^2</f>
        <v>0.27096664535819071</v>
      </c>
      <c r="W324" s="33">
        <f>'Hourly Loads p.u. of Peak'!W324^2</f>
        <v>0.23117941981399401</v>
      </c>
      <c r="X324" s="33">
        <f>'Hourly Loads p.u. of Peak'!X324^2</f>
        <v>0.19015197036614515</v>
      </c>
      <c r="Y324" s="33">
        <f>'Hourly Loads p.u. of Peak'!Y324^2</f>
        <v>0.14984432866307498</v>
      </c>
    </row>
    <row r="325" spans="1:25" x14ac:dyDescent="0.25">
      <c r="A325" s="29">
        <f>IF('2018 Hourly Load - RC2016'!A326="","",'2018 Hourly Load - RC2016'!A326)</f>
        <v>43416</v>
      </c>
      <c r="B325" s="33">
        <f>'Hourly Loads p.u. of Peak'!B325^2</f>
        <v>0.11935907566026371</v>
      </c>
      <c r="C325" s="33">
        <f>'Hourly Loads p.u. of Peak'!C325^2</f>
        <v>0.10320225451787854</v>
      </c>
      <c r="D325" s="33">
        <f>'Hourly Loads p.u. of Peak'!D325^2</f>
        <v>9.6159315468450329E-2</v>
      </c>
      <c r="E325" s="33">
        <f>'Hourly Loads p.u. of Peak'!E325^2</f>
        <v>9.3253552825988226E-2</v>
      </c>
      <c r="F325" s="33">
        <f>'Hourly Loads p.u. of Peak'!F325^2</f>
        <v>9.6808205695290736E-2</v>
      </c>
      <c r="G325" s="33">
        <f>'Hourly Loads p.u. of Peak'!G325^2</f>
        <v>0.11421920521970158</v>
      </c>
      <c r="H325" s="33">
        <f>'Hourly Loads p.u. of Peak'!H325^2</f>
        <v>0.15394767846484717</v>
      </c>
      <c r="I325" s="33">
        <f>'Hourly Loads p.u. of Peak'!I325^2</f>
        <v>0.17916537947016029</v>
      </c>
      <c r="J325" s="33">
        <f>'Hourly Loads p.u. of Peak'!J325^2</f>
        <v>0.19773228600875709</v>
      </c>
      <c r="K325" s="33">
        <f>'Hourly Loads p.u. of Peak'!K325^2</f>
        <v>0.22270088019873358</v>
      </c>
      <c r="L325" s="33">
        <f>'Hourly Loads p.u. of Peak'!L325^2</f>
        <v>0.24965438285366581</v>
      </c>
      <c r="M325" s="33">
        <f>'Hourly Loads p.u. of Peak'!M325^2</f>
        <v>0.27489554497848595</v>
      </c>
      <c r="N325" s="33">
        <f>'Hourly Loads p.u. of Peak'!N325^2</f>
        <v>0.29801269898746385</v>
      </c>
      <c r="O325" s="33">
        <f>'Hourly Loads p.u. of Peak'!O325^2</f>
        <v>0.32258487008253256</v>
      </c>
      <c r="P325" s="33">
        <f>'Hourly Loads p.u. of Peak'!P325^2</f>
        <v>0.33960442501745491</v>
      </c>
      <c r="Q325" s="33">
        <f>'Hourly Loads p.u. of Peak'!Q325^2</f>
        <v>0.34581694517347644</v>
      </c>
      <c r="R325" s="33">
        <f>'Hourly Loads p.u. of Peak'!R325^2</f>
        <v>0.33649504464546215</v>
      </c>
      <c r="S325" s="33">
        <f>'Hourly Loads p.u. of Peak'!S325^2</f>
        <v>0.33022314027630773</v>
      </c>
      <c r="T325" s="33">
        <f>'Hourly Loads p.u. of Peak'!T325^2</f>
        <v>0.35382330357437358</v>
      </c>
      <c r="U325" s="33">
        <f>'Hourly Loads p.u. of Peak'!U325^2</f>
        <v>0.33046327635554718</v>
      </c>
      <c r="V325" s="33">
        <f>'Hourly Loads p.u. of Peak'!V325^2</f>
        <v>0.29655475798952957</v>
      </c>
      <c r="W325" s="33">
        <f>'Hourly Loads p.u. of Peak'!W325^2</f>
        <v>0.25464755670940592</v>
      </c>
      <c r="X325" s="33">
        <f>'Hourly Loads p.u. of Peak'!X325^2</f>
        <v>0.20873104037801021</v>
      </c>
      <c r="Y325" s="33">
        <f>'Hourly Loads p.u. of Peak'!Y325^2</f>
        <v>0.16553468374773869</v>
      </c>
    </row>
    <row r="326" spans="1:25" x14ac:dyDescent="0.25">
      <c r="A326" s="29">
        <f>IF('2018 Hourly Load - RC2016'!A327="","",'2018 Hourly Load - RC2016'!A327)</f>
        <v>43417</v>
      </c>
      <c r="B326" s="33">
        <f>'Hourly Loads p.u. of Peak'!B326^2</f>
        <v>0.13392403191419566</v>
      </c>
      <c r="C326" s="33">
        <f>'Hourly Loads p.u. of Peak'!C326^2</f>
        <v>0.11657520261085932</v>
      </c>
      <c r="D326" s="33">
        <f>'Hourly Loads p.u. of Peak'!D326^2</f>
        <v>0.10655776717041335</v>
      </c>
      <c r="E326" s="33">
        <f>'Hourly Loads p.u. of Peak'!E326^2</f>
        <v>0.10355152320644374</v>
      </c>
      <c r="F326" s="33">
        <f>'Hourly Loads p.u. of Peak'!F326^2</f>
        <v>0.10595851711138697</v>
      </c>
      <c r="G326" s="33">
        <f>'Hourly Loads p.u. of Peak'!G326^2</f>
        <v>0.12358178914438474</v>
      </c>
      <c r="H326" s="33">
        <f>'Hourly Loads p.u. of Peak'!H326^2</f>
        <v>0.16336598254835938</v>
      </c>
      <c r="I326" s="33">
        <f>'Hourly Loads p.u. of Peak'!I326^2</f>
        <v>0.1905530001496227</v>
      </c>
      <c r="J326" s="33">
        <f>'Hourly Loads p.u. of Peak'!J326^2</f>
        <v>0.21639732950252974</v>
      </c>
      <c r="K326" s="33">
        <f>'Hourly Loads p.u. of Peak'!K326^2</f>
        <v>0.25099222526364756</v>
      </c>
      <c r="L326" s="33">
        <f>'Hourly Loads p.u. of Peak'!L326^2</f>
        <v>0.28381670549577848</v>
      </c>
      <c r="M326" s="33">
        <f>'Hourly Loads p.u. of Peak'!M326^2</f>
        <v>0.30924705606338487</v>
      </c>
      <c r="N326" s="33">
        <f>'Hourly Loads p.u. of Peak'!N326^2</f>
        <v>0.33494571700106729</v>
      </c>
      <c r="O326" s="33">
        <f>'Hourly Loads p.u. of Peak'!O326^2</f>
        <v>0.35836089181568737</v>
      </c>
      <c r="P326" s="33">
        <f>'Hourly Loads p.u. of Peak'!P326^2</f>
        <v>0.36904410809252347</v>
      </c>
      <c r="Q326" s="33">
        <f>'Hourly Loads p.u. of Peak'!Q326^2</f>
        <v>0.37051769158241477</v>
      </c>
      <c r="R326" s="33">
        <f>'Hourly Loads p.u. of Peak'!R326^2</f>
        <v>0.35721129870546403</v>
      </c>
      <c r="S326" s="33">
        <f>'Hourly Loads p.u. of Peak'!S326^2</f>
        <v>0.35000638715924903</v>
      </c>
      <c r="T326" s="33">
        <f>'Hourly Loads p.u. of Peak'!T326^2</f>
        <v>0.37072117489928164</v>
      </c>
      <c r="U326" s="33">
        <f>'Hourly Loads p.u. of Peak'!U326^2</f>
        <v>0.34640686664450837</v>
      </c>
      <c r="V326" s="33">
        <f>'Hourly Loads p.u. of Peak'!V326^2</f>
        <v>0.3105495392146812</v>
      </c>
      <c r="W326" s="33">
        <f>'Hourly Loads p.u. of Peak'!W326^2</f>
        <v>0.26538453805177892</v>
      </c>
      <c r="X326" s="33">
        <f>'Hourly Loads p.u. of Peak'!X326^2</f>
        <v>0.21534907306712925</v>
      </c>
      <c r="Y326" s="33">
        <f>'Hourly Loads p.u. of Peak'!Y326^2</f>
        <v>0.17209192176356389</v>
      </c>
    </row>
    <row r="327" spans="1:25" x14ac:dyDescent="0.25">
      <c r="A327" s="29">
        <f>IF('2018 Hourly Load - RC2016'!A328="","",'2018 Hourly Load - RC2016'!A328)</f>
        <v>43418</v>
      </c>
      <c r="B327" s="33">
        <f>'Hourly Loads p.u. of Peak'!B327^2</f>
        <v>0.13907953437300072</v>
      </c>
      <c r="C327" s="33">
        <f>'Hourly Loads p.u. of Peak'!C327^2</f>
        <v>0.11907055975013613</v>
      </c>
      <c r="D327" s="33">
        <f>'Hourly Loads p.u. of Peak'!D327^2</f>
        <v>0.10866844923072616</v>
      </c>
      <c r="E327" s="33">
        <f>'Hourly Loads p.u. of Peak'!E327^2</f>
        <v>0.10341711927069669</v>
      </c>
      <c r="F327" s="33">
        <f>'Hourly Loads p.u. of Peak'!F327^2</f>
        <v>0.1046569277170243</v>
      </c>
      <c r="G327" s="33">
        <f>'Hourly Loads p.u. of Peak'!G327^2</f>
        <v>0.12048762358769127</v>
      </c>
      <c r="H327" s="33">
        <f>'Hourly Loads p.u. of Peak'!H327^2</f>
        <v>0.15973872589315402</v>
      </c>
      <c r="I327" s="33">
        <f>'Hourly Loads p.u. of Peak'!I327^2</f>
        <v>0.18782708514261934</v>
      </c>
      <c r="J327" s="33">
        <f>'Hourly Loads p.u. of Peak'!J327^2</f>
        <v>0.2139553568838454</v>
      </c>
      <c r="K327" s="33">
        <f>'Hourly Loads p.u. of Peak'!K327^2</f>
        <v>0.24363708574535142</v>
      </c>
      <c r="L327" s="33">
        <f>'Hourly Loads p.u. of Peak'!L327^2</f>
        <v>0.27101014443832422</v>
      </c>
      <c r="M327" s="33">
        <f>'Hourly Loads p.u. of Peak'!M327^2</f>
        <v>0.28981329781700421</v>
      </c>
      <c r="N327" s="33">
        <f>'Hourly Loads p.u. of Peak'!N327^2</f>
        <v>0.30799368241172337</v>
      </c>
      <c r="O327" s="33">
        <f>'Hourly Loads p.u. of Peak'!O327^2</f>
        <v>0.32154159738940835</v>
      </c>
      <c r="P327" s="33">
        <f>'Hourly Loads p.u. of Peak'!P327^2</f>
        <v>0.32959919494513346</v>
      </c>
      <c r="Q327" s="33">
        <f>'Hourly Loads p.u. of Peak'!Q327^2</f>
        <v>0.3295032557242924</v>
      </c>
      <c r="R327" s="33">
        <f>'Hourly Loads p.u. of Peak'!R327^2</f>
        <v>0.31550516305987703</v>
      </c>
      <c r="S327" s="33">
        <f>'Hourly Loads p.u. of Peak'!S327^2</f>
        <v>0.31106197789467471</v>
      </c>
      <c r="T327" s="33">
        <f>'Hourly Loads p.u. of Peak'!T327^2</f>
        <v>0.32586791336182847</v>
      </c>
      <c r="U327" s="33">
        <f>'Hourly Loads p.u. of Peak'!U327^2</f>
        <v>0.29933704601687205</v>
      </c>
      <c r="V327" s="33">
        <f>'Hourly Loads p.u. of Peak'!V327^2</f>
        <v>0.26975008855708871</v>
      </c>
      <c r="W327" s="33">
        <f>'Hourly Loads p.u. of Peak'!W327^2</f>
        <v>0.2351740681743362</v>
      </c>
      <c r="X327" s="33">
        <f>'Hourly Loads p.u. of Peak'!X327^2</f>
        <v>0.20289322956201924</v>
      </c>
      <c r="Y327" s="33">
        <f>'Hourly Loads p.u. of Peak'!Y327^2</f>
        <v>0.16908932265208909</v>
      </c>
    </row>
    <row r="328" spans="1:25" x14ac:dyDescent="0.25">
      <c r="A328" s="29">
        <f>IF('2018 Hourly Load - RC2016'!A329="","",'2018 Hourly Load - RC2016'!A329)</f>
        <v>43419</v>
      </c>
      <c r="B328" s="33">
        <f>'Hourly Loads p.u. of Peak'!B328^2</f>
        <v>0.14108110302579691</v>
      </c>
      <c r="C328" s="33">
        <f>'Hourly Loads p.u. of Peak'!C328^2</f>
        <v>0.12220500721112595</v>
      </c>
      <c r="D328" s="33">
        <f>'Hourly Loads p.u. of Peak'!D328^2</f>
        <v>0.11211097749971817</v>
      </c>
      <c r="E328" s="33">
        <f>'Hourly Loads p.u. of Peak'!E328^2</f>
        <v>0.10680340194953732</v>
      </c>
      <c r="F328" s="33">
        <f>'Hourly Loads p.u. of Peak'!F328^2</f>
        <v>0.10633966254871094</v>
      </c>
      <c r="G328" s="33">
        <f>'Hourly Loads p.u. of Peak'!G328^2</f>
        <v>0.11188725896727651</v>
      </c>
      <c r="H328" s="33">
        <f>'Hourly Loads p.u. of Peak'!H328^2</f>
        <v>0.12591333041319921</v>
      </c>
      <c r="I328" s="33">
        <f>'Hourly Loads p.u. of Peak'!I328^2</f>
        <v>0.1495210400222495</v>
      </c>
      <c r="J328" s="33">
        <f>'Hourly Loads p.u. of Peak'!J328^2</f>
        <v>0.18993340490102378</v>
      </c>
      <c r="K328" s="33">
        <f>'Hourly Loads p.u. of Peak'!K328^2</f>
        <v>0.22721898907750424</v>
      </c>
      <c r="L328" s="33">
        <f>'Hourly Loads p.u. of Peak'!L328^2</f>
        <v>0.25313180080982944</v>
      </c>
      <c r="M328" s="33">
        <f>'Hourly Loads p.u. of Peak'!M328^2</f>
        <v>0.27380134734195555</v>
      </c>
      <c r="N328" s="33">
        <f>'Hourly Loads p.u. of Peak'!N328^2</f>
        <v>0.28792702380864232</v>
      </c>
      <c r="O328" s="33">
        <f>'Hourly Loads p.u. of Peak'!O328^2</f>
        <v>0.30057269814433468</v>
      </c>
      <c r="P328" s="33">
        <f>'Hourly Loads p.u. of Peak'!P328^2</f>
        <v>0.30530985602469274</v>
      </c>
      <c r="Q328" s="33">
        <f>'Hourly Loads p.u. of Peak'!Q328^2</f>
        <v>0.3026377741623677</v>
      </c>
      <c r="R328" s="33">
        <f>'Hourly Loads p.u. of Peak'!R328^2</f>
        <v>0.29111931933803559</v>
      </c>
      <c r="S328" s="33">
        <f>'Hourly Loads p.u. of Peak'!S328^2</f>
        <v>0.28882448145454515</v>
      </c>
      <c r="T328" s="33">
        <f>'Hourly Loads p.u. of Peak'!T328^2</f>
        <v>0.30535602939315104</v>
      </c>
      <c r="U328" s="33">
        <f>'Hourly Loads p.u. of Peak'!U328^2</f>
        <v>0.28000117335652963</v>
      </c>
      <c r="V328" s="33">
        <f>'Hourly Loads p.u. of Peak'!V328^2</f>
        <v>0.25376281589799782</v>
      </c>
      <c r="W328" s="33">
        <f>'Hourly Loads p.u. of Peak'!W328^2</f>
        <v>0.22650258703541584</v>
      </c>
      <c r="X328" s="33">
        <f>'Hourly Loads p.u. of Peak'!X328^2</f>
        <v>0.19925866749125315</v>
      </c>
      <c r="Y328" s="33">
        <f>'Hourly Loads p.u. of Peak'!Y328^2</f>
        <v>0.17105355775109837</v>
      </c>
    </row>
    <row r="329" spans="1:25" x14ac:dyDescent="0.25">
      <c r="A329" s="29">
        <f>IF('2018 Hourly Load - RC2016'!A330="","",'2018 Hourly Load - RC2016'!A330)</f>
        <v>43420</v>
      </c>
      <c r="B329" s="33">
        <f>'Hourly Loads p.u. of Peak'!B329^2</f>
        <v>0.14411026871299915</v>
      </c>
      <c r="C329" s="33">
        <f>'Hourly Loads p.u. of Peak'!C329^2</f>
        <v>0.12737042478591315</v>
      </c>
      <c r="D329" s="33">
        <f>'Hourly Loads p.u. of Peak'!D329^2</f>
        <v>0.11700355133185797</v>
      </c>
      <c r="E329" s="33">
        <f>'Hourly Loads p.u. of Peak'!E329^2</f>
        <v>0.11141259897391771</v>
      </c>
      <c r="F329" s="33">
        <f>'Hourly Loads p.u. of Peak'!F329^2</f>
        <v>0.10977307694084686</v>
      </c>
      <c r="G329" s="33">
        <f>'Hourly Loads p.u. of Peak'!G329^2</f>
        <v>0.11427569345089549</v>
      </c>
      <c r="H329" s="33">
        <f>'Hourly Loads p.u. of Peak'!H329^2</f>
        <v>0.12267283310605698</v>
      </c>
      <c r="I329" s="33">
        <f>'Hourly Loads p.u. of Peak'!I329^2</f>
        <v>0.14202426097740589</v>
      </c>
      <c r="J329" s="33">
        <f>'Hourly Loads p.u. of Peak'!J329^2</f>
        <v>0.19131977551950968</v>
      </c>
      <c r="K329" s="33">
        <f>'Hourly Loads p.u. of Peak'!K329^2</f>
        <v>0.24199005929615255</v>
      </c>
      <c r="L329" s="33">
        <f>'Hourly Loads p.u. of Peak'!L329^2</f>
        <v>0.28195008017500373</v>
      </c>
      <c r="M329" s="33">
        <f>'Hourly Loads p.u. of Peak'!M329^2</f>
        <v>0.31292895233925161</v>
      </c>
      <c r="N329" s="33">
        <f>'Hourly Loads p.u. of Peak'!N329^2</f>
        <v>0.33999410304050443</v>
      </c>
      <c r="O329" s="33">
        <f>'Hourly Loads p.u. of Peak'!O329^2</f>
        <v>0.35751101450716577</v>
      </c>
      <c r="P329" s="33">
        <f>'Hourly Loads p.u. of Peak'!P329^2</f>
        <v>0.36504475703456596</v>
      </c>
      <c r="Q329" s="33">
        <f>'Hourly Loads p.u. of Peak'!Q329^2</f>
        <v>0.36459051729239694</v>
      </c>
      <c r="R329" s="33">
        <f>'Hourly Loads p.u. of Peak'!R329^2</f>
        <v>0.35050092102504737</v>
      </c>
      <c r="S329" s="33">
        <f>'Hourly Loads p.u. of Peak'!S329^2</f>
        <v>0.34788386980204211</v>
      </c>
      <c r="T329" s="33">
        <f>'Hourly Loads p.u. of Peak'!T329^2</f>
        <v>0.36960270792164229</v>
      </c>
      <c r="U329" s="33">
        <f>'Hourly Loads p.u. of Peak'!U329^2</f>
        <v>0.34586608609425334</v>
      </c>
      <c r="V329" s="33">
        <f>'Hourly Loads p.u. of Peak'!V329^2</f>
        <v>0.31115519394985869</v>
      </c>
      <c r="W329" s="33">
        <f>'Hourly Loads p.u. of Peak'!W329^2</f>
        <v>0.27231674026801028</v>
      </c>
      <c r="X329" s="33">
        <f>'Hourly Loads p.u. of Peak'!X329^2</f>
        <v>0.23363672245883241</v>
      </c>
      <c r="Y329" s="33">
        <f>'Hourly Loads p.u. of Peak'!Y329^2</f>
        <v>0.19300475870848235</v>
      </c>
    </row>
    <row r="330" spans="1:25" x14ac:dyDescent="0.25">
      <c r="A330" s="29">
        <f>IF('2018 Hourly Load - RC2016'!A331="","",'2018 Hourly Load - RC2016'!A331)</f>
        <v>43421</v>
      </c>
      <c r="B330" s="33">
        <f>'Hourly Loads p.u. of Peak'!B330^2</f>
        <v>0.16198417323234915</v>
      </c>
      <c r="C330" s="33">
        <f>'Hourly Loads p.u. of Peak'!C330^2</f>
        <v>0.14439590260613966</v>
      </c>
      <c r="D330" s="33">
        <f>'Hourly Loads p.u. of Peak'!D330^2</f>
        <v>0.13481231284095785</v>
      </c>
      <c r="E330" s="33">
        <f>'Hourly Loads p.u. of Peak'!E330^2</f>
        <v>0.13073240321126459</v>
      </c>
      <c r="F330" s="33">
        <f>'Hourly Loads p.u. of Peak'!F330^2</f>
        <v>0.13604234582082422</v>
      </c>
      <c r="G330" s="33">
        <f>'Hourly Loads p.u. of Peak'!G330^2</f>
        <v>0.15853868963037157</v>
      </c>
      <c r="H330" s="33">
        <f>'Hourly Loads p.u. of Peak'!H330^2</f>
        <v>0.20417497475946564</v>
      </c>
      <c r="I330" s="33">
        <f>'Hourly Loads p.u. of Peak'!I330^2</f>
        <v>0.23363672245883241</v>
      </c>
      <c r="J330" s="33">
        <f>'Hourly Loads p.u. of Peak'!J330^2</f>
        <v>0.2703580248163136</v>
      </c>
      <c r="K330" s="33">
        <f>'Hourly Loads p.u. of Peak'!K330^2</f>
        <v>0.32358229758357265</v>
      </c>
      <c r="L330" s="33">
        <f>'Hourly Loads p.u. of Peak'!L330^2</f>
        <v>0.3782379342993244</v>
      </c>
      <c r="M330" s="33">
        <f>'Hourly Loads p.u. of Peak'!M330^2</f>
        <v>0.42231222382686123</v>
      </c>
      <c r="N330" s="33">
        <f>'Hourly Loads p.u. of Peak'!N330^2</f>
        <v>0.45518395447438031</v>
      </c>
      <c r="O330" s="33">
        <f>'Hourly Loads p.u. of Peak'!O330^2</f>
        <v>0.47374821465455658</v>
      </c>
      <c r="P330" s="33">
        <f>'Hourly Loads p.u. of Peak'!P330^2</f>
        <v>0.47622457247651823</v>
      </c>
      <c r="Q330" s="33">
        <f>'Hourly Loads p.u. of Peak'!Q330^2</f>
        <v>0.46818571763211342</v>
      </c>
      <c r="R330" s="33">
        <f>'Hourly Loads p.u. of Peak'!R330^2</f>
        <v>0.45141456428244719</v>
      </c>
      <c r="S330" s="33">
        <f>'Hourly Loads p.u. of Peak'!S330^2</f>
        <v>0.45191998906525488</v>
      </c>
      <c r="T330" s="33">
        <f>'Hourly Loads p.u. of Peak'!T330^2</f>
        <v>0.46887208106226175</v>
      </c>
      <c r="U330" s="33">
        <f>'Hourly Loads p.u. of Peak'!U330^2</f>
        <v>0.43401294746022018</v>
      </c>
      <c r="V330" s="33">
        <f>'Hourly Loads p.u. of Peak'!V330^2</f>
        <v>0.38453362098188398</v>
      </c>
      <c r="W330" s="33">
        <f>'Hourly Loads p.u. of Peak'!W330^2</f>
        <v>0.32443846086615263</v>
      </c>
      <c r="X330" s="33">
        <f>'Hourly Loads p.u. of Peak'!X330^2</f>
        <v>0.26836308951575899</v>
      </c>
      <c r="Y330" s="33">
        <f>'Hourly Loads p.u. of Peak'!Y330^2</f>
        <v>0.21306729590507853</v>
      </c>
    </row>
    <row r="331" spans="1:25" x14ac:dyDescent="0.25">
      <c r="A331" s="29">
        <f>IF('2018 Hourly Load - RC2016'!A332="","",'2018 Hourly Load - RC2016'!A332)</f>
        <v>43422</v>
      </c>
      <c r="B331" s="33">
        <f>'Hourly Loads p.u. of Peak'!B331^2</f>
        <v>0.17396889511383545</v>
      </c>
      <c r="C331" s="33">
        <f>'Hourly Loads p.u. of Peak'!C331^2</f>
        <v>0.15075139419601388</v>
      </c>
      <c r="D331" s="33">
        <f>'Hourly Loads p.u. of Peak'!D331^2</f>
        <v>0.13567274939887666</v>
      </c>
      <c r="E331" s="33">
        <f>'Hourly Loads p.u. of Peak'!E331^2</f>
        <v>0.12820681369633727</v>
      </c>
      <c r="F331" s="33">
        <f>'Hourly Loads p.u. of Peak'!F331^2</f>
        <v>0.13000829251562387</v>
      </c>
      <c r="G331" s="33">
        <f>'Hourly Loads p.u. of Peak'!G331^2</f>
        <v>0.14707545571783154</v>
      </c>
      <c r="H331" s="33">
        <f>'Hourly Loads p.u. of Peak'!H331^2</f>
        <v>0.19348228849949517</v>
      </c>
      <c r="I331" s="33">
        <f>'Hourly Loads p.u. of Peak'!I331^2</f>
        <v>0.22270088019873358</v>
      </c>
      <c r="J331" s="33">
        <f>'Hourly Loads p.u. of Peak'!J331^2</f>
        <v>0.24777909053450176</v>
      </c>
      <c r="K331" s="33">
        <f>'Hourly Loads p.u. of Peak'!K331^2</f>
        <v>0.27744248690515494</v>
      </c>
      <c r="L331" s="33">
        <f>'Hourly Loads p.u. of Peak'!L331^2</f>
        <v>0.29819519298134306</v>
      </c>
      <c r="M331" s="33">
        <f>'Hourly Loads p.u. of Peak'!M331^2</f>
        <v>0.30217825741392867</v>
      </c>
      <c r="N331" s="33">
        <f>'Hourly Loads p.u. of Peak'!N331^2</f>
        <v>0.29206689196012331</v>
      </c>
      <c r="O331" s="33">
        <f>'Hourly Loads p.u. of Peak'!O331^2</f>
        <v>0.2812406047491508</v>
      </c>
      <c r="P331" s="33">
        <f>'Hourly Loads p.u. of Peak'!P331^2</f>
        <v>0.26697966550216357</v>
      </c>
      <c r="Q331" s="33">
        <f>'Hourly Loads p.u. of Peak'!Q331^2</f>
        <v>0.25308976106718906</v>
      </c>
      <c r="R331" s="33">
        <f>'Hourly Loads p.u. of Peak'!R331^2</f>
        <v>0.25372072378678712</v>
      </c>
      <c r="S331" s="33">
        <f>'Hourly Loads p.u. of Peak'!S331^2</f>
        <v>0.28181698545351491</v>
      </c>
      <c r="T331" s="33">
        <f>'Hourly Loads p.u. of Peak'!T331^2</f>
        <v>0.31152819782011559</v>
      </c>
      <c r="U331" s="33">
        <f>'Hourly Loads p.u. of Peak'!U331^2</f>
        <v>0.30213232494089393</v>
      </c>
      <c r="V331" s="33">
        <f>'Hourly Loads p.u. of Peak'!V331^2</f>
        <v>0.27978013434926979</v>
      </c>
      <c r="W331" s="33">
        <f>'Hourly Loads p.u. of Peak'!W331^2</f>
        <v>0.24682333794172881</v>
      </c>
      <c r="X331" s="33">
        <f>'Hourly Loads p.u. of Peak'!X331^2</f>
        <v>0.20614309735201225</v>
      </c>
      <c r="Y331" s="33">
        <f>'Hourly Loads p.u. of Peak'!Y331^2</f>
        <v>0.17088080256568106</v>
      </c>
    </row>
    <row r="332" spans="1:25" x14ac:dyDescent="0.25">
      <c r="A332" s="29">
        <f>IF('2018 Hourly Load - RC2016'!A333="","",'2018 Hourly Load - RC2016'!A333)</f>
        <v>43423</v>
      </c>
      <c r="B332" s="33">
        <f>'Hourly Loads p.u. of Peak'!B332^2</f>
        <v>0.14774919308567358</v>
      </c>
      <c r="C332" s="33">
        <f>'Hourly Loads p.u. of Peak'!C332^2</f>
        <v>0.13789786900468942</v>
      </c>
      <c r="D332" s="33">
        <f>'Hourly Loads p.u. of Peak'!D332^2</f>
        <v>0.13398519840433884</v>
      </c>
      <c r="E332" s="33">
        <f>'Hourly Loads p.u. of Peak'!E332^2</f>
        <v>0.13453632523847175</v>
      </c>
      <c r="F332" s="33">
        <f>'Hourly Loads p.u. of Peak'!F332^2</f>
        <v>0.14379322938823286</v>
      </c>
      <c r="G332" s="33">
        <f>'Hourly Loads p.u. of Peak'!G332^2</f>
        <v>0.17323775131919969</v>
      </c>
      <c r="H332" s="33">
        <f>'Hourly Loads p.u. of Peak'!H332^2</f>
        <v>0.23834546689854949</v>
      </c>
      <c r="I332" s="33">
        <f>'Hourly Loads p.u. of Peak'!I332^2</f>
        <v>0.2698368946992647</v>
      </c>
      <c r="J332" s="33">
        <f>'Hourly Loads p.u. of Peak'!J332^2</f>
        <v>0.2830604247873853</v>
      </c>
      <c r="K332" s="33">
        <f>'Hourly Loads p.u. of Peak'!K332^2</f>
        <v>0.28958841844792027</v>
      </c>
      <c r="L332" s="33">
        <f>'Hourly Loads p.u. of Peak'!L332^2</f>
        <v>0.28604690834415109</v>
      </c>
      <c r="M332" s="33">
        <f>'Hourly Loads p.u. of Peak'!M332^2</f>
        <v>0.27262206474359418</v>
      </c>
      <c r="N332" s="33">
        <f>'Hourly Loads p.u. of Peak'!N332^2</f>
        <v>0.25676027939834239</v>
      </c>
      <c r="O332" s="33">
        <f>'Hourly Loads p.u. of Peak'!O332^2</f>
        <v>0.245248314785493</v>
      </c>
      <c r="P332" s="33">
        <f>'Hourly Loads p.u. of Peak'!P332^2</f>
        <v>0.23639132322304252</v>
      </c>
      <c r="Q332" s="33">
        <f>'Hourly Loads p.u. of Peak'!Q332^2</f>
        <v>0.23311194574366961</v>
      </c>
      <c r="R332" s="33">
        <f>'Hourly Loads p.u. of Peak'!R332^2</f>
        <v>0.23863111824788025</v>
      </c>
      <c r="S332" s="33">
        <f>'Hourly Loads p.u. of Peak'!S332^2</f>
        <v>0.27144532725775067</v>
      </c>
      <c r="T332" s="33">
        <f>'Hourly Loads p.u. of Peak'!T332^2</f>
        <v>0.30623398672908253</v>
      </c>
      <c r="U332" s="33">
        <f>'Hourly Loads p.u. of Peak'!U332^2</f>
        <v>0.30052688786463055</v>
      </c>
      <c r="V332" s="33">
        <f>'Hourly Loads p.u. of Peak'!V332^2</f>
        <v>0.28323828241717158</v>
      </c>
      <c r="W332" s="33">
        <f>'Hourly Loads p.u. of Peak'!W332^2</f>
        <v>0.25078295172852139</v>
      </c>
      <c r="X332" s="33">
        <f>'Hourly Loads p.u. of Peak'!X332^2</f>
        <v>0.21164255134387525</v>
      </c>
      <c r="Y332" s="33">
        <f>'Hourly Loads p.u. of Peak'!Y332^2</f>
        <v>0.17477143821725652</v>
      </c>
    </row>
    <row r="333" spans="1:25" x14ac:dyDescent="0.25">
      <c r="A333" s="29">
        <f>IF('2018 Hourly Load - RC2016'!A334="","",'2018 Hourly Load - RC2016'!A334)</f>
        <v>43424</v>
      </c>
      <c r="B333" s="33">
        <f>'Hourly Loads p.u. of Peak'!B333^2</f>
        <v>0.1502975192882183</v>
      </c>
      <c r="C333" s="33">
        <f>'Hourly Loads p.u. of Peak'!C333^2</f>
        <v>0.13870583225513944</v>
      </c>
      <c r="D333" s="33">
        <f>'Hourly Loads p.u. of Peak'!D333^2</f>
        <v>0.13591909115370007</v>
      </c>
      <c r="E333" s="33">
        <f>'Hourly Loads p.u. of Peak'!E333^2</f>
        <v>0.13709226583114217</v>
      </c>
      <c r="F333" s="33">
        <f>'Hourly Loads p.u. of Peak'!F333^2</f>
        <v>0.14688324211729925</v>
      </c>
      <c r="G333" s="33">
        <f>'Hourly Loads p.u. of Peak'!G333^2</f>
        <v>0.17624171725036006</v>
      </c>
      <c r="H333" s="33">
        <f>'Hourly Loads p.u. of Peak'!H333^2</f>
        <v>0.23444522335993787</v>
      </c>
      <c r="I333" s="33">
        <f>'Hourly Loads p.u. of Peak'!I333^2</f>
        <v>0.26011617085020267</v>
      </c>
      <c r="J333" s="33">
        <f>'Hourly Loads p.u. of Peak'!J333^2</f>
        <v>0.25414180200460523</v>
      </c>
      <c r="K333" s="33">
        <f>'Hourly Loads p.u. of Peak'!K333^2</f>
        <v>0.25405755843113742</v>
      </c>
      <c r="L333" s="33">
        <f>'Hourly Loads p.u. of Peak'!L333^2</f>
        <v>0.25187212721915736</v>
      </c>
      <c r="M333" s="33">
        <f>'Hourly Loads p.u. of Peak'!M333^2</f>
        <v>0.2491953252030267</v>
      </c>
      <c r="N333" s="33">
        <f>'Hourly Loads p.u. of Peak'!N333^2</f>
        <v>0.24500008776213783</v>
      </c>
      <c r="O333" s="33">
        <f>'Hourly Loads p.u. of Peak'!O333^2</f>
        <v>0.2407584552591763</v>
      </c>
      <c r="P333" s="33">
        <f>'Hourly Loads p.u. of Peak'!P333^2</f>
        <v>0.23391953892288939</v>
      </c>
      <c r="Q333" s="33">
        <f>'Hourly Loads p.u. of Peak'!Q333^2</f>
        <v>0.23061728161514009</v>
      </c>
      <c r="R333" s="33">
        <f>'Hourly Loads p.u. of Peak'!R333^2</f>
        <v>0.23210441809103227</v>
      </c>
      <c r="S333" s="33">
        <f>'Hourly Loads p.u. of Peak'!S333^2</f>
        <v>0.2619947222400601</v>
      </c>
      <c r="T333" s="33">
        <f>'Hourly Loads p.u. of Peak'!T333^2</f>
        <v>0.29641825931096927</v>
      </c>
      <c r="U333" s="33">
        <f>'Hourly Loads p.u. of Peak'!U333^2</f>
        <v>0.29111931933803559</v>
      </c>
      <c r="V333" s="33">
        <f>'Hourly Loads p.u. of Peak'!V333^2</f>
        <v>0.27209875609401951</v>
      </c>
      <c r="W333" s="33">
        <f>'Hourly Loads p.u. of Peak'!W333^2</f>
        <v>0.24096350439629596</v>
      </c>
      <c r="X333" s="33">
        <f>'Hourly Loads p.u. of Peak'!X333^2</f>
        <v>0.20345820788300401</v>
      </c>
      <c r="Y333" s="33">
        <f>'Hourly Loads p.u. of Peak'!Y333^2</f>
        <v>0.16727310557149325</v>
      </c>
    </row>
    <row r="334" spans="1:25" x14ac:dyDescent="0.25">
      <c r="A334" s="29">
        <f>IF('2018 Hourly Load - RC2016'!A335="","",'2018 Hourly Load - RC2016'!A335)</f>
        <v>43425</v>
      </c>
      <c r="B334" s="33">
        <f>'Hourly Loads p.u. of Peak'!B334^2</f>
        <v>0.14142656277368024</v>
      </c>
      <c r="C334" s="33">
        <f>'Hourly Loads p.u. of Peak'!C334^2</f>
        <v>0.12644761551511463</v>
      </c>
      <c r="D334" s="33">
        <f>'Hourly Loads p.u. of Peak'!D334^2</f>
        <v>0.12144669634782301</v>
      </c>
      <c r="E334" s="33">
        <f>'Hourly Loads p.u. of Peak'!E334^2</f>
        <v>0.11849457530128749</v>
      </c>
      <c r="F334" s="33">
        <f>'Hourly Loads p.u. of Peak'!F334^2</f>
        <v>0.12267283310605698</v>
      </c>
      <c r="G334" s="33">
        <f>'Hourly Loads p.u. of Peak'!G334^2</f>
        <v>0.15127094627347698</v>
      </c>
      <c r="H334" s="33">
        <f>'Hourly Loads p.u. of Peak'!H334^2</f>
        <v>0.19576785540041866</v>
      </c>
      <c r="I334" s="33">
        <f>'Hourly Loads p.u. of Peak'!I334^2</f>
        <v>0.22384592073457638</v>
      </c>
      <c r="J334" s="33">
        <f>'Hourly Loads p.u. of Peak'!J334^2</f>
        <v>0.23408122513815832</v>
      </c>
      <c r="K334" s="33">
        <f>'Hourly Loads p.u. of Peak'!K334^2</f>
        <v>0.24417357207283957</v>
      </c>
      <c r="L334" s="33">
        <f>'Hourly Loads p.u. of Peak'!L334^2</f>
        <v>0.25279558062337099</v>
      </c>
      <c r="M334" s="33">
        <f>'Hourly Loads p.u. of Peak'!M334^2</f>
        <v>0.25477407393846146</v>
      </c>
      <c r="N334" s="33">
        <f>'Hourly Loads p.u. of Peak'!N334^2</f>
        <v>0.24773749767032818</v>
      </c>
      <c r="O334" s="33">
        <f>'Hourly Loads p.u. of Peak'!O334^2</f>
        <v>0.24285405167999652</v>
      </c>
      <c r="P334" s="33">
        <f>'Hourly Loads p.u. of Peak'!P334^2</f>
        <v>0.23696045088041615</v>
      </c>
      <c r="Q334" s="33">
        <f>'Hourly Loads p.u. of Peak'!Q334^2</f>
        <v>0.23166179718900015</v>
      </c>
      <c r="R334" s="33">
        <f>'Hourly Loads p.u. of Peak'!R334^2</f>
        <v>0.23476901473903838</v>
      </c>
      <c r="S334" s="33">
        <f>'Hourly Loads p.u. of Peak'!S334^2</f>
        <v>0.25866919233965707</v>
      </c>
      <c r="T334" s="33">
        <f>'Hourly Loads p.u. of Peak'!T334^2</f>
        <v>0.27415125318145972</v>
      </c>
      <c r="U334" s="33">
        <f>'Hourly Loads p.u. of Peak'!U334^2</f>
        <v>0.26028666895023883</v>
      </c>
      <c r="V334" s="33">
        <f>'Hourly Loads p.u. of Peak'!V334^2</f>
        <v>0.24227788568677081</v>
      </c>
      <c r="W334" s="33">
        <f>'Hourly Loads p.u. of Peak'!W334^2</f>
        <v>0.21834526575683388</v>
      </c>
      <c r="X334" s="33">
        <f>'Hourly Loads p.u. of Peak'!X334^2</f>
        <v>0.19190501873159227</v>
      </c>
      <c r="Y334" s="33">
        <f>'Hourly Loads p.u. of Peak'!Y334^2</f>
        <v>0.16339975853060204</v>
      </c>
    </row>
    <row r="335" spans="1:25" x14ac:dyDescent="0.25">
      <c r="A335" s="29">
        <f>IF('2018 Hourly Load - RC2016'!A336="","",'2018 Hourly Load - RC2016'!A336)</f>
        <v>43426</v>
      </c>
      <c r="B335" s="33">
        <f>'Hourly Loads p.u. of Peak'!B335^2</f>
        <v>0.13777377644043992</v>
      </c>
      <c r="C335" s="33">
        <f>'Hourly Loads p.u. of Peak'!C335^2</f>
        <v>0.12238033718458446</v>
      </c>
      <c r="D335" s="33">
        <f>'Hourly Loads p.u. of Peak'!D335^2</f>
        <v>0.11419096634096161</v>
      </c>
      <c r="E335" s="33">
        <f>'Hourly Loads p.u. of Peak'!E335^2</f>
        <v>0.11135682295528028</v>
      </c>
      <c r="F335" s="33">
        <f>'Hourly Loads p.u. of Peak'!F335^2</f>
        <v>0.11239093987669217</v>
      </c>
      <c r="G335" s="33">
        <f>'Hourly Loads p.u. of Peak'!G335^2</f>
        <v>0.11895525114074972</v>
      </c>
      <c r="H335" s="33">
        <f>'Hourly Loads p.u. of Peak'!H335^2</f>
        <v>0.13478163358684067</v>
      </c>
      <c r="I335" s="33">
        <f>'Hourly Loads p.u. of Peak'!I335^2</f>
        <v>0.15757528424385472</v>
      </c>
      <c r="J335" s="33">
        <f>'Hourly Loads p.u. of Peak'!J335^2</f>
        <v>0.19970652350469903</v>
      </c>
      <c r="K335" s="33">
        <f>'Hourly Loads p.u. of Peak'!K335^2</f>
        <v>0.2402257359775137</v>
      </c>
      <c r="L335" s="33">
        <f>'Hourly Loads p.u. of Peak'!L335^2</f>
        <v>0.26512631910520501</v>
      </c>
      <c r="M335" s="33">
        <f>'Hourly Loads p.u. of Peak'!M335^2</f>
        <v>0.27902925458609634</v>
      </c>
      <c r="N335" s="33">
        <f>'Hourly Loads p.u. of Peak'!N335^2</f>
        <v>0.27978013434926979</v>
      </c>
      <c r="O335" s="33">
        <f>'Hourly Loads p.u. of Peak'!O335^2</f>
        <v>0.27889685112973578</v>
      </c>
      <c r="P335" s="33">
        <f>'Hourly Loads p.u. of Peak'!P335^2</f>
        <v>0.27450138246019745</v>
      </c>
      <c r="Q335" s="33">
        <f>'Hourly Loads p.u. of Peak'!Q335^2</f>
        <v>0.26706602476587277</v>
      </c>
      <c r="R335" s="33">
        <f>'Hourly Loads p.u. of Peak'!R335^2</f>
        <v>0.26572902548987315</v>
      </c>
      <c r="S335" s="33">
        <f>'Hourly Loads p.u. of Peak'!S335^2</f>
        <v>0.28716528280398296</v>
      </c>
      <c r="T335" s="33">
        <f>'Hourly Loads p.u. of Peak'!T335^2</f>
        <v>0.30420274255310042</v>
      </c>
      <c r="U335" s="33">
        <f>'Hourly Loads p.u. of Peak'!U335^2</f>
        <v>0.29269946239483047</v>
      </c>
      <c r="V335" s="33">
        <f>'Hourly Loads p.u. of Peak'!V335^2</f>
        <v>0.27625538044238657</v>
      </c>
      <c r="W335" s="33">
        <f>'Hourly Loads p.u. of Peak'!W335^2</f>
        <v>0.25262755431985418</v>
      </c>
      <c r="X335" s="33">
        <f>'Hourly Loads p.u. of Peak'!X335^2</f>
        <v>0.22694025387069494</v>
      </c>
      <c r="Y335" s="33">
        <f>'Hourly Loads p.u. of Peak'!Y335^2</f>
        <v>0.19388681301223251</v>
      </c>
    </row>
    <row r="336" spans="1:25" x14ac:dyDescent="0.25">
      <c r="A336" s="29">
        <f>IF('2018 Hourly Load - RC2016'!A337="","",'2018 Hourly Load - RC2016'!A337)</f>
        <v>43427</v>
      </c>
      <c r="B336" s="33">
        <f>'Hourly Loads p.u. of Peak'!B336^2</f>
        <v>0.16455021921347385</v>
      </c>
      <c r="C336" s="33">
        <f>'Hourly Loads p.u. of Peak'!C336^2</f>
        <v>0.14672316012590134</v>
      </c>
      <c r="D336" s="33">
        <f>'Hourly Loads p.u. of Peak'!D336^2</f>
        <v>0.13346572837096929</v>
      </c>
      <c r="E336" s="33">
        <f>'Hourly Loads p.u. of Peak'!E336^2</f>
        <v>0.12618033156901706</v>
      </c>
      <c r="F336" s="33">
        <f>'Hourly Loads p.u. of Peak'!F336^2</f>
        <v>0.12484815369272573</v>
      </c>
      <c r="G336" s="33">
        <f>'Hourly Loads p.u. of Peak'!G336^2</f>
        <v>0.129166038325323</v>
      </c>
      <c r="H336" s="33">
        <f>'Hourly Loads p.u. of Peak'!H336^2</f>
        <v>0.13845697680894034</v>
      </c>
      <c r="I336" s="33">
        <f>'Hourly Loads p.u. of Peak'!I336^2</f>
        <v>0.16087624804791678</v>
      </c>
      <c r="J336" s="33">
        <f>'Hourly Loads p.u. of Peak'!J336^2</f>
        <v>0.21834526575683388</v>
      </c>
      <c r="K336" s="33">
        <f>'Hourly Loads p.u. of Peak'!K336^2</f>
        <v>0.28337171229751057</v>
      </c>
      <c r="L336" s="33">
        <f>'Hourly Loads p.u. of Peak'!L336^2</f>
        <v>0.33007910052362027</v>
      </c>
      <c r="M336" s="33">
        <f>'Hourly Loads p.u. of Peak'!M336^2</f>
        <v>0.36207211274531886</v>
      </c>
      <c r="N336" s="33">
        <f>'Hourly Loads p.u. of Peak'!N336^2</f>
        <v>0.38303239736057354</v>
      </c>
      <c r="O336" s="33">
        <f>'Hourly Loads p.u. of Peak'!O336^2</f>
        <v>0.398598696538987</v>
      </c>
      <c r="P336" s="33">
        <f>'Hourly Loads p.u. of Peak'!P336^2</f>
        <v>0.40145261604244326</v>
      </c>
      <c r="Q336" s="33">
        <f>'Hourly Loads p.u. of Peak'!Q336^2</f>
        <v>0.39612301601720146</v>
      </c>
      <c r="R336" s="33">
        <f>'Hourly Loads p.u. of Peak'!R336^2</f>
        <v>0.37618508634246289</v>
      </c>
      <c r="S336" s="33">
        <f>'Hourly Loads p.u. of Peak'!S336^2</f>
        <v>0.38411919706373543</v>
      </c>
      <c r="T336" s="33">
        <f>'Hourly Loads p.u. of Peak'!T336^2</f>
        <v>0.40932665652231143</v>
      </c>
      <c r="U336" s="33">
        <f>'Hourly Loads p.u. of Peak'!U336^2</f>
        <v>0.39229310172292142</v>
      </c>
      <c r="V336" s="33">
        <f>'Hourly Loads p.u. of Peak'!V336^2</f>
        <v>0.36307842719274352</v>
      </c>
      <c r="W336" s="33">
        <f>'Hourly Loads p.u. of Peak'!W336^2</f>
        <v>0.32182595872628988</v>
      </c>
      <c r="X336" s="33">
        <f>'Hourly Loads p.u. of Peak'!X336^2</f>
        <v>0.27885272362675834</v>
      </c>
      <c r="Y336" s="33">
        <f>'Hourly Loads p.u. of Peak'!Y336^2</f>
        <v>0.23891694066787389</v>
      </c>
    </row>
    <row r="337" spans="1:25" x14ac:dyDescent="0.25">
      <c r="A337" s="29">
        <f>IF('2018 Hourly Load - RC2016'!A338="","",'2018 Hourly Load - RC2016'!A338)</f>
        <v>43428</v>
      </c>
      <c r="B337" s="33">
        <f>'Hourly Loads p.u. of Peak'!B337^2</f>
        <v>0.19267450679342224</v>
      </c>
      <c r="C337" s="33">
        <f>'Hourly Loads p.u. of Peak'!C337^2</f>
        <v>0.16693152284343313</v>
      </c>
      <c r="D337" s="33">
        <f>'Hourly Loads p.u. of Peak'!D337^2</f>
        <v>0.15316181475107563</v>
      </c>
      <c r="E337" s="33">
        <f>'Hourly Loads p.u. of Peak'!E337^2</f>
        <v>0.14800625992370015</v>
      </c>
      <c r="F337" s="33">
        <f>'Hourly Loads p.u. of Peak'!F337^2</f>
        <v>0.15211712461531443</v>
      </c>
      <c r="G337" s="33">
        <f>'Hourly Loads p.u. of Peak'!G337^2</f>
        <v>0.17365535924642411</v>
      </c>
      <c r="H337" s="33">
        <f>'Hourly Loads p.u. of Peak'!H337^2</f>
        <v>0.21666951514681007</v>
      </c>
      <c r="I337" s="33">
        <f>'Hourly Loads p.u. of Peak'!I337^2</f>
        <v>0.24948740392155561</v>
      </c>
      <c r="J337" s="33">
        <f>'Hourly Loads p.u. of Peak'!J337^2</f>
        <v>0.29546364835302963</v>
      </c>
      <c r="K337" s="33">
        <f>'Hourly Loads p.u. of Peak'!K337^2</f>
        <v>0.35064934926392827</v>
      </c>
      <c r="L337" s="33">
        <f>'Hourly Loads p.u. of Peak'!L337^2</f>
        <v>0.40447613116090708</v>
      </c>
      <c r="M337" s="33">
        <f>'Hourly Loads p.u. of Peak'!M337^2</f>
        <v>0.46396425226558519</v>
      </c>
      <c r="N337" s="33">
        <f>'Hourly Loads p.u. of Peak'!N337^2</f>
        <v>0.51228883780323486</v>
      </c>
      <c r="O337" s="33">
        <f>'Hourly Loads p.u. of Peak'!O337^2</f>
        <v>0.53765501941599947</v>
      </c>
      <c r="P337" s="33">
        <f>'Hourly Loads p.u. of Peak'!P337^2</f>
        <v>0.5497931969191181</v>
      </c>
      <c r="Q337" s="33">
        <f>'Hourly Loads p.u. of Peak'!Q337^2</f>
        <v>0.54521778984193225</v>
      </c>
      <c r="R337" s="33">
        <f>'Hourly Loads p.u. of Peak'!R337^2</f>
        <v>0.51678428680162447</v>
      </c>
      <c r="S337" s="33">
        <f>'Hourly Loads p.u. of Peak'!S337^2</f>
        <v>0.50650384767289602</v>
      </c>
      <c r="T337" s="33">
        <f>'Hourly Loads p.u. of Peak'!T337^2</f>
        <v>0.52722868319595551</v>
      </c>
      <c r="U337" s="33">
        <f>'Hourly Loads p.u. of Peak'!U337^2</f>
        <v>0.49233165569642473</v>
      </c>
      <c r="V337" s="33">
        <f>'Hourly Loads p.u. of Peak'!V337^2</f>
        <v>0.44794043332688122</v>
      </c>
      <c r="W337" s="33">
        <f>'Hourly Loads p.u. of Peak'!W337^2</f>
        <v>0.38515567580766924</v>
      </c>
      <c r="X337" s="33">
        <f>'Hourly Loads p.u. of Peak'!X337^2</f>
        <v>0.33195406815764827</v>
      </c>
      <c r="Y337" s="33">
        <f>'Hourly Loads p.u. of Peak'!Y337^2</f>
        <v>0.27066224955192064</v>
      </c>
    </row>
    <row r="338" spans="1:25" x14ac:dyDescent="0.25">
      <c r="A338" s="29">
        <f>IF('2018 Hourly Load - RC2016'!A339="","",'2018 Hourly Load - RC2016'!A339)</f>
        <v>43429</v>
      </c>
      <c r="B338" s="33">
        <f>'Hourly Loads p.u. of Peak'!B338^2</f>
        <v>0.22226732255060622</v>
      </c>
      <c r="C338" s="33">
        <f>'Hourly Loads p.u. of Peak'!C338^2</f>
        <v>0.19157570945079813</v>
      </c>
      <c r="D338" s="33">
        <f>'Hourly Loads p.u. of Peak'!D338^2</f>
        <v>0.17533081833807315</v>
      </c>
      <c r="E338" s="33">
        <f>'Hourly Loads p.u. of Peak'!E338^2</f>
        <v>0.16915805116378768</v>
      </c>
      <c r="F338" s="33">
        <f>'Hourly Loads p.u. of Peak'!F338^2</f>
        <v>0.17067361155403493</v>
      </c>
      <c r="G338" s="33">
        <f>'Hourly Loads p.u. of Peak'!G338^2</f>
        <v>0.19304147082190135</v>
      </c>
      <c r="H338" s="33">
        <f>'Hourly Loads p.u. of Peak'!H338^2</f>
        <v>0.23793769029759473</v>
      </c>
      <c r="I338" s="33">
        <f>'Hourly Loads p.u. of Peak'!I338^2</f>
        <v>0.27087965767163769</v>
      </c>
      <c r="J338" s="33">
        <f>'Hourly Loads p.u. of Peak'!J338^2</f>
        <v>0.31790344981719365</v>
      </c>
      <c r="K338" s="33">
        <f>'Hourly Loads p.u. of Peak'!K338^2</f>
        <v>0.37092471407595684</v>
      </c>
      <c r="L338" s="33">
        <f>'Hourly Loads p.u. of Peak'!L338^2</f>
        <v>0.42030541308017533</v>
      </c>
      <c r="M338" s="33">
        <f>'Hourly Loads p.u. of Peak'!M338^2</f>
        <v>0.45467670726532516</v>
      </c>
      <c r="N338" s="33">
        <f>'Hourly Loads p.u. of Peak'!N338^2</f>
        <v>0.47472646827638043</v>
      </c>
      <c r="O338" s="33">
        <f>'Hourly Loads p.u. of Peak'!O338^2</f>
        <v>0.48946288621204243</v>
      </c>
      <c r="P338" s="33">
        <f>'Hourly Loads p.u. of Peak'!P338^2</f>
        <v>0.48765227955094775</v>
      </c>
      <c r="Q338" s="33">
        <f>'Hourly Loads p.u. of Peak'!Q338^2</f>
        <v>0.47772503675355898</v>
      </c>
      <c r="R338" s="33">
        <f>'Hourly Loads p.u. of Peak'!R338^2</f>
        <v>0.45659445827569212</v>
      </c>
      <c r="S338" s="33">
        <f>'Hourly Loads p.u. of Peak'!S338^2</f>
        <v>0.46345213477948971</v>
      </c>
      <c r="T338" s="33">
        <f>'Hourly Loads p.u. of Peak'!T338^2</f>
        <v>0.48282104327961434</v>
      </c>
      <c r="U338" s="33">
        <f>'Hourly Loads p.u. of Peak'!U338^2</f>
        <v>0.45715927076287105</v>
      </c>
      <c r="V338" s="33">
        <f>'Hourly Loads p.u. of Peak'!V338^2</f>
        <v>0.41630613010135908</v>
      </c>
      <c r="W338" s="33">
        <f>'Hourly Loads p.u. of Peak'!W338^2</f>
        <v>0.37031426412535629</v>
      </c>
      <c r="X338" s="33">
        <f>'Hourly Loads p.u. of Peak'!X338^2</f>
        <v>0.31813906474319481</v>
      </c>
      <c r="Y338" s="33">
        <f>'Hourly Loads p.u. of Peak'!Y338^2</f>
        <v>0.27027113488442522</v>
      </c>
    </row>
    <row r="339" spans="1:25" x14ac:dyDescent="0.25">
      <c r="A339" s="29">
        <f>IF('2018 Hourly Load - RC2016'!A340="","",'2018 Hourly Load - RC2016'!A340)</f>
        <v>43430</v>
      </c>
      <c r="B339" s="33">
        <f>'Hourly Loads p.u. of Peak'!B339^2</f>
        <v>0.22705969086904224</v>
      </c>
      <c r="C339" s="33">
        <f>'Hourly Loads p.u. of Peak'!C339^2</f>
        <v>0.19978121505093901</v>
      </c>
      <c r="D339" s="33">
        <f>'Hourly Loads p.u. of Peak'!D339^2</f>
        <v>0.18286271225494069</v>
      </c>
      <c r="E339" s="33">
        <f>'Hourly Loads p.u. of Peak'!E339^2</f>
        <v>0.17431759996746013</v>
      </c>
      <c r="F339" s="33">
        <f>'Hourly Loads p.u. of Peak'!F339^2</f>
        <v>0.17438738283304137</v>
      </c>
      <c r="G339" s="33">
        <f>'Hourly Loads p.u. of Peak'!G339^2</f>
        <v>0.18724809822907187</v>
      </c>
      <c r="H339" s="33">
        <f>'Hourly Loads p.u. of Peak'!H339^2</f>
        <v>0.21651395954550745</v>
      </c>
      <c r="I339" s="33">
        <f>'Hourly Loads p.u. of Peak'!I339^2</f>
        <v>0.24624247972460167</v>
      </c>
      <c r="J339" s="33">
        <f>'Hourly Loads p.u. of Peak'!J339^2</f>
        <v>0.28408386899416432</v>
      </c>
      <c r="K339" s="33">
        <f>'Hourly Loads p.u. of Peak'!K339^2</f>
        <v>0.31241497751452851</v>
      </c>
      <c r="L339" s="33">
        <f>'Hourly Loads p.u. of Peak'!L339^2</f>
        <v>0.31437969964124174</v>
      </c>
      <c r="M339" s="33">
        <f>'Hourly Loads p.u. of Peak'!M339^2</f>
        <v>0.30762280121418373</v>
      </c>
      <c r="N339" s="33">
        <f>'Hourly Loads p.u. of Peak'!N339^2</f>
        <v>0.29723772269946341</v>
      </c>
      <c r="O339" s="33">
        <f>'Hourly Loads p.u. of Peak'!O339^2</f>
        <v>0.28132924030005013</v>
      </c>
      <c r="P339" s="33">
        <f>'Hourly Loads p.u. of Peak'!P339^2</f>
        <v>0.2627223363930557</v>
      </c>
      <c r="Q339" s="33">
        <f>'Hourly Loads p.u. of Peak'!Q339^2</f>
        <v>0.24512418556324431</v>
      </c>
      <c r="R339" s="33">
        <f>'Hourly Loads p.u. of Peak'!R339^2</f>
        <v>0.23582287984832109</v>
      </c>
      <c r="S339" s="33">
        <f>'Hourly Loads p.u. of Peak'!S339^2</f>
        <v>0.25511160683041617</v>
      </c>
      <c r="T339" s="33">
        <f>'Hourly Loads p.u. of Peak'!T339^2</f>
        <v>0.27717846552098879</v>
      </c>
      <c r="U339" s="33">
        <f>'Hourly Loads p.u. of Peak'!U339^2</f>
        <v>0.26439538129361262</v>
      </c>
      <c r="V339" s="33">
        <f>'Hourly Loads p.u. of Peak'!V339^2</f>
        <v>0.24388462150357826</v>
      </c>
      <c r="W339" s="33">
        <f>'Hourly Loads p.u. of Peak'!W339^2</f>
        <v>0.22333226361251327</v>
      </c>
      <c r="X339" s="33">
        <f>'Hourly Loads p.u. of Peak'!X339^2</f>
        <v>0.19739801218749578</v>
      </c>
      <c r="Y339" s="33">
        <f>'Hourly Loads p.u. of Peak'!Y339^2</f>
        <v>0.16669262266245335</v>
      </c>
    </row>
    <row r="340" spans="1:25" x14ac:dyDescent="0.25">
      <c r="A340" s="29">
        <f>IF('2018 Hourly Load - RC2016'!A341="","",'2018 Hourly Load - RC2016'!A341)</f>
        <v>43431</v>
      </c>
      <c r="B340" s="33">
        <f>'Hourly Loads p.u. of Peak'!B340^2</f>
        <v>0.14076741528953157</v>
      </c>
      <c r="C340" s="33">
        <f>'Hourly Loads p.u. of Peak'!C340^2</f>
        <v>0.12478910987529981</v>
      </c>
      <c r="D340" s="33">
        <f>'Hourly Loads p.u. of Peak'!D340^2</f>
        <v>0.11703213584316209</v>
      </c>
      <c r="E340" s="33">
        <f>'Hourly Loads p.u. of Peak'!E340^2</f>
        <v>0.11509634211469798</v>
      </c>
      <c r="F340" s="33">
        <f>'Hourly Loads p.u. of Peak'!F340^2</f>
        <v>0.11711791032450244</v>
      </c>
      <c r="G340" s="33">
        <f>'Hourly Loads p.u. of Peak'!G340^2</f>
        <v>0.126507050351199</v>
      </c>
      <c r="H340" s="33">
        <f>'Hourly Loads p.u. of Peak'!H340^2</f>
        <v>0.14509530930153758</v>
      </c>
      <c r="I340" s="33">
        <f>'Hourly Loads p.u. of Peak'!I340^2</f>
        <v>0.17449208331569827</v>
      </c>
      <c r="J340" s="33">
        <f>'Hourly Loads p.u. of Peak'!J340^2</f>
        <v>0.21148881118634411</v>
      </c>
      <c r="K340" s="33">
        <f>'Hourly Loads p.u. of Peak'!K340^2</f>
        <v>0.23761172038596848</v>
      </c>
      <c r="L340" s="33">
        <f>'Hourly Loads p.u. of Peak'!L340^2</f>
        <v>0.25380491150044654</v>
      </c>
      <c r="M340" s="33">
        <f>'Hourly Loads p.u. of Peak'!M340^2</f>
        <v>0.26028666895023883</v>
      </c>
      <c r="N340" s="33">
        <f>'Hourly Loads p.u. of Peak'!N340^2</f>
        <v>0.25986052843728902</v>
      </c>
      <c r="O340" s="33">
        <f>'Hourly Loads p.u. of Peak'!O340^2</f>
        <v>0.25103409044438696</v>
      </c>
      <c r="P340" s="33">
        <f>'Hourly Loads p.u. of Peak'!P340^2</f>
        <v>0.24112760654827614</v>
      </c>
      <c r="Q340" s="33">
        <f>'Hourly Loads p.u. of Peak'!Q340^2</f>
        <v>0.22602561409686756</v>
      </c>
      <c r="R340" s="33">
        <f>'Hourly Loads p.u. of Peak'!R340^2</f>
        <v>0.20694059212525368</v>
      </c>
      <c r="S340" s="33">
        <f>'Hourly Loads p.u. of Peak'!S340^2</f>
        <v>0.19929596962389784</v>
      </c>
      <c r="T340" s="33">
        <f>'Hourly Loads p.u. of Peak'!T340^2</f>
        <v>0.20477954546523738</v>
      </c>
      <c r="U340" s="33">
        <f>'Hourly Loads p.u. of Peak'!U340^2</f>
        <v>0.19044358649563617</v>
      </c>
      <c r="V340" s="33">
        <f>'Hourly Loads p.u. of Peak'!V340^2</f>
        <v>0.18090268758898581</v>
      </c>
      <c r="W340" s="33">
        <f>'Hourly Loads p.u. of Peak'!W340^2</f>
        <v>0.17250814716053164</v>
      </c>
      <c r="X340" s="33">
        <f>'Hourly Loads p.u. of Peak'!X340^2</f>
        <v>0.15967193850979561</v>
      </c>
      <c r="Y340" s="33">
        <f>'Hourly Loads p.u. of Peak'!Y340^2</f>
        <v>0.14186684978309469</v>
      </c>
    </row>
    <row r="341" spans="1:25" x14ac:dyDescent="0.25">
      <c r="A341" s="29">
        <f>IF('2018 Hourly Load - RC2016'!A342="","",'2018 Hourly Load - RC2016'!A342)</f>
        <v>43432</v>
      </c>
      <c r="B341" s="33">
        <f>'Hourly Loads p.u. of Peak'!B341^2</f>
        <v>0.12582439287021102</v>
      </c>
      <c r="C341" s="33">
        <f>'Hourly Loads p.u. of Peak'!C341^2</f>
        <v>0.11671789823690833</v>
      </c>
      <c r="D341" s="33">
        <f>'Hourly Loads p.u. of Peak'!D341^2</f>
        <v>0.11314858216791396</v>
      </c>
      <c r="E341" s="33">
        <f>'Hourly Loads p.u. of Peak'!E341^2</f>
        <v>0.11436045198197151</v>
      </c>
      <c r="F341" s="33">
        <f>'Hourly Loads p.u. of Peak'!F341^2</f>
        <v>0.1208359374226575</v>
      </c>
      <c r="G341" s="33">
        <f>'Hourly Loads p.u. of Peak'!G341^2</f>
        <v>0.13499646168165955</v>
      </c>
      <c r="H341" s="33">
        <f>'Hourly Loads p.u. of Peak'!H341^2</f>
        <v>0.15920481784494503</v>
      </c>
      <c r="I341" s="33">
        <f>'Hourly Loads p.u. of Peak'!I341^2</f>
        <v>0.18685056317485427</v>
      </c>
      <c r="J341" s="33">
        <f>'Hourly Loads p.u. of Peak'!J341^2</f>
        <v>0.21507771833749811</v>
      </c>
      <c r="K341" s="33">
        <f>'Hourly Loads p.u. of Peak'!K341^2</f>
        <v>0.23186293613953537</v>
      </c>
      <c r="L341" s="33">
        <f>'Hourly Loads p.u. of Peak'!L341^2</f>
        <v>0.23416208919322093</v>
      </c>
      <c r="M341" s="33">
        <f>'Hourly Loads p.u. of Peak'!M341^2</f>
        <v>0.22658213140250627</v>
      </c>
      <c r="N341" s="33">
        <f>'Hourly Loads p.u. of Peak'!N341^2</f>
        <v>0.21737020661780002</v>
      </c>
      <c r="O341" s="33">
        <f>'Hourly Loads p.u. of Peak'!O341^2</f>
        <v>0.20918941200037794</v>
      </c>
      <c r="P341" s="33">
        <f>'Hourly Loads p.u. of Peak'!P341^2</f>
        <v>0.20172809695136051</v>
      </c>
      <c r="Q341" s="33">
        <f>'Hourly Loads p.u. of Peak'!Q341^2</f>
        <v>0.19695275365513817</v>
      </c>
      <c r="R341" s="33">
        <f>'Hourly Loads p.u. of Peak'!R341^2</f>
        <v>0.19732376751972264</v>
      </c>
      <c r="S341" s="33">
        <f>'Hourly Loads p.u. of Peak'!S341^2</f>
        <v>0.22222792916638642</v>
      </c>
      <c r="T341" s="33">
        <f>'Hourly Loads p.u. of Peak'!T341^2</f>
        <v>0.25237561960171989</v>
      </c>
      <c r="U341" s="33">
        <f>'Hourly Loads p.u. of Peak'!U341^2</f>
        <v>0.24363708574535142</v>
      </c>
      <c r="V341" s="33">
        <f>'Hourly Loads p.u. of Peak'!V341^2</f>
        <v>0.2304567963857507</v>
      </c>
      <c r="W341" s="33">
        <f>'Hourly Loads p.u. of Peak'!W341^2</f>
        <v>0.22254317399480947</v>
      </c>
      <c r="X341" s="33">
        <f>'Hourly Loads p.u. of Peak'!X341^2</f>
        <v>0.19687859277707756</v>
      </c>
      <c r="Y341" s="33">
        <f>'Hourly Loads p.u. of Peak'!Y341^2</f>
        <v>0.16963954176433632</v>
      </c>
    </row>
    <row r="342" spans="1:25" x14ac:dyDescent="0.25">
      <c r="A342" s="29">
        <f>IF('2018 Hourly Load - RC2016'!A343="","",'2018 Hourly Load - RC2016'!A343)</f>
        <v>43433</v>
      </c>
      <c r="B342" s="33">
        <f>'Hourly Loads p.u. of Peak'!B342^2</f>
        <v>0.14685121873654364</v>
      </c>
      <c r="C342" s="33">
        <f>'Hourly Loads p.u. of Peak'!C342^2</f>
        <v>0.13518073620693011</v>
      </c>
      <c r="D342" s="33">
        <f>'Hourly Loads p.u. of Peak'!D342^2</f>
        <v>0.129166038325323</v>
      </c>
      <c r="E342" s="33">
        <f>'Hourly Loads p.u. of Peak'!E342^2</f>
        <v>0.12841633860060098</v>
      </c>
      <c r="F342" s="33">
        <f>'Hourly Loads p.u. of Peak'!F342^2</f>
        <v>0.13194372315533368</v>
      </c>
      <c r="G342" s="33">
        <f>'Hourly Loads p.u. of Peak'!G342^2</f>
        <v>0.1394849456601957</v>
      </c>
      <c r="H342" s="33">
        <f>'Hourly Loads p.u. of Peak'!H342^2</f>
        <v>0.15668095998407661</v>
      </c>
      <c r="I342" s="33">
        <f>'Hourly Loads p.u. of Peak'!I342^2</f>
        <v>0.17994435846255272</v>
      </c>
      <c r="J342" s="33">
        <f>'Hourly Loads p.u. of Peak'!J342^2</f>
        <v>0.20644672334029854</v>
      </c>
      <c r="K342" s="33">
        <f>'Hourly Loads p.u. of Peak'!K342^2</f>
        <v>0.21916600170158693</v>
      </c>
      <c r="L342" s="33">
        <f>'Hourly Loads p.u. of Peak'!L342^2</f>
        <v>0.22081209249899594</v>
      </c>
      <c r="M342" s="33">
        <f>'Hourly Loads p.u. of Peak'!M342^2</f>
        <v>0.21975318429639076</v>
      </c>
      <c r="N342" s="33">
        <f>'Hourly Loads p.u. of Peak'!N342^2</f>
        <v>0.21596995483693918</v>
      </c>
      <c r="O342" s="33">
        <f>'Hourly Loads p.u. of Peak'!O342^2</f>
        <v>0.2117963473612148</v>
      </c>
      <c r="P342" s="33">
        <f>'Hourly Loads p.u. of Peak'!P342^2</f>
        <v>0.20675057276781819</v>
      </c>
      <c r="Q342" s="33">
        <f>'Hourly Loads p.u. of Peak'!Q342^2</f>
        <v>0.20180316555130687</v>
      </c>
      <c r="R342" s="33">
        <f>'Hourly Loads p.u. of Peak'!R342^2</f>
        <v>0.19747227082022106</v>
      </c>
      <c r="S342" s="33">
        <f>'Hourly Loads p.u. of Peak'!S342^2</f>
        <v>0.21457422770055473</v>
      </c>
      <c r="T342" s="33">
        <f>'Hourly Loads p.u. of Peak'!T342^2</f>
        <v>0.23765245440558869</v>
      </c>
      <c r="U342" s="33">
        <f>'Hourly Loads p.u. of Peak'!U342^2</f>
        <v>0.22713933299079719</v>
      </c>
      <c r="V342" s="33">
        <f>'Hourly Loads p.u. of Peak'!V342^2</f>
        <v>0.2112583056871879</v>
      </c>
      <c r="W342" s="33">
        <f>'Hourly Loads p.u. of Peak'!W342^2</f>
        <v>0.19385002060033907</v>
      </c>
      <c r="X342" s="33">
        <f>'Hourly Loads p.u. of Peak'!X342^2</f>
        <v>0.17153773660492386</v>
      </c>
      <c r="Y342" s="33">
        <f>'Hourly Loads p.u. of Peak'!Y342^2</f>
        <v>0.14617953421665841</v>
      </c>
    </row>
    <row r="343" spans="1:25" x14ac:dyDescent="0.25">
      <c r="A343" s="29">
        <f>IF('2018 Hourly Load - RC2016'!A344="","",'2018 Hourly Load - RC2016'!A344)</f>
        <v>43434</v>
      </c>
      <c r="B343" s="33">
        <f>'Hourly Loads p.u. of Peak'!B343^2</f>
        <v>0.12308291392410618</v>
      </c>
      <c r="C343" s="33">
        <f>'Hourly Loads p.u. of Peak'!C343^2</f>
        <v>0.10913723347049414</v>
      </c>
      <c r="D343" s="33">
        <f>'Hourly Loads p.u. of Peak'!D343^2</f>
        <v>0.1024252428381114</v>
      </c>
      <c r="E343" s="33">
        <f>'Hourly Loads p.u. of Peak'!E343^2</f>
        <v>9.9926836102422451E-2</v>
      </c>
      <c r="F343" s="33">
        <f>'Hourly Loads p.u. of Peak'!F343^2</f>
        <v>0.10114560634843028</v>
      </c>
      <c r="G343" s="33">
        <f>'Hourly Loads p.u. of Peak'!G343^2</f>
        <v>0.10642142559756415</v>
      </c>
      <c r="H343" s="33">
        <f>'Hourly Loads p.u. of Peak'!H343^2</f>
        <v>0.11694639278296387</v>
      </c>
      <c r="I343" s="33">
        <f>'Hourly Loads p.u. of Peak'!I343^2</f>
        <v>0.13459763137813585</v>
      </c>
      <c r="J343" s="33">
        <f>'Hourly Loads p.u. of Peak'!J343^2</f>
        <v>0.16727310557149325</v>
      </c>
      <c r="K343" s="33">
        <f>'Hourly Loads p.u. of Peak'!K343^2</f>
        <v>0.19447596641089968</v>
      </c>
      <c r="L343" s="33">
        <f>'Hourly Loads p.u. of Peak'!L343^2</f>
        <v>0.21229657019936976</v>
      </c>
      <c r="M343" s="33">
        <f>'Hourly Loads p.u. of Peak'!M343^2</f>
        <v>0.22436016787586524</v>
      </c>
      <c r="N343" s="33">
        <f>'Hourly Loads p.u. of Peak'!N343^2</f>
        <v>0.23335407706543865</v>
      </c>
      <c r="O343" s="33">
        <f>'Hourly Loads p.u. of Peak'!O343^2</f>
        <v>0.23801921768788151</v>
      </c>
      <c r="P343" s="33">
        <f>'Hourly Loads p.u. of Peak'!P343^2</f>
        <v>0.23895778640711079</v>
      </c>
      <c r="Q343" s="33">
        <f>'Hourly Loads p.u. of Peak'!Q343^2</f>
        <v>0.23582287984832109</v>
      </c>
      <c r="R343" s="33">
        <f>'Hourly Loads p.u. of Peak'!R343^2</f>
        <v>0.23125978113078149</v>
      </c>
      <c r="S343" s="33">
        <f>'Hourly Loads p.u. of Peak'!S343^2</f>
        <v>0.24973789326714901</v>
      </c>
      <c r="T343" s="33">
        <f>'Hourly Loads p.u. of Peak'!T343^2</f>
        <v>0.28395027153440028</v>
      </c>
      <c r="U343" s="33">
        <f>'Hourly Loads p.u. of Peak'!U343^2</f>
        <v>0.2718372902960855</v>
      </c>
      <c r="V343" s="33">
        <f>'Hourly Loads p.u. of Peak'!V343^2</f>
        <v>0.25220773294772392</v>
      </c>
      <c r="W343" s="33">
        <f>'Hourly Loads p.u. of Peak'!W343^2</f>
        <v>0.22372733210706847</v>
      </c>
      <c r="X343" s="33">
        <f>'Hourly Loads p.u. of Peak'!X343^2</f>
        <v>0.19157570945079813</v>
      </c>
      <c r="Y343" s="33">
        <f>'Hourly Loads p.u. of Peak'!Y343^2</f>
        <v>0.15443986447307576</v>
      </c>
    </row>
    <row r="344" spans="1:25" x14ac:dyDescent="0.25">
      <c r="A344" s="29">
        <f>IF('2018 Hourly Load - RC2016'!A345="","",'2018 Hourly Load - RC2016'!A345)</f>
        <v>43435</v>
      </c>
      <c r="B344" s="33">
        <f>'Hourly Loads p.u. of Peak'!B344^2</f>
        <v>0.12832652126563129</v>
      </c>
      <c r="C344" s="33">
        <f>'Hourly Loads p.u. of Peak'!C344^2</f>
        <v>0.11255908488230165</v>
      </c>
      <c r="D344" s="33">
        <f>'Hourly Loads p.u. of Peak'!D344^2</f>
        <v>0.1050898970915449</v>
      </c>
      <c r="E344" s="33">
        <f>'Hourly Loads p.u. of Peak'!E344^2</f>
        <v>0.10277319532994239</v>
      </c>
      <c r="F344" s="33">
        <f>'Hourly Loads p.u. of Peak'!F344^2</f>
        <v>0.10672149226868714</v>
      </c>
      <c r="G344" s="33">
        <f>'Hourly Loads p.u. of Peak'!G344^2</f>
        <v>0.12707237779598587</v>
      </c>
      <c r="H344" s="33">
        <f>'Hourly Loads p.u. of Peak'!H344^2</f>
        <v>0.16919242065649406</v>
      </c>
      <c r="I344" s="33">
        <f>'Hourly Loads p.u. of Peak'!I344^2</f>
        <v>0.19502910943499024</v>
      </c>
      <c r="J344" s="33">
        <f>'Hourly Loads p.u. of Peak'!J344^2</f>
        <v>0.21854053942749235</v>
      </c>
      <c r="K344" s="33">
        <f>'Hourly Loads p.u. of Peak'!K344^2</f>
        <v>0.24586943221386942</v>
      </c>
      <c r="L344" s="33">
        <f>'Hourly Loads p.u. of Peak'!L344^2</f>
        <v>0.27612363683001218</v>
      </c>
      <c r="M344" s="33">
        <f>'Hourly Loads p.u. of Peak'!M344^2</f>
        <v>0.30080180191142503</v>
      </c>
      <c r="N344" s="33">
        <f>'Hourly Loads p.u. of Peak'!N344^2</f>
        <v>0.31260182857345914</v>
      </c>
      <c r="O344" s="33">
        <f>'Hourly Loads p.u. of Peak'!O344^2</f>
        <v>0.31710301193029983</v>
      </c>
      <c r="P344" s="33">
        <f>'Hourly Loads p.u. of Peak'!P344^2</f>
        <v>0.3114815601170004</v>
      </c>
      <c r="Q344" s="33">
        <f>'Hourly Loads p.u. of Peak'!Q344^2</f>
        <v>0.30139788018070851</v>
      </c>
      <c r="R344" s="33">
        <f>'Hourly Loads p.u. of Peak'!R344^2</f>
        <v>0.29211205286955527</v>
      </c>
      <c r="S344" s="33">
        <f>'Hourly Loads p.u. of Peak'!S344^2</f>
        <v>0.31349013393888764</v>
      </c>
      <c r="T344" s="33">
        <f>'Hourly Loads p.u. of Peak'!T344^2</f>
        <v>0.34990752228094563</v>
      </c>
      <c r="U344" s="33">
        <f>'Hourly Loads p.u. of Peak'!U344^2</f>
        <v>0.33848534532754276</v>
      </c>
      <c r="V344" s="33">
        <f>'Hourly Loads p.u. of Peak'!V344^2</f>
        <v>0.31236827347789092</v>
      </c>
      <c r="W344" s="33">
        <f>'Hourly Loads p.u. of Peak'!W344^2</f>
        <v>0.2723603475765225</v>
      </c>
      <c r="X344" s="33">
        <f>'Hourly Loads p.u. of Peak'!X344^2</f>
        <v>0.22837557164624742</v>
      </c>
      <c r="Y344" s="33">
        <f>'Hourly Loads p.u. of Peak'!Y344^2</f>
        <v>0.18193483894339146</v>
      </c>
    </row>
    <row r="345" spans="1:25" x14ac:dyDescent="0.25">
      <c r="A345" s="29">
        <f>IF('2018 Hourly Load - RC2016'!A346="","",'2018 Hourly Load - RC2016'!A346)</f>
        <v>43436</v>
      </c>
      <c r="B345" s="33">
        <f>'Hourly Loads p.u. of Peak'!B345^2</f>
        <v>0.14659515737506734</v>
      </c>
      <c r="C345" s="33">
        <f>'Hourly Loads p.u. of Peak'!C345^2</f>
        <v>0.12644761551511463</v>
      </c>
      <c r="D345" s="33">
        <f>'Hourly Loads p.u. of Peak'!D345^2</f>
        <v>0.11438871180813959</v>
      </c>
      <c r="E345" s="33">
        <f>'Hourly Loads p.u. of Peak'!E345^2</f>
        <v>0.10980076420397931</v>
      </c>
      <c r="F345" s="33">
        <f>'Hourly Loads p.u. of Peak'!F345^2</f>
        <v>0.11295191200204673</v>
      </c>
      <c r="G345" s="33">
        <f>'Hourly Loads p.u. of Peak'!G345^2</f>
        <v>0.13188302449108541</v>
      </c>
      <c r="H345" s="33">
        <f>'Hourly Loads p.u. of Peak'!H345^2</f>
        <v>0.17610142534168913</v>
      </c>
      <c r="I345" s="33">
        <f>'Hourly Loads p.u. of Peak'!I345^2</f>
        <v>0.20120300777039477</v>
      </c>
      <c r="J345" s="33">
        <f>'Hourly Loads p.u. of Peak'!J345^2</f>
        <v>0.22022349595279331</v>
      </c>
      <c r="K345" s="33">
        <f>'Hourly Loads p.u. of Peak'!K345^2</f>
        <v>0.24907020097794177</v>
      </c>
      <c r="L345" s="33">
        <f>'Hourly Loads p.u. of Peak'!L345^2</f>
        <v>0.27827938379071132</v>
      </c>
      <c r="M345" s="33">
        <f>'Hourly Loads p.u. of Peak'!M345^2</f>
        <v>0.29687337709950073</v>
      </c>
      <c r="N345" s="33">
        <f>'Hourly Loads p.u. of Peak'!N345^2</f>
        <v>0.30785457577836084</v>
      </c>
      <c r="O345" s="33">
        <f>'Hourly Loads p.u. of Peak'!O345^2</f>
        <v>0.31480151276466356</v>
      </c>
      <c r="P345" s="33">
        <f>'Hourly Loads p.u. of Peak'!P345^2</f>
        <v>0.31241497751452851</v>
      </c>
      <c r="Q345" s="33">
        <f>'Hourly Loads p.u. of Peak'!Q345^2</f>
        <v>0.30434102176305178</v>
      </c>
      <c r="R345" s="33">
        <f>'Hourly Loads p.u. of Peak'!R345^2</f>
        <v>0.29351377271600421</v>
      </c>
      <c r="S345" s="33">
        <f>'Hourly Loads p.u. of Peak'!S345^2</f>
        <v>0.31696186292269452</v>
      </c>
      <c r="T345" s="33">
        <f>'Hourly Loads p.u. of Peak'!T345^2</f>
        <v>0.35273064382819197</v>
      </c>
      <c r="U345" s="33">
        <f>'Hourly Loads p.u. of Peak'!U345^2</f>
        <v>0.33955573097514496</v>
      </c>
      <c r="V345" s="33">
        <f>'Hourly Loads p.u. of Peak'!V345^2</f>
        <v>0.31372410798301847</v>
      </c>
      <c r="W345" s="33">
        <f>'Hourly Loads p.u. of Peak'!W345^2</f>
        <v>0.2752899902870542</v>
      </c>
      <c r="X345" s="33">
        <f>'Hourly Loads p.u. of Peak'!X345^2</f>
        <v>0.22909492727570233</v>
      </c>
      <c r="Y345" s="33">
        <f>'Hourly Loads p.u. of Peak'!Y345^2</f>
        <v>0.18232711270191004</v>
      </c>
    </row>
    <row r="346" spans="1:25" x14ac:dyDescent="0.25">
      <c r="A346" s="29">
        <f>IF('2018 Hourly Load - RC2016'!A347="","",'2018 Hourly Load - RC2016'!A347)</f>
        <v>43437</v>
      </c>
      <c r="B346" s="33">
        <f>'Hourly Loads p.u. of Peak'!B346^2</f>
        <v>0.14614758764313926</v>
      </c>
      <c r="C346" s="33">
        <f>'Hourly Loads p.u. of Peak'!C346^2</f>
        <v>0.12473008002282598</v>
      </c>
      <c r="D346" s="33">
        <f>'Hourly Loads p.u. of Peak'!D346^2</f>
        <v>0.1139933919444468</v>
      </c>
      <c r="E346" s="33">
        <f>'Hourly Loads p.u. of Peak'!E346^2</f>
        <v>0.10905443352394843</v>
      </c>
      <c r="F346" s="33">
        <f>'Hourly Loads p.u. of Peak'!F346^2</f>
        <v>0.11116171686404687</v>
      </c>
      <c r="G346" s="33">
        <f>'Hourly Loads p.u. of Peak'!G346^2</f>
        <v>0.1301891316626809</v>
      </c>
      <c r="H346" s="33">
        <f>'Hourly Loads p.u. of Peak'!H346^2</f>
        <v>0.17828222717205225</v>
      </c>
      <c r="I346" s="33">
        <f>'Hourly Loads p.u. of Peak'!I346^2</f>
        <v>0.20124049144741654</v>
      </c>
      <c r="J346" s="33">
        <f>'Hourly Loads p.u. of Peak'!J346^2</f>
        <v>0.22487500503637975</v>
      </c>
      <c r="K346" s="33">
        <f>'Hourly Loads p.u. of Peak'!K346^2</f>
        <v>0.26045722291008339</v>
      </c>
      <c r="L346" s="33">
        <f>'Hourly Loads p.u. of Peak'!L346^2</f>
        <v>0.28931867841587422</v>
      </c>
      <c r="M346" s="33">
        <f>'Hourly Loads p.u. of Peak'!M346^2</f>
        <v>0.31372410798301847</v>
      </c>
      <c r="N346" s="33">
        <f>'Hourly Loads p.u. of Peak'!N346^2</f>
        <v>0.33262842871147713</v>
      </c>
      <c r="O346" s="33">
        <f>'Hourly Loads p.u. of Peak'!O346^2</f>
        <v>0.34165272738241187</v>
      </c>
      <c r="P346" s="33">
        <f>'Hourly Loads p.u. of Peak'!P346^2</f>
        <v>0.34872223300756755</v>
      </c>
      <c r="Q346" s="33">
        <f>'Hourly Loads p.u. of Peak'!Q346^2</f>
        <v>0.35203619469078512</v>
      </c>
      <c r="R346" s="33">
        <f>'Hourly Loads p.u. of Peak'!R346^2</f>
        <v>0.33596206002970996</v>
      </c>
      <c r="S346" s="33">
        <f>'Hourly Loads p.u. of Peak'!S346^2</f>
        <v>0.3434622866721001</v>
      </c>
      <c r="T346" s="33">
        <f>'Hourly Loads p.u. of Peak'!T346^2</f>
        <v>0.37608259057661692</v>
      </c>
      <c r="U346" s="33">
        <f>'Hourly Loads p.u. of Peak'!U346^2</f>
        <v>0.35846094371491821</v>
      </c>
      <c r="V346" s="33">
        <f>'Hourly Loads p.u. of Peak'!V346^2</f>
        <v>0.32792227477037228</v>
      </c>
      <c r="W346" s="33">
        <f>'Hourly Loads p.u. of Peak'!W346^2</f>
        <v>0.28546621596082999</v>
      </c>
      <c r="X346" s="33">
        <f>'Hourly Loads p.u. of Peak'!X346^2</f>
        <v>0.23748953927453595</v>
      </c>
      <c r="Y346" s="33">
        <f>'Hourly Loads p.u. of Peak'!Y346^2</f>
        <v>0.18713963768306535</v>
      </c>
    </row>
    <row r="347" spans="1:25" x14ac:dyDescent="0.25">
      <c r="A347" s="29">
        <f>IF('2018 Hourly Load - RC2016'!A348="","",'2018 Hourly Load - RC2016'!A348)</f>
        <v>43438</v>
      </c>
      <c r="B347" s="33">
        <f>'Hourly Loads p.u. of Peak'!B347^2</f>
        <v>0.14994138333446405</v>
      </c>
      <c r="C347" s="33">
        <f>'Hourly Loads p.u. of Peak'!C347^2</f>
        <v>0.12913600844147788</v>
      </c>
      <c r="D347" s="33">
        <f>'Hourly Loads p.u. of Peak'!D347^2</f>
        <v>0.11786260535952008</v>
      </c>
      <c r="E347" s="33">
        <f>'Hourly Loads p.u. of Peak'!E347^2</f>
        <v>0.11317669187084703</v>
      </c>
      <c r="F347" s="33">
        <f>'Hourly Loads p.u. of Peak'!F347^2</f>
        <v>0.11589147855665563</v>
      </c>
      <c r="G347" s="33">
        <f>'Hourly Loads p.u. of Peak'!G347^2</f>
        <v>0.13588828621501403</v>
      </c>
      <c r="H347" s="33">
        <f>'Hourly Loads p.u. of Peak'!H347^2</f>
        <v>0.17948384845689652</v>
      </c>
      <c r="I347" s="33">
        <f>'Hourly Loads p.u. of Peak'!I347^2</f>
        <v>0.20587760790225793</v>
      </c>
      <c r="J347" s="33">
        <f>'Hourly Loads p.u. of Peak'!J347^2</f>
        <v>0.22901494301262121</v>
      </c>
      <c r="K347" s="33">
        <f>'Hourly Loads p.u. of Peak'!K347^2</f>
        <v>0.2639658891921618</v>
      </c>
      <c r="L347" s="33">
        <f>'Hourly Loads p.u. of Peak'!L347^2</f>
        <v>0.29351377271600421</v>
      </c>
      <c r="M347" s="33">
        <f>'Hourly Loads p.u. of Peak'!M347^2</f>
        <v>0.31927123133883212</v>
      </c>
      <c r="N347" s="33">
        <f>'Hourly Loads p.u. of Peak'!N347^2</f>
        <v>0.33989666258731394</v>
      </c>
      <c r="O347" s="33">
        <f>'Hourly Loads p.u. of Peak'!O347^2</f>
        <v>0.34921585915148018</v>
      </c>
      <c r="P347" s="33">
        <f>'Hourly Loads p.u. of Peak'!P347^2</f>
        <v>0.35546546149215102</v>
      </c>
      <c r="Q347" s="33">
        <f>'Hourly Loads p.u. of Peak'!Q347^2</f>
        <v>0.35781085599343632</v>
      </c>
      <c r="R347" s="33">
        <f>'Hourly Loads p.u. of Peak'!R347^2</f>
        <v>0.34033525460066866</v>
      </c>
      <c r="S347" s="33">
        <f>'Hourly Loads p.u. of Peak'!S347^2</f>
        <v>0.34862354967364129</v>
      </c>
      <c r="T347" s="33">
        <f>'Hourly Loads p.u. of Peak'!T347^2</f>
        <v>0.38329101954513883</v>
      </c>
      <c r="U347" s="33">
        <f>'Hourly Loads p.u. of Peak'!U347^2</f>
        <v>0.36833377382211713</v>
      </c>
      <c r="V347" s="33">
        <f>'Hourly Loads p.u. of Peak'!V347^2</f>
        <v>0.33975052809181328</v>
      </c>
      <c r="W347" s="33">
        <f>'Hourly Loads p.u. of Peak'!W347^2</f>
        <v>0.29984015261763308</v>
      </c>
      <c r="X347" s="33">
        <f>'Hourly Loads p.u. of Peak'!X347^2</f>
        <v>0.24873668999218823</v>
      </c>
      <c r="Y347" s="33">
        <f>'Hourly Loads p.u. of Peak'!Y347^2</f>
        <v>0.19843890385628918</v>
      </c>
    </row>
    <row r="348" spans="1:25" x14ac:dyDescent="0.25">
      <c r="A348" s="29">
        <f>IF('2018 Hourly Load - RC2016'!A349="","",'2018 Hourly Load - RC2016'!A349)</f>
        <v>43439</v>
      </c>
      <c r="B348" s="33">
        <f>'Hourly Loads p.u. of Peak'!B348^2</f>
        <v>0.15950503114806491</v>
      </c>
      <c r="C348" s="33">
        <f>'Hourly Loads p.u. of Peak'!C348^2</f>
        <v>0.13521146084714156</v>
      </c>
      <c r="D348" s="33">
        <f>'Hourly Loads p.u. of Peak'!D348^2</f>
        <v>0.12284849823836554</v>
      </c>
      <c r="E348" s="33">
        <f>'Hourly Loads p.u. of Peak'!E348^2</f>
        <v>0.11794868357856837</v>
      </c>
      <c r="F348" s="33">
        <f>'Hourly Loads p.u. of Peak'!F348^2</f>
        <v>0.11985035394660663</v>
      </c>
      <c r="G348" s="33">
        <f>'Hourly Loads p.u. of Peak'!G348^2</f>
        <v>0.13945373922913715</v>
      </c>
      <c r="H348" s="33">
        <f>'Hourly Loads p.u. of Peak'!H348^2</f>
        <v>0.18372130543918391</v>
      </c>
      <c r="I348" s="33">
        <f>'Hourly Loads p.u. of Peak'!I348^2</f>
        <v>0.21064423881399666</v>
      </c>
      <c r="J348" s="33">
        <f>'Hourly Loads p.u. of Peak'!J348^2</f>
        <v>0.23912120427643868</v>
      </c>
      <c r="K348" s="33">
        <f>'Hourly Loads p.u. of Peak'!K348^2</f>
        <v>0.28159523074246057</v>
      </c>
      <c r="L348" s="33">
        <f>'Hourly Loads p.u. of Peak'!L348^2</f>
        <v>0.315270525680522</v>
      </c>
      <c r="M348" s="33">
        <f>'Hourly Loads p.u. of Peak'!M348^2</f>
        <v>0.33892302612777386</v>
      </c>
      <c r="N348" s="33">
        <f>'Hourly Loads p.u. of Peak'!N348^2</f>
        <v>0.35223453890528367</v>
      </c>
      <c r="O348" s="33">
        <f>'Hourly Loads p.u. of Peak'!O348^2</f>
        <v>0.35099580401464786</v>
      </c>
      <c r="P348" s="33">
        <f>'Hourly Loads p.u. of Peak'!P348^2</f>
        <v>0.34966042118185253</v>
      </c>
      <c r="Q348" s="33">
        <f>'Hourly Loads p.u. of Peak'!Q348^2</f>
        <v>0.35456926767441227</v>
      </c>
      <c r="R348" s="33">
        <f>'Hourly Loads p.u. of Peak'!R348^2</f>
        <v>0.34798244839882769</v>
      </c>
      <c r="S348" s="33">
        <f>'Hourly Loads p.u. of Peak'!S348^2</f>
        <v>0.35666214616643255</v>
      </c>
      <c r="T348" s="33">
        <f>'Hourly Loads p.u. of Peak'!T348^2</f>
        <v>0.37546790924553375</v>
      </c>
      <c r="U348" s="33">
        <f>'Hourly Loads p.u. of Peak'!U348^2</f>
        <v>0.35253215996417242</v>
      </c>
      <c r="V348" s="33">
        <f>'Hourly Loads p.u. of Peak'!V348^2</f>
        <v>0.32382000725238697</v>
      </c>
      <c r="W348" s="33">
        <f>'Hourly Loads p.u. of Peak'!W348^2</f>
        <v>0.28954345304781748</v>
      </c>
      <c r="X348" s="33">
        <f>'Hourly Loads p.u. of Peak'!X348^2</f>
        <v>0.25233364270136377</v>
      </c>
      <c r="Y348" s="33">
        <f>'Hourly Loads p.u. of Peak'!Y348^2</f>
        <v>0.20949527238099819</v>
      </c>
    </row>
    <row r="349" spans="1:25" x14ac:dyDescent="0.25">
      <c r="A349" s="29">
        <f>IF('2018 Hourly Load - RC2016'!A350="","",'2018 Hourly Load - RC2016'!A350)</f>
        <v>43440</v>
      </c>
      <c r="B349" s="33">
        <f>'Hourly Loads p.u. of Peak'!B349^2</f>
        <v>0.17074266125963153</v>
      </c>
      <c r="C349" s="33">
        <f>'Hourly Loads p.u. of Peak'!C349^2</f>
        <v>0.14570070219386344</v>
      </c>
      <c r="D349" s="33">
        <f>'Hourly Loads p.u. of Peak'!D349^2</f>
        <v>0.13100446317097603</v>
      </c>
      <c r="E349" s="33">
        <f>'Hourly Loads p.u. of Peak'!E349^2</f>
        <v>0.12220500721112595</v>
      </c>
      <c r="F349" s="33">
        <f>'Hourly Loads p.u. of Peak'!F349^2</f>
        <v>0.11872480150140191</v>
      </c>
      <c r="G349" s="33">
        <f>'Hourly Loads p.u. of Peak'!G349^2</f>
        <v>0.12258504767161599</v>
      </c>
      <c r="H349" s="33">
        <f>'Hourly Loads p.u. of Peak'!H349^2</f>
        <v>0.13511929740022119</v>
      </c>
      <c r="I349" s="33">
        <f>'Hourly Loads p.u. of Peak'!I349^2</f>
        <v>0.15635037465578544</v>
      </c>
      <c r="J349" s="33">
        <f>'Hourly Loads p.u. of Peak'!J349^2</f>
        <v>0.20485517964574324</v>
      </c>
      <c r="K349" s="33">
        <f>'Hourly Loads p.u. of Peak'!K349^2</f>
        <v>0.25832931333575165</v>
      </c>
      <c r="L349" s="33">
        <f>'Hourly Loads p.u. of Peak'!L349^2</f>
        <v>0.30121440864018306</v>
      </c>
      <c r="M349" s="33">
        <f>'Hourly Loads p.u. of Peak'!M349^2</f>
        <v>0.33118420827896888</v>
      </c>
      <c r="N349" s="33">
        <f>'Hourly Loads p.u. of Peak'!N349^2</f>
        <v>0.35213535981555844</v>
      </c>
      <c r="O349" s="33">
        <f>'Hourly Loads p.u. of Peak'!O349^2</f>
        <v>0.36534774063505615</v>
      </c>
      <c r="P349" s="33">
        <f>'Hourly Loads p.u. of Peak'!P349^2</f>
        <v>0.37133196000873242</v>
      </c>
      <c r="Q349" s="33">
        <f>'Hourly Loads p.u. of Peak'!Q349^2</f>
        <v>0.36651034209814914</v>
      </c>
      <c r="R349" s="33">
        <f>'Hourly Loads p.u. of Peak'!R349^2</f>
        <v>0.34503116524941746</v>
      </c>
      <c r="S349" s="33">
        <f>'Hourly Loads p.u. of Peak'!S349^2</f>
        <v>0.33601049572040642</v>
      </c>
      <c r="T349" s="33">
        <f>'Hourly Loads p.u. of Peak'!T349^2</f>
        <v>0.35035252420730861</v>
      </c>
      <c r="U349" s="33">
        <f>'Hourly Loads p.u. of Peak'!U349^2</f>
        <v>0.31757373555278895</v>
      </c>
      <c r="V349" s="33">
        <f>'Hourly Loads p.u. of Peak'!V349^2</f>
        <v>0.28712050593073329</v>
      </c>
      <c r="W349" s="33">
        <f>'Hourly Loads p.u. of Peak'!W349^2</f>
        <v>0.25684496985027699</v>
      </c>
      <c r="X349" s="33">
        <f>'Hourly Loads p.u. of Peak'!X349^2</f>
        <v>0.22116562748042393</v>
      </c>
      <c r="Y349" s="33">
        <f>'Hourly Loads p.u. of Peak'!Y349^2</f>
        <v>0.18246986244214844</v>
      </c>
    </row>
    <row r="350" spans="1:25" x14ac:dyDescent="0.25">
      <c r="A350" s="29">
        <f>IF('2018 Hourly Load - RC2016'!A351="","",'2018 Hourly Load - RC2016'!A351)</f>
        <v>43441</v>
      </c>
      <c r="B350" s="33">
        <f>'Hourly Loads p.u. of Peak'!B350^2</f>
        <v>0.14646721048404177</v>
      </c>
      <c r="C350" s="33">
        <f>'Hourly Loads p.u. of Peak'!C350^2</f>
        <v>0.12585403522663577</v>
      </c>
      <c r="D350" s="33">
        <f>'Hourly Loads p.u. of Peak'!D350^2</f>
        <v>0.11312047595621884</v>
      </c>
      <c r="E350" s="33">
        <f>'Hourly Loads p.u. of Peak'!E350^2</f>
        <v>0.10519827908469592</v>
      </c>
      <c r="F350" s="33">
        <f>'Hourly Loads p.u. of Peak'!F350^2</f>
        <v>0.1030412525852618</v>
      </c>
      <c r="G350" s="33">
        <f>'Hourly Loads p.u. of Peak'!G350^2</f>
        <v>0.10609456192900431</v>
      </c>
      <c r="H350" s="33">
        <f>'Hourly Loads p.u. of Peak'!H350^2</f>
        <v>0.11424744758967952</v>
      </c>
      <c r="I350" s="33">
        <f>'Hourly Loads p.u. of Peak'!I350^2</f>
        <v>0.12985768923545532</v>
      </c>
      <c r="J350" s="33">
        <f>'Hourly Loads p.u. of Peak'!J350^2</f>
        <v>0.17084626200231159</v>
      </c>
      <c r="K350" s="33">
        <f>'Hourly Loads p.u. of Peak'!K350^2</f>
        <v>0.21690295328590453</v>
      </c>
      <c r="L350" s="33">
        <f>'Hourly Loads p.u. of Peak'!L350^2</f>
        <v>0.24911190556173207</v>
      </c>
      <c r="M350" s="33">
        <f>'Hourly Loads p.u. of Peak'!M350^2</f>
        <v>0.27114066262615294</v>
      </c>
      <c r="N350" s="33">
        <f>'Hourly Loads p.u. of Peak'!N350^2</f>
        <v>0.28301596910803378</v>
      </c>
      <c r="O350" s="33">
        <f>'Hourly Loads p.u. of Peak'!O350^2</f>
        <v>0.28963338733926103</v>
      </c>
      <c r="P350" s="33">
        <f>'Hourly Loads p.u. of Peak'!P350^2</f>
        <v>0.29161547488389516</v>
      </c>
      <c r="Q350" s="33">
        <f>'Hourly Loads p.u. of Peak'!Q350^2</f>
        <v>0.28301596910803378</v>
      </c>
      <c r="R350" s="33">
        <f>'Hourly Loads p.u. of Peak'!R350^2</f>
        <v>0.27144532725775067</v>
      </c>
      <c r="S350" s="33">
        <f>'Hourly Loads p.u. of Peak'!S350^2</f>
        <v>0.28506454378955637</v>
      </c>
      <c r="T350" s="33">
        <f>'Hourly Loads p.u. of Peak'!T350^2</f>
        <v>0.3213994638526807</v>
      </c>
      <c r="U350" s="33">
        <f>'Hourly Loads p.u. of Peak'!U350^2</f>
        <v>0.29732884401183429</v>
      </c>
      <c r="V350" s="33">
        <f>'Hourly Loads p.u. of Peak'!V350^2</f>
        <v>0.272447572667261</v>
      </c>
      <c r="W350" s="33">
        <f>'Hourly Loads p.u. of Peak'!W350^2</f>
        <v>0.23822309726026383</v>
      </c>
      <c r="X350" s="33">
        <f>'Hourly Loads p.u. of Peak'!X350^2</f>
        <v>0.19706402115651428</v>
      </c>
      <c r="Y350" s="33">
        <f>'Hourly Loads p.u. of Peak'!Y350^2</f>
        <v>0.15611917265464395</v>
      </c>
    </row>
    <row r="351" spans="1:25" x14ac:dyDescent="0.25">
      <c r="A351" s="29">
        <f>IF('2018 Hourly Load - RC2016'!A352="","",'2018 Hourly Load - RC2016'!A352)</f>
        <v>43442</v>
      </c>
      <c r="B351" s="33">
        <f>'Hourly Loads p.u. of Peak'!B351^2</f>
        <v>0.12496628322243386</v>
      </c>
      <c r="C351" s="33">
        <f>'Hourly Loads p.u. of Peak'!C351^2</f>
        <v>0.10770648223427429</v>
      </c>
      <c r="D351" s="33">
        <f>'Hourly Loads p.u. of Peak'!D351^2</f>
        <v>9.9531008263597537E-2</v>
      </c>
      <c r="E351" s="33">
        <f>'Hourly Loads p.u. of Peak'!E351^2</f>
        <v>9.6756214178668962E-2</v>
      </c>
      <c r="F351" s="33">
        <f>'Hourly Loads p.u. of Peak'!F351^2</f>
        <v>9.9953252554914981E-2</v>
      </c>
      <c r="G351" s="33">
        <f>'Hourly Loads p.u. of Peak'!G351^2</f>
        <v>0.11852334135696871</v>
      </c>
      <c r="H351" s="33">
        <f>'Hourly Loads p.u. of Peak'!H351^2</f>
        <v>0.15880497333677593</v>
      </c>
      <c r="I351" s="33">
        <f>'Hourly Loads p.u. of Peak'!I351^2</f>
        <v>0.18354226602532722</v>
      </c>
      <c r="J351" s="33">
        <f>'Hourly Loads p.u. of Peak'!J351^2</f>
        <v>0.20079091774486393</v>
      </c>
      <c r="K351" s="33">
        <f>'Hourly Loads p.u. of Peak'!K351^2</f>
        <v>0.2219522732315124</v>
      </c>
      <c r="L351" s="33">
        <f>'Hourly Loads p.u. of Peak'!L351^2</f>
        <v>0.24108657577342402</v>
      </c>
      <c r="M351" s="33">
        <f>'Hourly Loads p.u. of Peak'!M351^2</f>
        <v>0.25397332882262169</v>
      </c>
      <c r="N351" s="33">
        <f>'Hourly Loads p.u. of Peak'!N351^2</f>
        <v>0.2625082274932693</v>
      </c>
      <c r="O351" s="33">
        <f>'Hourly Loads p.u. of Peak'!O351^2</f>
        <v>0.2694897539202738</v>
      </c>
      <c r="P351" s="33">
        <f>'Hourly Loads p.u. of Peak'!P351^2</f>
        <v>0.27275297045884334</v>
      </c>
      <c r="Q351" s="33">
        <f>'Hourly Loads p.u. of Peak'!Q351^2</f>
        <v>0.27669475274743927</v>
      </c>
      <c r="R351" s="33">
        <f>'Hourly Loads p.u. of Peak'!R351^2</f>
        <v>0.27515847709638924</v>
      </c>
      <c r="S351" s="33">
        <f>'Hourly Loads p.u. of Peak'!S351^2</f>
        <v>0.29469199572362603</v>
      </c>
      <c r="T351" s="33">
        <f>'Hourly Loads p.u. of Peak'!T351^2</f>
        <v>0.33426901033528766</v>
      </c>
      <c r="U351" s="33">
        <f>'Hourly Loads p.u. of Peak'!U351^2</f>
        <v>0.32282221317135451</v>
      </c>
      <c r="V351" s="33">
        <f>'Hourly Loads p.u. of Peak'!V351^2</f>
        <v>0.29193143017925566</v>
      </c>
      <c r="W351" s="33">
        <f>'Hourly Loads p.u. of Peak'!W351^2</f>
        <v>0.2512015860797242</v>
      </c>
      <c r="X351" s="33">
        <f>'Hourly Loads p.u. of Peak'!X351^2</f>
        <v>0.20682657003707833</v>
      </c>
      <c r="Y351" s="33">
        <f>'Hourly Loads p.u. of Peak'!Y351^2</f>
        <v>0.16013974345729851</v>
      </c>
    </row>
    <row r="352" spans="1:25" x14ac:dyDescent="0.25">
      <c r="A352" s="29">
        <f>IF('2018 Hourly Load - RC2016'!A353="","",'2018 Hourly Load - RC2016'!A353)</f>
        <v>43443</v>
      </c>
      <c r="B352" s="33">
        <f>'Hourly Loads p.u. of Peak'!B352^2</f>
        <v>0.1269830317781491</v>
      </c>
      <c r="C352" s="33">
        <f>'Hourly Loads p.u. of Peak'!C352^2</f>
        <v>0.11088329063180251</v>
      </c>
      <c r="D352" s="33">
        <f>'Hourly Loads p.u. of Peak'!D352^2</f>
        <v>0.10317541213434736</v>
      </c>
      <c r="E352" s="33">
        <f>'Hourly Loads p.u. of Peak'!E352^2</f>
        <v>0.10106589614753386</v>
      </c>
      <c r="F352" s="33">
        <f>'Hourly Loads p.u. of Peak'!F352^2</f>
        <v>0.10452180807748276</v>
      </c>
      <c r="G352" s="33">
        <f>'Hourly Loads p.u. of Peak'!G352^2</f>
        <v>0.12552816132405509</v>
      </c>
      <c r="H352" s="33">
        <f>'Hourly Loads p.u. of Peak'!H352^2</f>
        <v>0.17473650663522866</v>
      </c>
      <c r="I352" s="33">
        <f>'Hourly Loads p.u. of Peak'!I352^2</f>
        <v>0.20030444689327712</v>
      </c>
      <c r="J352" s="33">
        <f>'Hourly Loads p.u. of Peak'!J352^2</f>
        <v>0.21403266685860176</v>
      </c>
      <c r="K352" s="33">
        <f>'Hourly Loads p.u. of Peak'!K352^2</f>
        <v>0.22546978107388121</v>
      </c>
      <c r="L352" s="33">
        <f>'Hourly Loads p.u. of Peak'!L352^2</f>
        <v>0.23238630588577533</v>
      </c>
      <c r="M352" s="33">
        <f>'Hourly Loads p.u. of Peak'!M352^2</f>
        <v>0.23387912609716713</v>
      </c>
      <c r="N352" s="33">
        <f>'Hourly Loads p.u. of Peak'!N352^2</f>
        <v>0.2332733526598969</v>
      </c>
      <c r="O352" s="33">
        <f>'Hourly Loads p.u. of Peak'!O352^2</f>
        <v>0.23061728161514009</v>
      </c>
      <c r="P352" s="33">
        <f>'Hourly Loads p.u. of Peak'!P352^2</f>
        <v>0.22642305663327758</v>
      </c>
      <c r="Q352" s="33">
        <f>'Hourly Loads p.u. of Peak'!Q352^2</f>
        <v>0.22034115241974944</v>
      </c>
      <c r="R352" s="33">
        <f>'Hourly Loads p.u. of Peak'!R352^2</f>
        <v>0.22333226361251327</v>
      </c>
      <c r="S352" s="33">
        <f>'Hourly Loads p.u. of Peak'!S352^2</f>
        <v>0.25578734293202582</v>
      </c>
      <c r="T352" s="33">
        <f>'Hourly Loads p.u. of Peak'!T352^2</f>
        <v>0.30034368165819486</v>
      </c>
      <c r="U352" s="33">
        <f>'Hourly Loads p.u. of Peak'!U352^2</f>
        <v>0.29532740104360694</v>
      </c>
      <c r="V352" s="33">
        <f>'Hourly Loads p.u. of Peak'!V352^2</f>
        <v>0.27621146241369043</v>
      </c>
      <c r="W352" s="33">
        <f>'Hourly Loads p.u. of Peak'!W352^2</f>
        <v>0.24545526664733464</v>
      </c>
      <c r="X352" s="33">
        <f>'Hourly Loads p.u. of Peak'!X352^2</f>
        <v>0.2042882636876564</v>
      </c>
      <c r="Y352" s="33">
        <f>'Hourly Loads p.u. of Peak'!Y352^2</f>
        <v>0.16512696300659221</v>
      </c>
    </row>
    <row r="353" spans="1:25" x14ac:dyDescent="0.25">
      <c r="A353" s="29">
        <f>IF('2018 Hourly Load - RC2016'!A354="","",'2018 Hourly Load - RC2016'!A354)</f>
        <v>43444</v>
      </c>
      <c r="B353" s="33">
        <f>'Hourly Loads p.u. of Peak'!B353^2</f>
        <v>0.13774276202747265</v>
      </c>
      <c r="C353" s="33">
        <f>'Hourly Loads p.u. of Peak'!C353^2</f>
        <v>0.1265367730060982</v>
      </c>
      <c r="D353" s="33">
        <f>'Hourly Loads p.u. of Peak'!D353^2</f>
        <v>0.12144669634782301</v>
      </c>
      <c r="E353" s="33">
        <f>'Hourly Loads p.u. of Peak'!E353^2</f>
        <v>0.12443514023473815</v>
      </c>
      <c r="F353" s="33">
        <f>'Hourly Loads p.u. of Peak'!F353^2</f>
        <v>0.13316062908023776</v>
      </c>
      <c r="G353" s="33">
        <f>'Hourly Loads p.u. of Peak'!G353^2</f>
        <v>0.16874588956787745</v>
      </c>
      <c r="H353" s="33">
        <f>'Hourly Loads p.u. of Peak'!H353^2</f>
        <v>0.23826388364845441</v>
      </c>
      <c r="I353" s="33">
        <f>'Hourly Loads p.u. of Peak'!I353^2</f>
        <v>0.28172827309537912</v>
      </c>
      <c r="J353" s="33">
        <f>'Hourly Loads p.u. of Peak'!J353^2</f>
        <v>0.27766260073433896</v>
      </c>
      <c r="K353" s="33">
        <f>'Hourly Loads p.u. of Peak'!K353^2</f>
        <v>0.26400882269173581</v>
      </c>
      <c r="L353" s="33">
        <f>'Hourly Loads p.u. of Peak'!L353^2</f>
        <v>0.25346824443552118</v>
      </c>
      <c r="M353" s="33">
        <f>'Hourly Loads p.u. of Peak'!M353^2</f>
        <v>0.24088147426773404</v>
      </c>
      <c r="N353" s="33">
        <f>'Hourly Loads p.u. of Peak'!N353^2</f>
        <v>0.23037657471848411</v>
      </c>
      <c r="O353" s="33">
        <f>'Hourly Loads p.u. of Peak'!O353^2</f>
        <v>0.22329277596486685</v>
      </c>
      <c r="P353" s="33">
        <f>'Hourly Loads p.u. of Peak'!P353^2</f>
        <v>0.21472908505425289</v>
      </c>
      <c r="Q353" s="33">
        <f>'Hourly Loads p.u. of Peak'!Q353^2</f>
        <v>0.21148881118634411</v>
      </c>
      <c r="R353" s="33">
        <f>'Hourly Loads p.u. of Peak'!R353^2</f>
        <v>0.21608646966906211</v>
      </c>
      <c r="S353" s="33">
        <f>'Hourly Loads p.u. of Peak'!S353^2</f>
        <v>0.25372072378678712</v>
      </c>
      <c r="T353" s="33">
        <f>'Hourly Loads p.u. of Peak'!T353^2</f>
        <v>0.30906121048100466</v>
      </c>
      <c r="U353" s="33">
        <f>'Hourly Loads p.u. of Peak'!U353^2</f>
        <v>0.30901475781350451</v>
      </c>
      <c r="V353" s="33">
        <f>'Hourly Loads p.u. of Peak'!V353^2</f>
        <v>0.30075597417553079</v>
      </c>
      <c r="W353" s="33">
        <f>'Hourly Loads p.u. of Peak'!W353^2</f>
        <v>0.27297121647568567</v>
      </c>
      <c r="X353" s="33">
        <f>'Hourly Loads p.u. of Peak'!X353^2</f>
        <v>0.23270867283976307</v>
      </c>
      <c r="Y353" s="33">
        <f>'Hourly Loads p.u. of Peak'!Y353^2</f>
        <v>0.19175862413885914</v>
      </c>
    </row>
    <row r="354" spans="1:25" x14ac:dyDescent="0.25">
      <c r="A354" s="29">
        <f>IF('2018 Hourly Load - RC2016'!A355="","",'2018 Hourly Load - RC2016'!A355)</f>
        <v>43445</v>
      </c>
      <c r="B354" s="33">
        <f>'Hourly Loads p.u. of Peak'!B354^2</f>
        <v>0.16686324819267734</v>
      </c>
      <c r="C354" s="33">
        <f>'Hourly Loads p.u. of Peak'!C354^2</f>
        <v>0.1556572818643501</v>
      </c>
      <c r="D354" s="33">
        <f>'Hourly Loads p.u. of Peak'!D354^2</f>
        <v>0.15309641688044981</v>
      </c>
      <c r="E354" s="33">
        <f>'Hourly Loads p.u. of Peak'!E354^2</f>
        <v>0.15394767846484717</v>
      </c>
      <c r="F354" s="33">
        <f>'Hourly Loads p.u. of Peak'!F354^2</f>
        <v>0.16553468374773869</v>
      </c>
      <c r="G354" s="33">
        <f>'Hourly Loads p.u. of Peak'!G354^2</f>
        <v>0.2042882636876564</v>
      </c>
      <c r="H354" s="33">
        <f>'Hourly Loads p.u. of Peak'!H354^2</f>
        <v>0.28337171229751057</v>
      </c>
      <c r="I354" s="33">
        <f>'Hourly Loads p.u. of Peak'!I354^2</f>
        <v>0.32429568843286716</v>
      </c>
      <c r="J354" s="33">
        <f>'Hourly Loads p.u. of Peak'!J354^2</f>
        <v>0.30665030115261976</v>
      </c>
      <c r="K354" s="33">
        <f>'Hourly Loads p.u. of Peak'!K354^2</f>
        <v>0.28913892155260412</v>
      </c>
      <c r="L354" s="33">
        <f>'Hourly Loads p.u. of Peak'!L354^2</f>
        <v>0.26810342519664415</v>
      </c>
      <c r="M354" s="33">
        <f>'Hourly Loads p.u. of Peak'!M354^2</f>
        <v>0.25447891594799726</v>
      </c>
      <c r="N354" s="33">
        <f>'Hourly Loads p.u. of Peak'!N354^2</f>
        <v>0.24129176456006454</v>
      </c>
      <c r="O354" s="33">
        <f>'Hourly Loads p.u. of Peak'!O354^2</f>
        <v>0.23154115571353534</v>
      </c>
      <c r="P354" s="33">
        <f>'Hourly Loads p.u. of Peak'!P354^2</f>
        <v>0.22254317399480947</v>
      </c>
      <c r="Q354" s="33">
        <f>'Hourly Loads p.u. of Peak'!Q354^2</f>
        <v>0.21881406919841098</v>
      </c>
      <c r="R354" s="33">
        <f>'Hourly Loads p.u. of Peak'!R354^2</f>
        <v>0.22376685815833305</v>
      </c>
      <c r="S354" s="33">
        <f>'Hourly Loads p.u. of Peak'!S354^2</f>
        <v>0.25986052843728902</v>
      </c>
      <c r="T354" s="33">
        <f>'Hourly Loads p.u. of Peak'!T354^2</f>
        <v>0.3060952780968545</v>
      </c>
      <c r="U354" s="33">
        <f>'Hourly Loads p.u. of Peak'!U354^2</f>
        <v>0.30236202221844799</v>
      </c>
      <c r="V354" s="33">
        <f>'Hourly Loads p.u. of Peak'!V354^2</f>
        <v>0.29093900387668187</v>
      </c>
      <c r="W354" s="33">
        <f>'Hourly Loads p.u. of Peak'!W354^2</f>
        <v>0.26332230564711456</v>
      </c>
      <c r="X354" s="33">
        <f>'Hourly Loads p.u. of Peak'!X354^2</f>
        <v>0.2203019301061927</v>
      </c>
      <c r="Y354" s="33">
        <f>'Hourly Loads p.u. of Peak'!Y354^2</f>
        <v>0.18100932570874498</v>
      </c>
    </row>
    <row r="355" spans="1:25" x14ac:dyDescent="0.25">
      <c r="A355" s="29">
        <f>IF('2018 Hourly Load - RC2016'!A356="","",'2018 Hourly Load - RC2016'!A356)</f>
        <v>43446</v>
      </c>
      <c r="B355" s="33">
        <f>'Hourly Loads p.u. of Peak'!B355^2</f>
        <v>0.15473555313171933</v>
      </c>
      <c r="C355" s="33">
        <f>'Hourly Loads p.u. of Peak'!C355^2</f>
        <v>0.14192980378710515</v>
      </c>
      <c r="D355" s="33">
        <f>'Hourly Loads p.u. of Peak'!D355^2</f>
        <v>0.13755674886566721</v>
      </c>
      <c r="E355" s="33">
        <f>'Hourly Loads p.u. of Peak'!E355^2</f>
        <v>0.13703039411091855</v>
      </c>
      <c r="F355" s="33">
        <f>'Hourly Loads p.u. of Peak'!F355^2</f>
        <v>0.14800625992370015</v>
      </c>
      <c r="G355" s="33">
        <f>'Hourly Loads p.u. of Peak'!G355^2</f>
        <v>0.18329175747792475</v>
      </c>
      <c r="H355" s="33">
        <f>'Hourly Loads p.u. of Peak'!H355^2</f>
        <v>0.24977965371074765</v>
      </c>
      <c r="I355" s="33">
        <f>'Hourly Loads p.u. of Peak'!I355^2</f>
        <v>0.28546621596082999</v>
      </c>
      <c r="J355" s="33">
        <f>'Hourly Loads p.u. of Peak'!J355^2</f>
        <v>0.28806155342895817</v>
      </c>
      <c r="K355" s="33">
        <f>'Hourly Loads p.u. of Peak'!K355^2</f>
        <v>0.2875684317689397</v>
      </c>
      <c r="L355" s="33">
        <f>'Hourly Loads p.u. of Peak'!L355^2</f>
        <v>0.27867624852722872</v>
      </c>
      <c r="M355" s="33">
        <f>'Hourly Loads p.u. of Peak'!M355^2</f>
        <v>0.26745481426884543</v>
      </c>
      <c r="N355" s="33">
        <f>'Hourly Loads p.u. of Peak'!N355^2</f>
        <v>0.25418392902819614</v>
      </c>
      <c r="O355" s="33">
        <f>'Hourly Loads p.u. of Peak'!O355^2</f>
        <v>0.24318359661935721</v>
      </c>
      <c r="P355" s="33">
        <f>'Hourly Loads p.u. of Peak'!P355^2</f>
        <v>0.23210441809103227</v>
      </c>
      <c r="Q355" s="33">
        <f>'Hourly Loads p.u. of Peak'!Q355^2</f>
        <v>0.22825578901533597</v>
      </c>
      <c r="R355" s="33">
        <f>'Hourly Loads p.u. of Peak'!R355^2</f>
        <v>0.23432385919820251</v>
      </c>
      <c r="S355" s="33">
        <f>'Hourly Loads p.u. of Peak'!S355^2</f>
        <v>0.27423876455371599</v>
      </c>
      <c r="T355" s="33">
        <f>'Hourly Loads p.u. of Peak'!T355^2</f>
        <v>0.31433284897260733</v>
      </c>
      <c r="U355" s="33">
        <f>'Hourly Loads p.u. of Peak'!U355^2</f>
        <v>0.30678913546941672</v>
      </c>
      <c r="V355" s="33">
        <f>'Hourly Loads p.u. of Peak'!V355^2</f>
        <v>0.29773906273378536</v>
      </c>
      <c r="W355" s="33">
        <f>'Hourly Loads p.u. of Peak'!W355^2</f>
        <v>0.27607972927502999</v>
      </c>
      <c r="X355" s="33">
        <f>'Hourly Loads p.u. of Peak'!X355^2</f>
        <v>0.24562089097909223</v>
      </c>
      <c r="Y355" s="33">
        <f>'Hourly Loads p.u. of Peak'!Y355^2</f>
        <v>0.21114310006932308</v>
      </c>
    </row>
    <row r="356" spans="1:25" x14ac:dyDescent="0.25">
      <c r="A356" s="29">
        <f>IF('2018 Hourly Load - RC2016'!A357="","",'2018 Hourly Load - RC2016'!A357)</f>
        <v>43447</v>
      </c>
      <c r="B356" s="33">
        <f>'Hourly Loads p.u. of Peak'!B356^2</f>
        <v>0.18197048273797573</v>
      </c>
      <c r="C356" s="33">
        <f>'Hourly Loads p.u. of Peak'!C356^2</f>
        <v>0.16991498647931005</v>
      </c>
      <c r="D356" s="33">
        <f>'Hourly Loads p.u. of Peak'!D356^2</f>
        <v>0.16434690347603206</v>
      </c>
      <c r="E356" s="33">
        <f>'Hourly Loads p.u. of Peak'!E356^2</f>
        <v>0.16502511137416112</v>
      </c>
      <c r="F356" s="33">
        <f>'Hourly Loads p.u. of Peak'!F356^2</f>
        <v>0.17143392638796248</v>
      </c>
      <c r="G356" s="33">
        <f>'Hourly Loads p.u. of Peak'!G356^2</f>
        <v>0.18935117811859206</v>
      </c>
      <c r="H356" s="33">
        <f>'Hourly Loads p.u. of Peak'!H356^2</f>
        <v>0.21861867333442181</v>
      </c>
      <c r="I356" s="33">
        <f>'Hourly Loads p.u. of Peak'!I356^2</f>
        <v>0.25604097439183887</v>
      </c>
      <c r="J356" s="33">
        <f>'Hourly Loads p.u. of Peak'!J356^2</f>
        <v>0.27947082637110282</v>
      </c>
      <c r="K356" s="33">
        <f>'Hourly Loads p.u. of Peak'!K356^2</f>
        <v>0.27805902557486573</v>
      </c>
      <c r="L356" s="33">
        <f>'Hourly Loads p.u. of Peak'!L356^2</f>
        <v>0.26148171972512607</v>
      </c>
      <c r="M356" s="33">
        <f>'Hourly Loads p.u. of Peak'!M356^2</f>
        <v>0.24661581002561364</v>
      </c>
      <c r="N356" s="33">
        <f>'Hourly Loads p.u. of Peak'!N356^2</f>
        <v>0.23582287984832109</v>
      </c>
      <c r="O356" s="33">
        <f>'Hourly Loads p.u. of Peak'!O356^2</f>
        <v>0.22535076302409654</v>
      </c>
      <c r="P356" s="33">
        <f>'Hourly Loads p.u. of Peak'!P356^2</f>
        <v>0.21624187165589179</v>
      </c>
      <c r="Q356" s="33">
        <f>'Hourly Loads p.u. of Peak'!Q356^2</f>
        <v>0.21152724098886982</v>
      </c>
      <c r="R356" s="33">
        <f>'Hourly Loads p.u. of Peak'!R356^2</f>
        <v>0.21022258628752391</v>
      </c>
      <c r="S356" s="33">
        <f>'Hourly Loads p.u. of Peak'!S356^2</f>
        <v>0.23436431042754288</v>
      </c>
      <c r="T356" s="33">
        <f>'Hourly Loads p.u. of Peak'!T356^2</f>
        <v>0.26534149283258812</v>
      </c>
      <c r="U356" s="33">
        <f>'Hourly Loads p.u. of Peak'!U356^2</f>
        <v>0.25523823927032663</v>
      </c>
      <c r="V356" s="33">
        <f>'Hourly Loads p.u. of Peak'!V356^2</f>
        <v>0.24462798288567156</v>
      </c>
      <c r="W356" s="33">
        <f>'Hourly Loads p.u. of Peak'!W356^2</f>
        <v>0.22933496385465824</v>
      </c>
      <c r="X356" s="33">
        <f>'Hourly Loads p.u. of Peak'!X356^2</f>
        <v>0.20709267045348648</v>
      </c>
      <c r="Y356" s="33">
        <f>'Hourly Loads p.u. of Peak'!Y356^2</f>
        <v>0.18379294564339277</v>
      </c>
    </row>
    <row r="357" spans="1:25" x14ac:dyDescent="0.25">
      <c r="A357" s="29">
        <f>IF('2018 Hourly Load - RC2016'!A358="","",'2018 Hourly Load - RC2016'!A358)</f>
        <v>43448</v>
      </c>
      <c r="B357" s="33">
        <f>'Hourly Loads p.u. of Peak'!B357^2</f>
        <v>0.16131224956265944</v>
      </c>
      <c r="C357" s="33">
        <f>'Hourly Loads p.u. of Peak'!C357^2</f>
        <v>0.1479741143496138</v>
      </c>
      <c r="D357" s="33">
        <f>'Hourly Loads p.u. of Peak'!D357^2</f>
        <v>0.14350819249679403</v>
      </c>
      <c r="E357" s="33">
        <f>'Hourly Loads p.u. of Peak'!E357^2</f>
        <v>0.14388830452766346</v>
      </c>
      <c r="F357" s="33">
        <f>'Hourly Loads p.u. of Peak'!F357^2</f>
        <v>0.14839227912930264</v>
      </c>
      <c r="G357" s="33">
        <f>'Hourly Loads p.u. of Peak'!G357^2</f>
        <v>0.16168163476470671</v>
      </c>
      <c r="H357" s="33">
        <f>'Hourly Loads p.u. of Peak'!H357^2</f>
        <v>0.18732042271593299</v>
      </c>
      <c r="I357" s="33">
        <f>'Hourly Loads p.u. of Peak'!I357^2</f>
        <v>0.22167678836730145</v>
      </c>
      <c r="J357" s="33">
        <f>'Hourly Loads p.u. of Peak'!J357^2</f>
        <v>0.25536490313137922</v>
      </c>
      <c r="K357" s="33">
        <f>'Hourly Loads p.u. of Peak'!K357^2</f>
        <v>0.25930706771053852</v>
      </c>
      <c r="L357" s="33">
        <f>'Hourly Loads p.u. of Peak'!L357^2</f>
        <v>0.24541386929249023</v>
      </c>
      <c r="M357" s="33">
        <f>'Hourly Loads p.u. of Peak'!M357^2</f>
        <v>0.23509302955737243</v>
      </c>
      <c r="N357" s="33">
        <f>'Hourly Loads p.u. of Peak'!N357^2</f>
        <v>0.22721898907750424</v>
      </c>
      <c r="O357" s="33">
        <f>'Hourly Loads p.u. of Peak'!O357^2</f>
        <v>0.22081209249899594</v>
      </c>
      <c r="P357" s="33">
        <f>'Hourly Loads p.u. of Peak'!P357^2</f>
        <v>0.21655284320897611</v>
      </c>
      <c r="Q357" s="33">
        <f>'Hourly Loads p.u. of Peak'!Q357^2</f>
        <v>0.21279738305675044</v>
      </c>
      <c r="R357" s="33">
        <f>'Hourly Loads p.u. of Peak'!R357^2</f>
        <v>0.21295159802265268</v>
      </c>
      <c r="S357" s="33">
        <f>'Hourly Loads p.u. of Peak'!S357^2</f>
        <v>0.23846786795797739</v>
      </c>
      <c r="T357" s="33">
        <f>'Hourly Loads p.u. of Peak'!T357^2</f>
        <v>0.28354966768196149</v>
      </c>
      <c r="U357" s="33">
        <f>'Hourly Loads p.u. of Peak'!U357^2</f>
        <v>0.27779471092670566</v>
      </c>
      <c r="V357" s="33">
        <f>'Hourly Loads p.u. of Peak'!V357^2</f>
        <v>0.26473922634391084</v>
      </c>
      <c r="W357" s="33">
        <f>'Hourly Loads p.u. of Peak'!W357^2</f>
        <v>0.24141491972690518</v>
      </c>
      <c r="X357" s="33">
        <f>'Hourly Loads p.u. of Peak'!X357^2</f>
        <v>0.20421273424429121</v>
      </c>
      <c r="Y357" s="33">
        <f>'Hourly Loads p.u. of Peak'!Y357^2</f>
        <v>0.17074266125963153</v>
      </c>
    </row>
    <row r="358" spans="1:25" x14ac:dyDescent="0.25">
      <c r="A358" s="29">
        <f>IF('2018 Hourly Load - RC2016'!A359="","",'2018 Hourly Load - RC2016'!A359)</f>
        <v>43449</v>
      </c>
      <c r="B358" s="33">
        <f>'Hourly Loads p.u. of Peak'!B358^2</f>
        <v>0.14749234968688044</v>
      </c>
      <c r="C358" s="33">
        <f>'Hourly Loads p.u. of Peak'!C358^2</f>
        <v>0.13635072687529626</v>
      </c>
      <c r="D358" s="33">
        <f>'Hourly Loads p.u. of Peak'!D358^2</f>
        <v>0.13551889926734778</v>
      </c>
      <c r="E358" s="33">
        <f>'Hourly Loads p.u. of Peak'!E358^2</f>
        <v>0.13786684062676999</v>
      </c>
      <c r="F358" s="33">
        <f>'Hourly Loads p.u. of Peak'!F358^2</f>
        <v>0.15088119842566713</v>
      </c>
      <c r="G358" s="33">
        <f>'Hourly Loads p.u. of Peak'!G358^2</f>
        <v>0.18670610971046125</v>
      </c>
      <c r="H358" s="33">
        <f>'Hourly Loads p.u. of Peak'!H358^2</f>
        <v>0.25990312677801292</v>
      </c>
      <c r="I358" s="33">
        <f>'Hourly Loads p.u. of Peak'!I358^2</f>
        <v>0.30213232494089393</v>
      </c>
      <c r="J358" s="33">
        <f>'Hourly Loads p.u. of Peak'!J358^2</f>
        <v>0.29846903870930286</v>
      </c>
      <c r="K358" s="33">
        <f>'Hourly Loads p.u. of Peak'!K358^2</f>
        <v>0.27753052196311451</v>
      </c>
      <c r="L358" s="33">
        <f>'Hourly Loads p.u. of Peak'!L358^2</f>
        <v>0.26259386057946976</v>
      </c>
      <c r="M358" s="33">
        <f>'Hourly Loads p.u. of Peak'!M358^2</f>
        <v>0.25095036357414635</v>
      </c>
      <c r="N358" s="33">
        <f>'Hourly Loads p.u. of Peak'!N358^2</f>
        <v>0.24823684246212063</v>
      </c>
      <c r="O358" s="33">
        <f>'Hourly Loads p.u. of Peak'!O358^2</f>
        <v>0.2439258896826158</v>
      </c>
      <c r="P358" s="33">
        <f>'Hourly Loads p.u. of Peak'!P358^2</f>
        <v>0.23879442439759133</v>
      </c>
      <c r="Q358" s="33">
        <f>'Hourly Loads p.u. of Peak'!Q358^2</f>
        <v>0.23801921768788151</v>
      </c>
      <c r="R358" s="33">
        <f>'Hourly Loads p.u. of Peak'!R358^2</f>
        <v>0.23924380433643377</v>
      </c>
      <c r="S358" s="33">
        <f>'Hourly Loads p.u. of Peak'!S358^2</f>
        <v>0.26857957245740027</v>
      </c>
      <c r="T358" s="33">
        <f>'Hourly Loads p.u. of Peak'!T358^2</f>
        <v>0.3172912594844392</v>
      </c>
      <c r="U358" s="33">
        <f>'Hourly Loads p.u. of Peak'!U358^2</f>
        <v>0.31222818231540622</v>
      </c>
      <c r="V358" s="33">
        <f>'Hourly Loads p.u. of Peak'!V358^2</f>
        <v>0.29297077348398626</v>
      </c>
      <c r="W358" s="33">
        <f>'Hourly Loads p.u. of Peak'!W358^2</f>
        <v>0.25939217711103574</v>
      </c>
      <c r="X358" s="33">
        <f>'Hourly Loads p.u. of Peak'!X358^2</f>
        <v>0.21655284320897611</v>
      </c>
      <c r="Y358" s="33">
        <f>'Hourly Loads p.u. of Peak'!Y358^2</f>
        <v>0.17547080301779816</v>
      </c>
    </row>
    <row r="359" spans="1:25" x14ac:dyDescent="0.25">
      <c r="A359" s="29">
        <f>IF('2018 Hourly Load - RC2016'!A360="","",'2018 Hourly Load - RC2016'!A360)</f>
        <v>43450</v>
      </c>
      <c r="B359" s="33">
        <f>'Hourly Loads p.u. of Peak'!B359^2</f>
        <v>0.1471075035372533</v>
      </c>
      <c r="C359" s="33">
        <f>'Hourly Loads p.u. of Peak'!C359^2</f>
        <v>0.13450567740549674</v>
      </c>
      <c r="D359" s="33">
        <f>'Hourly Loads p.u. of Peak'!D359^2</f>
        <v>0.1300384236453716</v>
      </c>
      <c r="E359" s="33">
        <f>'Hourly Loads p.u. of Peak'!E359^2</f>
        <v>0.1316403694836131</v>
      </c>
      <c r="F359" s="33">
        <f>'Hourly Loads p.u. of Peak'!F359^2</f>
        <v>0.14067337704779342</v>
      </c>
      <c r="G359" s="33">
        <f>'Hourly Loads p.u. of Peak'!G359^2</f>
        <v>0.17309866039640828</v>
      </c>
      <c r="H359" s="33">
        <f>'Hourly Loads p.u. of Peak'!H359^2</f>
        <v>0.24116864081436615</v>
      </c>
      <c r="I359" s="33">
        <f>'Hourly Loads p.u. of Peak'!I359^2</f>
        <v>0.27616754787623216</v>
      </c>
      <c r="J359" s="33">
        <f>'Hourly Loads p.u. of Peak'!J359^2</f>
        <v>0.27240395837627274</v>
      </c>
      <c r="K359" s="33">
        <f>'Hourly Loads p.u. of Peak'!K359^2</f>
        <v>0.25845674177793104</v>
      </c>
      <c r="L359" s="33">
        <f>'Hourly Loads p.u. of Peak'!L359^2</f>
        <v>0.24940393540292866</v>
      </c>
      <c r="M359" s="33">
        <f>'Hourly Loads p.u. of Peak'!M359^2</f>
        <v>0.24483467290466149</v>
      </c>
      <c r="N359" s="33">
        <f>'Hourly Loads p.u. of Peak'!N359^2</f>
        <v>0.24330723357704478</v>
      </c>
      <c r="O359" s="33">
        <f>'Hourly Loads p.u. of Peak'!O359^2</f>
        <v>0.24400843651440501</v>
      </c>
      <c r="P359" s="33">
        <f>'Hourly Loads p.u. of Peak'!P359^2</f>
        <v>0.24318359661935721</v>
      </c>
      <c r="Q359" s="33">
        <f>'Hourly Loads p.u. of Peak'!Q359^2</f>
        <v>0.24425616079948498</v>
      </c>
      <c r="R359" s="33">
        <f>'Hourly Loads p.u. of Peak'!R359^2</f>
        <v>0.24487602138217349</v>
      </c>
      <c r="S359" s="33">
        <f>'Hourly Loads p.u. of Peak'!S359^2</f>
        <v>0.26732518634671232</v>
      </c>
      <c r="T359" s="33">
        <f>'Hourly Loads p.u. of Peak'!T359^2</f>
        <v>0.31064267846262872</v>
      </c>
      <c r="U359" s="33">
        <f>'Hourly Loads p.u. of Peak'!U359^2</f>
        <v>0.30245392556813577</v>
      </c>
      <c r="V359" s="33">
        <f>'Hourly Loads p.u. of Peak'!V359^2</f>
        <v>0.27907339605402587</v>
      </c>
      <c r="W359" s="33">
        <f>'Hourly Loads p.u. of Peak'!W359^2</f>
        <v>0.2416202481630666</v>
      </c>
      <c r="X359" s="33">
        <f>'Hourly Loads p.u. of Peak'!X359^2</f>
        <v>0.20052889858570333</v>
      </c>
      <c r="Y359" s="33">
        <f>'Hourly Loads p.u. of Peak'!Y359^2</f>
        <v>0.15973872589315402</v>
      </c>
    </row>
    <row r="360" spans="1:25" x14ac:dyDescent="0.25">
      <c r="A360" s="29">
        <f>IF('2018 Hourly Load - RC2016'!A361="","",'2018 Hourly Load - RC2016'!A361)</f>
        <v>43451</v>
      </c>
      <c r="B360" s="33">
        <f>'Hourly Loads p.u. of Peak'!B360^2</f>
        <v>0.12928619277308379</v>
      </c>
      <c r="C360" s="33">
        <f>'Hourly Loads p.u. of Peak'!C360^2</f>
        <v>0.11455834408114632</v>
      </c>
      <c r="D360" s="33">
        <f>'Hourly Loads p.u. of Peak'!D360^2</f>
        <v>0.10897166499854484</v>
      </c>
      <c r="E360" s="33">
        <f>'Hourly Loads p.u. of Peak'!E360^2</f>
        <v>0.10833815018395276</v>
      </c>
      <c r="F360" s="33">
        <f>'Hourly Loads p.u. of Peak'!F360^2</f>
        <v>0.11557877709513148</v>
      </c>
      <c r="G360" s="33">
        <f>'Hourly Loads p.u. of Peak'!G360^2</f>
        <v>0.14155228923732394</v>
      </c>
      <c r="H360" s="33">
        <f>'Hourly Loads p.u. of Peak'!H360^2</f>
        <v>0.19454967342801746</v>
      </c>
      <c r="I360" s="33">
        <f>'Hourly Loads p.u. of Peak'!I360^2</f>
        <v>0.22642305663327758</v>
      </c>
      <c r="J360" s="33">
        <f>'Hourly Loads p.u. of Peak'!J360^2</f>
        <v>0.22973530411862642</v>
      </c>
      <c r="K360" s="33">
        <f>'Hourly Loads p.u. of Peak'!K360^2</f>
        <v>0.23363672245883241</v>
      </c>
      <c r="L360" s="33">
        <f>'Hourly Loads p.u. of Peak'!L360^2</f>
        <v>0.23716387659185564</v>
      </c>
      <c r="M360" s="33">
        <f>'Hourly Loads p.u. of Peak'!M360^2</f>
        <v>0.23924380433643377</v>
      </c>
      <c r="N360" s="33">
        <f>'Hourly Loads p.u. of Peak'!N360^2</f>
        <v>0.24343090195587466</v>
      </c>
      <c r="O360" s="33">
        <f>'Hourly Loads p.u. of Peak'!O360^2</f>
        <v>0.2486116809779581</v>
      </c>
      <c r="P360" s="33">
        <f>'Hourly Loads p.u. of Peak'!P360^2</f>
        <v>0.25409967847225229</v>
      </c>
      <c r="Q360" s="33">
        <f>'Hourly Loads p.u. of Peak'!Q360^2</f>
        <v>0.25969016998677369</v>
      </c>
      <c r="R360" s="33">
        <f>'Hourly Loads p.u. of Peak'!R360^2</f>
        <v>0.25692967426716379</v>
      </c>
      <c r="S360" s="33">
        <f>'Hourly Loads p.u. of Peak'!S360^2</f>
        <v>0.27748650268851571</v>
      </c>
      <c r="T360" s="33">
        <f>'Hourly Loads p.u. of Peak'!T360^2</f>
        <v>0.31569293580564545</v>
      </c>
      <c r="U360" s="33">
        <f>'Hourly Loads p.u. of Peak'!U360^2</f>
        <v>0.30337372713737853</v>
      </c>
      <c r="V360" s="33">
        <f>'Hourly Loads p.u. of Peak'!V360^2</f>
        <v>0.27801496440541057</v>
      </c>
      <c r="W360" s="33">
        <f>'Hourly Loads p.u. of Peak'!W360^2</f>
        <v>0.24595230722203265</v>
      </c>
      <c r="X360" s="33">
        <f>'Hourly Loads p.u. of Peak'!X360^2</f>
        <v>0.20372213325812452</v>
      </c>
      <c r="Y360" s="33">
        <f>'Hourly Loads p.u. of Peak'!Y360^2</f>
        <v>0.16077571610345795</v>
      </c>
    </row>
    <row r="361" spans="1:25" x14ac:dyDescent="0.25">
      <c r="A361" s="29">
        <f>IF('2018 Hourly Load - RC2016'!A362="","",'2018 Hourly Load - RC2016'!A362)</f>
        <v>43452</v>
      </c>
      <c r="B361" s="33">
        <f>'Hourly Loads p.u. of Peak'!B361^2</f>
        <v>0.13067198384605797</v>
      </c>
      <c r="C361" s="33">
        <f>'Hourly Loads p.u. of Peak'!C361^2</f>
        <v>0.11546517220989977</v>
      </c>
      <c r="D361" s="33">
        <f>'Hourly Loads p.u. of Peak'!D361^2</f>
        <v>0.10949639632761338</v>
      </c>
      <c r="E361" s="33">
        <f>'Hourly Loads p.u. of Peak'!E361^2</f>
        <v>0.10919245089104812</v>
      </c>
      <c r="F361" s="33">
        <f>'Hourly Loads p.u. of Peak'!F361^2</f>
        <v>0.11597683408943343</v>
      </c>
      <c r="G361" s="33">
        <f>'Hourly Loads p.u. of Peak'!G361^2</f>
        <v>0.14036014317247097</v>
      </c>
      <c r="H361" s="33">
        <f>'Hourly Loads p.u. of Peak'!H361^2</f>
        <v>0.19388681301223251</v>
      </c>
      <c r="I361" s="33">
        <f>'Hourly Loads p.u. of Peak'!I361^2</f>
        <v>0.22698006271223933</v>
      </c>
      <c r="J361" s="33">
        <f>'Hourly Loads p.u. of Peak'!J361^2</f>
        <v>0.23908034457224964</v>
      </c>
      <c r="K361" s="33">
        <f>'Hourly Loads p.u. of Peak'!K361^2</f>
        <v>0.24636689173713008</v>
      </c>
      <c r="L361" s="33">
        <f>'Hourly Loads p.u. of Peak'!L361^2</f>
        <v>0.24944566791662318</v>
      </c>
      <c r="M361" s="33">
        <f>'Hourly Loads p.u. of Peak'!M361^2</f>
        <v>0.24690637354684103</v>
      </c>
      <c r="N361" s="33">
        <f>'Hourly Loads p.u. of Peak'!N361^2</f>
        <v>0.24649133517080071</v>
      </c>
      <c r="O361" s="33">
        <f>'Hourly Loads p.u. of Peak'!O361^2</f>
        <v>0.2543524720349401</v>
      </c>
      <c r="P361" s="33">
        <f>'Hourly Loads p.u. of Peak'!P361^2</f>
        <v>0.25922197227499338</v>
      </c>
      <c r="Q361" s="33">
        <f>'Hourly Loads p.u. of Peak'!Q361^2</f>
        <v>0.26045722291008339</v>
      </c>
      <c r="R361" s="33">
        <f>'Hourly Loads p.u. of Peak'!R361^2</f>
        <v>0.25794721653606678</v>
      </c>
      <c r="S361" s="33">
        <f>'Hourly Loads p.u. of Peak'!S361^2</f>
        <v>0.27687059942412501</v>
      </c>
      <c r="T361" s="33">
        <f>'Hourly Loads p.u. of Peak'!T361^2</f>
        <v>0.31522360867836502</v>
      </c>
      <c r="U361" s="33">
        <f>'Hourly Loads p.u. of Peak'!U361^2</f>
        <v>0.30305163773681365</v>
      </c>
      <c r="V361" s="33">
        <f>'Hourly Loads p.u. of Peak'!V361^2</f>
        <v>0.2837721904653806</v>
      </c>
      <c r="W361" s="33">
        <f>'Hourly Loads p.u. of Peak'!W361^2</f>
        <v>0.25044829561669674</v>
      </c>
      <c r="X361" s="33">
        <f>'Hourly Loads p.u. of Peak'!X361^2</f>
        <v>0.21003106569773899</v>
      </c>
      <c r="Y361" s="33">
        <f>'Hourly Loads p.u. of Peak'!Y361^2</f>
        <v>0.16857430394719744</v>
      </c>
    </row>
    <row r="362" spans="1:25" x14ac:dyDescent="0.25">
      <c r="A362" s="29">
        <f>IF('2018 Hourly Load - RC2016'!A363="","",'2018 Hourly Load - RC2016'!A363)</f>
        <v>43453</v>
      </c>
      <c r="B362" s="33">
        <f>'Hourly Loads p.u. of Peak'!B362^2</f>
        <v>0.13864359744616148</v>
      </c>
      <c r="C362" s="33">
        <f>'Hourly Loads p.u. of Peak'!C362^2</f>
        <v>0.12358178914438474</v>
      </c>
      <c r="D362" s="33">
        <f>'Hourly Loads p.u. of Peak'!D362^2</f>
        <v>0.11657520261085932</v>
      </c>
      <c r="E362" s="33">
        <f>'Hourly Loads p.u. of Peak'!E362^2</f>
        <v>0.11549356819435068</v>
      </c>
      <c r="F362" s="33">
        <f>'Hourly Loads p.u. of Peak'!F362^2</f>
        <v>0.12173807507312853</v>
      </c>
      <c r="G362" s="33">
        <f>'Hourly Loads p.u. of Peak'!G362^2</f>
        <v>0.14579640575613806</v>
      </c>
      <c r="H362" s="33">
        <f>'Hourly Loads p.u. of Peak'!H362^2</f>
        <v>0.1946602601379793</v>
      </c>
      <c r="I362" s="33">
        <f>'Hourly Loads p.u. of Peak'!I362^2</f>
        <v>0.23001575003206642</v>
      </c>
      <c r="J362" s="33">
        <f>'Hourly Loads p.u. of Peak'!J362^2</f>
        <v>0.24289523257808357</v>
      </c>
      <c r="K362" s="33">
        <f>'Hourly Loads p.u. of Peak'!K362^2</f>
        <v>0.25036466650112082</v>
      </c>
      <c r="L362" s="33">
        <f>'Hourly Loads p.u. of Peak'!L362^2</f>
        <v>0.25701439264900255</v>
      </c>
      <c r="M362" s="33">
        <f>'Hourly Loads p.u. of Peak'!M362^2</f>
        <v>0.25964758910223995</v>
      </c>
      <c r="N362" s="33">
        <f>'Hourly Loads p.u. of Peak'!N362^2</f>
        <v>0.25934962066516803</v>
      </c>
      <c r="O362" s="33">
        <f>'Hourly Loads p.u. of Peak'!O362^2</f>
        <v>0.26178091009550558</v>
      </c>
      <c r="P362" s="33">
        <f>'Hourly Loads p.u. of Peak'!P362^2</f>
        <v>0.26173815814030871</v>
      </c>
      <c r="Q362" s="33">
        <f>'Hourly Loads p.u. of Peak'!Q362^2</f>
        <v>0.26075582675247516</v>
      </c>
      <c r="R362" s="33">
        <f>'Hourly Loads p.u. of Peak'!R362^2</f>
        <v>0.2558718727870114</v>
      </c>
      <c r="S362" s="33">
        <f>'Hourly Loads p.u. of Peak'!S362^2</f>
        <v>0.27053184657494661</v>
      </c>
      <c r="T362" s="33">
        <f>'Hourly Loads p.u. of Peak'!T362^2</f>
        <v>0.3026377741623677</v>
      </c>
      <c r="U362" s="33">
        <f>'Hourly Loads p.u. of Peak'!U362^2</f>
        <v>0.28560016952687223</v>
      </c>
      <c r="V362" s="33">
        <f>'Hourly Loads p.u. of Peak'!V362^2</f>
        <v>0.26323655385882133</v>
      </c>
      <c r="W362" s="33">
        <f>'Hourly Loads p.u. of Peak'!W362^2</f>
        <v>0.23647258527923962</v>
      </c>
      <c r="X362" s="33">
        <f>'Hourly Loads p.u. of Peak'!X362^2</f>
        <v>0.20743505092943457</v>
      </c>
      <c r="Y362" s="33">
        <f>'Hourly Loads p.u. of Peak'!Y362^2</f>
        <v>0.17198794396717743</v>
      </c>
    </row>
    <row r="363" spans="1:25" x14ac:dyDescent="0.25">
      <c r="A363" s="29">
        <f>IF('2018 Hourly Load - RC2016'!A364="","",'2018 Hourly Load - RC2016'!A364)</f>
        <v>43454</v>
      </c>
      <c r="B363" s="33">
        <f>'Hourly Loads p.u. of Peak'!B363^2</f>
        <v>0.14290737661751485</v>
      </c>
      <c r="C363" s="33">
        <f>'Hourly Loads p.u. of Peak'!C363^2</f>
        <v>0.12502536893471605</v>
      </c>
      <c r="D363" s="33">
        <f>'Hourly Loads p.u. of Peak'!D363^2</f>
        <v>0.11629007320161291</v>
      </c>
      <c r="E363" s="33">
        <f>'Hourly Loads p.u. of Peak'!E363^2</f>
        <v>0.11239093987669217</v>
      </c>
      <c r="F363" s="33">
        <f>'Hourly Loads p.u. of Peak'!F363^2</f>
        <v>0.11199909030359319</v>
      </c>
      <c r="G363" s="33">
        <f>'Hourly Loads p.u. of Peak'!G363^2</f>
        <v>0.12042962015919588</v>
      </c>
      <c r="H363" s="33">
        <f>'Hourly Loads p.u. of Peak'!H363^2</f>
        <v>0.13743280991589069</v>
      </c>
      <c r="I363" s="33">
        <f>'Hourly Loads p.u. of Peak'!I363^2</f>
        <v>0.16174884109662777</v>
      </c>
      <c r="J363" s="33">
        <f>'Hourly Loads p.u. of Peak'!J363^2</f>
        <v>0.19639688746539061</v>
      </c>
      <c r="K363" s="33">
        <f>'Hourly Loads p.u. of Peak'!K363^2</f>
        <v>0.22515246943254921</v>
      </c>
      <c r="L363" s="33">
        <f>'Hourly Loads p.u. of Peak'!L363^2</f>
        <v>0.24182566388017854</v>
      </c>
      <c r="M363" s="33">
        <f>'Hourly Loads p.u. of Peak'!M363^2</f>
        <v>0.24487602138217349</v>
      </c>
      <c r="N363" s="33">
        <f>'Hourly Loads p.u. of Peak'!N363^2</f>
        <v>0.25731101695943592</v>
      </c>
      <c r="O363" s="33">
        <f>'Hourly Loads p.u. of Peak'!O363^2</f>
        <v>0.25879670457154907</v>
      </c>
      <c r="P363" s="33">
        <f>'Hourly Loads p.u. of Peak'!P363^2</f>
        <v>0.26028666895023883</v>
      </c>
      <c r="Q363" s="33">
        <f>'Hourly Loads p.u. of Peak'!Q363^2</f>
        <v>0.26071315858699085</v>
      </c>
      <c r="R363" s="33">
        <f>'Hourly Loads p.u. of Peak'!R363^2</f>
        <v>0.25595641660694912</v>
      </c>
      <c r="S363" s="33">
        <f>'Hourly Loads p.u. of Peak'!S363^2</f>
        <v>0.26892612670840349</v>
      </c>
      <c r="T363" s="33">
        <f>'Hourly Loads p.u. of Peak'!T363^2</f>
        <v>0.29732884401183429</v>
      </c>
      <c r="U363" s="33">
        <f>'Hourly Loads p.u. of Peak'!U363^2</f>
        <v>0.27612363683001218</v>
      </c>
      <c r="V363" s="33">
        <f>'Hourly Loads p.u. of Peak'!V363^2</f>
        <v>0.25346824443552118</v>
      </c>
      <c r="W363" s="33">
        <f>'Hourly Loads p.u. of Peak'!W363^2</f>
        <v>0.22881504345158382</v>
      </c>
      <c r="X363" s="33">
        <f>'Hourly Loads p.u. of Peak'!X363^2</f>
        <v>0.19974386753219997</v>
      </c>
      <c r="Y363" s="33">
        <f>'Hourly Loads p.u. of Peak'!Y363^2</f>
        <v>0.16655618508055861</v>
      </c>
    </row>
    <row r="364" spans="1:25" x14ac:dyDescent="0.25">
      <c r="A364" s="29">
        <f>IF('2018 Hourly Load - RC2016'!A365="","",'2018 Hourly Load - RC2016'!A365)</f>
        <v>43455</v>
      </c>
      <c r="B364" s="33">
        <f>'Hourly Loads p.u. of Peak'!B364^2</f>
        <v>0.13601152691718613</v>
      </c>
      <c r="C364" s="33">
        <f>'Hourly Loads p.u. of Peak'!C364^2</f>
        <v>0.11637557536638755</v>
      </c>
      <c r="D364" s="33">
        <f>'Hourly Loads p.u. of Peak'!D364^2</f>
        <v>0.1050898970915449</v>
      </c>
      <c r="E364" s="33">
        <f>'Hourly Loads p.u. of Peak'!E364^2</f>
        <v>0.10005895327726522</v>
      </c>
      <c r="F364" s="33">
        <f>'Hourly Loads p.u. of Peak'!F364^2</f>
        <v>9.9372897076062963E-2</v>
      </c>
      <c r="G364" s="33">
        <f>'Hourly Loads p.u. of Peak'!G364^2</f>
        <v>0.10301443114915876</v>
      </c>
      <c r="H364" s="33">
        <f>'Hourly Loads p.u. of Peak'!H364^2</f>
        <v>0.11289575194722691</v>
      </c>
      <c r="I364" s="33">
        <f>'Hourly Loads p.u. of Peak'!I364^2</f>
        <v>0.13040026951891068</v>
      </c>
      <c r="J364" s="33">
        <f>'Hourly Loads p.u. of Peak'!J364^2</f>
        <v>0.16833423071024234</v>
      </c>
      <c r="K364" s="33">
        <f>'Hourly Loads p.u. of Peak'!K364^2</f>
        <v>0.21064423881399666</v>
      </c>
      <c r="L364" s="33">
        <f>'Hourly Loads p.u. of Peak'!L364^2</f>
        <v>0.2387535926233065</v>
      </c>
      <c r="M364" s="33">
        <f>'Hourly Loads p.u. of Peak'!M364^2</f>
        <v>0.25401544188126057</v>
      </c>
      <c r="N364" s="33">
        <f>'Hourly Loads p.u. of Peak'!N364^2</f>
        <v>0.27027113488442522</v>
      </c>
      <c r="O364" s="33">
        <f>'Hourly Loads p.u. of Peak'!O364^2</f>
        <v>0.27520231133537287</v>
      </c>
      <c r="P364" s="33">
        <f>'Hourly Loads p.u. of Peak'!P364^2</f>
        <v>0.27148886474150247</v>
      </c>
      <c r="Q364" s="33">
        <f>'Hourly Loads p.u. of Peak'!Q364^2</f>
        <v>0.26465324413390817</v>
      </c>
      <c r="R364" s="33">
        <f>'Hourly Loads p.u. of Peak'!R364^2</f>
        <v>0.25913689080440022</v>
      </c>
      <c r="S364" s="33">
        <f>'Hourly Loads p.u. of Peak'!S364^2</f>
        <v>0.28048776640144707</v>
      </c>
      <c r="T364" s="33">
        <f>'Hourly Loads p.u. of Peak'!T364^2</f>
        <v>0.31498907603615067</v>
      </c>
      <c r="U364" s="33">
        <f>'Hourly Loads p.u. of Peak'!U364^2</f>
        <v>0.30084763313855717</v>
      </c>
      <c r="V364" s="33">
        <f>'Hourly Loads p.u. of Peak'!V364^2</f>
        <v>0.28146221981068426</v>
      </c>
      <c r="W364" s="33">
        <f>'Hourly Loads p.u. of Peak'!W364^2</f>
        <v>0.25409967847225229</v>
      </c>
      <c r="X364" s="33">
        <f>'Hourly Loads p.u. of Peak'!X364^2</f>
        <v>0.21822814344929509</v>
      </c>
      <c r="Y364" s="33">
        <f>'Hourly Loads p.u. of Peak'!Y364^2</f>
        <v>0.17610142534168913</v>
      </c>
    </row>
    <row r="365" spans="1:25" x14ac:dyDescent="0.25">
      <c r="A365" s="29">
        <f>IF('2018 Hourly Load - RC2016'!A366="","",'2018 Hourly Load - RC2016'!A366)</f>
        <v>43456</v>
      </c>
      <c r="B365" s="33">
        <f>'Hourly Loads p.u. of Peak'!B365^2</f>
        <v>0.14155228923732394</v>
      </c>
      <c r="C365" s="33">
        <f>'Hourly Loads p.u. of Peak'!C365^2</f>
        <v>0.12071977695119374</v>
      </c>
      <c r="D365" s="33">
        <f>'Hourly Loads p.u. of Peak'!D365^2</f>
        <v>0.10899925101577466</v>
      </c>
      <c r="E365" s="33">
        <f>'Hourly Loads p.u. of Peak'!E365^2</f>
        <v>0.10341711927069669</v>
      </c>
      <c r="F365" s="33">
        <f>'Hourly Loads p.u. of Peak'!F365^2</f>
        <v>0.1050898970915449</v>
      </c>
      <c r="G365" s="33">
        <f>'Hourly Loads p.u. of Peak'!G365^2</f>
        <v>0.11892643271649816</v>
      </c>
      <c r="H365" s="33">
        <f>'Hourly Loads p.u. of Peak'!H365^2</f>
        <v>0.14515897551810444</v>
      </c>
      <c r="I365" s="33">
        <f>'Hourly Loads p.u. of Peak'!I365^2</f>
        <v>0.17389919603796677</v>
      </c>
      <c r="J365" s="33">
        <f>'Hourly Loads p.u. of Peak'!J365^2</f>
        <v>0.21608646966906211</v>
      </c>
      <c r="K365" s="33">
        <f>'Hourly Loads p.u. of Peak'!K365^2</f>
        <v>0.26062783272973628</v>
      </c>
      <c r="L365" s="33">
        <f>'Hourly Loads p.u. of Peak'!L365^2</f>
        <v>0.30057269814433468</v>
      </c>
      <c r="M365" s="33">
        <f>'Hourly Loads p.u. of Peak'!M365^2</f>
        <v>0.32730050797172383</v>
      </c>
      <c r="N365" s="33">
        <f>'Hourly Loads p.u. of Peak'!N365^2</f>
        <v>0.34586608609425334</v>
      </c>
      <c r="O365" s="33">
        <f>'Hourly Loads p.u. of Peak'!O365^2</f>
        <v>0.35991326556525627</v>
      </c>
      <c r="P365" s="33">
        <f>'Hourly Loads p.u. of Peak'!P365^2</f>
        <v>0.36985675658439893</v>
      </c>
      <c r="Q365" s="33">
        <f>'Hourly Loads p.u. of Peak'!Q365^2</f>
        <v>0.36489331236603412</v>
      </c>
      <c r="R365" s="33">
        <f>'Hourly Loads p.u. of Peak'!R365^2</f>
        <v>0.34793315735481589</v>
      </c>
      <c r="S365" s="33">
        <f>'Hourly Loads p.u. of Peak'!S365^2</f>
        <v>0.35781085599343632</v>
      </c>
      <c r="T365" s="33">
        <f>'Hourly Loads p.u. of Peak'!T365^2</f>
        <v>0.3963860197054842</v>
      </c>
      <c r="U365" s="33">
        <f>'Hourly Loads p.u. of Peak'!U365^2</f>
        <v>0.37526312718812271</v>
      </c>
      <c r="V365" s="33">
        <f>'Hourly Loads p.u. of Peak'!V365^2</f>
        <v>0.3447367281996046</v>
      </c>
      <c r="W365" s="33">
        <f>'Hourly Loads p.u. of Peak'!W365^2</f>
        <v>0.30971191440599738</v>
      </c>
      <c r="X365" s="33">
        <f>'Hourly Loads p.u. of Peak'!X365^2</f>
        <v>0.26512631910520501</v>
      </c>
      <c r="Y365" s="33">
        <f>'Hourly Loads p.u. of Peak'!Y365^2</f>
        <v>0.21003106569773899</v>
      </c>
    </row>
    <row r="366" spans="1:25" x14ac:dyDescent="0.25">
      <c r="A366" s="29">
        <f>IF('2018 Hourly Load - RC2016'!A367="","",'2018 Hourly Load - RC2016'!A367)</f>
        <v>43457</v>
      </c>
      <c r="B366" s="33">
        <f>'Hourly Loads p.u. of Peak'!B366^2</f>
        <v>0.16740983641738183</v>
      </c>
      <c r="C366" s="33">
        <f>'Hourly Loads p.u. of Peak'!C366^2</f>
        <v>0.14039145084943211</v>
      </c>
      <c r="D366" s="33">
        <f>'Hourly Loads p.u. of Peak'!D366^2</f>
        <v>0.12440566545773844</v>
      </c>
      <c r="E366" s="33">
        <f>'Hourly Loads p.u. of Peak'!E366^2</f>
        <v>0.11674644783583216</v>
      </c>
      <c r="F366" s="33">
        <f>'Hourly Loads p.u. of Peak'!F366^2</f>
        <v>0.11777655856161395</v>
      </c>
      <c r="G366" s="33">
        <f>'Hourly Loads p.u. of Peak'!G366^2</f>
        <v>0.13227781543221781</v>
      </c>
      <c r="H366" s="33">
        <f>'Hourly Loads p.u. of Peak'!H366^2</f>
        <v>0.15893819897969064</v>
      </c>
      <c r="I366" s="33">
        <f>'Hourly Loads p.u. of Peak'!I366^2</f>
        <v>0.18837069708691018</v>
      </c>
      <c r="J366" s="33">
        <f>'Hourly Loads p.u. of Peak'!J366^2</f>
        <v>0.23493099421830127</v>
      </c>
      <c r="K366" s="33">
        <f>'Hourly Loads p.u. of Peak'!K366^2</f>
        <v>0.28712050593073329</v>
      </c>
      <c r="L366" s="33">
        <f>'Hourly Loads p.u. of Peak'!L366^2</f>
        <v>0.32892791366323981</v>
      </c>
      <c r="M366" s="33">
        <f>'Hourly Loads p.u. of Peak'!M366^2</f>
        <v>0.36021411252807711</v>
      </c>
      <c r="N366" s="33">
        <f>'Hourly Loads p.u. of Peak'!N366^2</f>
        <v>0.3836532372355273</v>
      </c>
      <c r="O366" s="33">
        <f>'Hourly Loads p.u. of Peak'!O366^2</f>
        <v>0.3931309429883626</v>
      </c>
      <c r="P366" s="33">
        <f>'Hourly Loads p.u. of Peak'!P366^2</f>
        <v>0.37199421120348247</v>
      </c>
      <c r="Q366" s="33">
        <f>'Hourly Loads p.u. of Peak'!Q366^2</f>
        <v>0.34990752228094563</v>
      </c>
      <c r="R366" s="33">
        <f>'Hourly Loads p.u. of Peak'!R366^2</f>
        <v>0.33084767562670747</v>
      </c>
      <c r="S366" s="33">
        <f>'Hourly Loads p.u. of Peak'!S366^2</f>
        <v>0.33824231152074513</v>
      </c>
      <c r="T366" s="33">
        <f>'Hourly Loads p.u. of Peak'!T366^2</f>
        <v>0.37306524796697565</v>
      </c>
      <c r="U366" s="33">
        <f>'Hourly Loads p.u. of Peak'!U366^2</f>
        <v>0.35312777913565607</v>
      </c>
      <c r="V366" s="33">
        <f>'Hourly Loads p.u. of Peak'!V366^2</f>
        <v>0.32539108007280104</v>
      </c>
      <c r="W366" s="33">
        <f>'Hourly Loads p.u. of Peak'!W366^2</f>
        <v>0.30480217939336096</v>
      </c>
      <c r="X366" s="33">
        <f>'Hourly Loads p.u. of Peak'!X366^2</f>
        <v>0.2758163572611359</v>
      </c>
      <c r="Y366" s="33">
        <f>'Hourly Loads p.u. of Peak'!Y366^2</f>
        <v>0.24030765438645899</v>
      </c>
    </row>
    <row r="367" spans="1:25" x14ac:dyDescent="0.25">
      <c r="A367" s="29">
        <f>IF('2018 Hourly Load - RC2016'!A368="","",'2018 Hourly Load - RC2016'!A368)</f>
        <v>43458</v>
      </c>
      <c r="B367" s="33">
        <f>'Hourly Loads p.u. of Peak'!B367^2</f>
        <v>0.20030444689327712</v>
      </c>
      <c r="C367" s="33">
        <f>'Hourly Loads p.u. of Peak'!C367^2</f>
        <v>0.17181471746462715</v>
      </c>
      <c r="D367" s="33">
        <f>'Hourly Loads p.u. of Peak'!D367^2</f>
        <v>0.15443986447307576</v>
      </c>
      <c r="E367" s="33">
        <f>'Hourly Loads p.u. of Peak'!E367^2</f>
        <v>0.14707545571783154</v>
      </c>
      <c r="F367" s="33">
        <f>'Hourly Loads p.u. of Peak'!F367^2</f>
        <v>0.14541378003389283</v>
      </c>
      <c r="G367" s="33">
        <f>'Hourly Loads p.u. of Peak'!G367^2</f>
        <v>0.15539365149884243</v>
      </c>
      <c r="H367" s="33">
        <f>'Hourly Loads p.u. of Peak'!H367^2</f>
        <v>0.17487625391076819</v>
      </c>
      <c r="I367" s="33">
        <f>'Hourly Loads p.u. of Peak'!I367^2</f>
        <v>0.20120300777039477</v>
      </c>
      <c r="J367" s="33">
        <f>'Hourly Loads p.u. of Peak'!J367^2</f>
        <v>0.25621013185647468</v>
      </c>
      <c r="K367" s="33">
        <f>'Hourly Loads p.u. of Peak'!K367^2</f>
        <v>0.32529575530985183</v>
      </c>
      <c r="L367" s="33">
        <f>'Hourly Loads p.u. of Peak'!L367^2</f>
        <v>0.38417098783417103</v>
      </c>
      <c r="M367" s="33">
        <f>'Hourly Loads p.u. of Peak'!M367^2</f>
        <v>0.42612196749346987</v>
      </c>
      <c r="N367" s="33">
        <f>'Hourly Loads p.u. of Peak'!N367^2</f>
        <v>0.4487237414544209</v>
      </c>
      <c r="O367" s="33">
        <f>'Hourly Loads p.u. of Peak'!O367^2</f>
        <v>0.45270676748338812</v>
      </c>
      <c r="P367" s="33">
        <f>'Hourly Loads p.u. of Peak'!P367^2</f>
        <v>0.45569148447371505</v>
      </c>
      <c r="Q367" s="33">
        <f>'Hourly Loads p.u. of Peak'!Q367^2</f>
        <v>0.44492551189080837</v>
      </c>
      <c r="R367" s="33">
        <f>'Hourly Loads p.u. of Peak'!R367^2</f>
        <v>0.43340761042770282</v>
      </c>
      <c r="S367" s="33">
        <f>'Hourly Loads p.u. of Peak'!S367^2</f>
        <v>0.44386712737390632</v>
      </c>
      <c r="T367" s="33">
        <f>'Hourly Loads p.u. of Peak'!T367^2</f>
        <v>0.45371934521182422</v>
      </c>
      <c r="U367" s="33">
        <f>'Hourly Loads p.u. of Peak'!U367^2</f>
        <v>0.40383865902801724</v>
      </c>
      <c r="V367" s="33">
        <f>'Hourly Loads p.u. of Peak'!V367^2</f>
        <v>0.35956243629329515</v>
      </c>
      <c r="W367" s="33">
        <f>'Hourly Loads p.u. of Peak'!W367^2</f>
        <v>0.32415294742072387</v>
      </c>
      <c r="X367" s="33">
        <f>'Hourly Loads p.u. of Peak'!X367^2</f>
        <v>0.29143500580806836</v>
      </c>
      <c r="Y367" s="33">
        <f>'Hourly Loads p.u. of Peak'!Y367^2</f>
        <v>0.24765432241569502</v>
      </c>
    </row>
    <row r="368" spans="1:25" x14ac:dyDescent="0.25">
      <c r="A368" s="29">
        <f>IF('2018 Hourly Load - RC2016'!A369="","",'2018 Hourly Load - RC2016'!A369)</f>
        <v>43459</v>
      </c>
      <c r="B368" s="33">
        <f>'Hourly Loads p.u. of Peak'!B368^2</f>
        <v>0.20675057276781819</v>
      </c>
      <c r="C368" s="33">
        <f>'Hourly Loads p.u. of Peak'!C368^2</f>
        <v>0.17764770862652887</v>
      </c>
      <c r="D368" s="33">
        <f>'Hourly Loads p.u. of Peak'!D368^2</f>
        <v>0.15348901357848557</v>
      </c>
      <c r="E368" s="33">
        <f>'Hourly Loads p.u. of Peak'!E368^2</f>
        <v>0.13610399410181445</v>
      </c>
      <c r="F368" s="33">
        <f>'Hourly Loads p.u. of Peak'!F368^2</f>
        <v>0.12475959320344385</v>
      </c>
      <c r="G368" s="33">
        <f>'Hourly Loads p.u. of Peak'!G368^2</f>
        <v>0.1227899292293106</v>
      </c>
      <c r="H368" s="33">
        <f>'Hourly Loads p.u. of Peak'!H368^2</f>
        <v>0.12740024868671504</v>
      </c>
      <c r="I368" s="33">
        <f>'Hourly Loads p.u. of Peak'!I368^2</f>
        <v>0.14067337704779342</v>
      </c>
      <c r="J368" s="33">
        <f>'Hourly Loads p.u. of Peak'!J368^2</f>
        <v>0.17473650663522866</v>
      </c>
      <c r="K368" s="33">
        <f>'Hourly Loads p.u. of Peak'!K368^2</f>
        <v>0.21322160862564532</v>
      </c>
      <c r="L368" s="33">
        <f>'Hourly Loads p.u. of Peak'!L368^2</f>
        <v>0.23932555516595397</v>
      </c>
      <c r="M368" s="33">
        <f>'Hourly Loads p.u. of Peak'!M368^2</f>
        <v>0.25300569205562234</v>
      </c>
      <c r="N368" s="33">
        <f>'Hourly Loads p.u. of Peak'!N368^2</f>
        <v>0.25786234453975504</v>
      </c>
      <c r="O368" s="33">
        <f>'Hourly Loads p.u. of Peak'!O368^2</f>
        <v>0.2543524720349401</v>
      </c>
      <c r="P368" s="33">
        <f>'Hourly Loads p.u. of Peak'!P368^2</f>
        <v>0.24694789658625418</v>
      </c>
      <c r="Q368" s="33">
        <f>'Hourly Loads p.u. of Peak'!Q368^2</f>
        <v>0.2317020179966312</v>
      </c>
      <c r="R368" s="33">
        <f>'Hourly Loads p.u. of Peak'!R368^2</f>
        <v>0.21596995483693918</v>
      </c>
      <c r="S368" s="33">
        <f>'Hourly Loads p.u. of Peak'!S368^2</f>
        <v>0.22266144841089552</v>
      </c>
      <c r="T368" s="33">
        <f>'Hourly Loads p.u. of Peak'!T368^2</f>
        <v>0.24166132432401294</v>
      </c>
      <c r="U368" s="33">
        <f>'Hourly Loads p.u. of Peak'!U368^2</f>
        <v>0.2317020179966312</v>
      </c>
      <c r="V368" s="33">
        <f>'Hourly Loads p.u. of Peak'!V368^2</f>
        <v>0.22376685815833305</v>
      </c>
      <c r="W368" s="33">
        <f>'Hourly Loads p.u. of Peak'!W368^2</f>
        <v>0.21160411106763541</v>
      </c>
      <c r="X368" s="33">
        <f>'Hourly Loads p.u. of Peak'!X368^2</f>
        <v>0.19033420426279188</v>
      </c>
      <c r="Y368" s="33">
        <f>'Hourly Loads p.u. of Peak'!Y368^2</f>
        <v>0.16201780607383287</v>
      </c>
    </row>
    <row r="369" spans="1:25" x14ac:dyDescent="0.25">
      <c r="A369" s="29">
        <f>IF('2018 Hourly Load - RC2016'!A370="","",'2018 Hourly Load - RC2016'!A370)</f>
        <v>43460</v>
      </c>
      <c r="B369" s="33">
        <f>'Hourly Loads p.u. of Peak'!B369^2</f>
        <v>0.13502716537444295</v>
      </c>
      <c r="C369" s="33">
        <f>'Hourly Loads p.u. of Peak'!C369^2</f>
        <v>0.11769054318485009</v>
      </c>
      <c r="D369" s="33">
        <f>'Hourly Loads p.u. of Peak'!D369^2</f>
        <v>0.11016101632736133</v>
      </c>
      <c r="E369" s="33">
        <f>'Hourly Loads p.u. of Peak'!E369^2</f>
        <v>0.1062851713056655</v>
      </c>
      <c r="F369" s="33">
        <f>'Hourly Loads p.u. of Peak'!F369^2</f>
        <v>0.1080907558208658</v>
      </c>
      <c r="G369" s="33">
        <f>'Hourly Loads p.u. of Peak'!G369^2</f>
        <v>0.11812093428009159</v>
      </c>
      <c r="H369" s="33">
        <f>'Hourly Loads p.u. of Peak'!H369^2</f>
        <v>0.13628902273449772</v>
      </c>
      <c r="I369" s="33">
        <f>'Hourly Loads p.u. of Peak'!I369^2</f>
        <v>0.15900483274857607</v>
      </c>
      <c r="J369" s="33">
        <f>'Hourly Loads p.u. of Peak'!J369^2</f>
        <v>0.19000624609111219</v>
      </c>
      <c r="K369" s="33">
        <f>'Hourly Loads p.u. of Peak'!K369^2</f>
        <v>0.22132284491102491</v>
      </c>
      <c r="L369" s="33">
        <f>'Hourly Loads p.u. of Peak'!L369^2</f>
        <v>0.24694789658625418</v>
      </c>
      <c r="M369" s="33">
        <f>'Hourly Loads p.u. of Peak'!M369^2</f>
        <v>0.2579047787922919</v>
      </c>
      <c r="N369" s="33">
        <f>'Hourly Loads p.u. of Peak'!N369^2</f>
        <v>0.25760781234053226</v>
      </c>
      <c r="O369" s="33">
        <f>'Hourly Loads p.u. of Peak'!O369^2</f>
        <v>0.25115970693403294</v>
      </c>
      <c r="P369" s="33">
        <f>'Hourly Loads p.u. of Peak'!P369^2</f>
        <v>0.24723865561681083</v>
      </c>
      <c r="Q369" s="33">
        <f>'Hourly Loads p.u. of Peak'!Q369^2</f>
        <v>0.24446269371276394</v>
      </c>
      <c r="R369" s="33">
        <f>'Hourly Loads p.u. of Peak'!R369^2</f>
        <v>0.24690637354684103</v>
      </c>
      <c r="S369" s="33">
        <f>'Hourly Loads p.u. of Peak'!S369^2</f>
        <v>0.27568471838590231</v>
      </c>
      <c r="T369" s="33">
        <f>'Hourly Loads p.u. of Peak'!T369^2</f>
        <v>0.30804005827198688</v>
      </c>
      <c r="U369" s="33">
        <f>'Hourly Loads p.u. of Peak'!U369^2</f>
        <v>0.2961908313381294</v>
      </c>
      <c r="V369" s="33">
        <f>'Hourly Loads p.u. of Peak'!V369^2</f>
        <v>0.27467653088927879</v>
      </c>
      <c r="W369" s="33">
        <f>'Hourly Loads p.u. of Peak'!W369^2</f>
        <v>0.24915361363676036</v>
      </c>
      <c r="X369" s="33">
        <f>'Hourly Loads p.u. of Peak'!X369^2</f>
        <v>0.21998827728230769</v>
      </c>
      <c r="Y369" s="33">
        <f>'Hourly Loads p.u. of Peak'!Y369^2</f>
        <v>0.18372130543918391</v>
      </c>
    </row>
    <row r="370" spans="1:25" x14ac:dyDescent="0.25">
      <c r="A370" s="29">
        <f>IF('2018 Hourly Load - RC2016'!A371="","",'2018 Hourly Load - RC2016'!A371)</f>
        <v>43461</v>
      </c>
      <c r="B370" s="33">
        <f>'Hourly Loads p.u. of Peak'!B370^2</f>
        <v>0.15042712800854227</v>
      </c>
      <c r="C370" s="33">
        <f>'Hourly Loads p.u. of Peak'!C370^2</f>
        <v>0.12832652126563129</v>
      </c>
      <c r="D370" s="33">
        <f>'Hourly Loads p.u. of Peak'!D370^2</f>
        <v>0.11472810203872191</v>
      </c>
      <c r="E370" s="33">
        <f>'Hourly Loads p.u. of Peak'!E370^2</f>
        <v>0.10875110254527499</v>
      </c>
      <c r="F370" s="33">
        <f>'Hourly Loads p.u. of Peak'!F370^2</f>
        <v>0.10877866063260064</v>
      </c>
      <c r="G370" s="33">
        <f>'Hourly Loads p.u. of Peak'!G370^2</f>
        <v>0.11317669187084703</v>
      </c>
      <c r="H370" s="33">
        <f>'Hourly Loads p.u. of Peak'!H370^2</f>
        <v>0.12514358225413663</v>
      </c>
      <c r="I370" s="33">
        <f>'Hourly Loads p.u. of Peak'!I370^2</f>
        <v>0.13917303845532158</v>
      </c>
      <c r="J370" s="33">
        <f>'Hourly Loads p.u. of Peak'!J370^2</f>
        <v>0.1749461484959661</v>
      </c>
      <c r="K370" s="33">
        <f>'Hourly Loads p.u. of Peak'!K370^2</f>
        <v>0.22313486028666149</v>
      </c>
      <c r="L370" s="33">
        <f>'Hourly Loads p.u. of Peak'!L370^2</f>
        <v>0.26439538129361262</v>
      </c>
      <c r="M370" s="33">
        <f>'Hourly Loads p.u. of Peak'!M370^2</f>
        <v>0.29278988545959694</v>
      </c>
      <c r="N370" s="33">
        <f>'Hourly Loads p.u. of Peak'!N370^2</f>
        <v>0.31115519394985869</v>
      </c>
      <c r="O370" s="33">
        <f>'Hourly Loads p.u. of Peak'!O370^2</f>
        <v>0.31724419235904733</v>
      </c>
      <c r="P370" s="33">
        <f>'Hourly Loads p.u. of Peak'!P370^2</f>
        <v>0.31747956289838697</v>
      </c>
      <c r="Q370" s="33">
        <f>'Hourly Loads p.u. of Peak'!Q370^2</f>
        <v>0.30762280121418373</v>
      </c>
      <c r="R370" s="33">
        <f>'Hourly Loads p.u. of Peak'!R370^2</f>
        <v>0.29582712812596273</v>
      </c>
      <c r="S370" s="33">
        <f>'Hourly Loads p.u. of Peak'!S370^2</f>
        <v>0.30947944159421581</v>
      </c>
      <c r="T370" s="33">
        <f>'Hourly Loads p.u. of Peak'!T370^2</f>
        <v>0.34106686971243744</v>
      </c>
      <c r="U370" s="33">
        <f>'Hourly Loads p.u. of Peak'!U370^2</f>
        <v>0.32102059470254718</v>
      </c>
      <c r="V370" s="33">
        <f>'Hourly Loads p.u. of Peak'!V370^2</f>
        <v>0.29319696206732837</v>
      </c>
      <c r="W370" s="33">
        <f>'Hourly Loads p.u. of Peak'!W370^2</f>
        <v>0.26469623349329052</v>
      </c>
      <c r="X370" s="33">
        <f>'Hourly Loads p.u. of Peak'!X370^2</f>
        <v>0.22941500397754763</v>
      </c>
      <c r="Y370" s="33">
        <f>'Hourly Loads p.u. of Peak'!Y370^2</f>
        <v>0.1884069658131004</v>
      </c>
    </row>
    <row r="371" spans="1:25" x14ac:dyDescent="0.25">
      <c r="A371" s="29">
        <f>IF('2018 Hourly Load - RC2016'!A372="","",'2018 Hourly Load - RC2016'!A372)</f>
        <v>43462</v>
      </c>
      <c r="B371" s="33">
        <f>'Hourly Loads p.u. of Peak'!B371^2</f>
        <v>0.15335809215266527</v>
      </c>
      <c r="C371" s="33">
        <f>'Hourly Loads p.u. of Peak'!C371^2</f>
        <v>0.12961690553156277</v>
      </c>
      <c r="D371" s="33">
        <f>'Hourly Loads p.u. of Peak'!D371^2</f>
        <v>0.11560718704453452</v>
      </c>
      <c r="E371" s="33">
        <f>'Hourly Loads p.u. of Peak'!E371^2</f>
        <v>0.10795343670137049</v>
      </c>
      <c r="F371" s="33">
        <f>'Hourly Loads p.u. of Peak'!F371^2</f>
        <v>0.10427881267430333</v>
      </c>
      <c r="G371" s="33">
        <f>'Hourly Loads p.u. of Peak'!G371^2</f>
        <v>0.10595851711138697</v>
      </c>
      <c r="H371" s="33">
        <f>'Hourly Loads p.u. of Peak'!H371^2</f>
        <v>0.11450178602519198</v>
      </c>
      <c r="I371" s="33">
        <f>'Hourly Loads p.u. of Peak'!I371^2</f>
        <v>0.12612097354016913</v>
      </c>
      <c r="J371" s="33">
        <f>'Hourly Loads p.u. of Peak'!J371^2</f>
        <v>0.16898625606882636</v>
      </c>
      <c r="K371" s="33">
        <f>'Hourly Loads p.u. of Peak'!K371^2</f>
        <v>0.22238552365069383</v>
      </c>
      <c r="L371" s="33">
        <f>'Hourly Loads p.u. of Peak'!L371^2</f>
        <v>0.26611684093743787</v>
      </c>
      <c r="M371" s="33">
        <f>'Hourly Loads p.u. of Peak'!M371^2</f>
        <v>0.30126027128845739</v>
      </c>
      <c r="N371" s="33">
        <f>'Hourly Loads p.u. of Peak'!N371^2</f>
        <v>0.32691817551347246</v>
      </c>
      <c r="O371" s="33">
        <f>'Hourly Loads p.u. of Peak'!O371^2</f>
        <v>0.34547305648270293</v>
      </c>
      <c r="P371" s="33">
        <f>'Hourly Loads p.u. of Peak'!P371^2</f>
        <v>0.35546546149215102</v>
      </c>
      <c r="Q371" s="33">
        <f>'Hourly Loads p.u. of Peak'!Q371^2</f>
        <v>0.35511680726147765</v>
      </c>
      <c r="R371" s="33">
        <f>'Hourly Loads p.u. of Peak'!R371^2</f>
        <v>0.34429530828345206</v>
      </c>
      <c r="S371" s="33">
        <f>'Hourly Loads p.u. of Peak'!S371^2</f>
        <v>0.34116447774505293</v>
      </c>
      <c r="T371" s="33">
        <f>'Hourly Loads p.u. of Peak'!T371^2</f>
        <v>0.37219809950395988</v>
      </c>
      <c r="U371" s="33">
        <f>'Hourly Loads p.u. of Peak'!U371^2</f>
        <v>0.34788386980204211</v>
      </c>
      <c r="V371" s="33">
        <f>'Hourly Loads p.u. of Peak'!V371^2</f>
        <v>0.31583380202297096</v>
      </c>
      <c r="W371" s="33">
        <f>'Hourly Loads p.u. of Peak'!W371^2</f>
        <v>0.28088620219507443</v>
      </c>
      <c r="X371" s="33">
        <f>'Hourly Loads p.u. of Peak'!X371^2</f>
        <v>0.23903948835929872</v>
      </c>
      <c r="Y371" s="33">
        <f>'Hourly Loads p.u. of Peak'!Y371^2</f>
        <v>0.19139288204368765</v>
      </c>
    </row>
    <row r="372" spans="1:25" x14ac:dyDescent="0.25">
      <c r="A372" s="29">
        <f>IF('2018 Hourly Load - RC2016'!A373="","",'2018 Hourly Load - RC2016'!A373)</f>
        <v>43463</v>
      </c>
      <c r="B372" s="33">
        <f>'Hourly Loads p.u. of Peak'!B372^2</f>
        <v>0.1547684248833143</v>
      </c>
      <c r="C372" s="33">
        <f>'Hourly Loads p.u. of Peak'!C372^2</f>
        <v>0.13188302449108541</v>
      </c>
      <c r="D372" s="33">
        <f>'Hourly Loads p.u. of Peak'!D372^2</f>
        <v>0.11895525114074972</v>
      </c>
      <c r="E372" s="33">
        <f>'Hourly Loads p.u. of Peak'!E372^2</f>
        <v>0.11348612902482073</v>
      </c>
      <c r="F372" s="33">
        <f>'Hourly Loads p.u. of Peak'!F372^2</f>
        <v>0.11407804573838219</v>
      </c>
      <c r="G372" s="33">
        <f>'Hourly Loads p.u. of Peak'!G372^2</f>
        <v>0.12514358225413663</v>
      </c>
      <c r="H372" s="33">
        <f>'Hourly Loads p.u. of Peak'!H372^2</f>
        <v>0.14977964300500571</v>
      </c>
      <c r="I372" s="33">
        <f>'Hourly Loads p.u. of Peak'!I372^2</f>
        <v>0.17498110102542208</v>
      </c>
      <c r="J372" s="33">
        <f>'Hourly Loads p.u. of Peak'!J372^2</f>
        <v>0.21994908638989311</v>
      </c>
      <c r="K372" s="33">
        <f>'Hourly Loads p.u. of Peak'!K372^2</f>
        <v>0.27687059942412501</v>
      </c>
      <c r="L372" s="33">
        <f>'Hourly Loads p.u. of Peak'!L372^2</f>
        <v>0.32658381790249869</v>
      </c>
      <c r="M372" s="33">
        <f>'Hourly Loads p.u. of Peak'!M372^2</f>
        <v>0.36091657754798218</v>
      </c>
      <c r="N372" s="33">
        <f>'Hourly Loads p.u. of Peak'!N372^2</f>
        <v>0.37947232434424211</v>
      </c>
      <c r="O372" s="33">
        <f>'Hourly Loads p.u. of Peak'!O372^2</f>
        <v>0.3879090982790469</v>
      </c>
      <c r="P372" s="33">
        <f>'Hourly Loads p.u. of Peak'!P372^2</f>
        <v>0.39417950141585195</v>
      </c>
      <c r="Q372" s="33">
        <f>'Hourly Loads p.u. of Peak'!Q372^2</f>
        <v>0.39738622972322762</v>
      </c>
      <c r="R372" s="33">
        <f>'Hourly Loads p.u. of Peak'!R372^2</f>
        <v>0.38484458555249224</v>
      </c>
      <c r="S372" s="33">
        <f>'Hourly Loads p.u. of Peak'!S372^2</f>
        <v>0.38132767994868211</v>
      </c>
      <c r="T372" s="33">
        <f>'Hourly Loads p.u. of Peak'!T372^2</f>
        <v>0.41770910504787689</v>
      </c>
      <c r="U372" s="33">
        <f>'Hourly Loads p.u. of Peak'!U372^2</f>
        <v>0.38994146488805304</v>
      </c>
      <c r="V372" s="33">
        <f>'Hourly Loads p.u. of Peak'!V372^2</f>
        <v>0.3537736005642752</v>
      </c>
      <c r="W372" s="33">
        <f>'Hourly Loads p.u. of Peak'!W372^2</f>
        <v>0.30753011582717893</v>
      </c>
      <c r="X372" s="33">
        <f>'Hourly Loads p.u. of Peak'!X372^2</f>
        <v>0.26067049391274455</v>
      </c>
      <c r="Y372" s="33">
        <f>'Hourly Loads p.u. of Peak'!Y372^2</f>
        <v>0.20758731080204451</v>
      </c>
    </row>
    <row r="373" spans="1:25" x14ac:dyDescent="0.25">
      <c r="A373" s="29">
        <f>IF('2018 Hourly Load - RC2016'!A374="","",'2018 Hourly Load - RC2016'!A374)</f>
        <v>43464</v>
      </c>
      <c r="B373" s="33">
        <f>'Hourly Loads p.u. of Peak'!B373^2</f>
        <v>0.16471974500372097</v>
      </c>
      <c r="C373" s="33">
        <f>'Hourly Loads p.u. of Peak'!C373^2</f>
        <v>0.13932894841728338</v>
      </c>
      <c r="D373" s="33">
        <f>'Hourly Loads p.u. of Peak'!D373^2</f>
        <v>0.12493674560314977</v>
      </c>
      <c r="E373" s="33">
        <f>'Hourly Loads p.u. of Peak'!E373^2</f>
        <v>0.11743268558141155</v>
      </c>
      <c r="F373" s="33">
        <f>'Hourly Loads p.u. of Peak'!F373^2</f>
        <v>0.11671789823690833</v>
      </c>
      <c r="G373" s="33">
        <f>'Hourly Loads p.u. of Peak'!G373^2</f>
        <v>0.12793767590285013</v>
      </c>
      <c r="H373" s="33">
        <f>'Hourly Loads p.u. of Peak'!H373^2</f>
        <v>0.15107600950728764</v>
      </c>
      <c r="I373" s="33">
        <f>'Hourly Loads p.u. of Peak'!I373^2</f>
        <v>0.17557582818559112</v>
      </c>
      <c r="J373" s="33">
        <f>'Hourly Loads p.u. of Peak'!J373^2</f>
        <v>0.21449681997113373</v>
      </c>
      <c r="K373" s="33">
        <f>'Hourly Loads p.u. of Peak'!K373^2</f>
        <v>0.26233700321572456</v>
      </c>
      <c r="L373" s="33">
        <f>'Hourly Loads p.u. of Peak'!L373^2</f>
        <v>0.30920058943093276</v>
      </c>
      <c r="M373" s="33">
        <f>'Hourly Loads p.u. of Peak'!M373^2</f>
        <v>0.35010526600250452</v>
      </c>
      <c r="N373" s="33">
        <f>'Hourly Loads p.u. of Peak'!N373^2</f>
        <v>0.37685164921617015</v>
      </c>
      <c r="O373" s="33">
        <f>'Hourly Loads p.u. of Peak'!O373^2</f>
        <v>0.39617560977238192</v>
      </c>
      <c r="P373" s="33">
        <f>'Hourly Loads p.u. of Peak'!P373^2</f>
        <v>0.401505562412664</v>
      </c>
      <c r="Q373" s="33">
        <f>'Hourly Loads p.u. of Peak'!Q373^2</f>
        <v>0.39496683668644983</v>
      </c>
      <c r="R373" s="33">
        <f>'Hourly Loads p.u. of Peak'!R373^2</f>
        <v>0.37983273357333514</v>
      </c>
      <c r="S373" s="33">
        <f>'Hourly Loads p.u. of Peak'!S373^2</f>
        <v>0.37967825152772411</v>
      </c>
      <c r="T373" s="33">
        <f>'Hourly Loads p.u. of Peak'!T373^2</f>
        <v>0.41549779503405965</v>
      </c>
      <c r="U373" s="33">
        <f>'Hourly Loads p.u. of Peak'!U373^2</f>
        <v>0.38816936134548247</v>
      </c>
      <c r="V373" s="33">
        <f>'Hourly Loads p.u. of Peak'!V373^2</f>
        <v>0.35556510840777134</v>
      </c>
      <c r="W373" s="33">
        <f>'Hourly Loads p.u. of Peak'!W373^2</f>
        <v>0.31138829518448413</v>
      </c>
      <c r="X373" s="33">
        <f>'Hourly Loads p.u. of Peak'!X373^2</f>
        <v>0.26706602476587277</v>
      </c>
      <c r="Y373" s="33">
        <f>'Hourly Loads p.u. of Peak'!Y373^2</f>
        <v>0.21729229615010387</v>
      </c>
    </row>
    <row r="374" spans="1:25" x14ac:dyDescent="0.25">
      <c r="A374" s="29">
        <f>IF('2018 Hourly Load - RC2016'!A375="","",'2018 Hourly Load - RC2016'!A375)</f>
        <v>43465</v>
      </c>
      <c r="B374" s="33">
        <f>'Hourly Loads p.u. of Peak'!B374^2</f>
        <v>0.17561084355733153</v>
      </c>
      <c r="C374" s="33">
        <f>'Hourly Loads p.u. of Peak'!C374^2</f>
        <v>0.14836009166035999</v>
      </c>
      <c r="D374" s="33">
        <f>'Hourly Loads p.u. of Peak'!D374^2</f>
        <v>0.13285587891330844</v>
      </c>
      <c r="E374" s="33">
        <f>'Hourly Loads p.u. of Peak'!E374^2</f>
        <v>0.12484815369272573</v>
      </c>
      <c r="F374" s="33">
        <f>'Hourly Loads p.u. of Peak'!F374^2</f>
        <v>0.12416999292630994</v>
      </c>
      <c r="G374" s="33">
        <f>'Hourly Loads p.u. of Peak'!G374^2</f>
        <v>0.13426062042626538</v>
      </c>
      <c r="H374" s="33">
        <f>'Hourly Loads p.u. of Peak'!H374^2</f>
        <v>0.15611917265464395</v>
      </c>
      <c r="I374" s="33">
        <f>'Hourly Loads p.u. of Peak'!I374^2</f>
        <v>0.18268409178964662</v>
      </c>
      <c r="J374" s="33">
        <f>'Hourly Loads p.u. of Peak'!J374^2</f>
        <v>0.22081209249899594</v>
      </c>
      <c r="K374" s="33">
        <f>'Hourly Loads p.u. of Peak'!K374^2</f>
        <v>0.26357964480170692</v>
      </c>
      <c r="L374" s="33">
        <f>'Hourly Loads p.u. of Peak'!L374^2</f>
        <v>0.30029788883468084</v>
      </c>
      <c r="M374" s="33">
        <f>'Hourly Loads p.u. of Peak'!M374^2</f>
        <v>0.32267979684434728</v>
      </c>
      <c r="N374" s="33">
        <f>'Hourly Loads p.u. of Peak'!N374^2</f>
        <v>0.32811370633358772</v>
      </c>
      <c r="O374" s="33">
        <f>'Hourly Loads p.u. of Peak'!O374^2</f>
        <v>0.33166526596600276</v>
      </c>
      <c r="P374" s="33">
        <f>'Hourly Loads p.u. of Peak'!P374^2</f>
        <v>0.33055935522590912</v>
      </c>
      <c r="Q374" s="33">
        <f>'Hourly Loads p.u. of Peak'!Q374^2</f>
        <v>0.3236773709773843</v>
      </c>
      <c r="R374" s="33">
        <f>'Hourly Loads p.u. of Peak'!R374^2</f>
        <v>0.32562945307683949</v>
      </c>
      <c r="S374" s="33">
        <f>'Hourly Loads p.u. of Peak'!S374^2</f>
        <v>0.36036458314120084</v>
      </c>
      <c r="T374" s="33">
        <f>'Hourly Loads p.u. of Peak'!T374^2</f>
        <v>0.39156072377564499</v>
      </c>
      <c r="U374" s="33">
        <f>'Hourly Loads p.u. of Peak'!U374^2</f>
        <v>0.35496743638833084</v>
      </c>
      <c r="V374" s="33">
        <f>'Hourly Loads p.u. of Peak'!V374^2</f>
        <v>0.31349013393888764</v>
      </c>
      <c r="W374" s="33">
        <f>'Hourly Loads p.u. of Peak'!W374^2</f>
        <v>0.27105364700969575</v>
      </c>
      <c r="X374" s="33">
        <f>'Hourly Loads p.u. of Peak'!X374^2</f>
        <v>0.2309785776186907</v>
      </c>
      <c r="Y374" s="33">
        <f>'Hourly Loads p.u. of Peak'!Y374^2</f>
        <v>0.20041665702891914</v>
      </c>
    </row>
    <row r="375" spans="1:25" s="35" customFormat="1" x14ac:dyDescent="0.25">
      <c r="A375" s="29" t="str">
        <f>IF('2018 Hourly Load - RC2016'!A376="","",'2018 Hourly Load - RC2016'!A376)</f>
        <v/>
      </c>
      <c r="B375" s="33">
        <f>'Hourly Loads p.u. of Peak'!B375^2</f>
        <v>0</v>
      </c>
      <c r="C375" s="33">
        <f>'Hourly Loads p.u. of Peak'!C375^2</f>
        <v>0</v>
      </c>
      <c r="D375" s="33">
        <f>'Hourly Loads p.u. of Peak'!D375^2</f>
        <v>0</v>
      </c>
      <c r="E375" s="33">
        <f>'Hourly Loads p.u. of Peak'!E375^2</f>
        <v>0</v>
      </c>
      <c r="F375" s="33">
        <f>'Hourly Loads p.u. of Peak'!F375^2</f>
        <v>0</v>
      </c>
      <c r="G375" s="33">
        <f>'Hourly Loads p.u. of Peak'!G375^2</f>
        <v>0</v>
      </c>
      <c r="H375" s="33">
        <f>'Hourly Loads p.u. of Peak'!H375^2</f>
        <v>0</v>
      </c>
      <c r="I375" s="33">
        <f>'Hourly Loads p.u. of Peak'!I375^2</f>
        <v>0</v>
      </c>
      <c r="J375" s="33">
        <f>'Hourly Loads p.u. of Peak'!J375^2</f>
        <v>0</v>
      </c>
      <c r="K375" s="33">
        <f>'Hourly Loads p.u. of Peak'!K375^2</f>
        <v>0</v>
      </c>
      <c r="L375" s="33">
        <f>'Hourly Loads p.u. of Peak'!L375^2</f>
        <v>0</v>
      </c>
      <c r="M375" s="33">
        <f>'Hourly Loads p.u. of Peak'!M375^2</f>
        <v>0</v>
      </c>
      <c r="N375" s="33">
        <f>'Hourly Loads p.u. of Peak'!N375^2</f>
        <v>0</v>
      </c>
      <c r="O375" s="33">
        <f>'Hourly Loads p.u. of Peak'!O375^2</f>
        <v>0</v>
      </c>
      <c r="P375" s="33">
        <f>'Hourly Loads p.u. of Peak'!P375^2</f>
        <v>0</v>
      </c>
      <c r="Q375" s="33">
        <f>'Hourly Loads p.u. of Peak'!Q375^2</f>
        <v>0</v>
      </c>
      <c r="R375" s="33">
        <f>'Hourly Loads p.u. of Peak'!R375^2</f>
        <v>0</v>
      </c>
      <c r="S375" s="33">
        <f>'Hourly Loads p.u. of Peak'!S375^2</f>
        <v>0</v>
      </c>
      <c r="T375" s="33">
        <f>'Hourly Loads p.u. of Peak'!T375^2</f>
        <v>0</v>
      </c>
      <c r="U375" s="33">
        <f>'Hourly Loads p.u. of Peak'!U375^2</f>
        <v>0</v>
      </c>
      <c r="V375" s="33">
        <f>'Hourly Loads p.u. of Peak'!V375^2</f>
        <v>0</v>
      </c>
      <c r="W375" s="33">
        <f>'Hourly Loads p.u. of Peak'!W375^2</f>
        <v>0</v>
      </c>
      <c r="X375" s="33">
        <f>'Hourly Loads p.u. of Peak'!X375^2</f>
        <v>0</v>
      </c>
      <c r="Y375" s="33">
        <f>'Hourly Loads p.u. of Peak'!Y375^2</f>
        <v>0</v>
      </c>
    </row>
    <row r="376" spans="1:25" x14ac:dyDescent="0.25">
      <c r="A376" s="29" t="str">
        <f>IF('2018 Hourly Load - RC2016'!A377="","",'2018 Hourly Load - RC2016'!A377)</f>
        <v/>
      </c>
      <c r="B376" s="33">
        <f>'Hourly Loads p.u. of Peak'!B376^2</f>
        <v>0</v>
      </c>
      <c r="C376" s="33">
        <f>'Hourly Loads p.u. of Peak'!C376^2</f>
        <v>0</v>
      </c>
      <c r="D376" s="33">
        <f>'Hourly Loads p.u. of Peak'!D376^2</f>
        <v>0</v>
      </c>
      <c r="E376" s="33">
        <f>'Hourly Loads p.u. of Peak'!E376^2</f>
        <v>0</v>
      </c>
      <c r="F376" s="33">
        <f>'Hourly Loads p.u. of Peak'!F376^2</f>
        <v>0</v>
      </c>
      <c r="G376" s="33">
        <f>'Hourly Loads p.u. of Peak'!G376^2</f>
        <v>0</v>
      </c>
      <c r="H376" s="33">
        <f>'Hourly Loads p.u. of Peak'!H376^2</f>
        <v>0</v>
      </c>
      <c r="I376" s="33">
        <f>'Hourly Loads p.u. of Peak'!I376^2</f>
        <v>0</v>
      </c>
      <c r="J376" s="33">
        <f>'Hourly Loads p.u. of Peak'!J376^2</f>
        <v>0</v>
      </c>
      <c r="K376" s="33">
        <f>'Hourly Loads p.u. of Peak'!K376^2</f>
        <v>0</v>
      </c>
      <c r="L376" s="33">
        <f>'Hourly Loads p.u. of Peak'!L376^2</f>
        <v>0</v>
      </c>
      <c r="M376" s="33">
        <f>'Hourly Loads p.u. of Peak'!M376^2</f>
        <v>0</v>
      </c>
      <c r="N376" s="33">
        <f>'Hourly Loads p.u. of Peak'!N376^2</f>
        <v>0</v>
      </c>
      <c r="O376" s="33">
        <f>'Hourly Loads p.u. of Peak'!O376^2</f>
        <v>0</v>
      </c>
      <c r="P376" s="33">
        <f>'Hourly Loads p.u. of Peak'!P376^2</f>
        <v>0</v>
      </c>
      <c r="Q376" s="33">
        <f>'Hourly Loads p.u. of Peak'!Q376^2</f>
        <v>0</v>
      </c>
      <c r="R376" s="33">
        <f>'Hourly Loads p.u. of Peak'!R376^2</f>
        <v>0</v>
      </c>
      <c r="S376" s="33">
        <f>'Hourly Loads p.u. of Peak'!S376^2</f>
        <v>0</v>
      </c>
      <c r="T376" s="33">
        <f>'Hourly Loads p.u. of Peak'!T376^2</f>
        <v>0</v>
      </c>
      <c r="U376" s="33">
        <f>'Hourly Loads p.u. of Peak'!U376^2</f>
        <v>0</v>
      </c>
      <c r="V376" s="33">
        <f>'Hourly Loads p.u. of Peak'!V376^2</f>
        <v>0</v>
      </c>
      <c r="W376" s="33">
        <f>'Hourly Loads p.u. of Peak'!W376^2</f>
        <v>0</v>
      </c>
      <c r="X376" s="33">
        <f>'Hourly Loads p.u. of Peak'!X376^2</f>
        <v>0</v>
      </c>
      <c r="Y376" s="33">
        <f>'Hourly Loads p.u. of Peak'!Y376^2</f>
        <v>0</v>
      </c>
    </row>
  </sheetData>
  <mergeCells count="2">
    <mergeCell ref="A4:Y4"/>
    <mergeCell ref="A5:Y5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0" tint="-0.499984740745262"/>
  </sheetPr>
  <dimension ref="A1:N65"/>
  <sheetViews>
    <sheetView showGridLines="0" tabSelected="1" zoomScaleNormal="100" workbookViewId="0">
      <selection activeCell="A2" sqref="A1:A2"/>
    </sheetView>
  </sheetViews>
  <sheetFormatPr defaultRowHeight="13.2" x14ac:dyDescent="0.25"/>
  <cols>
    <col min="1" max="1" width="11.44140625" customWidth="1"/>
    <col min="2" max="2" width="9.33203125" style="7" bestFit="1" customWidth="1"/>
    <col min="3" max="3" width="9.33203125" style="7" customWidth="1"/>
    <col min="4" max="4" width="11" style="7" customWidth="1"/>
    <col min="5" max="5" width="7.88671875" style="7" bestFit="1" customWidth="1"/>
    <col min="6" max="6" width="8.5546875" style="7" bestFit="1" customWidth="1"/>
    <col min="7" max="7" width="12" style="7" bestFit="1" customWidth="1"/>
    <col min="8" max="8" width="9.44140625" style="7" customWidth="1"/>
    <col min="9" max="9" width="16.33203125" style="7" customWidth="1"/>
    <col min="10" max="11" width="15.21875" style="7" customWidth="1"/>
    <col min="12" max="13" width="13.33203125" style="7" customWidth="1"/>
  </cols>
  <sheetData>
    <row r="1" spans="1:13" ht="15.6" x14ac:dyDescent="0.3">
      <c r="A1" s="4" t="s">
        <v>125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5.6" x14ac:dyDescent="0.3">
      <c r="A2" s="4" t="s">
        <v>121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x14ac:dyDescent="0.25">
      <c r="H3" s="102" t="s">
        <v>84</v>
      </c>
      <c r="I3" s="102"/>
      <c r="J3" s="102"/>
      <c r="K3" s="102"/>
    </row>
    <row r="4" spans="1:13" x14ac:dyDescent="0.25">
      <c r="H4" s="102" t="s">
        <v>89</v>
      </c>
      <c r="I4" s="102"/>
      <c r="J4" s="102"/>
      <c r="K4" s="102"/>
    </row>
    <row r="6" spans="1:13" x14ac:dyDescent="0.25">
      <c r="I6" s="1" t="s">
        <v>82</v>
      </c>
      <c r="J6" s="40">
        <v>867000</v>
      </c>
      <c r="K6" s="3" t="s">
        <v>91</v>
      </c>
      <c r="L6" s="18"/>
      <c r="M6" s="18"/>
    </row>
    <row r="7" spans="1:13" x14ac:dyDescent="0.25">
      <c r="H7" s="1"/>
      <c r="I7" s="16" t="s">
        <v>5</v>
      </c>
      <c r="J7" s="41">
        <f>(($L$25*$D$25+$L$41*$D$41+$L$62*$D$62)/($D$27+$D$43+$D$64))*$J$6</f>
        <v>82.091719235079566</v>
      </c>
      <c r="K7" s="17"/>
    </row>
    <row r="8" spans="1:13" ht="13.8" thickBot="1" x14ac:dyDescent="0.3">
      <c r="I8" s="16" t="s">
        <v>6</v>
      </c>
      <c r="J8" s="42">
        <f>(($M$25*$D$25+$M$41*$D$41+$M$62*$D$62)/($D$27+$D$43+$D$64))*$J$6</f>
        <v>412.04941582544814</v>
      </c>
    </row>
    <row r="9" spans="1:13" x14ac:dyDescent="0.25">
      <c r="I9" s="16" t="s">
        <v>7</v>
      </c>
      <c r="J9" s="41">
        <f>SUM(J7:J8)</f>
        <v>494.14113506052769</v>
      </c>
    </row>
    <row r="10" spans="1:13" x14ac:dyDescent="0.25">
      <c r="I10" s="18"/>
    </row>
    <row r="11" spans="1:13" x14ac:dyDescent="0.25">
      <c r="A11" s="102" t="s">
        <v>8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</row>
    <row r="12" spans="1:13" x14ac:dyDescent="0.25">
      <c r="H12" s="101" t="s">
        <v>9</v>
      </c>
      <c r="I12" s="101"/>
      <c r="J12" s="101" t="s">
        <v>10</v>
      </c>
      <c r="K12" s="101"/>
      <c r="L12" s="101" t="s">
        <v>11</v>
      </c>
      <c r="M12" s="101"/>
    </row>
    <row r="13" spans="1:13" x14ac:dyDescent="0.25">
      <c r="D13" s="7" t="s">
        <v>12</v>
      </c>
      <c r="H13" s="101" t="s">
        <v>13</v>
      </c>
      <c r="I13" s="101"/>
      <c r="J13" s="101" t="s">
        <v>14</v>
      </c>
      <c r="K13" s="101"/>
      <c r="L13" s="101" t="s">
        <v>14</v>
      </c>
      <c r="M13" s="101"/>
    </row>
    <row r="14" spans="1:13" x14ac:dyDescent="0.25">
      <c r="A14" s="7" t="s">
        <v>15</v>
      </c>
      <c r="B14" s="7" t="s">
        <v>16</v>
      </c>
      <c r="C14" s="7" t="s">
        <v>17</v>
      </c>
      <c r="D14" s="7" t="s">
        <v>18</v>
      </c>
      <c r="E14" s="18" t="s">
        <v>19</v>
      </c>
      <c r="F14" s="3" t="s">
        <v>20</v>
      </c>
      <c r="H14" s="101" t="s">
        <v>20</v>
      </c>
      <c r="I14" s="101"/>
      <c r="J14" s="101" t="s">
        <v>21</v>
      </c>
      <c r="K14" s="101"/>
      <c r="L14" s="101" t="s">
        <v>21</v>
      </c>
      <c r="M14" s="101"/>
    </row>
    <row r="15" spans="1:13" x14ac:dyDescent="0.25">
      <c r="A15" s="7" t="s">
        <v>22</v>
      </c>
      <c r="B15" s="7" t="s">
        <v>23</v>
      </c>
      <c r="C15" s="19" t="s">
        <v>24</v>
      </c>
      <c r="D15" s="7" t="s">
        <v>13</v>
      </c>
      <c r="E15" s="18" t="s">
        <v>25</v>
      </c>
      <c r="F15" s="3" t="s">
        <v>26</v>
      </c>
      <c r="G15" s="7" t="s">
        <v>27</v>
      </c>
      <c r="H15" s="7" t="s">
        <v>28</v>
      </c>
      <c r="I15" s="7" t="s">
        <v>29</v>
      </c>
      <c r="J15" s="7" t="s">
        <v>28</v>
      </c>
      <c r="K15" s="7" t="s">
        <v>29</v>
      </c>
      <c r="L15" s="7" t="s">
        <v>28</v>
      </c>
      <c r="M15" s="7" t="s">
        <v>29</v>
      </c>
    </row>
    <row r="16" spans="1:13" x14ac:dyDescent="0.25">
      <c r="A16" s="7"/>
      <c r="C16" s="19"/>
      <c r="E16" s="7" t="s">
        <v>28</v>
      </c>
      <c r="F16" s="7" t="s">
        <v>29</v>
      </c>
      <c r="G16" s="7" t="s">
        <v>30</v>
      </c>
      <c r="H16" s="7" t="s">
        <v>31</v>
      </c>
      <c r="I16" s="7" t="s">
        <v>31</v>
      </c>
      <c r="J16" s="101" t="s">
        <v>32</v>
      </c>
      <c r="K16" s="101"/>
      <c r="L16" s="101" t="s">
        <v>32</v>
      </c>
      <c r="M16" s="101"/>
    </row>
    <row r="17" spans="1:14" x14ac:dyDescent="0.25">
      <c r="A17" s="7">
        <v>441125005</v>
      </c>
      <c r="B17" s="19" t="s">
        <v>33</v>
      </c>
      <c r="C17" s="19">
        <v>25</v>
      </c>
      <c r="D17" s="7">
        <v>2000</v>
      </c>
      <c r="E17" s="7">
        <v>55</v>
      </c>
      <c r="F17" s="7">
        <v>346</v>
      </c>
      <c r="G17" s="7">
        <f>SUM(E17:F17)</f>
        <v>401</v>
      </c>
      <c r="H17" s="20">
        <f>($D17*E17)/10^6</f>
        <v>0.11</v>
      </c>
      <c r="I17" s="20">
        <f>($D17*F17)/10^6</f>
        <v>0.69199999999999995</v>
      </c>
      <c r="J17" s="57">
        <f>H17/$D$25</f>
        <v>1.0686874574953852E-5</v>
      </c>
      <c r="K17" s="57">
        <f>I17/$D$25</f>
        <v>6.7230156416982412E-5</v>
      </c>
      <c r="L17" s="57">
        <f>J17*1.1</f>
        <v>1.1755562032449238E-5</v>
      </c>
      <c r="M17" s="57">
        <f>K17*1.1</f>
        <v>7.3953172058680659E-5</v>
      </c>
    </row>
    <row r="18" spans="1:14" x14ac:dyDescent="0.25">
      <c r="A18" s="7">
        <v>441150000</v>
      </c>
      <c r="B18" s="19" t="s">
        <v>33</v>
      </c>
      <c r="C18" s="19">
        <v>50</v>
      </c>
      <c r="D18" s="7">
        <v>3500</v>
      </c>
      <c r="E18" s="7">
        <v>102</v>
      </c>
      <c r="F18" s="7">
        <v>522</v>
      </c>
      <c r="G18" s="7">
        <f t="shared" ref="G18:G23" si="0">SUM(E18:F18)</f>
        <v>624</v>
      </c>
      <c r="H18" s="20">
        <f t="shared" ref="H18:I24" si="1">($D18*E18)/10^6</f>
        <v>0.35699999999999998</v>
      </c>
      <c r="I18" s="20">
        <f t="shared" si="1"/>
        <v>1.827</v>
      </c>
      <c r="J18" s="57">
        <f t="shared" ref="J18:J24" si="2">H18/D$25</f>
        <v>3.4683765665986593E-5</v>
      </c>
      <c r="K18" s="57">
        <f t="shared" ref="K18:K24" si="3">I18/$D$25</f>
        <v>1.7749927134946079E-4</v>
      </c>
      <c r="L18" s="57">
        <f t="shared" ref="L18:M24" si="4">J18*1.1</f>
        <v>3.8152142232585257E-5</v>
      </c>
      <c r="M18" s="57">
        <f t="shared" si="4"/>
        <v>1.9524919848440688E-4</v>
      </c>
    </row>
    <row r="19" spans="1:14" x14ac:dyDescent="0.25">
      <c r="A19" s="7">
        <v>441175002</v>
      </c>
      <c r="B19" s="19" t="s">
        <v>33</v>
      </c>
      <c r="C19" s="19">
        <v>75</v>
      </c>
      <c r="D19" s="7">
        <v>486</v>
      </c>
      <c r="E19" s="7">
        <v>121</v>
      </c>
      <c r="F19" s="7">
        <v>740</v>
      </c>
      <c r="G19" s="7">
        <f t="shared" si="0"/>
        <v>861</v>
      </c>
      <c r="H19" s="20">
        <f t="shared" si="1"/>
        <v>5.8805999999999997E-2</v>
      </c>
      <c r="I19" s="20">
        <f t="shared" si="1"/>
        <v>0.35964000000000002</v>
      </c>
      <c r="J19" s="57">
        <f t="shared" si="2"/>
        <v>5.7132031477703293E-6</v>
      </c>
      <c r="K19" s="57">
        <f t="shared" si="3"/>
        <v>3.4940250655785489E-5</v>
      </c>
      <c r="L19" s="57">
        <f t="shared" si="4"/>
        <v>6.2845234625473623E-6</v>
      </c>
      <c r="M19" s="57">
        <f t="shared" si="4"/>
        <v>3.843427572136404E-5</v>
      </c>
    </row>
    <row r="20" spans="1:14" x14ac:dyDescent="0.25">
      <c r="A20" s="7">
        <v>444125006</v>
      </c>
      <c r="B20" s="19" t="s">
        <v>33</v>
      </c>
      <c r="C20" s="19">
        <v>25</v>
      </c>
      <c r="D20" s="7">
        <v>500</v>
      </c>
      <c r="E20" s="7">
        <v>63</v>
      </c>
      <c r="F20" s="7">
        <v>316</v>
      </c>
      <c r="G20" s="7">
        <f t="shared" si="0"/>
        <v>379</v>
      </c>
      <c r="H20" s="20">
        <f t="shared" si="1"/>
        <v>3.15E-2</v>
      </c>
      <c r="I20" s="20">
        <f t="shared" si="1"/>
        <v>0.158</v>
      </c>
      <c r="J20" s="57">
        <f t="shared" si="2"/>
        <v>3.0603322646458761E-6</v>
      </c>
      <c r="K20" s="57">
        <f t="shared" si="3"/>
        <v>1.5350238025842807E-5</v>
      </c>
      <c r="L20" s="57">
        <f t="shared" si="4"/>
        <v>3.366365491110464E-6</v>
      </c>
      <c r="M20" s="57">
        <f t="shared" si="4"/>
        <v>1.6885261828427088E-5</v>
      </c>
    </row>
    <row r="21" spans="1:14" x14ac:dyDescent="0.25">
      <c r="A21" s="7">
        <v>444150001</v>
      </c>
      <c r="B21" s="19" t="s">
        <v>33</v>
      </c>
      <c r="C21" s="19">
        <v>50</v>
      </c>
      <c r="D21" s="7">
        <v>575</v>
      </c>
      <c r="E21" s="7">
        <v>103</v>
      </c>
      <c r="F21" s="7">
        <v>503</v>
      </c>
      <c r="G21" s="7">
        <f t="shared" si="0"/>
        <v>606</v>
      </c>
      <c r="H21" s="20">
        <f t="shared" si="1"/>
        <v>5.9225E-2</v>
      </c>
      <c r="I21" s="20">
        <f t="shared" si="1"/>
        <v>0.28922500000000001</v>
      </c>
      <c r="J21" s="57">
        <f t="shared" si="2"/>
        <v>5.7539104245603807E-6</v>
      </c>
      <c r="K21" s="57">
        <f t="shared" si="3"/>
        <v>2.8099193626736619E-5</v>
      </c>
      <c r="L21" s="57">
        <f t="shared" si="4"/>
        <v>6.3293014670164189E-6</v>
      </c>
      <c r="M21" s="57">
        <f t="shared" si="4"/>
        <v>3.0909112989410286E-5</v>
      </c>
    </row>
    <row r="22" spans="1:14" x14ac:dyDescent="0.25">
      <c r="A22" s="7">
        <v>457225004</v>
      </c>
      <c r="B22" s="19" t="s">
        <v>33</v>
      </c>
      <c r="C22" s="19">
        <v>25</v>
      </c>
      <c r="D22" s="7">
        <v>1300</v>
      </c>
      <c r="E22" s="7">
        <v>58</v>
      </c>
      <c r="F22" s="7">
        <v>306</v>
      </c>
      <c r="G22" s="7">
        <f t="shared" si="0"/>
        <v>364</v>
      </c>
      <c r="H22" s="20">
        <f t="shared" si="1"/>
        <v>7.5399999999999995E-2</v>
      </c>
      <c r="I22" s="20">
        <f t="shared" si="1"/>
        <v>0.39779999999999999</v>
      </c>
      <c r="J22" s="57">
        <f t="shared" si="2"/>
        <v>7.3253667541047311E-6</v>
      </c>
      <c r="K22" s="57">
        <f t="shared" si="3"/>
        <v>3.8647624599242205E-5</v>
      </c>
      <c r="L22" s="57">
        <f t="shared" si="4"/>
        <v>8.0579034295152044E-6</v>
      </c>
      <c r="M22" s="57">
        <f t="shared" si="4"/>
        <v>4.2512387059166431E-5</v>
      </c>
    </row>
    <row r="23" spans="1:14" x14ac:dyDescent="0.25">
      <c r="A23" s="7">
        <v>457250009</v>
      </c>
      <c r="B23" s="19" t="s">
        <v>33</v>
      </c>
      <c r="C23" s="19">
        <v>50</v>
      </c>
      <c r="D23" s="7">
        <v>1800</v>
      </c>
      <c r="E23" s="7">
        <v>109</v>
      </c>
      <c r="F23" s="7">
        <v>469</v>
      </c>
      <c r="G23" s="7">
        <f t="shared" si="0"/>
        <v>578</v>
      </c>
      <c r="H23" s="20">
        <f t="shared" si="1"/>
        <v>0.19620000000000001</v>
      </c>
      <c r="I23" s="20">
        <f t="shared" si="1"/>
        <v>0.84419999999999995</v>
      </c>
      <c r="J23" s="58">
        <f t="shared" si="2"/>
        <v>1.9061498105508601E-5</v>
      </c>
      <c r="K23" s="58">
        <f t="shared" si="3"/>
        <v>8.2016904692509474E-5</v>
      </c>
      <c r="L23" s="58">
        <f t="shared" si="4"/>
        <v>2.0967647916059462E-5</v>
      </c>
      <c r="M23" s="57">
        <f t="shared" si="4"/>
        <v>9.0218595161760433E-5</v>
      </c>
    </row>
    <row r="24" spans="1:14" ht="13.8" thickBot="1" x14ac:dyDescent="0.3">
      <c r="A24" s="7">
        <v>457275001</v>
      </c>
      <c r="B24" s="19" t="s">
        <v>33</v>
      </c>
      <c r="C24" s="21">
        <v>75</v>
      </c>
      <c r="D24" s="22">
        <v>132</v>
      </c>
      <c r="E24" s="7">
        <v>129</v>
      </c>
      <c r="F24" s="7">
        <v>681</v>
      </c>
      <c r="G24" s="7">
        <f>SUM(E24:F24)</f>
        <v>810</v>
      </c>
      <c r="H24" s="20">
        <f t="shared" si="1"/>
        <v>1.7028000000000001E-2</v>
      </c>
      <c r="I24" s="20">
        <f t="shared" si="1"/>
        <v>8.9892E-2</v>
      </c>
      <c r="J24" s="59">
        <f t="shared" si="2"/>
        <v>1.6543281842028565E-6</v>
      </c>
      <c r="K24" s="59">
        <f t="shared" si="3"/>
        <v>8.7333139026522888E-6</v>
      </c>
      <c r="L24" s="59">
        <f t="shared" si="4"/>
        <v>1.8197610026231424E-6</v>
      </c>
      <c r="M24" s="59">
        <f t="shared" si="4"/>
        <v>9.6066452929175188E-6</v>
      </c>
    </row>
    <row r="25" spans="1:14" x14ac:dyDescent="0.25">
      <c r="A25" s="7" t="s">
        <v>34</v>
      </c>
      <c r="B25" s="19"/>
      <c r="D25" s="7">
        <f>SUM(D17:D24)</f>
        <v>10293</v>
      </c>
      <c r="H25" s="20">
        <f>SUM(H17:H24)</f>
        <v>0.90515900000000005</v>
      </c>
      <c r="I25" s="20">
        <f>SUM(I17:I24)</f>
        <v>4.6577570000000001</v>
      </c>
      <c r="J25" s="57">
        <f>H25/$D25</f>
        <v>8.7939279121733227E-5</v>
      </c>
      <c r="K25" s="57">
        <f>I25/$D25</f>
        <v>4.5251695326921208E-4</v>
      </c>
      <c r="L25" s="60">
        <f>J25*1.09</f>
        <v>9.5853814242689229E-5</v>
      </c>
      <c r="M25" s="60">
        <f>K25*1.09</f>
        <v>4.9324347906344124E-4</v>
      </c>
    </row>
    <row r="26" spans="1:14" x14ac:dyDescent="0.25">
      <c r="B26" s="23"/>
    </row>
    <row r="27" spans="1:14" x14ac:dyDescent="0.25">
      <c r="B27" s="7" t="s">
        <v>35</v>
      </c>
      <c r="D27" s="7">
        <v>11601</v>
      </c>
    </row>
    <row r="28" spans="1:14" x14ac:dyDescent="0.25">
      <c r="B28" s="7" t="s">
        <v>90</v>
      </c>
      <c r="N28" t="s">
        <v>1</v>
      </c>
    </row>
    <row r="29" spans="1:14" x14ac:dyDescent="0.25">
      <c r="A29" s="102" t="s">
        <v>36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  <row r="30" spans="1:14" x14ac:dyDescent="0.25">
      <c r="H30" s="101" t="s">
        <v>37</v>
      </c>
      <c r="I30" s="101"/>
      <c r="J30" s="101" t="s">
        <v>10</v>
      </c>
      <c r="K30" s="101"/>
      <c r="L30" s="101" t="s">
        <v>11</v>
      </c>
      <c r="M30" s="101"/>
    </row>
    <row r="31" spans="1:14" x14ac:dyDescent="0.25">
      <c r="D31" s="7" t="s">
        <v>12</v>
      </c>
      <c r="H31" s="101" t="s">
        <v>13</v>
      </c>
      <c r="I31" s="101"/>
      <c r="J31" s="101" t="s">
        <v>38</v>
      </c>
      <c r="K31" s="101"/>
      <c r="L31" s="101" t="s">
        <v>38</v>
      </c>
      <c r="M31" s="101"/>
    </row>
    <row r="32" spans="1:14" x14ac:dyDescent="0.25">
      <c r="A32" s="7" t="s">
        <v>15</v>
      </c>
      <c r="B32" s="7" t="s">
        <v>16</v>
      </c>
      <c r="C32" s="7" t="s">
        <v>17</v>
      </c>
      <c r="D32" s="7" t="s">
        <v>18</v>
      </c>
      <c r="E32" s="18" t="s">
        <v>19</v>
      </c>
      <c r="F32" s="3" t="s">
        <v>20</v>
      </c>
      <c r="H32" s="101" t="s">
        <v>20</v>
      </c>
      <c r="I32" s="101"/>
      <c r="J32" s="101" t="s">
        <v>21</v>
      </c>
      <c r="K32" s="101"/>
      <c r="L32" s="101" t="s">
        <v>21</v>
      </c>
      <c r="M32" s="101"/>
    </row>
    <row r="33" spans="1:13" x14ac:dyDescent="0.25">
      <c r="A33" s="7" t="s">
        <v>22</v>
      </c>
      <c r="B33" s="7" t="s">
        <v>23</v>
      </c>
      <c r="C33" s="7" t="s">
        <v>24</v>
      </c>
      <c r="D33" s="7" t="s">
        <v>13</v>
      </c>
      <c r="E33" s="18" t="s">
        <v>25</v>
      </c>
      <c r="F33" s="3" t="s">
        <v>26</v>
      </c>
      <c r="H33" s="7" t="s">
        <v>28</v>
      </c>
      <c r="I33" s="7" t="s">
        <v>29</v>
      </c>
      <c r="J33" s="7" t="s">
        <v>28</v>
      </c>
      <c r="K33" s="7" t="s">
        <v>29</v>
      </c>
      <c r="L33" s="7" t="s">
        <v>28</v>
      </c>
      <c r="M33" s="7" t="s">
        <v>29</v>
      </c>
    </row>
    <row r="34" spans="1:13" x14ac:dyDescent="0.25">
      <c r="A34" s="7"/>
      <c r="E34" s="7" t="s">
        <v>28</v>
      </c>
      <c r="F34" s="7" t="s">
        <v>29</v>
      </c>
      <c r="G34" s="7" t="s">
        <v>27</v>
      </c>
      <c r="H34" s="7" t="s">
        <v>31</v>
      </c>
      <c r="I34" s="7" t="s">
        <v>31</v>
      </c>
      <c r="J34" s="101" t="s">
        <v>32</v>
      </c>
      <c r="K34" s="101"/>
      <c r="L34" s="101" t="s">
        <v>32</v>
      </c>
      <c r="M34" s="101"/>
    </row>
    <row r="35" spans="1:13" x14ac:dyDescent="0.25">
      <c r="A35" s="7">
        <v>459420009</v>
      </c>
      <c r="B35" s="19" t="s">
        <v>39</v>
      </c>
      <c r="C35" s="19">
        <v>50</v>
      </c>
      <c r="D35" s="7">
        <v>300</v>
      </c>
      <c r="E35" s="7">
        <v>109</v>
      </c>
      <c r="F35" s="7">
        <v>512</v>
      </c>
      <c r="G35" s="7">
        <f t="shared" ref="G35:G40" si="5">SUM(E35:F35)</f>
        <v>621</v>
      </c>
      <c r="H35" s="20">
        <f t="shared" ref="H35:H40" si="6">(D35*E35)/10^6</f>
        <v>3.27E-2</v>
      </c>
      <c r="I35" s="20">
        <f t="shared" ref="I35:I40" si="7">($D35*F35)/10^6</f>
        <v>0.15359999999999999</v>
      </c>
      <c r="J35" s="7">
        <f t="shared" ref="J35:J40" si="8">H35/D$41</f>
        <v>1.2576923076923076E-5</v>
      </c>
      <c r="K35" s="7">
        <f t="shared" ref="K35:K40" si="9">I35/$D$41</f>
        <v>5.9076923076923073E-5</v>
      </c>
      <c r="L35" s="7">
        <f>J35*1.1</f>
        <v>1.3834615384615385E-5</v>
      </c>
      <c r="M35" s="7">
        <f>K35*1.1</f>
        <v>6.498461538461539E-5</v>
      </c>
    </row>
    <row r="36" spans="1:13" x14ac:dyDescent="0.25">
      <c r="A36" s="7">
        <v>459421005</v>
      </c>
      <c r="B36" s="19" t="s">
        <v>39</v>
      </c>
      <c r="C36" s="19">
        <v>75</v>
      </c>
      <c r="D36" s="7">
        <v>300</v>
      </c>
      <c r="E36" s="7">
        <v>162</v>
      </c>
      <c r="F36" s="7">
        <v>632</v>
      </c>
      <c r="G36" s="7">
        <f t="shared" si="5"/>
        <v>794</v>
      </c>
      <c r="H36" s="20">
        <f t="shared" si="6"/>
        <v>4.8599999999999997E-2</v>
      </c>
      <c r="I36" s="20">
        <f t="shared" si="7"/>
        <v>0.18959999999999999</v>
      </c>
      <c r="J36" s="7">
        <f t="shared" si="8"/>
        <v>1.8692307692307692E-5</v>
      </c>
      <c r="K36" s="7">
        <f t="shared" si="9"/>
        <v>7.2923076923076923E-5</v>
      </c>
      <c r="L36" s="7">
        <f t="shared" ref="L36:M40" si="10">J36*1.1</f>
        <v>2.0561538461538461E-5</v>
      </c>
      <c r="M36" s="7">
        <f t="shared" si="10"/>
        <v>8.0215384615384616E-5</v>
      </c>
    </row>
    <row r="37" spans="1:13" x14ac:dyDescent="0.25">
      <c r="A37" s="7">
        <v>459481008</v>
      </c>
      <c r="B37" s="19" t="s">
        <v>39</v>
      </c>
      <c r="C37" s="19">
        <v>50</v>
      </c>
      <c r="D37" s="7">
        <v>550</v>
      </c>
      <c r="E37" s="7">
        <v>120</v>
      </c>
      <c r="F37" s="7">
        <v>457</v>
      </c>
      <c r="G37" s="7">
        <f t="shared" si="5"/>
        <v>577</v>
      </c>
      <c r="H37" s="20">
        <f t="shared" si="6"/>
        <v>6.6000000000000003E-2</v>
      </c>
      <c r="I37" s="20">
        <f t="shared" si="7"/>
        <v>0.25135000000000002</v>
      </c>
      <c r="J37" s="7">
        <f t="shared" si="8"/>
        <v>2.5384615384615386E-5</v>
      </c>
      <c r="K37" s="7">
        <f t="shared" si="9"/>
        <v>9.6673076923076931E-5</v>
      </c>
      <c r="L37" s="7">
        <f t="shared" si="10"/>
        <v>2.7923076923076927E-5</v>
      </c>
      <c r="M37" s="7">
        <f t="shared" si="10"/>
        <v>1.0634038461538463E-4</v>
      </c>
    </row>
    <row r="38" spans="1:13" x14ac:dyDescent="0.25">
      <c r="A38" s="7">
        <v>459482004</v>
      </c>
      <c r="B38" s="19" t="s">
        <v>39</v>
      </c>
      <c r="C38" s="19">
        <v>75</v>
      </c>
      <c r="D38" s="7">
        <v>550</v>
      </c>
      <c r="E38" s="7">
        <v>152</v>
      </c>
      <c r="F38" s="7">
        <v>667</v>
      </c>
      <c r="G38" s="7">
        <f t="shared" si="5"/>
        <v>819</v>
      </c>
      <c r="H38" s="20">
        <f t="shared" si="6"/>
        <v>8.3599999999999994E-2</v>
      </c>
      <c r="I38" s="20">
        <f t="shared" si="7"/>
        <v>0.36685000000000001</v>
      </c>
      <c r="J38" s="7">
        <f t="shared" si="8"/>
        <v>3.215384615384615E-5</v>
      </c>
      <c r="K38" s="7">
        <f t="shared" si="9"/>
        <v>1.4109615384615384E-4</v>
      </c>
      <c r="L38" s="7">
        <f t="shared" si="10"/>
        <v>3.5369230769230771E-5</v>
      </c>
      <c r="M38" s="7">
        <f t="shared" si="10"/>
        <v>1.5520576923076923E-4</v>
      </c>
    </row>
    <row r="39" spans="1:13" x14ac:dyDescent="0.25">
      <c r="A39" s="7">
        <v>459493006</v>
      </c>
      <c r="B39" s="19" t="s">
        <v>39</v>
      </c>
      <c r="C39" s="19">
        <v>50</v>
      </c>
      <c r="D39" s="7">
        <v>400</v>
      </c>
      <c r="E39" s="7">
        <v>117</v>
      </c>
      <c r="F39" s="7">
        <v>481</v>
      </c>
      <c r="G39" s="7">
        <f t="shared" si="5"/>
        <v>598</v>
      </c>
      <c r="H39" s="20">
        <f t="shared" si="6"/>
        <v>4.6800000000000001E-2</v>
      </c>
      <c r="I39" s="20">
        <f t="shared" si="7"/>
        <v>0.19239999999999999</v>
      </c>
      <c r="J39" s="7">
        <f t="shared" si="8"/>
        <v>1.8E-5</v>
      </c>
      <c r="K39" s="7">
        <f t="shared" si="9"/>
        <v>7.3999999999999996E-5</v>
      </c>
      <c r="L39" s="7">
        <f t="shared" si="10"/>
        <v>1.9800000000000004E-5</v>
      </c>
      <c r="M39" s="7">
        <f t="shared" si="10"/>
        <v>8.14E-5</v>
      </c>
    </row>
    <row r="40" spans="1:13" ht="13.8" thickBot="1" x14ac:dyDescent="0.3">
      <c r="A40" s="7">
        <v>459494002</v>
      </c>
      <c r="B40" s="19" t="s">
        <v>39</v>
      </c>
      <c r="C40" s="19">
        <v>75</v>
      </c>
      <c r="D40" s="22">
        <v>500</v>
      </c>
      <c r="E40" s="7">
        <v>155</v>
      </c>
      <c r="F40" s="7">
        <v>666</v>
      </c>
      <c r="G40" s="7">
        <f t="shared" si="5"/>
        <v>821</v>
      </c>
      <c r="H40" s="20">
        <f t="shared" si="6"/>
        <v>7.7499999999999999E-2</v>
      </c>
      <c r="I40" s="20">
        <f t="shared" si="7"/>
        <v>0.33300000000000002</v>
      </c>
      <c r="J40" s="22">
        <f t="shared" si="8"/>
        <v>2.9807692307692308E-5</v>
      </c>
      <c r="K40" s="22">
        <f t="shared" si="9"/>
        <v>1.2807692307692308E-4</v>
      </c>
      <c r="L40" s="22">
        <f t="shared" si="10"/>
        <v>3.2788461538461541E-5</v>
      </c>
      <c r="M40" s="22">
        <f t="shared" si="10"/>
        <v>1.4088461538461539E-4</v>
      </c>
    </row>
    <row r="41" spans="1:13" x14ac:dyDescent="0.25">
      <c r="A41" s="7" t="s">
        <v>34</v>
      </c>
      <c r="B41" s="19"/>
      <c r="C41" s="19"/>
      <c r="D41" s="7">
        <f>SUM(D35:D40)</f>
        <v>2600</v>
      </c>
      <c r="H41" s="20">
        <f>SUM(H35:H40)</f>
        <v>0.35520000000000002</v>
      </c>
      <c r="I41" s="20">
        <f>SUM(I35:I40)</f>
        <v>1.4867999999999999</v>
      </c>
      <c r="J41" s="7">
        <f>H41/D41</f>
        <v>1.3661538461538463E-4</v>
      </c>
      <c r="K41" s="7">
        <f>I41/D41</f>
        <v>5.7184615384615379E-4</v>
      </c>
      <c r="L41" s="45">
        <f>J41*1.09</f>
        <v>1.4891076923076926E-4</v>
      </c>
      <c r="M41" s="45">
        <f>K41*1.09</f>
        <v>6.2331230769230772E-4</v>
      </c>
    </row>
    <row r="42" spans="1:13" x14ac:dyDescent="0.25">
      <c r="H42" s="20"/>
      <c r="I42" s="20"/>
    </row>
    <row r="43" spans="1:13" x14ac:dyDescent="0.25">
      <c r="B43" s="7" t="s">
        <v>35</v>
      </c>
      <c r="D43" s="7">
        <v>4387</v>
      </c>
    </row>
    <row r="44" spans="1:13" x14ac:dyDescent="0.25">
      <c r="B44" s="7" t="s">
        <v>90</v>
      </c>
    </row>
    <row r="45" spans="1:13" x14ac:dyDescent="0.25">
      <c r="A45" s="102" t="s">
        <v>92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</row>
    <row r="46" spans="1:13" x14ac:dyDescent="0.25">
      <c r="H46" s="101" t="s">
        <v>40</v>
      </c>
      <c r="I46" s="101"/>
      <c r="J46" s="101" t="s">
        <v>10</v>
      </c>
      <c r="K46" s="101"/>
      <c r="L46" s="101" t="s">
        <v>11</v>
      </c>
      <c r="M46" s="101"/>
    </row>
    <row r="47" spans="1:13" x14ac:dyDescent="0.25">
      <c r="D47" s="7" t="s">
        <v>12</v>
      </c>
      <c r="H47" s="101" t="s">
        <v>13</v>
      </c>
      <c r="I47" s="101"/>
      <c r="J47" s="101" t="s">
        <v>93</v>
      </c>
      <c r="K47" s="101"/>
      <c r="L47" s="101" t="s">
        <v>93</v>
      </c>
      <c r="M47" s="101"/>
    </row>
    <row r="48" spans="1:13" x14ac:dyDescent="0.25">
      <c r="A48" s="7" t="s">
        <v>15</v>
      </c>
      <c r="B48" s="7" t="s">
        <v>16</v>
      </c>
      <c r="D48" s="7" t="s">
        <v>18</v>
      </c>
      <c r="E48" s="18" t="s">
        <v>19</v>
      </c>
      <c r="F48" s="3" t="s">
        <v>20</v>
      </c>
      <c r="H48" s="101" t="s">
        <v>20</v>
      </c>
      <c r="I48" s="101"/>
      <c r="J48" s="101" t="s">
        <v>21</v>
      </c>
      <c r="K48" s="101"/>
      <c r="L48" s="101" t="s">
        <v>21</v>
      </c>
      <c r="M48" s="101"/>
    </row>
    <row r="49" spans="1:14" x14ac:dyDescent="0.25">
      <c r="A49" s="7" t="s">
        <v>22</v>
      </c>
      <c r="B49" s="7" t="s">
        <v>23</v>
      </c>
      <c r="D49" s="7" t="s">
        <v>13</v>
      </c>
      <c r="E49" s="18" t="s">
        <v>25</v>
      </c>
      <c r="F49" s="3" t="s">
        <v>26</v>
      </c>
      <c r="H49" s="7" t="s">
        <v>28</v>
      </c>
      <c r="I49" s="7" t="s">
        <v>29</v>
      </c>
      <c r="J49" s="7" t="s">
        <v>28</v>
      </c>
      <c r="K49" s="7" t="s">
        <v>29</v>
      </c>
      <c r="L49" s="7" t="s">
        <v>28</v>
      </c>
      <c r="M49" s="7" t="s">
        <v>29</v>
      </c>
    </row>
    <row r="50" spans="1:14" x14ac:dyDescent="0.25">
      <c r="A50" s="7"/>
      <c r="E50" s="7" t="s">
        <v>28</v>
      </c>
      <c r="F50" s="7" t="s">
        <v>29</v>
      </c>
      <c r="G50" s="7" t="s">
        <v>27</v>
      </c>
      <c r="H50" s="7" t="s">
        <v>31</v>
      </c>
      <c r="I50" s="7" t="s">
        <v>31</v>
      </c>
      <c r="J50" s="101" t="s">
        <v>32</v>
      </c>
      <c r="K50" s="101"/>
      <c r="L50" s="101" t="s">
        <v>32</v>
      </c>
      <c r="M50" s="101"/>
    </row>
    <row r="51" spans="1:14" x14ac:dyDescent="0.25">
      <c r="A51" s="7">
        <v>448633006</v>
      </c>
      <c r="B51" s="19" t="s">
        <v>41</v>
      </c>
      <c r="C51" s="19">
        <v>1000</v>
      </c>
      <c r="D51" s="7">
        <v>6</v>
      </c>
      <c r="E51" s="7">
        <v>1296</v>
      </c>
      <c r="F51" s="7">
        <v>8121</v>
      </c>
      <c r="G51" s="7">
        <f>SUM(E51:F51)</f>
        <v>9417</v>
      </c>
      <c r="H51" s="20">
        <f>(D51*E51)/10^6</f>
        <v>7.7759999999999999E-3</v>
      </c>
      <c r="I51" s="20">
        <f>($D51*F51)/10^6</f>
        <v>4.8725999999999998E-2</v>
      </c>
      <c r="J51" s="7">
        <f t="shared" ref="J51:J61" si="11">H51/D$62</f>
        <v>9.6476426799007451E-6</v>
      </c>
      <c r="K51" s="7">
        <f t="shared" ref="K51:K61" si="12">I51/D$62</f>
        <v>6.0454094292803967E-5</v>
      </c>
      <c r="L51" s="7">
        <f>J51*1.1</f>
        <v>1.061240694789082E-5</v>
      </c>
      <c r="M51" s="7">
        <f>K51*1.1</f>
        <v>6.6499503722084363E-5</v>
      </c>
    </row>
    <row r="52" spans="1:14" x14ac:dyDescent="0.25">
      <c r="A52" s="7">
        <v>448634002</v>
      </c>
      <c r="B52" s="19" t="s">
        <v>41</v>
      </c>
      <c r="C52" s="19">
        <v>1500</v>
      </c>
      <c r="D52" s="7">
        <v>37</v>
      </c>
      <c r="E52" s="7">
        <v>2506</v>
      </c>
      <c r="F52" s="7">
        <v>7908</v>
      </c>
      <c r="G52" s="7">
        <f t="shared" ref="G52:G61" si="13">SUM(E52:F52)</f>
        <v>10414</v>
      </c>
      <c r="H52" s="20">
        <f t="shared" ref="H52:H61" si="14">(D52*E52)/10^6</f>
        <v>9.2721999999999999E-2</v>
      </c>
      <c r="I52" s="20">
        <f t="shared" ref="I52:I61" si="15">($D52*F52)/10^6</f>
        <v>0.29259600000000002</v>
      </c>
      <c r="J52" s="7">
        <f t="shared" si="11"/>
        <v>1.1503970223325061E-4</v>
      </c>
      <c r="K52" s="7">
        <f t="shared" si="12"/>
        <v>3.6302233250620351E-4</v>
      </c>
      <c r="L52" s="7">
        <f>J52*1.1</f>
        <v>1.2654367245657568E-4</v>
      </c>
      <c r="M52" s="7">
        <f>K52*1.1</f>
        <v>3.9932456575682388E-4</v>
      </c>
      <c r="N52" t="s">
        <v>1</v>
      </c>
    </row>
    <row r="53" spans="1:14" x14ac:dyDescent="0.25">
      <c r="A53" s="7">
        <v>459208000</v>
      </c>
      <c r="B53" s="19" t="s">
        <v>42</v>
      </c>
      <c r="C53" s="19">
        <v>150</v>
      </c>
      <c r="D53" s="7">
        <v>131</v>
      </c>
      <c r="E53" s="7">
        <v>266</v>
      </c>
      <c r="F53" s="7">
        <v>1748</v>
      </c>
      <c r="G53" s="7">
        <f t="shared" si="13"/>
        <v>2014</v>
      </c>
      <c r="H53" s="20">
        <f t="shared" si="14"/>
        <v>3.4846000000000002E-2</v>
      </c>
      <c r="I53" s="20">
        <f t="shared" si="15"/>
        <v>0.228988</v>
      </c>
      <c r="J53" s="7">
        <f t="shared" si="11"/>
        <v>4.3233250620347396E-5</v>
      </c>
      <c r="K53" s="7">
        <f t="shared" si="12"/>
        <v>2.8410421836228288E-4</v>
      </c>
      <c r="L53" s="7">
        <f t="shared" ref="L53:M61" si="16">J53*1.1</f>
        <v>4.7556575682382139E-5</v>
      </c>
      <c r="M53" s="7">
        <f t="shared" si="16"/>
        <v>3.1251464019851118E-4</v>
      </c>
    </row>
    <row r="54" spans="1:14" x14ac:dyDescent="0.25">
      <c r="A54" s="7">
        <v>459208050</v>
      </c>
      <c r="B54" s="19" t="s">
        <v>42</v>
      </c>
      <c r="C54" s="19">
        <v>150</v>
      </c>
      <c r="D54" s="7">
        <v>30</v>
      </c>
      <c r="E54" s="7">
        <v>266</v>
      </c>
      <c r="F54" s="7">
        <v>1748</v>
      </c>
      <c r="G54" s="7">
        <f t="shared" si="13"/>
        <v>2014</v>
      </c>
      <c r="H54" s="20">
        <f t="shared" si="14"/>
        <v>7.9799999999999992E-3</v>
      </c>
      <c r="I54" s="20">
        <f t="shared" si="15"/>
        <v>5.2440000000000001E-2</v>
      </c>
      <c r="J54" s="7">
        <f t="shared" si="11"/>
        <v>9.9007444168734486E-6</v>
      </c>
      <c r="K54" s="7">
        <f t="shared" si="12"/>
        <v>6.5062034739454092E-5</v>
      </c>
      <c r="L54" s="7">
        <f t="shared" si="16"/>
        <v>1.0890818858560795E-5</v>
      </c>
      <c r="M54" s="7">
        <f t="shared" si="16"/>
        <v>7.1568238213399503E-5</v>
      </c>
    </row>
    <row r="55" spans="1:14" x14ac:dyDescent="0.25">
      <c r="A55" s="7">
        <v>459210004</v>
      </c>
      <c r="B55" s="19" t="s">
        <v>42</v>
      </c>
      <c r="C55" s="19">
        <v>300</v>
      </c>
      <c r="D55" s="7">
        <v>80</v>
      </c>
      <c r="E55" s="7">
        <v>506</v>
      </c>
      <c r="F55" s="7">
        <v>2888</v>
      </c>
      <c r="G55" s="7">
        <f t="shared" si="13"/>
        <v>3394</v>
      </c>
      <c r="H55" s="20">
        <f t="shared" si="14"/>
        <v>4.0480000000000002E-2</v>
      </c>
      <c r="I55" s="20">
        <f t="shared" si="15"/>
        <v>0.23104</v>
      </c>
      <c r="J55" s="7">
        <f t="shared" si="11"/>
        <v>5.0223325062034741E-5</v>
      </c>
      <c r="K55" s="7">
        <f t="shared" si="12"/>
        <v>2.8665012406947892E-4</v>
      </c>
      <c r="L55" s="7">
        <f t="shared" si="16"/>
        <v>5.524565756823822E-5</v>
      </c>
      <c r="M55" s="7">
        <f t="shared" si="16"/>
        <v>3.1531513647642682E-4</v>
      </c>
    </row>
    <row r="56" spans="1:14" x14ac:dyDescent="0.25">
      <c r="A56" s="7">
        <v>459460001</v>
      </c>
      <c r="B56" s="19" t="s">
        <v>42</v>
      </c>
      <c r="C56" s="19">
        <v>150</v>
      </c>
      <c r="D56" s="7">
        <v>232</v>
      </c>
      <c r="E56" s="7">
        <v>266</v>
      </c>
      <c r="F56" s="7">
        <v>1730</v>
      </c>
      <c r="G56" s="7">
        <f t="shared" si="13"/>
        <v>1996</v>
      </c>
      <c r="H56" s="20">
        <f t="shared" si="14"/>
        <v>6.1712000000000003E-2</v>
      </c>
      <c r="I56" s="20">
        <f t="shared" si="15"/>
        <v>0.40135999999999999</v>
      </c>
      <c r="J56" s="7">
        <f t="shared" si="11"/>
        <v>7.6565756823821342E-5</v>
      </c>
      <c r="K56" s="7">
        <f t="shared" si="12"/>
        <v>4.9796526054590566E-4</v>
      </c>
      <c r="L56" s="7">
        <f t="shared" si="16"/>
        <v>8.4222332506203487E-5</v>
      </c>
      <c r="M56" s="7">
        <f t="shared" si="16"/>
        <v>5.4776178660049623E-4</v>
      </c>
    </row>
    <row r="57" spans="1:14" x14ac:dyDescent="0.25">
      <c r="A57" s="7">
        <v>459460051</v>
      </c>
      <c r="B57" s="19" t="s">
        <v>42</v>
      </c>
      <c r="C57" s="19">
        <v>150</v>
      </c>
      <c r="D57" s="7">
        <v>74</v>
      </c>
      <c r="E57" s="7">
        <v>266</v>
      </c>
      <c r="F57" s="7">
        <v>1730</v>
      </c>
      <c r="G57" s="7">
        <f t="shared" si="13"/>
        <v>1996</v>
      </c>
      <c r="H57" s="20">
        <f t="shared" si="14"/>
        <v>1.9684E-2</v>
      </c>
      <c r="I57" s="20">
        <f>($D57*F57)/10^6</f>
        <v>0.12801999999999999</v>
      </c>
      <c r="J57" s="7">
        <f t="shared" si="11"/>
        <v>2.442183622828784E-5</v>
      </c>
      <c r="K57" s="7">
        <f t="shared" si="12"/>
        <v>1.5883374689826303E-4</v>
      </c>
      <c r="L57" s="7">
        <f t="shared" si="16"/>
        <v>2.6864019851116626E-5</v>
      </c>
      <c r="M57" s="7">
        <f t="shared" si="16"/>
        <v>1.7471712158808936E-4</v>
      </c>
    </row>
    <row r="58" spans="1:14" x14ac:dyDescent="0.25">
      <c r="A58" s="7">
        <v>459462003</v>
      </c>
      <c r="B58" s="19" t="s">
        <v>42</v>
      </c>
      <c r="C58" s="19">
        <v>300</v>
      </c>
      <c r="D58" s="7">
        <v>140</v>
      </c>
      <c r="E58" s="7">
        <v>506</v>
      </c>
      <c r="F58" s="7">
        <v>2860</v>
      </c>
      <c r="G58" s="7">
        <f t="shared" si="13"/>
        <v>3366</v>
      </c>
      <c r="H58" s="20">
        <f t="shared" si="14"/>
        <v>7.084E-2</v>
      </c>
      <c r="I58" s="20">
        <f t="shared" si="15"/>
        <v>0.40039999999999998</v>
      </c>
      <c r="J58" s="7">
        <f t="shared" si="11"/>
        <v>8.7890818858560793E-5</v>
      </c>
      <c r="K58" s="7">
        <f t="shared" si="12"/>
        <v>4.9677419354838702E-4</v>
      </c>
      <c r="L58" s="7">
        <f t="shared" si="16"/>
        <v>9.667990074441688E-5</v>
      </c>
      <c r="M58" s="7">
        <f t="shared" si="16"/>
        <v>5.4645161290322577E-4</v>
      </c>
    </row>
    <row r="59" spans="1:14" x14ac:dyDescent="0.25">
      <c r="A59" s="7">
        <v>459462053</v>
      </c>
      <c r="B59" s="19" t="s">
        <v>42</v>
      </c>
      <c r="C59" s="19">
        <v>300</v>
      </c>
      <c r="D59" s="7">
        <v>32</v>
      </c>
      <c r="E59" s="7">
        <v>506</v>
      </c>
      <c r="F59" s="7">
        <v>2860</v>
      </c>
      <c r="G59" s="7">
        <f t="shared" si="13"/>
        <v>3366</v>
      </c>
      <c r="H59" s="20">
        <f t="shared" si="14"/>
        <v>1.6192000000000002E-2</v>
      </c>
      <c r="I59" s="20">
        <f t="shared" si="15"/>
        <v>9.1520000000000004E-2</v>
      </c>
      <c r="J59" s="7">
        <f t="shared" si="11"/>
        <v>2.0089330024813898E-5</v>
      </c>
      <c r="K59" s="7">
        <f t="shared" si="12"/>
        <v>1.1354838709677419E-4</v>
      </c>
      <c r="L59" s="7">
        <f t="shared" si="16"/>
        <v>2.2098263027295288E-5</v>
      </c>
      <c r="M59" s="7">
        <f t="shared" si="16"/>
        <v>1.2490322580645163E-4</v>
      </c>
    </row>
    <row r="60" spans="1:14" x14ac:dyDescent="0.25">
      <c r="A60" s="7">
        <v>459463000</v>
      </c>
      <c r="B60" s="19" t="s">
        <v>42</v>
      </c>
      <c r="C60" s="19">
        <v>500</v>
      </c>
      <c r="D60" s="7">
        <v>28</v>
      </c>
      <c r="E60" s="7">
        <v>697</v>
      </c>
      <c r="F60" s="7">
        <v>5193</v>
      </c>
      <c r="G60" s="7">
        <f t="shared" si="13"/>
        <v>5890</v>
      </c>
      <c r="H60" s="20">
        <f t="shared" si="14"/>
        <v>1.9515999999999999E-2</v>
      </c>
      <c r="I60" s="20">
        <f t="shared" si="15"/>
        <v>0.14540400000000001</v>
      </c>
      <c r="J60" s="7">
        <f t="shared" si="11"/>
        <v>2.4213399503722083E-5</v>
      </c>
      <c r="K60" s="7">
        <f t="shared" si="12"/>
        <v>1.8040198511166253E-4</v>
      </c>
      <c r="L60" s="7">
        <f t="shared" si="16"/>
        <v>2.6634739454094293E-5</v>
      </c>
      <c r="M60" s="7">
        <f t="shared" si="16"/>
        <v>1.9844218362282878E-4</v>
      </c>
    </row>
    <row r="61" spans="1:14" ht="13.8" thickBot="1" x14ac:dyDescent="0.3">
      <c r="A61" s="7">
        <v>459463050</v>
      </c>
      <c r="B61" s="19" t="s">
        <v>42</v>
      </c>
      <c r="C61" s="19">
        <v>500</v>
      </c>
      <c r="D61" s="22">
        <v>16</v>
      </c>
      <c r="E61" s="7">
        <v>697</v>
      </c>
      <c r="F61" s="7">
        <v>5193</v>
      </c>
      <c r="G61" s="7">
        <f t="shared" si="13"/>
        <v>5890</v>
      </c>
      <c r="H61" s="20">
        <f t="shared" si="14"/>
        <v>1.1152E-2</v>
      </c>
      <c r="I61" s="20">
        <f t="shared" si="15"/>
        <v>8.3087999999999995E-2</v>
      </c>
      <c r="J61" s="22">
        <f t="shared" si="11"/>
        <v>1.3836228287841192E-5</v>
      </c>
      <c r="K61" s="22">
        <f t="shared" si="12"/>
        <v>1.0308684863523573E-4</v>
      </c>
      <c r="L61" s="22">
        <f t="shared" si="16"/>
        <v>1.5219851116625313E-5</v>
      </c>
      <c r="M61" s="22">
        <f t="shared" si="16"/>
        <v>1.1339553349875931E-4</v>
      </c>
    </row>
    <row r="62" spans="1:14" x14ac:dyDescent="0.25">
      <c r="A62" s="7" t="s">
        <v>34</v>
      </c>
      <c r="B62" s="19"/>
      <c r="C62" s="19"/>
      <c r="D62" s="7">
        <f>SUM(D51:D61)</f>
        <v>806</v>
      </c>
      <c r="H62" s="20">
        <f>SUM(H51:H61)</f>
        <v>0.38289999999999996</v>
      </c>
      <c r="I62" s="20">
        <f>SUM(I51:I61)</f>
        <v>2.1035820000000003</v>
      </c>
      <c r="J62" s="7">
        <f>H62/D62</f>
        <v>4.7506203473945404E-4</v>
      </c>
      <c r="K62" s="7">
        <f>I62/D62</f>
        <v>2.6099032258064519E-3</v>
      </c>
      <c r="L62" s="45">
        <f>J62*1.09</f>
        <v>5.1781761786600495E-4</v>
      </c>
      <c r="M62" s="45">
        <f>K62*1.09</f>
        <v>2.8447945161290326E-3</v>
      </c>
    </row>
    <row r="64" spans="1:14" x14ac:dyDescent="0.25">
      <c r="B64" s="7" t="s">
        <v>35</v>
      </c>
      <c r="D64" s="7">
        <v>2929</v>
      </c>
      <c r="I64" s="7" t="s">
        <v>1</v>
      </c>
    </row>
    <row r="65" spans="2:2" x14ac:dyDescent="0.25">
      <c r="B65" s="7" t="s">
        <v>90</v>
      </c>
    </row>
  </sheetData>
  <mergeCells count="38">
    <mergeCell ref="H3:K3"/>
    <mergeCell ref="J34:K34"/>
    <mergeCell ref="L34:M34"/>
    <mergeCell ref="H31:I31"/>
    <mergeCell ref="J31:K31"/>
    <mergeCell ref="L31:M31"/>
    <mergeCell ref="H32:I32"/>
    <mergeCell ref="J32:K32"/>
    <mergeCell ref="L32:M32"/>
    <mergeCell ref="J14:K14"/>
    <mergeCell ref="L14:M14"/>
    <mergeCell ref="A29:M29"/>
    <mergeCell ref="H30:I30"/>
    <mergeCell ref="J30:K30"/>
    <mergeCell ref="L30:M30"/>
    <mergeCell ref="A11:M11"/>
    <mergeCell ref="A45:M45"/>
    <mergeCell ref="H46:I46"/>
    <mergeCell ref="J46:K46"/>
    <mergeCell ref="L46:M46"/>
    <mergeCell ref="H4:K4"/>
    <mergeCell ref="H12:I12"/>
    <mergeCell ref="J12:K12"/>
    <mergeCell ref="L12:M12"/>
    <mergeCell ref="J16:K16"/>
    <mergeCell ref="L16:M16"/>
    <mergeCell ref="H13:I13"/>
    <mergeCell ref="J13:K13"/>
    <mergeCell ref="L13:M13"/>
    <mergeCell ref="H14:I14"/>
    <mergeCell ref="J50:K50"/>
    <mergeCell ref="L50:M50"/>
    <mergeCell ref="H47:I47"/>
    <mergeCell ref="J47:K47"/>
    <mergeCell ref="L47:M47"/>
    <mergeCell ref="H48:I48"/>
    <mergeCell ref="J48:K48"/>
    <mergeCell ref="L48:M48"/>
  </mergeCells>
  <phoneticPr fontId="5" type="noConversion"/>
  <pageMargins left="0.75" right="0.75" top="1" bottom="1" header="0.5" footer="0.5"/>
  <pageSetup orientation="portrait" r:id="rId1"/>
  <headerFooter alignWithMargins="0"/>
  <ignoredErrors>
    <ignoredError sqref="G17:G24 G35:G40 G51:G61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4DE4B9AC-3A6C-4ADD-B633-603EEADF8B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3304F-E17D-4AD6-971C-0FE7E2F26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5489F0-0C2D-43A1-B739-63885FF26C16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c85253b9-0a55-49a1-98ad-b5b6252d7079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 Annual TX Losses Energy</vt:lpstr>
      <vt:lpstr>2018 Hourly Load - RC2016</vt:lpstr>
      <vt:lpstr>Hourly Loads p.u. of Peak</vt:lpstr>
      <vt:lpstr>WLEF</vt:lpstr>
      <vt:lpstr>TX-Fleet Losses At Peak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RKM0TKW</dc:creator>
  <cp:lastModifiedBy>FPL_User</cp:lastModifiedBy>
  <cp:lastPrinted>2010-03-01T14:25:00Z</cp:lastPrinted>
  <dcterms:created xsi:type="dcterms:W3CDTF">2007-09-21T17:00:27Z</dcterms:created>
  <dcterms:modified xsi:type="dcterms:W3CDTF">2016-04-16T00:20:26Z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-1414563765</vt:i4>
  </property>
  <property fmtid="{D5CDD505-2E9C-101B-9397-08002B2CF9AE}" pid="3" name="_NewReviewCycle">
    <vt:lpwstr/>
  </property>
  <property fmtid="{D5CDD505-2E9C-101B-9397-08002B2CF9AE}" pid="4" name="_EmailEntryID">
    <vt:lpwstr>00000000AEC2FF81E353DB49BB53C786D947641607000A1612154BC505429F6FE1D5A24C41820000000E38EA00002B617A8F06E7124F9D8C7AE069F68EF90019A16AECAD0000</vt:lpwstr>
  </property>
  <property fmtid="{D5CDD505-2E9C-101B-9397-08002B2CF9AE}" pid="5" name="_EmailStoreID0">
    <vt:lpwstr>0000000038A1BB1005E5101AA1BB08002B2A56C20000454D534D44422E444C4C00000000000000001B55FA20AA6611CD9BC800AA002FC45A0C000000474F58455856533034002F6F3D46504C2F6F753D45786368616E67652041646D696E6973747261746976652047726F7570202846594449424F484632335350444C54292</vt:lpwstr>
  </property>
  <property fmtid="{D5CDD505-2E9C-101B-9397-08002B2CF9AE}" pid="6" name="_EmailStoreID1">
    <vt:lpwstr>F636E3D526563697069656E74732F636E3D414C533059485000</vt:lpwstr>
  </property>
  <property fmtid="{D5CDD505-2E9C-101B-9397-08002B2CF9AE}" pid="7" name="_ReviewingToolsShownOnce">
    <vt:lpwstr/>
  </property>
  <property fmtid="{D5CDD505-2E9C-101B-9397-08002B2CF9AE}" pid="8" name="ContentTypeId">
    <vt:lpwstr>0x01010074A81384F0AC4446BCFA4541262B40A3</vt:lpwstr>
  </property>
</Properties>
</file>