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416" windowHeight="11016"/>
  </bookViews>
  <sheets>
    <sheet name="CILC Average Customers" sheetId="2" r:id="rId1"/>
    <sheet name="2014 Rate &amp; Rev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9" i="2" l="1"/>
  <c r="C8" i="2"/>
  <c r="C7" i="2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10" i="2" l="1"/>
</calcChain>
</file>

<file path=xl/sharedStrings.xml><?xml version="1.0" encoding="utf-8"?>
<sst xmlns="http://schemas.openxmlformats.org/spreadsheetml/2006/main" count="92" uniqueCount="86">
  <si>
    <t>RT_TARIFF</t>
  </si>
  <si>
    <t>RATE_CODE</t>
  </si>
  <si>
    <t>AVERAGE CUSTOMERS</t>
  </si>
  <si>
    <t>SALES KWH</t>
  </si>
  <si>
    <t>BASE REVENUES</t>
  </si>
  <si>
    <t>ECCR REVENUES</t>
  </si>
  <si>
    <t>OBC REVENUES</t>
  </si>
  <si>
    <t>CPRC REVENUES</t>
  </si>
  <si>
    <t>ECRC REVENUES</t>
  </si>
  <si>
    <t>GREEN POWER</t>
  </si>
  <si>
    <t>FUEL ADJ REVENUES</t>
  </si>
  <si>
    <t>RTP REVENUE DIFFERENTAL</t>
  </si>
  <si>
    <t>GROSS RECEIPTS TAX</t>
  </si>
  <si>
    <t>FRANCHISE FEES</t>
  </si>
  <si>
    <t>OTHER REVENUES</t>
  </si>
  <si>
    <t>REVENUE REFUND</t>
  </si>
  <si>
    <t>OL-1</t>
  </si>
  <si>
    <t>OL-1J</t>
  </si>
  <si>
    <t>OS-2</t>
  </si>
  <si>
    <t>RSDPR-1</t>
  </si>
  <si>
    <t>RST-1</t>
  </si>
  <si>
    <t>RS-1J</t>
  </si>
  <si>
    <t>PRS-1</t>
  </si>
  <si>
    <t>CILC-1D</t>
  </si>
  <si>
    <t>CILC-1T</t>
  </si>
  <si>
    <t>CILC-1G</t>
  </si>
  <si>
    <t>GSLD-1</t>
  </si>
  <si>
    <t>GSLD-2</t>
  </si>
  <si>
    <t>GSLDT-1</t>
  </si>
  <si>
    <t>GSLDT-2</t>
  </si>
  <si>
    <t>GS-1</t>
  </si>
  <si>
    <t>GST-1</t>
  </si>
  <si>
    <t>GSDT-1</t>
  </si>
  <si>
    <t>CS-2</t>
  </si>
  <si>
    <t>GSD-1</t>
  </si>
  <si>
    <t>CS-1</t>
  </si>
  <si>
    <t>CST-1</t>
  </si>
  <si>
    <t>CST-2</t>
  </si>
  <si>
    <t>MET</t>
  </si>
  <si>
    <t>CST-3</t>
  </si>
  <si>
    <t>SST-1</t>
  </si>
  <si>
    <t>SL-2</t>
  </si>
  <si>
    <t>GSLDT-3</t>
  </si>
  <si>
    <t>GSLD-3</t>
  </si>
  <si>
    <t>RTR-1</t>
  </si>
  <si>
    <t>HLFT-2</t>
  </si>
  <si>
    <t>HLFT-3</t>
  </si>
  <si>
    <t>GSCU-1</t>
  </si>
  <si>
    <t>HLFT-1</t>
  </si>
  <si>
    <t>SDTR-2A</t>
  </si>
  <si>
    <t>SDTR-3A</t>
  </si>
  <si>
    <t>SDTR-1A</t>
  </si>
  <si>
    <t>SDTR-2B</t>
  </si>
  <si>
    <t>SDTR-3B</t>
  </si>
  <si>
    <t>SDTR-1B</t>
  </si>
  <si>
    <t>SST-3</t>
  </si>
  <si>
    <t>Total Retail</t>
  </si>
  <si>
    <t>PRT-2</t>
  </si>
  <si>
    <t>PRT-3</t>
  </si>
  <si>
    <t>FR-2</t>
  </si>
  <si>
    <t xml:space="preserve">    (A)</t>
  </si>
  <si>
    <t xml:space="preserve">    (B)</t>
  </si>
  <si>
    <t xml:space="preserve">   (1)  "BASE REVENUE" includes Revenue and Rate Report categories: CUSTOMER CHARGE, DEMAND CHARGE, REG/TRF SIG ENRGY CH,  OTHER BASE BILL-OL, OTHER BASE BILL,</t>
  </si>
  <si>
    <t xml:space="preserve">         ON-PK ENERGY CHARGE, OFF-PK ENERGY CHARGE, CURTAILMENT CREDIT, CURTAILMENT PENALTY, CILC PENALTY CHARGE, CURTAILMENT CR-RVRS, TRANSFORMER CREDIT, </t>
  </si>
  <si>
    <t xml:space="preserve">         Note:  Base Revenues reflected are totals before the revenue refund which is reflected separately on this report.</t>
  </si>
  <si>
    <t xml:space="preserve">   (2)  "FUEL ADJ REVENUE" includes Revenue and Rate Report categories: REGULAR FUEL ADJ, ON-PK FUEL ADJ, OFF-PK FUEL ADJ, COSP CHARGE, and TRUE-UP FUEL ADJ.</t>
  </si>
  <si>
    <t xml:space="preserve">   (3)  "ECCR REVENUE" includes Revenue and Rate Report categories: ECC, and LOAD CNTL CR.</t>
  </si>
  <si>
    <t xml:space="preserve">   (4)  "TOTAL REVENUE" includes BASE REVENUE, FUEL REVENUE, CPRC REVENUE, ECCR REVENUE, ECRC REVENUE, STORM REVENUE, RTP REVENUE DIFFERENTIAL, </t>
  </si>
  <si>
    <t>AVERAGE</t>
  </si>
  <si>
    <t>CUSTOMERS</t>
  </si>
  <si>
    <t>RATE</t>
  </si>
  <si>
    <t>CODE</t>
  </si>
  <si>
    <t>CLASS</t>
  </si>
  <si>
    <t>TOTAL REVENUES</t>
  </si>
  <si>
    <t>STORM BOND</t>
  </si>
  <si>
    <t>RS-1</t>
  </si>
  <si>
    <t>SL-1</t>
  </si>
  <si>
    <r>
      <t>Total Wholesale</t>
    </r>
    <r>
      <rPr>
        <b/>
        <sz val="11"/>
        <color rgb="FFFF0000"/>
        <rFont val="Calibri"/>
        <family val="2"/>
        <scheme val="minor"/>
      </rPr>
      <t xml:space="preserve"> (B)</t>
    </r>
  </si>
  <si>
    <t>SL-1 (Rate Code 87) does not include $2,402,352.60 of premium lighting work order revenue processed by journal voucher to Account 9444100 during 2014 (Total and Base Revenue would increase with this adjustment).</t>
  </si>
  <si>
    <t>The wholesale R&amp;R revenue balances do not include JV transactions which totaled $8.897,819.16 during 2014.</t>
  </si>
  <si>
    <t xml:space="preserve">         MAX DEMAND CHARGE, NON-STANDARD METER ENRL, NON-STANDARD METER SURCH, and RTP ADMIN CHG.</t>
  </si>
  <si>
    <t xml:space="preserve">          MISCELLANEOUS REVENUE, GROSS RECEIPTS TAX: ($251,042,425), FRANCHISE FEE: ($465,032,285), and REVENUE REFUND: ($0).</t>
  </si>
  <si>
    <t>SOURCE:  "AVERAGE CUSTOMERS" from RATE &amp; REV report FYE 2014</t>
  </si>
  <si>
    <t>OPC 013356</t>
  </si>
  <si>
    <t>FPL RC-16</t>
  </si>
  <si>
    <t>OPC 013357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</si>
</sst>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4" fontId="5" fillId="2" borderId="2" applyNumberFormat="0" applyProtection="0">
      <alignment horizontal="left" vertical="center" indent="1"/>
    </xf>
    <xf numFmtId="0" fontId="5" fillId="3" borderId="2" applyNumberFormat="0" applyProtection="0">
      <alignment horizontal="left" vertical="center" indent="1"/>
    </xf>
    <xf numFmtId="0" fontId="5" fillId="4" borderId="2" applyNumberFormat="0" applyProtection="0">
      <alignment horizontal="left" vertical="center" indent="1"/>
    </xf>
    <xf numFmtId="0" fontId="5" fillId="5" borderId="2" applyNumberFormat="0" applyProtection="0">
      <alignment horizontal="left" vertical="center" indent="1"/>
    </xf>
    <xf numFmtId="0" fontId="5" fillId="6" borderId="2" applyNumberFormat="0" applyProtection="0">
      <alignment horizontal="left" vertical="center" indent="1"/>
    </xf>
    <xf numFmtId="4" fontId="5" fillId="0" borderId="2" applyNumberFormat="0" applyProtection="0">
      <alignment horizontal="right" vertical="center"/>
    </xf>
    <xf numFmtId="4" fontId="5" fillId="2" borderId="2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6" fillId="0" borderId="1" xfId="0" applyNumberFormat="1" applyFont="1" applyBorder="1"/>
    <xf numFmtId="0" fontId="0" fillId="0" borderId="0" xfId="0" applyFont="1"/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1" fillId="0" borderId="0" xfId="9"/>
    <xf numFmtId="164" fontId="0" fillId="0" borderId="0" xfId="10" applyNumberFormat="1" applyFont="1"/>
    <xf numFmtId="0" fontId="8" fillId="0" borderId="0" xfId="9" applyFont="1"/>
    <xf numFmtId="0" fontId="3" fillId="0" borderId="0" xfId="9" applyFont="1" applyFill="1" applyBorder="1" applyAlignment="1">
      <alignment horizontal="left"/>
    </xf>
    <xf numFmtId="0" fontId="3" fillId="0" borderId="0" xfId="9" quotePrefix="1" applyFont="1" applyFill="1" applyBorder="1" applyAlignment="1">
      <alignment horizontal="left"/>
    </xf>
    <xf numFmtId="164" fontId="0" fillId="0" borderId="0" xfId="10" applyNumberFormat="1" applyFont="1" applyFill="1"/>
    <xf numFmtId="43" fontId="0" fillId="0" borderId="0" xfId="10" applyFont="1" applyFill="1"/>
    <xf numFmtId="0" fontId="1" fillId="0" borderId="0" xfId="9" applyFill="1"/>
    <xf numFmtId="10" fontId="0" fillId="0" borderId="0" xfId="11" applyNumberFormat="1" applyFont="1" applyFill="1"/>
    <xf numFmtId="0" fontId="4" fillId="0" borderId="0" xfId="9" applyFont="1" applyFill="1" applyBorder="1" applyAlignment="1">
      <alignment horizontal="left"/>
    </xf>
    <xf numFmtId="0" fontId="2" fillId="0" borderId="0" xfId="1" applyFill="1"/>
    <xf numFmtId="44" fontId="0" fillId="0" borderId="0" xfId="12" applyNumberFormat="1" applyFont="1" applyFill="1"/>
    <xf numFmtId="0" fontId="1" fillId="0" borderId="0" xfId="9" quotePrefix="1" applyBorder="1" applyAlignment="1">
      <alignment horizontal="left"/>
    </xf>
    <xf numFmtId="43" fontId="0" fillId="0" borderId="0" xfId="10" applyFont="1"/>
    <xf numFmtId="10" fontId="0" fillId="0" borderId="0" xfId="11" applyNumberFormat="1" applyFont="1"/>
    <xf numFmtId="0" fontId="2" fillId="0" borderId="0" xfId="9" quotePrefix="1" applyFont="1" applyBorder="1" applyAlignment="1">
      <alignment horizontal="left"/>
    </xf>
    <xf numFmtId="0" fontId="1" fillId="0" borderId="0" xfId="9" applyBorder="1" applyAlignment="1">
      <alignment horizontal="left"/>
    </xf>
    <xf numFmtId="0" fontId="2" fillId="0" borderId="0" xfId="9" applyFont="1" applyBorder="1"/>
    <xf numFmtId="0" fontId="1" fillId="0" borderId="0" xfId="9" applyBorder="1"/>
    <xf numFmtId="0" fontId="1" fillId="7" borderId="0" xfId="9" applyFill="1"/>
    <xf numFmtId="164" fontId="0" fillId="7" borderId="0" xfId="10" applyNumberFormat="1" applyFont="1" applyFill="1"/>
    <xf numFmtId="0" fontId="7" fillId="0" borderId="0" xfId="0" applyFont="1"/>
  </cellXfs>
  <cellStyles count="13">
    <cellStyle name="Comma 2" xfId="10"/>
    <cellStyle name="Currency 2" xfId="12"/>
    <cellStyle name="Normal" xfId="0" builtinId="0"/>
    <cellStyle name="Normal 2" xfId="1"/>
    <cellStyle name="Normal 3" xfId="9"/>
    <cellStyle name="Percent 2" xfId="11"/>
    <cellStyle name="SAPBEXchaText" xfId="2"/>
    <cellStyle name="SAPBEXHLevel0" xfId="3"/>
    <cellStyle name="SAPBEXHLevel1" xfId="4"/>
    <cellStyle name="SAPBEXHLevel2" xfId="5"/>
    <cellStyle name="SAPBEXHLevel3" xfId="6"/>
    <cellStyle name="SAPBEXstdData" xfId="7"/>
    <cellStyle name="SAPBEXstdItem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COS%20&amp;%20LR/COST%20OF%20SERVICE%20STUDIES/2014%20ACTUAL%20COS/(2)%20%20JURISDICTIONAL%20SEPARATION%20STUDY/INPUTS/III.%20%20EXTERNAL%20FACTORS/Base%20Revenues/2)%202014%20Revenue%20and%20Rat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Sheet2"/>
      <sheetName val="2014(2)"/>
    </sheetNames>
    <sheetDataSet>
      <sheetData sheetId="0">
        <row r="45">
          <cell r="C45">
            <v>4708818.5833333293</v>
          </cell>
          <cell r="D45">
            <v>104389051746</v>
          </cell>
          <cell r="E45">
            <v>5114916869.5299988</v>
          </cell>
          <cell r="F45">
            <v>10583918373.83</v>
          </cell>
          <cell r="G45">
            <v>278565263.06000006</v>
          </cell>
          <cell r="H45">
            <v>-2118.7599999999998</v>
          </cell>
          <cell r="I45">
            <v>733744756.96000028</v>
          </cell>
          <cell r="J45">
            <v>211704112.93999997</v>
          </cell>
          <cell r="K45">
            <v>0</v>
          </cell>
          <cell r="L45">
            <v>108743007.05999997</v>
          </cell>
          <cell r="M45">
            <v>3418920455.8199992</v>
          </cell>
          <cell r="N45">
            <v>0</v>
          </cell>
          <cell r="O45">
            <v>251042424.89999992</v>
          </cell>
          <cell r="P45">
            <v>465032285.02000004</v>
          </cell>
          <cell r="Q45">
            <v>76556600.200000003</v>
          </cell>
          <cell r="R4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A2"/>
    </sheetView>
  </sheetViews>
  <sheetFormatPr defaultColWidth="9.109375" defaultRowHeight="15" x14ac:dyDescent="0.25"/>
  <cols>
    <col min="1" max="1" width="14.109375" style="1" customWidth="1"/>
    <col min="2" max="2" width="10.5546875" style="1" customWidth="1"/>
    <col min="3" max="3" width="15.88671875" style="1" bestFit="1" customWidth="1"/>
    <col min="4" max="16384" width="9.109375" style="1"/>
  </cols>
  <sheetData>
    <row r="1" spans="1:3" s="32" customFormat="1" ht="15.6" x14ac:dyDescent="0.3">
      <c r="A1" s="32" t="s">
        <v>83</v>
      </c>
    </row>
    <row r="2" spans="1:3" s="32" customFormat="1" ht="15.6" x14ac:dyDescent="0.3">
      <c r="A2" s="32" t="s">
        <v>84</v>
      </c>
    </row>
    <row r="3" spans="1:3" s="32" customFormat="1" ht="16.2" thickBot="1" x14ac:dyDescent="0.35"/>
    <row r="4" spans="1:3" ht="15.6" x14ac:dyDescent="0.3">
      <c r="A4" s="7" t="s">
        <v>70</v>
      </c>
      <c r="B4" s="9" t="s">
        <v>70</v>
      </c>
      <c r="C4" s="5" t="s">
        <v>68</v>
      </c>
    </row>
    <row r="5" spans="1:3" ht="16.2" thickBot="1" x14ac:dyDescent="0.35">
      <c r="A5" s="8" t="s">
        <v>72</v>
      </c>
      <c r="B5" s="10" t="s">
        <v>71</v>
      </c>
      <c r="C5" s="6" t="s">
        <v>69</v>
      </c>
    </row>
    <row r="7" spans="1:3" x14ac:dyDescent="0.25">
      <c r="A7" s="1" t="s">
        <v>23</v>
      </c>
      <c r="B7" s="1">
        <v>54</v>
      </c>
      <c r="C7" s="2">
        <f>+'2014 Rate &amp; Rev'!C13</f>
        <v>296.41666666666703</v>
      </c>
    </row>
    <row r="8" spans="1:3" x14ac:dyDescent="0.25">
      <c r="A8" s="1" t="s">
        <v>25</v>
      </c>
      <c r="B8" s="1">
        <v>56</v>
      </c>
      <c r="C8" s="2">
        <f>+'2014 Rate &amp; Rev'!C15</f>
        <v>83.0833333333333</v>
      </c>
    </row>
    <row r="9" spans="1:3" x14ac:dyDescent="0.25">
      <c r="A9" s="1" t="s">
        <v>24</v>
      </c>
      <c r="B9" s="1">
        <v>55</v>
      </c>
      <c r="C9" s="2">
        <f>+'2014 Rate &amp; Rev'!C14</f>
        <v>17</v>
      </c>
    </row>
    <row r="10" spans="1:3" ht="15.6" thickBot="1" x14ac:dyDescent="0.3">
      <c r="C10" s="3">
        <f>SUM(C7:C9)</f>
        <v>396.50000000000034</v>
      </c>
    </row>
    <row r="11" spans="1:3" ht="15.6" thickTop="1" x14ac:dyDescent="0.25"/>
    <row r="13" spans="1:3" x14ac:dyDescent="0.25">
      <c r="A13" s="4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>
      <selection activeCell="A3" sqref="A3"/>
    </sheetView>
  </sheetViews>
  <sheetFormatPr defaultColWidth="9.109375" defaultRowHeight="14.4" x14ac:dyDescent="0.3"/>
  <cols>
    <col min="1" max="1" width="13.6640625" style="11" customWidth="1"/>
    <col min="2" max="2" width="11.33203125" style="11" bestFit="1" customWidth="1"/>
    <col min="3" max="3" width="22.33203125" style="12" bestFit="1" customWidth="1"/>
    <col min="4" max="4" width="17.6640625" style="12" customWidth="1"/>
    <col min="5" max="5" width="16.5546875" style="12" bestFit="1" customWidth="1"/>
    <col min="6" max="6" width="17.88671875" style="12" bestFit="1" customWidth="1"/>
    <col min="7" max="7" width="16.5546875" style="12" bestFit="1" customWidth="1"/>
    <col min="8" max="8" width="15.88671875" style="12" bestFit="1" customWidth="1"/>
    <col min="9" max="9" width="16.6640625" style="12" bestFit="1" customWidth="1"/>
    <col min="10" max="10" width="16.5546875" style="12" bestFit="1" customWidth="1"/>
    <col min="11" max="11" width="15.44140625" style="12" bestFit="1" customWidth="1"/>
    <col min="12" max="12" width="14.5546875" style="12" bestFit="1" customWidth="1"/>
    <col min="13" max="13" width="20.109375" style="12" bestFit="1" customWidth="1"/>
    <col min="14" max="14" width="26.88671875" style="12" bestFit="1" customWidth="1"/>
    <col min="15" max="15" width="20.88671875" style="12" bestFit="1" customWidth="1"/>
    <col min="16" max="16" width="16.88671875" style="12" bestFit="1" customWidth="1"/>
    <col min="17" max="17" width="18.109375" style="12" bestFit="1" customWidth="1"/>
    <col min="18" max="18" width="18.44140625" style="12" bestFit="1" customWidth="1"/>
    <col min="19" max="16384" width="9.109375" style="11"/>
  </cols>
  <sheetData>
    <row r="1" spans="1:18" ht="15.6" x14ac:dyDescent="0.3">
      <c r="A1" s="32" t="s">
        <v>85</v>
      </c>
    </row>
    <row r="2" spans="1:18" ht="15.6" x14ac:dyDescent="0.3">
      <c r="A2" s="32" t="s">
        <v>84</v>
      </c>
    </row>
    <row r="4" spans="1:18" x14ac:dyDescent="0.3">
      <c r="A4" s="11" t="s">
        <v>0</v>
      </c>
      <c r="B4" s="11" t="s">
        <v>1</v>
      </c>
      <c r="C4" s="12" t="s">
        <v>2</v>
      </c>
      <c r="D4" s="12" t="s">
        <v>3</v>
      </c>
      <c r="E4" s="12" t="s">
        <v>4</v>
      </c>
      <c r="F4" s="12" t="s">
        <v>73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74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</row>
    <row r="5" spans="1:18" x14ac:dyDescent="0.3">
      <c r="A5" s="11" t="s">
        <v>16</v>
      </c>
      <c r="B5" s="11">
        <v>11</v>
      </c>
      <c r="C5" s="12">
        <v>5635.9166666666697</v>
      </c>
      <c r="D5" s="12">
        <v>100653586</v>
      </c>
      <c r="E5" s="12">
        <v>13679062.529999999</v>
      </c>
      <c r="F5" s="12">
        <v>18885656.98</v>
      </c>
      <c r="G5" s="12">
        <v>172071.8</v>
      </c>
      <c r="H5" s="12">
        <v>-215.62</v>
      </c>
      <c r="I5" s="12">
        <v>161768.24</v>
      </c>
      <c r="J5" s="12">
        <v>70554.06</v>
      </c>
      <c r="K5" s="12">
        <v>0</v>
      </c>
      <c r="L5" s="12">
        <v>784991.89</v>
      </c>
      <c r="M5" s="12">
        <v>3039198.44</v>
      </c>
      <c r="N5" s="12">
        <v>0</v>
      </c>
      <c r="O5" s="12">
        <v>176113.68</v>
      </c>
      <c r="P5" s="12">
        <v>802111.96</v>
      </c>
      <c r="Q5" s="12">
        <v>13679897.01</v>
      </c>
      <c r="R5" s="12">
        <v>0</v>
      </c>
    </row>
    <row r="6" spans="1:18" x14ac:dyDescent="0.3">
      <c r="A6" s="11" t="s">
        <v>17</v>
      </c>
      <c r="B6" s="11">
        <v>12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spans="1:18" x14ac:dyDescent="0.3">
      <c r="A7" s="11" t="s">
        <v>18</v>
      </c>
      <c r="B7" s="11">
        <v>19</v>
      </c>
      <c r="C7" s="12">
        <v>184.916666666667</v>
      </c>
      <c r="D7" s="12">
        <v>11284726</v>
      </c>
      <c r="E7" s="12">
        <v>972625.57</v>
      </c>
      <c r="F7" s="12">
        <v>1623178.47</v>
      </c>
      <c r="G7" s="12">
        <v>30806.19</v>
      </c>
      <c r="H7" s="12">
        <v>0</v>
      </c>
      <c r="I7" s="12">
        <v>64216.31</v>
      </c>
      <c r="J7" s="12">
        <v>19636.650000000001</v>
      </c>
      <c r="K7" s="12">
        <v>0</v>
      </c>
      <c r="L7" s="12">
        <v>49956.13</v>
      </c>
      <c r="M7" s="12">
        <v>369110.61</v>
      </c>
      <c r="N7" s="12">
        <v>0</v>
      </c>
      <c r="O7" s="12">
        <v>38624.559999999998</v>
      </c>
      <c r="P7" s="12">
        <v>78202.45</v>
      </c>
      <c r="Q7" s="12">
        <v>0</v>
      </c>
      <c r="R7" s="12">
        <v>0</v>
      </c>
    </row>
    <row r="8" spans="1:18" x14ac:dyDescent="0.3">
      <c r="A8" s="11" t="s">
        <v>19</v>
      </c>
      <c r="B8" s="11">
        <v>43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8" x14ac:dyDescent="0.3">
      <c r="A9" s="11" t="s">
        <v>75</v>
      </c>
      <c r="B9" s="11">
        <v>44</v>
      </c>
      <c r="C9" s="12">
        <v>4165723.5833333302</v>
      </c>
      <c r="D9" s="12">
        <v>55166758387</v>
      </c>
      <c r="E9" s="12">
        <v>3146648585.0700002</v>
      </c>
      <c r="F9" s="12">
        <v>6137781039.8999996</v>
      </c>
      <c r="G9" s="12">
        <v>140524998.80000001</v>
      </c>
      <c r="H9" s="12">
        <v>368.43</v>
      </c>
      <c r="I9" s="12">
        <v>433642366.08999997</v>
      </c>
      <c r="J9" s="12">
        <v>123570253.06999999</v>
      </c>
      <c r="K9" s="12">
        <v>0</v>
      </c>
      <c r="L9" s="12">
        <v>67464763.310000002</v>
      </c>
      <c r="M9" s="12">
        <v>1813684773</v>
      </c>
      <c r="N9" s="12">
        <v>0</v>
      </c>
      <c r="O9" s="12">
        <v>146807374.05000001</v>
      </c>
      <c r="P9" s="12">
        <v>265437558.08000001</v>
      </c>
      <c r="Q9" s="12">
        <v>0</v>
      </c>
      <c r="R9" s="12">
        <v>0</v>
      </c>
    </row>
    <row r="10" spans="1:18" x14ac:dyDescent="0.3">
      <c r="A10" s="11" t="s">
        <v>20</v>
      </c>
      <c r="B10" s="11">
        <v>45</v>
      </c>
      <c r="C10" s="12">
        <v>8.3333333333333301E-2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8" x14ac:dyDescent="0.3">
      <c r="A11" s="11" t="s">
        <v>21</v>
      </c>
      <c r="B11" s="11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</row>
    <row r="12" spans="1:18" x14ac:dyDescent="0.3">
      <c r="A12" s="11" t="s">
        <v>22</v>
      </c>
      <c r="B12" s="11">
        <v>48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</row>
    <row r="13" spans="1:18" x14ac:dyDescent="0.3">
      <c r="A13" s="30" t="s">
        <v>23</v>
      </c>
      <c r="B13" s="11">
        <v>54</v>
      </c>
      <c r="C13" s="31">
        <v>296.41666666666703</v>
      </c>
      <c r="D13" s="12">
        <v>2754149770</v>
      </c>
      <c r="E13" s="12">
        <v>56716668.549999997</v>
      </c>
      <c r="F13" s="12">
        <v>185108877.03</v>
      </c>
      <c r="G13" s="12">
        <v>7413497.0899999999</v>
      </c>
      <c r="H13" s="12">
        <v>0</v>
      </c>
      <c r="I13" s="12">
        <v>14618163.289999999</v>
      </c>
      <c r="J13" s="12">
        <v>4268927.41</v>
      </c>
      <c r="K13" s="12">
        <v>0</v>
      </c>
      <c r="L13" s="12">
        <v>1258844.42</v>
      </c>
      <c r="M13" s="12">
        <v>87998285.370000005</v>
      </c>
      <c r="N13" s="12">
        <v>0</v>
      </c>
      <c r="O13" s="12">
        <v>4417287.45</v>
      </c>
      <c r="P13" s="12">
        <v>8417203.4499999993</v>
      </c>
      <c r="Q13" s="12">
        <v>-388196.29</v>
      </c>
      <c r="R13" s="12">
        <v>0</v>
      </c>
    </row>
    <row r="14" spans="1:18" x14ac:dyDescent="0.3">
      <c r="A14" s="30" t="s">
        <v>24</v>
      </c>
      <c r="B14" s="11">
        <v>55</v>
      </c>
      <c r="C14" s="31">
        <v>17</v>
      </c>
      <c r="D14" s="12">
        <v>1366653995</v>
      </c>
      <c r="E14" s="12">
        <v>17640780.399999999</v>
      </c>
      <c r="F14" s="12">
        <v>76623729.709999993</v>
      </c>
      <c r="G14" s="12">
        <v>3491733</v>
      </c>
      <c r="H14" s="12">
        <v>0</v>
      </c>
      <c r="I14" s="12">
        <v>6808879.3499999996</v>
      </c>
      <c r="J14" s="12">
        <v>2008981.32</v>
      </c>
      <c r="K14" s="12">
        <v>0</v>
      </c>
      <c r="L14" s="12">
        <v>84595.16</v>
      </c>
      <c r="M14" s="12">
        <v>42164239.619999997</v>
      </c>
      <c r="N14" s="12">
        <v>0</v>
      </c>
      <c r="O14" s="12">
        <v>1851259.89</v>
      </c>
      <c r="P14" s="12">
        <v>2573260.9700000002</v>
      </c>
      <c r="Q14" s="12">
        <v>0</v>
      </c>
      <c r="R14" s="12">
        <v>0</v>
      </c>
    </row>
    <row r="15" spans="1:18" x14ac:dyDescent="0.3">
      <c r="A15" s="30" t="s">
        <v>25</v>
      </c>
      <c r="B15" s="11">
        <v>56</v>
      </c>
      <c r="C15" s="31">
        <v>83.0833333333333</v>
      </c>
      <c r="D15" s="12">
        <v>146937202</v>
      </c>
      <c r="E15" s="12">
        <v>4059429.94</v>
      </c>
      <c r="F15" s="12">
        <v>11176694.99</v>
      </c>
      <c r="G15" s="12">
        <v>423904.08</v>
      </c>
      <c r="H15" s="12">
        <v>0</v>
      </c>
      <c r="I15" s="12">
        <v>835867.5</v>
      </c>
      <c r="J15" s="12">
        <v>227752.67</v>
      </c>
      <c r="K15" s="12">
        <v>0</v>
      </c>
      <c r="L15" s="12">
        <v>107609.08</v>
      </c>
      <c r="M15" s="12">
        <v>4763006.09</v>
      </c>
      <c r="N15" s="12">
        <v>0</v>
      </c>
      <c r="O15" s="12">
        <v>267116.82</v>
      </c>
      <c r="P15" s="12">
        <v>492008.81</v>
      </c>
      <c r="Q15" s="12">
        <v>-1595</v>
      </c>
      <c r="R15" s="12">
        <v>0</v>
      </c>
    </row>
    <row r="16" spans="1:18" x14ac:dyDescent="0.3">
      <c r="A16" s="11" t="s">
        <v>26</v>
      </c>
      <c r="B16" s="11">
        <v>62</v>
      </c>
      <c r="C16" s="12">
        <v>1252.5833333333301</v>
      </c>
      <c r="D16" s="12">
        <v>3654350483</v>
      </c>
      <c r="E16" s="12">
        <v>134883511.84999999</v>
      </c>
      <c r="F16" s="12">
        <v>322974418.29000002</v>
      </c>
      <c r="G16" s="12">
        <v>11278187.689999999</v>
      </c>
      <c r="H16" s="12">
        <v>0</v>
      </c>
      <c r="I16" s="12">
        <v>24650458.329999998</v>
      </c>
      <c r="J16" s="12">
        <v>6682606.2800000003</v>
      </c>
      <c r="K16" s="12">
        <v>0</v>
      </c>
      <c r="L16" s="12">
        <v>2716531.83</v>
      </c>
      <c r="M16" s="12">
        <v>120376168.44</v>
      </c>
      <c r="N16" s="12">
        <v>0</v>
      </c>
      <c r="O16" s="12">
        <v>7707369.2699999996</v>
      </c>
      <c r="P16" s="12">
        <v>14679584.6</v>
      </c>
      <c r="Q16" s="12">
        <v>-1001011.78</v>
      </c>
      <c r="R16" s="12">
        <v>0</v>
      </c>
    </row>
    <row r="17" spans="1:18" x14ac:dyDescent="0.3">
      <c r="A17" s="11" t="s">
        <v>27</v>
      </c>
      <c r="B17" s="11">
        <v>63</v>
      </c>
      <c r="C17" s="12">
        <v>33.8333333333333</v>
      </c>
      <c r="D17" s="12">
        <v>454635223</v>
      </c>
      <c r="E17" s="12">
        <v>14705326.279999999</v>
      </c>
      <c r="F17" s="12">
        <v>36902268.979999997</v>
      </c>
      <c r="G17" s="12">
        <v>1351709.87</v>
      </c>
      <c r="H17" s="12">
        <v>0</v>
      </c>
      <c r="I17" s="12">
        <v>2714625.97</v>
      </c>
      <c r="J17" s="12">
        <v>727435.5</v>
      </c>
      <c r="K17" s="12">
        <v>0</v>
      </c>
      <c r="L17" s="12">
        <v>208338.56</v>
      </c>
      <c r="M17" s="12">
        <v>14847889.99</v>
      </c>
      <c r="N17" s="12">
        <v>0</v>
      </c>
      <c r="O17" s="12">
        <v>886033.14</v>
      </c>
      <c r="P17" s="12">
        <v>1460909.67</v>
      </c>
      <c r="Q17" s="12">
        <v>-743638.73</v>
      </c>
      <c r="R17" s="12">
        <v>0</v>
      </c>
    </row>
    <row r="18" spans="1:18" x14ac:dyDescent="0.3">
      <c r="A18" s="11" t="s">
        <v>28</v>
      </c>
      <c r="B18" s="11">
        <v>64</v>
      </c>
      <c r="C18" s="12">
        <v>1029.25</v>
      </c>
      <c r="D18" s="12">
        <v>4314969008</v>
      </c>
      <c r="E18" s="12">
        <v>122617735.19</v>
      </c>
      <c r="F18" s="12">
        <v>325885514.99000001</v>
      </c>
      <c r="G18" s="12">
        <v>9535650</v>
      </c>
      <c r="H18" s="12">
        <v>-0.67</v>
      </c>
      <c r="I18" s="12">
        <v>20840079.18</v>
      </c>
      <c r="J18" s="12">
        <v>7896508.8899999997</v>
      </c>
      <c r="K18" s="12">
        <v>0</v>
      </c>
      <c r="L18" s="12">
        <v>3210309.53</v>
      </c>
      <c r="M18" s="12">
        <v>139311455.00999999</v>
      </c>
      <c r="N18" s="12">
        <v>0</v>
      </c>
      <c r="O18" s="12">
        <v>7779780.04</v>
      </c>
      <c r="P18" s="12">
        <v>14693997.82</v>
      </c>
      <c r="Q18" s="12">
        <v>-7657370.3899999997</v>
      </c>
      <c r="R18" s="12">
        <v>0</v>
      </c>
    </row>
    <row r="19" spans="1:18" x14ac:dyDescent="0.3">
      <c r="A19" s="11" t="s">
        <v>29</v>
      </c>
      <c r="B19" s="11">
        <v>65</v>
      </c>
      <c r="C19" s="12">
        <v>68.0833333333333</v>
      </c>
      <c r="D19" s="12">
        <v>1007281591</v>
      </c>
      <c r="E19" s="12">
        <v>26684658.129999999</v>
      </c>
      <c r="F19" s="12">
        <v>72259912.890000001</v>
      </c>
      <c r="G19" s="12">
        <v>2215073.19</v>
      </c>
      <c r="H19" s="12">
        <v>0</v>
      </c>
      <c r="I19" s="12">
        <v>4447317.49</v>
      </c>
      <c r="J19" s="12">
        <v>1611650.52</v>
      </c>
      <c r="K19" s="12">
        <v>0</v>
      </c>
      <c r="L19" s="12">
        <v>461658.72</v>
      </c>
      <c r="M19" s="12">
        <v>31676869.199999999</v>
      </c>
      <c r="N19" s="12">
        <v>0</v>
      </c>
      <c r="O19" s="12">
        <v>1720439.86</v>
      </c>
      <c r="P19" s="12">
        <v>3442245.78</v>
      </c>
      <c r="Q19" s="12">
        <v>-1489504.93</v>
      </c>
      <c r="R19" s="12">
        <v>0</v>
      </c>
    </row>
    <row r="20" spans="1:18" x14ac:dyDescent="0.3">
      <c r="A20" s="11" t="s">
        <v>30</v>
      </c>
      <c r="B20" s="11">
        <v>68</v>
      </c>
      <c r="C20" s="12">
        <v>415229.83333333302</v>
      </c>
      <c r="D20" s="12">
        <v>5874952797</v>
      </c>
      <c r="E20" s="12">
        <v>337657762.94999999</v>
      </c>
      <c r="F20" s="12">
        <v>649708151.50999999</v>
      </c>
      <c r="G20" s="12">
        <v>16785519.510000002</v>
      </c>
      <c r="H20" s="12">
        <v>13.22</v>
      </c>
      <c r="I20" s="12">
        <v>39067753.890000001</v>
      </c>
      <c r="J20" s="12">
        <v>11220648.789999999</v>
      </c>
      <c r="K20" s="12">
        <v>0</v>
      </c>
      <c r="L20" s="12">
        <v>6404363.6900000004</v>
      </c>
      <c r="M20" s="12">
        <v>193860457.19999999</v>
      </c>
      <c r="N20" s="12">
        <v>0</v>
      </c>
      <c r="O20" s="12">
        <v>15512611.960000001</v>
      </c>
      <c r="P20" s="12">
        <v>29199020.300000001</v>
      </c>
      <c r="Q20" s="12">
        <v>-93.31</v>
      </c>
      <c r="R20" s="12">
        <v>0</v>
      </c>
    </row>
    <row r="21" spans="1:18" x14ac:dyDescent="0.3">
      <c r="A21" s="11" t="s">
        <v>31</v>
      </c>
      <c r="B21" s="11">
        <v>69</v>
      </c>
      <c r="C21" s="12">
        <v>484.66666666666703</v>
      </c>
      <c r="D21" s="12">
        <v>16736886</v>
      </c>
      <c r="E21" s="12">
        <v>877235.16</v>
      </c>
      <c r="F21" s="12">
        <v>1740366.54</v>
      </c>
      <c r="G21" s="12">
        <v>50361.77</v>
      </c>
      <c r="H21" s="12">
        <v>0</v>
      </c>
      <c r="I21" s="12">
        <v>111324.01</v>
      </c>
      <c r="J21" s="12">
        <v>31968.29</v>
      </c>
      <c r="K21" s="12">
        <v>0</v>
      </c>
      <c r="L21" s="12">
        <v>18126.57</v>
      </c>
      <c r="M21" s="12">
        <v>534724.87</v>
      </c>
      <c r="N21" s="12">
        <v>0</v>
      </c>
      <c r="O21" s="12">
        <v>41636.14</v>
      </c>
      <c r="P21" s="12">
        <v>74989.73</v>
      </c>
      <c r="Q21" s="12">
        <v>-49.43</v>
      </c>
      <c r="R21" s="12">
        <v>0</v>
      </c>
    </row>
    <row r="22" spans="1:18" x14ac:dyDescent="0.3">
      <c r="A22" s="11" t="s">
        <v>32</v>
      </c>
      <c r="B22" s="11">
        <v>70</v>
      </c>
      <c r="C22" s="12">
        <v>3816</v>
      </c>
      <c r="D22" s="12">
        <v>2136995685</v>
      </c>
      <c r="E22" s="12">
        <v>71803811.700000003</v>
      </c>
      <c r="F22" s="12">
        <v>174352899.78999999</v>
      </c>
      <c r="G22" s="12">
        <v>5088821.93</v>
      </c>
      <c r="H22" s="12">
        <v>0</v>
      </c>
      <c r="I22" s="12">
        <v>10835239.640000001</v>
      </c>
      <c r="J22" s="12">
        <v>3932124.82</v>
      </c>
      <c r="K22" s="12">
        <v>0</v>
      </c>
      <c r="L22" s="12">
        <v>1662664.69</v>
      </c>
      <c r="M22" s="12">
        <v>68981146.569999993</v>
      </c>
      <c r="N22" s="12">
        <v>0</v>
      </c>
      <c r="O22" s="12">
        <v>4161635.51</v>
      </c>
      <c r="P22" s="12">
        <v>7887454.9299999997</v>
      </c>
      <c r="Q22" s="12">
        <v>-3824172.47</v>
      </c>
      <c r="R22" s="12">
        <v>0</v>
      </c>
    </row>
    <row r="23" spans="1:18" x14ac:dyDescent="0.3">
      <c r="A23" s="11" t="s">
        <v>33</v>
      </c>
      <c r="B23" s="11">
        <v>71</v>
      </c>
      <c r="C23" s="12">
        <v>1</v>
      </c>
      <c r="D23" s="12">
        <v>22752800</v>
      </c>
      <c r="E23" s="12">
        <v>666623.78</v>
      </c>
      <c r="F23" s="12">
        <v>1685698.39</v>
      </c>
      <c r="G23" s="12">
        <v>62147.040000000001</v>
      </c>
      <c r="H23" s="12">
        <v>0</v>
      </c>
      <c r="I23" s="12">
        <v>124775.84</v>
      </c>
      <c r="J23" s="12">
        <v>36404.480000000003</v>
      </c>
      <c r="K23" s="12">
        <v>0</v>
      </c>
      <c r="L23" s="12">
        <v>10484.08</v>
      </c>
      <c r="M23" s="12">
        <v>743120.74</v>
      </c>
      <c r="N23" s="12">
        <v>0</v>
      </c>
      <c r="O23" s="12">
        <v>42142.43</v>
      </c>
      <c r="P23" s="12">
        <v>0</v>
      </c>
      <c r="Q23" s="12">
        <v>-64973.83</v>
      </c>
      <c r="R23" s="12">
        <v>0</v>
      </c>
    </row>
    <row r="24" spans="1:18" x14ac:dyDescent="0.3">
      <c r="A24" s="11" t="s">
        <v>34</v>
      </c>
      <c r="B24" s="11">
        <v>72</v>
      </c>
      <c r="C24" s="12">
        <v>95224.166666666701</v>
      </c>
      <c r="D24" s="12">
        <v>21316382676</v>
      </c>
      <c r="E24" s="12">
        <v>896964649.88999999</v>
      </c>
      <c r="F24" s="12">
        <v>2001159410.21</v>
      </c>
      <c r="G24" s="12">
        <v>64425304.189999998</v>
      </c>
      <c r="H24" s="12">
        <v>0</v>
      </c>
      <c r="I24" s="12">
        <v>142289363.66</v>
      </c>
      <c r="J24" s="12">
        <v>39223655.109999999</v>
      </c>
      <c r="K24" s="12">
        <v>0</v>
      </c>
      <c r="L24" s="12">
        <v>16598441.18</v>
      </c>
      <c r="M24" s="12">
        <v>703232003.85000002</v>
      </c>
      <c r="N24" s="12">
        <v>0</v>
      </c>
      <c r="O24" s="12">
        <v>47762381.68</v>
      </c>
      <c r="P24" s="12">
        <v>90663610.650000006</v>
      </c>
      <c r="Q24" s="12">
        <v>-378615.24</v>
      </c>
      <c r="R24" s="12">
        <v>0</v>
      </c>
    </row>
    <row r="25" spans="1:18" x14ac:dyDescent="0.3">
      <c r="A25" s="11" t="s">
        <v>35</v>
      </c>
      <c r="B25" s="11">
        <v>73</v>
      </c>
      <c r="C25" s="12">
        <v>24.5833333333333</v>
      </c>
      <c r="D25" s="12">
        <v>84805638</v>
      </c>
      <c r="E25" s="12">
        <v>2938613.79</v>
      </c>
      <c r="F25" s="12">
        <v>7274013.0199999996</v>
      </c>
      <c r="G25" s="12">
        <v>285312.21000000002</v>
      </c>
      <c r="H25" s="12">
        <v>0</v>
      </c>
      <c r="I25" s="12">
        <v>632312.78</v>
      </c>
      <c r="J25" s="12">
        <v>153744.39000000001</v>
      </c>
      <c r="K25" s="12">
        <v>0</v>
      </c>
      <c r="L25" s="12">
        <v>63175.98</v>
      </c>
      <c r="M25" s="12">
        <v>2812170.67</v>
      </c>
      <c r="N25" s="12">
        <v>0</v>
      </c>
      <c r="O25" s="12">
        <v>176546.74</v>
      </c>
      <c r="P25" s="12">
        <v>212136.46</v>
      </c>
      <c r="Q25" s="12">
        <v>-392138.76</v>
      </c>
      <c r="R25" s="12">
        <v>0</v>
      </c>
    </row>
    <row r="26" spans="1:18" x14ac:dyDescent="0.3">
      <c r="A26" s="11" t="s">
        <v>36</v>
      </c>
      <c r="B26" s="11">
        <v>74</v>
      </c>
      <c r="C26" s="12">
        <v>10.3333333333333</v>
      </c>
      <c r="D26" s="12">
        <v>55066140</v>
      </c>
      <c r="E26" s="12">
        <v>1513695.45</v>
      </c>
      <c r="F26" s="12">
        <v>4069339.54</v>
      </c>
      <c r="G26" s="12">
        <v>121353.82</v>
      </c>
      <c r="H26" s="12">
        <v>0</v>
      </c>
      <c r="I26" s="12">
        <v>265142.8</v>
      </c>
      <c r="J26" s="12">
        <v>100771.07</v>
      </c>
      <c r="K26" s="12">
        <v>0</v>
      </c>
      <c r="L26" s="12">
        <v>41038.03</v>
      </c>
      <c r="M26" s="12">
        <v>1762877.4399999999</v>
      </c>
      <c r="N26" s="12">
        <v>0</v>
      </c>
      <c r="O26" s="12">
        <v>97560.89</v>
      </c>
      <c r="P26" s="12">
        <v>166900.04</v>
      </c>
      <c r="Q26" s="12">
        <v>-135426.26</v>
      </c>
      <c r="R26" s="12">
        <v>0</v>
      </c>
    </row>
    <row r="27" spans="1:18" x14ac:dyDescent="0.3">
      <c r="A27" s="11" t="s">
        <v>37</v>
      </c>
      <c r="B27" s="11">
        <v>75</v>
      </c>
      <c r="C27" s="12">
        <v>4.75</v>
      </c>
      <c r="D27" s="12">
        <v>61221600</v>
      </c>
      <c r="E27" s="12">
        <v>1756932.12</v>
      </c>
      <c r="F27" s="12">
        <v>4664711.62</v>
      </c>
      <c r="G27" s="12">
        <v>159478.22</v>
      </c>
      <c r="H27" s="12">
        <v>0</v>
      </c>
      <c r="I27" s="12">
        <v>320192.71999999997</v>
      </c>
      <c r="J27" s="12">
        <v>97954.559999999998</v>
      </c>
      <c r="K27" s="12">
        <v>0</v>
      </c>
      <c r="L27" s="12">
        <v>28006.05</v>
      </c>
      <c r="M27" s="12">
        <v>1923818.37</v>
      </c>
      <c r="N27" s="12">
        <v>0</v>
      </c>
      <c r="O27" s="12">
        <v>109907.15</v>
      </c>
      <c r="P27" s="12">
        <v>268422.43</v>
      </c>
      <c r="Q27" s="12">
        <v>-133060</v>
      </c>
      <c r="R27" s="12">
        <v>0</v>
      </c>
    </row>
    <row r="28" spans="1:18" x14ac:dyDescent="0.3">
      <c r="A28" s="11" t="s">
        <v>38</v>
      </c>
      <c r="B28" s="11">
        <v>80</v>
      </c>
      <c r="C28" s="12">
        <v>27</v>
      </c>
      <c r="D28" s="12">
        <v>91405382</v>
      </c>
      <c r="E28" s="12">
        <v>3825285.06</v>
      </c>
      <c r="F28" s="12">
        <v>8471857.3499999996</v>
      </c>
      <c r="G28" s="12">
        <v>265843.94</v>
      </c>
      <c r="H28" s="12">
        <v>0</v>
      </c>
      <c r="I28" s="12">
        <v>591205.18000000005</v>
      </c>
      <c r="J28" s="12">
        <v>166357.81</v>
      </c>
      <c r="K28" s="12">
        <v>0</v>
      </c>
      <c r="L28" s="12">
        <v>75756.160000000003</v>
      </c>
      <c r="M28" s="12">
        <v>2986283.87</v>
      </c>
      <c r="N28" s="12">
        <v>0</v>
      </c>
      <c r="O28" s="12">
        <v>202839.1</v>
      </c>
      <c r="P28" s="12">
        <v>358286.23</v>
      </c>
      <c r="Q28" s="12">
        <v>0</v>
      </c>
      <c r="R28" s="12">
        <v>0</v>
      </c>
    </row>
    <row r="29" spans="1:18" x14ac:dyDescent="0.3">
      <c r="A29" s="11" t="s">
        <v>39</v>
      </c>
      <c r="B29" s="11">
        <v>82</v>
      </c>
      <c r="C29" s="12">
        <v>1</v>
      </c>
      <c r="D29" s="12">
        <v>14336000</v>
      </c>
      <c r="E29" s="12">
        <v>332012.32</v>
      </c>
      <c r="F29" s="12">
        <v>997952.16</v>
      </c>
      <c r="G29" s="12">
        <v>45331</v>
      </c>
      <c r="H29" s="12">
        <v>0</v>
      </c>
      <c r="I29" s="12">
        <v>93515</v>
      </c>
      <c r="J29" s="12">
        <v>22364.16</v>
      </c>
      <c r="K29" s="12">
        <v>0</v>
      </c>
      <c r="L29" s="12">
        <v>898.8</v>
      </c>
      <c r="M29" s="12">
        <v>423886.02</v>
      </c>
      <c r="N29" s="12">
        <v>0</v>
      </c>
      <c r="O29" s="12">
        <v>23538.62</v>
      </c>
      <c r="P29" s="12">
        <v>56406.239999999998</v>
      </c>
      <c r="Q29" s="12">
        <v>-47039.08</v>
      </c>
      <c r="R29" s="12">
        <v>0</v>
      </c>
    </row>
    <row r="30" spans="1:18" x14ac:dyDescent="0.3">
      <c r="A30" s="11" t="s">
        <v>40</v>
      </c>
      <c r="B30" s="11">
        <v>85</v>
      </c>
      <c r="C30" s="12">
        <v>13</v>
      </c>
      <c r="D30" s="12">
        <v>57680521</v>
      </c>
      <c r="E30" s="12">
        <v>3417656.99</v>
      </c>
      <c r="F30" s="12">
        <v>6901947.7199999997</v>
      </c>
      <c r="G30" s="12">
        <v>410188.86</v>
      </c>
      <c r="H30" s="12">
        <v>0</v>
      </c>
      <c r="I30" s="12">
        <v>892150.98</v>
      </c>
      <c r="J30" s="12">
        <v>99787.25</v>
      </c>
      <c r="K30" s="12">
        <v>0</v>
      </c>
      <c r="L30" s="12">
        <v>3471.48</v>
      </c>
      <c r="M30" s="12">
        <v>1762479.3</v>
      </c>
      <c r="N30" s="12">
        <v>0</v>
      </c>
      <c r="O30" s="12">
        <v>168864.87</v>
      </c>
      <c r="P30" s="12">
        <v>147347.99</v>
      </c>
      <c r="Q30" s="12">
        <v>0</v>
      </c>
      <c r="R30" s="12">
        <v>0</v>
      </c>
    </row>
    <row r="31" spans="1:18" x14ac:dyDescent="0.3">
      <c r="A31" s="11" t="s">
        <v>41</v>
      </c>
      <c r="B31" s="11">
        <v>86</v>
      </c>
      <c r="C31" s="12">
        <v>869.58333333333303</v>
      </c>
      <c r="D31" s="12">
        <v>30903259</v>
      </c>
      <c r="E31" s="12">
        <v>1390422.01</v>
      </c>
      <c r="F31" s="12">
        <v>2921052.46</v>
      </c>
      <c r="G31" s="12">
        <v>80251.100000000006</v>
      </c>
      <c r="H31" s="12">
        <v>20.6</v>
      </c>
      <c r="I31" s="12">
        <v>163818.51999999999</v>
      </c>
      <c r="J31" s="12">
        <v>46742.33</v>
      </c>
      <c r="K31" s="12">
        <v>0</v>
      </c>
      <c r="L31" s="12">
        <v>14088.91</v>
      </c>
      <c r="M31" s="12">
        <v>1018952.62</v>
      </c>
      <c r="N31" s="12">
        <v>0</v>
      </c>
      <c r="O31" s="12">
        <v>69596.070000000007</v>
      </c>
      <c r="P31" s="12">
        <v>137160.29999999999</v>
      </c>
      <c r="Q31" s="12">
        <v>1390422.01</v>
      </c>
      <c r="R31" s="12">
        <v>0</v>
      </c>
    </row>
    <row r="32" spans="1:18" x14ac:dyDescent="0.3">
      <c r="A32" s="11" t="s">
        <v>76</v>
      </c>
      <c r="B32" s="11">
        <v>87</v>
      </c>
      <c r="C32" s="12">
        <v>8571.1666666666697</v>
      </c>
      <c r="D32" s="12">
        <v>517147145</v>
      </c>
      <c r="E32" s="12">
        <v>79662502.480000004</v>
      </c>
      <c r="F32" s="12">
        <v>107127831.67</v>
      </c>
      <c r="G32" s="12">
        <v>883996.45</v>
      </c>
      <c r="H32" s="12">
        <v>-2304.7199999999998</v>
      </c>
      <c r="I32" s="12">
        <v>822415.45</v>
      </c>
      <c r="J32" s="12">
        <v>361952.78</v>
      </c>
      <c r="K32" s="12">
        <v>0</v>
      </c>
      <c r="L32" s="12">
        <v>3979802.54</v>
      </c>
      <c r="M32" s="12">
        <v>15609468.09</v>
      </c>
      <c r="N32" s="12">
        <v>0</v>
      </c>
      <c r="O32" s="12">
        <v>903146.67</v>
      </c>
      <c r="P32" s="12">
        <v>4906851.93</v>
      </c>
      <c r="Q32" s="12">
        <v>79662502.480000004</v>
      </c>
      <c r="R32" s="12">
        <v>0</v>
      </c>
    </row>
    <row r="33" spans="1:18" x14ac:dyDescent="0.3">
      <c r="A33" s="11" t="s">
        <v>42</v>
      </c>
      <c r="B33" s="11">
        <v>90</v>
      </c>
      <c r="C33" s="12">
        <v>6</v>
      </c>
      <c r="D33" s="12">
        <v>146978413</v>
      </c>
      <c r="E33" s="12">
        <v>3513522.66</v>
      </c>
      <c r="F33" s="12">
        <v>10403591.32</v>
      </c>
      <c r="G33" s="12">
        <v>409267.43</v>
      </c>
      <c r="H33" s="12">
        <v>0</v>
      </c>
      <c r="I33" s="12">
        <v>844292.95</v>
      </c>
      <c r="J33" s="12">
        <v>229286.3</v>
      </c>
      <c r="K33" s="12">
        <v>0</v>
      </c>
      <c r="L33" s="12">
        <v>9070.36</v>
      </c>
      <c r="M33" s="12">
        <v>4589653.0999999996</v>
      </c>
      <c r="N33" s="12">
        <v>0</v>
      </c>
      <c r="O33" s="12">
        <v>246027.82</v>
      </c>
      <c r="P33" s="12">
        <v>562470.69999999995</v>
      </c>
      <c r="Q33" s="12">
        <v>0</v>
      </c>
      <c r="R33" s="12">
        <v>0</v>
      </c>
    </row>
    <row r="34" spans="1:18" x14ac:dyDescent="0.3">
      <c r="A34" s="11" t="s">
        <v>43</v>
      </c>
      <c r="B34" s="11">
        <v>91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x14ac:dyDescent="0.3">
      <c r="A35" s="11" t="s">
        <v>44</v>
      </c>
      <c r="B35" s="11">
        <v>145</v>
      </c>
      <c r="C35" s="12">
        <v>108.333333333333</v>
      </c>
      <c r="D35" s="12">
        <v>3016014</v>
      </c>
      <c r="E35" s="12">
        <v>139314.84</v>
      </c>
      <c r="F35" s="12">
        <v>306717.65000000002</v>
      </c>
      <c r="G35" s="12">
        <v>10161.09</v>
      </c>
      <c r="H35" s="12">
        <v>0</v>
      </c>
      <c r="I35" s="12">
        <v>23710.19</v>
      </c>
      <c r="J35" s="12">
        <v>6756.06</v>
      </c>
      <c r="K35" s="12">
        <v>0</v>
      </c>
      <c r="L35" s="12">
        <v>3653.95</v>
      </c>
      <c r="M35" s="12">
        <v>102245.63</v>
      </c>
      <c r="N35" s="12">
        <v>0</v>
      </c>
      <c r="O35" s="12">
        <v>7329.32</v>
      </c>
      <c r="P35" s="12">
        <v>13546.57</v>
      </c>
      <c r="Q35" s="12">
        <v>0</v>
      </c>
      <c r="R35" s="12">
        <v>0</v>
      </c>
    </row>
    <row r="36" spans="1:18" x14ac:dyDescent="0.3">
      <c r="A36" s="11" t="s">
        <v>45</v>
      </c>
      <c r="B36" s="11">
        <v>164</v>
      </c>
      <c r="C36" s="12">
        <v>275.91666666666703</v>
      </c>
      <c r="D36" s="12">
        <v>1362337529</v>
      </c>
      <c r="E36" s="12">
        <v>38586610.579999998</v>
      </c>
      <c r="F36" s="12">
        <v>102243981.14</v>
      </c>
      <c r="G36" s="12">
        <v>2804232.13</v>
      </c>
      <c r="H36" s="12">
        <v>0</v>
      </c>
      <c r="I36" s="12">
        <v>6129208.0899999999</v>
      </c>
      <c r="J36" s="12">
        <v>2493131.81</v>
      </c>
      <c r="K36" s="12">
        <v>0</v>
      </c>
      <c r="L36" s="12">
        <v>1014308.49</v>
      </c>
      <c r="M36" s="12">
        <v>43948722.210000001</v>
      </c>
      <c r="N36" s="12">
        <v>0</v>
      </c>
      <c r="O36" s="12">
        <v>2435285.0699999998</v>
      </c>
      <c r="P36" s="12">
        <v>4832482.76</v>
      </c>
      <c r="Q36" s="12">
        <v>-778313.99</v>
      </c>
      <c r="R36" s="12">
        <v>0</v>
      </c>
    </row>
    <row r="37" spans="1:18" x14ac:dyDescent="0.3">
      <c r="A37" s="11" t="s">
        <v>46</v>
      </c>
      <c r="B37" s="11">
        <v>165</v>
      </c>
      <c r="C37" s="12">
        <v>31.0833333333333</v>
      </c>
      <c r="D37" s="12">
        <v>804475117</v>
      </c>
      <c r="E37" s="12">
        <v>21674241.539999999</v>
      </c>
      <c r="F37" s="12">
        <v>58099963.25</v>
      </c>
      <c r="G37" s="12">
        <v>1709210.01</v>
      </c>
      <c r="H37" s="12">
        <v>0</v>
      </c>
      <c r="I37" s="12">
        <v>3431669.71</v>
      </c>
      <c r="J37" s="12">
        <v>1287160.23</v>
      </c>
      <c r="K37" s="12">
        <v>0</v>
      </c>
      <c r="L37" s="12">
        <v>368622.86</v>
      </c>
      <c r="M37" s="12">
        <v>25639869.670000002</v>
      </c>
      <c r="N37" s="12">
        <v>0</v>
      </c>
      <c r="O37" s="12">
        <v>1387454.42</v>
      </c>
      <c r="P37" s="12">
        <v>2601734.81</v>
      </c>
      <c r="Q37" s="12">
        <v>-178371.83</v>
      </c>
      <c r="R37" s="12">
        <v>0</v>
      </c>
    </row>
    <row r="38" spans="1:18" x14ac:dyDescent="0.3">
      <c r="A38" s="11" t="s">
        <v>47</v>
      </c>
      <c r="B38" s="11">
        <v>168</v>
      </c>
      <c r="C38" s="12">
        <v>6943</v>
      </c>
      <c r="D38" s="12">
        <v>83883616</v>
      </c>
      <c r="E38" s="12">
        <v>4712141.33</v>
      </c>
      <c r="F38" s="12">
        <v>8930771.6199999992</v>
      </c>
      <c r="G38" s="12">
        <v>216371.31</v>
      </c>
      <c r="H38" s="12">
        <v>0</v>
      </c>
      <c r="I38" s="12">
        <v>452958.64</v>
      </c>
      <c r="J38" s="12">
        <v>128616.73</v>
      </c>
      <c r="K38" s="12">
        <v>0</v>
      </c>
      <c r="L38" s="12">
        <v>38790.83</v>
      </c>
      <c r="M38" s="12">
        <v>2783884.33</v>
      </c>
      <c r="N38" s="12">
        <v>0</v>
      </c>
      <c r="O38" s="12">
        <v>213656.24</v>
      </c>
      <c r="P38" s="12">
        <v>384352.21</v>
      </c>
      <c r="Q38" s="12">
        <v>0</v>
      </c>
      <c r="R38" s="12">
        <v>0</v>
      </c>
    </row>
    <row r="39" spans="1:18" x14ac:dyDescent="0.3">
      <c r="A39" s="11" t="s">
        <v>48</v>
      </c>
      <c r="B39" s="11">
        <v>170</v>
      </c>
      <c r="C39" s="12">
        <v>714.83333333333303</v>
      </c>
      <c r="D39" s="12">
        <v>955944176</v>
      </c>
      <c r="E39" s="12">
        <v>29170097.510000002</v>
      </c>
      <c r="F39" s="12">
        <v>73090068.340000004</v>
      </c>
      <c r="G39" s="12">
        <v>1808799.78</v>
      </c>
      <c r="H39" s="12">
        <v>0</v>
      </c>
      <c r="I39" s="12">
        <v>3850467.29</v>
      </c>
      <c r="J39" s="12">
        <v>1758952.68</v>
      </c>
      <c r="K39" s="12">
        <v>0</v>
      </c>
      <c r="L39" s="12">
        <v>741218.8</v>
      </c>
      <c r="M39" s="12">
        <v>30864235.73</v>
      </c>
      <c r="N39" s="12">
        <v>0</v>
      </c>
      <c r="O39" s="12">
        <v>1748556.42</v>
      </c>
      <c r="P39" s="12">
        <v>3147740.13</v>
      </c>
      <c r="Q39" s="12">
        <v>-934207.6</v>
      </c>
      <c r="R39" s="12">
        <v>0</v>
      </c>
    </row>
    <row r="40" spans="1:18" x14ac:dyDescent="0.3">
      <c r="A40" s="11" t="s">
        <v>49</v>
      </c>
      <c r="B40" s="11">
        <v>264</v>
      </c>
      <c r="C40" s="12">
        <v>373.41666666666703</v>
      </c>
      <c r="D40" s="12">
        <v>862835365</v>
      </c>
      <c r="E40" s="12">
        <v>36971592.350000001</v>
      </c>
      <c r="F40" s="12">
        <v>83190744.859999999</v>
      </c>
      <c r="G40" s="12">
        <v>3276232.86</v>
      </c>
      <c r="H40" s="12">
        <v>0</v>
      </c>
      <c r="I40" s="12">
        <v>7157906.5999999996</v>
      </c>
      <c r="J40" s="12">
        <v>1578992.94</v>
      </c>
      <c r="K40" s="12">
        <v>0</v>
      </c>
      <c r="L40" s="12">
        <v>641014.67000000004</v>
      </c>
      <c r="M40" s="12">
        <v>27942620.289999999</v>
      </c>
      <c r="N40" s="12">
        <v>0</v>
      </c>
      <c r="O40" s="12">
        <v>1988930.23</v>
      </c>
      <c r="P40" s="12">
        <v>3633454.92</v>
      </c>
      <c r="Q40" s="12">
        <v>-13154.49</v>
      </c>
      <c r="R40" s="12">
        <v>0</v>
      </c>
    </row>
    <row r="41" spans="1:18" x14ac:dyDescent="0.3">
      <c r="A41" s="11" t="s">
        <v>50</v>
      </c>
      <c r="B41" s="11">
        <v>265</v>
      </c>
      <c r="C41" s="12">
        <v>4.0833333333333304</v>
      </c>
      <c r="D41" s="12">
        <v>35135616</v>
      </c>
      <c r="E41" s="12">
        <v>1235437.23</v>
      </c>
      <c r="F41" s="12">
        <v>2966994.27</v>
      </c>
      <c r="G41" s="12">
        <v>111196.71</v>
      </c>
      <c r="H41" s="12">
        <v>0</v>
      </c>
      <c r="I41" s="12">
        <v>223255.41</v>
      </c>
      <c r="J41" s="12">
        <v>56216.98</v>
      </c>
      <c r="K41" s="12">
        <v>0</v>
      </c>
      <c r="L41" s="12">
        <v>15368.14</v>
      </c>
      <c r="M41" s="12">
        <v>1136661.68</v>
      </c>
      <c r="N41" s="12">
        <v>0</v>
      </c>
      <c r="O41" s="12">
        <v>71234.22</v>
      </c>
      <c r="P41" s="12">
        <v>117623.9</v>
      </c>
      <c r="Q41" s="12">
        <v>-1857.62</v>
      </c>
      <c r="R41" s="12">
        <v>0</v>
      </c>
    </row>
    <row r="42" spans="1:18" x14ac:dyDescent="0.3">
      <c r="A42" s="11" t="s">
        <v>51</v>
      </c>
      <c r="B42" s="11">
        <v>270</v>
      </c>
      <c r="C42" s="12">
        <v>1656.5833333333301</v>
      </c>
      <c r="D42" s="12">
        <v>708226744</v>
      </c>
      <c r="E42" s="12">
        <v>33171931.109999999</v>
      </c>
      <c r="F42" s="12">
        <v>71020881.260000005</v>
      </c>
      <c r="G42" s="12">
        <v>2692718.8</v>
      </c>
      <c r="H42" s="12">
        <v>0</v>
      </c>
      <c r="I42" s="12">
        <v>5746351.8200000003</v>
      </c>
      <c r="J42" s="12">
        <v>1302757.3</v>
      </c>
      <c r="K42" s="12">
        <v>0</v>
      </c>
      <c r="L42" s="12">
        <v>549441.77</v>
      </c>
      <c r="M42" s="12">
        <v>22910630.600000001</v>
      </c>
      <c r="N42" s="12">
        <v>0</v>
      </c>
      <c r="O42" s="12">
        <v>1701892.72</v>
      </c>
      <c r="P42" s="12">
        <v>2945157.14</v>
      </c>
      <c r="Q42" s="12">
        <v>-2522.92</v>
      </c>
      <c r="R42" s="12">
        <v>0</v>
      </c>
    </row>
    <row r="43" spans="1:18" x14ac:dyDescent="0.3">
      <c r="A43" s="11" t="s">
        <v>52</v>
      </c>
      <c r="B43" s="11">
        <v>364</v>
      </c>
      <c r="C43" s="12">
        <v>18.1666666666667</v>
      </c>
      <c r="D43" s="12">
        <v>36719920</v>
      </c>
      <c r="E43" s="12">
        <v>1221969.98</v>
      </c>
      <c r="F43" s="12">
        <v>2940138.43</v>
      </c>
      <c r="G43" s="12">
        <v>95608.85</v>
      </c>
      <c r="H43" s="12">
        <v>0</v>
      </c>
      <c r="I43" s="12">
        <v>208113.88</v>
      </c>
      <c r="J43" s="12">
        <v>67208.56</v>
      </c>
      <c r="K43" s="12">
        <v>0</v>
      </c>
      <c r="L43" s="12">
        <v>27483.51</v>
      </c>
      <c r="M43" s="12">
        <v>1133210.19</v>
      </c>
      <c r="N43" s="12">
        <v>0</v>
      </c>
      <c r="O43" s="12">
        <v>70604.91</v>
      </c>
      <c r="P43" s="12">
        <v>115938.55</v>
      </c>
      <c r="Q43" s="12">
        <v>-794.31</v>
      </c>
      <c r="R43" s="12">
        <v>0</v>
      </c>
    </row>
    <row r="44" spans="1:18" x14ac:dyDescent="0.3">
      <c r="A44" s="11" t="s">
        <v>53</v>
      </c>
      <c r="B44" s="11">
        <v>365</v>
      </c>
      <c r="C44" s="12">
        <v>8.5833333333333304</v>
      </c>
      <c r="D44" s="12">
        <v>96130080</v>
      </c>
      <c r="E44" s="12">
        <v>2660670.62</v>
      </c>
      <c r="F44" s="12">
        <v>6919941.6799999997</v>
      </c>
      <c r="G44" s="12">
        <v>215680.26</v>
      </c>
      <c r="H44" s="12">
        <v>0</v>
      </c>
      <c r="I44" s="12">
        <v>433032.46</v>
      </c>
      <c r="J44" s="12">
        <v>153808.10999999999</v>
      </c>
      <c r="K44" s="12">
        <v>0</v>
      </c>
      <c r="L44" s="12">
        <v>43808.37</v>
      </c>
      <c r="M44" s="12">
        <v>2874725.03</v>
      </c>
      <c r="N44" s="12">
        <v>0</v>
      </c>
      <c r="O44" s="12">
        <v>163633.82</v>
      </c>
      <c r="P44" s="12">
        <v>374583.01</v>
      </c>
      <c r="Q44" s="12">
        <v>-10113.040000000001</v>
      </c>
      <c r="R44" s="12">
        <v>0</v>
      </c>
    </row>
    <row r="45" spans="1:18" x14ac:dyDescent="0.3">
      <c r="A45" s="11" t="s">
        <v>54</v>
      </c>
      <c r="B45" s="11">
        <v>370</v>
      </c>
      <c r="C45" s="12">
        <v>70.75</v>
      </c>
      <c r="D45" s="12">
        <v>19514610</v>
      </c>
      <c r="E45" s="12">
        <v>852789.4</v>
      </c>
      <c r="F45" s="12">
        <v>1808874.8</v>
      </c>
      <c r="G45" s="12">
        <v>64514.92</v>
      </c>
      <c r="H45" s="12">
        <v>0</v>
      </c>
      <c r="I45" s="12">
        <v>137316.16</v>
      </c>
      <c r="J45" s="12">
        <v>35908.99</v>
      </c>
      <c r="K45" s="12">
        <v>0</v>
      </c>
      <c r="L45" s="12">
        <v>15202.89</v>
      </c>
      <c r="M45" s="12">
        <v>607136.42000000004</v>
      </c>
      <c r="N45" s="12">
        <v>0</v>
      </c>
      <c r="O45" s="12">
        <v>43919.71</v>
      </c>
      <c r="P45" s="12">
        <v>52086.31</v>
      </c>
      <c r="Q45" s="12">
        <v>0</v>
      </c>
      <c r="R45" s="12">
        <v>0</v>
      </c>
    </row>
    <row r="46" spans="1:18" x14ac:dyDescent="0.3">
      <c r="A46" s="11" t="s">
        <v>40</v>
      </c>
      <c r="B46" s="11">
        <v>851</v>
      </c>
      <c r="C46" s="12">
        <v>4</v>
      </c>
      <c r="D46" s="12">
        <v>35588</v>
      </c>
      <c r="E46" s="12">
        <v>49313.760000000002</v>
      </c>
      <c r="F46" s="12">
        <v>58621.53</v>
      </c>
      <c r="G46" s="12">
        <v>1770.5</v>
      </c>
      <c r="H46" s="12">
        <v>0</v>
      </c>
      <c r="I46" s="12">
        <v>4022.82</v>
      </c>
      <c r="J46" s="12">
        <v>59.79</v>
      </c>
      <c r="K46" s="12">
        <v>0</v>
      </c>
      <c r="L46" s="12">
        <v>59.6</v>
      </c>
      <c r="M46" s="12">
        <v>1264.33</v>
      </c>
      <c r="N46" s="12">
        <v>0</v>
      </c>
      <c r="O46" s="12">
        <v>1448.47</v>
      </c>
      <c r="P46" s="12">
        <v>682.26</v>
      </c>
      <c r="Q46" s="12">
        <v>0</v>
      </c>
      <c r="R46" s="12">
        <v>0</v>
      </c>
    </row>
    <row r="47" spans="1:18" x14ac:dyDescent="0.3">
      <c r="A47" s="11" t="s">
        <v>55</v>
      </c>
      <c r="B47" s="11">
        <v>853</v>
      </c>
      <c r="C47" s="12">
        <v>2</v>
      </c>
      <c r="D47" s="12">
        <v>15758458</v>
      </c>
      <c r="E47" s="12">
        <v>792966.71</v>
      </c>
      <c r="F47" s="12">
        <v>1640559.47</v>
      </c>
      <c r="G47" s="12">
        <v>47956.66</v>
      </c>
      <c r="H47" s="12">
        <v>0</v>
      </c>
      <c r="I47" s="12">
        <v>109498.72</v>
      </c>
      <c r="J47" s="12">
        <v>26474.25</v>
      </c>
      <c r="K47" s="12">
        <v>0</v>
      </c>
      <c r="L47" s="12">
        <v>27046.03</v>
      </c>
      <c r="M47" s="12">
        <v>503211.23</v>
      </c>
      <c r="N47" s="12">
        <v>0</v>
      </c>
      <c r="O47" s="12">
        <v>38644.94</v>
      </c>
      <c r="P47" s="12">
        <v>94760.93</v>
      </c>
      <c r="Q47" s="12">
        <v>0</v>
      </c>
      <c r="R47" s="12">
        <v>0</v>
      </c>
    </row>
    <row r="48" spans="1:18" x14ac:dyDescent="0.3">
      <c r="A48" s="13" t="s">
        <v>56</v>
      </c>
      <c r="C48" s="12">
        <f>SUM(C5:C47)</f>
        <v>4708818.5833333293</v>
      </c>
      <c r="D48" s="12">
        <f t="shared" ref="D48:R48" si="0">SUM(D5:D47)</f>
        <v>104389051746</v>
      </c>
      <c r="E48" s="12">
        <f t="shared" si="0"/>
        <v>5116168186.829999</v>
      </c>
      <c r="F48" s="12">
        <f t="shared" si="0"/>
        <v>10583918373.83</v>
      </c>
      <c r="G48" s="12">
        <f t="shared" si="0"/>
        <v>278565263.06000006</v>
      </c>
      <c r="H48" s="12">
        <f t="shared" si="0"/>
        <v>-2118.7599999999998</v>
      </c>
      <c r="I48" s="12">
        <f t="shared" si="0"/>
        <v>733744756.96000028</v>
      </c>
      <c r="J48" s="12">
        <f t="shared" si="0"/>
        <v>211704112.93999997</v>
      </c>
      <c r="K48" s="12">
        <f t="shared" si="0"/>
        <v>0</v>
      </c>
      <c r="L48" s="12">
        <f t="shared" si="0"/>
        <v>108743007.05999997</v>
      </c>
      <c r="M48" s="12">
        <f t="shared" si="0"/>
        <v>3418920455.8199992</v>
      </c>
      <c r="N48" s="12">
        <f t="shared" si="0"/>
        <v>0</v>
      </c>
      <c r="O48" s="12">
        <f t="shared" si="0"/>
        <v>251042424.89999992</v>
      </c>
      <c r="P48" s="12">
        <f t="shared" si="0"/>
        <v>465032285.02000004</v>
      </c>
      <c r="Q48" s="12">
        <f t="shared" si="0"/>
        <v>76556600.200000003</v>
      </c>
      <c r="R48" s="12">
        <f t="shared" si="0"/>
        <v>0</v>
      </c>
    </row>
    <row r="49" spans="1:20" x14ac:dyDescent="0.3">
      <c r="C49" s="12">
        <f>'[1]2014'!C45</f>
        <v>4708818.5833333293</v>
      </c>
      <c r="D49" s="12">
        <f>'[1]2014'!D45</f>
        <v>104389051746</v>
      </c>
      <c r="E49" s="12">
        <f>'[1]2014'!E45</f>
        <v>5114916869.5299988</v>
      </c>
      <c r="F49" s="12">
        <f>'[1]2014'!F45</f>
        <v>10583918373.83</v>
      </c>
      <c r="G49" s="12">
        <f>'[1]2014'!G45</f>
        <v>278565263.06000006</v>
      </c>
      <c r="H49" s="12">
        <f>'[1]2014'!H45</f>
        <v>-2118.7599999999998</v>
      </c>
      <c r="I49" s="12">
        <f>'[1]2014'!I45</f>
        <v>733744756.96000028</v>
      </c>
      <c r="J49" s="12">
        <f>'[1]2014'!J45</f>
        <v>211704112.93999997</v>
      </c>
      <c r="K49" s="12">
        <f>'[1]2014'!K45</f>
        <v>0</v>
      </c>
      <c r="L49" s="12">
        <f>'[1]2014'!L45</f>
        <v>108743007.05999997</v>
      </c>
      <c r="M49" s="12">
        <f>'[1]2014'!M45</f>
        <v>3418920455.8199992</v>
      </c>
      <c r="N49" s="12">
        <f>'[1]2014'!N45</f>
        <v>0</v>
      </c>
      <c r="O49" s="12">
        <f>'[1]2014'!O45</f>
        <v>251042424.89999992</v>
      </c>
      <c r="P49" s="12">
        <f>'[1]2014'!P45</f>
        <v>465032285.02000004</v>
      </c>
      <c r="Q49" s="12">
        <f>'[1]2014'!Q45</f>
        <v>76556600.200000003</v>
      </c>
      <c r="R49" s="12">
        <f>'[1]2014'!R45</f>
        <v>0</v>
      </c>
    </row>
    <row r="53" spans="1:20" x14ac:dyDescent="0.3">
      <c r="A53" s="11" t="s">
        <v>57</v>
      </c>
      <c r="B53" s="11">
        <v>810</v>
      </c>
      <c r="C53" s="12">
        <v>1.5833333333333299</v>
      </c>
      <c r="D53" s="12">
        <v>493270000</v>
      </c>
      <c r="E53" s="12">
        <v>12552000</v>
      </c>
      <c r="F53" s="12">
        <v>29890463.329999998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17338463.329999998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</row>
    <row r="54" spans="1:20" x14ac:dyDescent="0.3">
      <c r="A54" s="11" t="s">
        <v>58</v>
      </c>
      <c r="B54" s="11">
        <v>840</v>
      </c>
      <c r="C54" s="12">
        <v>2.4166666666666701</v>
      </c>
      <c r="D54" s="12">
        <v>442390393</v>
      </c>
      <c r="E54" s="12">
        <v>7488519.3700000001</v>
      </c>
      <c r="F54" s="12">
        <v>21408954.129999999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13920434.76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</row>
    <row r="55" spans="1:20" x14ac:dyDescent="0.3">
      <c r="A55" s="11" t="s">
        <v>59</v>
      </c>
      <c r="B55" s="11">
        <v>940</v>
      </c>
      <c r="C55" s="12">
        <v>6.75</v>
      </c>
      <c r="D55" s="12">
        <v>4439178946</v>
      </c>
      <c r="E55" s="12">
        <v>167126078.13</v>
      </c>
      <c r="F55" s="12">
        <v>310530341.51999998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143404263.38999999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</row>
    <row r="56" spans="1:20" x14ac:dyDescent="0.3">
      <c r="A56" s="13" t="s">
        <v>77</v>
      </c>
      <c r="C56" s="12">
        <f>SUM(C53:C55)</f>
        <v>10.75</v>
      </c>
      <c r="D56" s="12">
        <f t="shared" ref="D56:R56" si="1">SUM(D53:D55)</f>
        <v>5374839339</v>
      </c>
      <c r="E56" s="12">
        <f t="shared" si="1"/>
        <v>187166597.5</v>
      </c>
      <c r="F56" s="12">
        <f t="shared" si="1"/>
        <v>361829758.97999996</v>
      </c>
      <c r="G56" s="12">
        <f t="shared" si="1"/>
        <v>0</v>
      </c>
      <c r="H56" s="12">
        <f t="shared" si="1"/>
        <v>0</v>
      </c>
      <c r="I56" s="12">
        <f t="shared" si="1"/>
        <v>0</v>
      </c>
      <c r="J56" s="12">
        <f t="shared" si="1"/>
        <v>0</v>
      </c>
      <c r="K56" s="12">
        <f t="shared" si="1"/>
        <v>0</v>
      </c>
      <c r="L56" s="12">
        <f t="shared" si="1"/>
        <v>0</v>
      </c>
      <c r="M56" s="12">
        <f t="shared" si="1"/>
        <v>174663161.47999999</v>
      </c>
      <c r="N56" s="12">
        <f t="shared" si="1"/>
        <v>0</v>
      </c>
      <c r="O56" s="12">
        <f t="shared" si="1"/>
        <v>0</v>
      </c>
      <c r="P56" s="12">
        <f t="shared" si="1"/>
        <v>0</v>
      </c>
      <c r="Q56" s="12">
        <f t="shared" si="1"/>
        <v>0</v>
      </c>
      <c r="R56" s="12">
        <f t="shared" si="1"/>
        <v>0</v>
      </c>
    </row>
    <row r="61" spans="1:20" s="18" customFormat="1" x14ac:dyDescent="0.3">
      <c r="A61" s="14" t="s">
        <v>60</v>
      </c>
      <c r="B61" s="15" t="s">
        <v>78</v>
      </c>
      <c r="C61" s="16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T61" s="19"/>
    </row>
    <row r="62" spans="1:20" s="18" customFormat="1" x14ac:dyDescent="0.3">
      <c r="A62" s="14"/>
      <c r="B62" s="15"/>
      <c r="C62" s="16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T62" s="19"/>
    </row>
    <row r="63" spans="1:20" s="18" customFormat="1" x14ac:dyDescent="0.3">
      <c r="A63" s="14" t="s">
        <v>61</v>
      </c>
      <c r="B63" s="20" t="s">
        <v>79</v>
      </c>
      <c r="C63" s="16"/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T63" s="19"/>
    </row>
    <row r="64" spans="1:20" x14ac:dyDescent="0.3">
      <c r="B64" s="18"/>
      <c r="C64" s="18"/>
      <c r="D64" s="18"/>
      <c r="E64" s="21"/>
      <c r="F64" s="22"/>
    </row>
    <row r="66" spans="1:20" x14ac:dyDescent="0.3">
      <c r="A66" s="23" t="s">
        <v>62</v>
      </c>
      <c r="B66" s="23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T66" s="25"/>
    </row>
    <row r="67" spans="1:20" x14ac:dyDescent="0.3">
      <c r="A67" s="23" t="s">
        <v>63</v>
      </c>
      <c r="B67" s="2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T67" s="25"/>
    </row>
    <row r="68" spans="1:20" x14ac:dyDescent="0.3">
      <c r="A68" s="26" t="s">
        <v>80</v>
      </c>
      <c r="B68" s="2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T68" s="25"/>
    </row>
    <row r="69" spans="1:20" x14ac:dyDescent="0.3">
      <c r="A69" s="27" t="s">
        <v>64</v>
      </c>
      <c r="B69" s="23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T69" s="25"/>
    </row>
    <row r="70" spans="1:20" x14ac:dyDescent="0.3">
      <c r="A70" s="23" t="s">
        <v>65</v>
      </c>
      <c r="B70" s="23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T70" s="25"/>
    </row>
    <row r="71" spans="1:20" x14ac:dyDescent="0.3">
      <c r="A71" s="27" t="s">
        <v>66</v>
      </c>
      <c r="B71" s="27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T71" s="25"/>
    </row>
    <row r="72" spans="1:20" x14ac:dyDescent="0.3">
      <c r="A72" s="27" t="s">
        <v>67</v>
      </c>
      <c r="B72" s="27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T72" s="25"/>
    </row>
    <row r="73" spans="1:20" x14ac:dyDescent="0.3">
      <c r="A73" s="28" t="s">
        <v>81</v>
      </c>
      <c r="B73" s="29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T73" s="2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58349F9-21D9-4DB0-8A4C-5A0211767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849949-21EC-4354-AE34-6296747A2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7221C-7FA5-4E14-BC40-99452DBC59DD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CILC Average Customers</vt:lpstr>
      <vt:lpstr>2014 Rate &amp; Rev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2014-06-09T18:03:38Z</dcterms:created>
  <dcterms:modified xsi:type="dcterms:W3CDTF">2016-04-16T19:10:54Z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