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6" yWindow="600" windowWidth="15012" windowHeight="5328" tabRatio="912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31" i="13" l="1"/>
  <c r="E31" i="13"/>
  <c r="G30" i="13"/>
  <c r="E30" i="13"/>
  <c r="G29" i="13"/>
  <c r="E29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49" i="7"/>
  <c r="F49" i="7"/>
  <c r="G47" i="7"/>
  <c r="F47" i="7"/>
  <c r="G46" i="7"/>
  <c r="F46" i="7"/>
  <c r="G45" i="7"/>
  <c r="F45" i="7"/>
  <c r="G43" i="7"/>
  <c r="F43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<sst xmlns="http://schemas.openxmlformats.org/spreadsheetml/2006/main" count="601" uniqueCount="193">
  <si>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</si>
  <si>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</si>
  <si>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</si>
  <si>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</si>
  <si>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</si>
  <si>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</si>
  <si>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</si>
  <si>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</si>
  <si>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</si>
  <si>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</si>
  <si>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</si>
  <si>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</si>
  <si>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</si>
  <si>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</si>
  <si>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</si>
  <si>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</si>
  <si>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</si>
  <si>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</si>
  <si>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</si>
  <si>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</si>
  <si>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</si>
  <si>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</si>
  <si>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</si>
  <si>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</si>
  <si>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</si>
  <si>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</si>
  <si>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</si>
  <si>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</si>
  <si>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</si>
  <si>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</si>
  <si>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</si>
  <si>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</si>
  <si>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</si>
  <si>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</si>
  <si>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</si>
  <si>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</si>
  <si>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</si>
  <si>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</si>
  <si>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</si>
  <si>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</si>
  <si>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</si>
  <si>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</si>
  <si>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</si>
  <si>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</si>
  <si>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</si>
  <si>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</si>
  <si>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</si>
  <si>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</si>
  <si>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</si>
  <si>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</si>
  <si>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</si>
  <si>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</si>
  <si>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</si>
  <si>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</si>
  <si>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</si>
  <si>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April 2015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</si>
  <si>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</si>
  <si>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</si>
  <si>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</si>
  <si>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</si>
  <si>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</si>
  <si>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</si>
  <si>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</si>
  <si>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</si>
  <si>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</si>
  <si>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</si>
  <si>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</si>
  <si>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</si>
  <si>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</si>
  <si>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</si>
  <si>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</si>
  <si>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</si>
  <si>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</si>
  <si>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</si>
  <si>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</si>
  <si>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</si>
  <si>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</si>
  <si>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</si>
  <si>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</si>
  <si>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</si>
  <si>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</si>
  <si>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</si>
  <si>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</si>
  <si>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</si>
  <si>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</si>
  <si>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</si>
  <si>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</si>
  <si>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</si>
  <si>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</si>
  <si>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</si>
  <si>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</si>
  <si>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</si>
  <si>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</si>
  <si>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</si>
  <si>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</si>
  <si>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</si>
  <si>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</si>
  <si>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</si>
  <si>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</si>
  <si>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</si>
  <si>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</si>
  <si>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</si>
  <si>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</si>
  <si>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</si>
  <si>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</si>
  <si>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</si>
  <si>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</si>
  <si>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</si>
  <si>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</si>
  <si>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</si>
  <si>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</si>
  <si>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</si>
  <si>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</si>
  <si>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 Amounts may not agree to the General Ledger due to rounding.</t>
  </si>
  <si>
    <t>                  FOR THE MONTH OF:  April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</si>
  <si>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</si>
  <si>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</si>
  <si>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</si>
  <si>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</si>
  <si>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</si>
  <si>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</si>
  <si>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</si>
  <si>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</si>
  <si>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</si>
  <si>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</si>
  <si>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</si>
  <si>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</si>
  <si>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</si>
  <si>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</si>
  <si>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</si>
  <si>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</si>
  <si>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</si>
  <si>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</si>
  <si>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</si>
  <si>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</si>
  <si>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</si>
  <si>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</si>
  <si>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</si>
  <si>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</si>
  <si>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</si>
  <si>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</si>
  <si>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</si>
  <si>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</si>
  <si>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</si>
  <si>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Orlando Utilities Commission OS</t>
  </si>
  <si>
    <t>Powersouth Energy Cooporative OS</t>
  </si>
  <si>
    <t>Reedy Creek Improvement District OS</t>
  </si>
  <si>
    <t>Seminole Electric Cooperative, Inc. OS</t>
  </si>
  <si>
    <t>Tampa Electric Company  OS</t>
  </si>
  <si>
    <t>Tennessee Valley Authority OS</t>
  </si>
  <si>
    <t>Duke Energy Florida, Inc. OS</t>
  </si>
  <si>
    <t>PJM Interconnection, L.L.C. OS</t>
  </si>
  <si>
    <t>Total OS/AF</t>
  </si>
  <si>
    <t>FCBBS</t>
  </si>
  <si>
    <t>Energy Authority, The FCBBS</t>
  </si>
  <si>
    <t>Homestead, City of FCBBS</t>
  </si>
  <si>
    <t>Reedy Creek Improvement District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</si>
  <si>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</si>
  <si>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</si>
  <si>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</si>
  <si>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</si>
  <si>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</si>
  <si>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</si>
  <si>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</si>
  <si>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</si>
  <si>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</si>
  <si>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</si>
  <si>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</si>
  <si>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</si>
  <si>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</si>
  <si>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</si>
  <si>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</si>
  <si>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</si>
  <si>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</si>
  <si>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April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</si>
  <si>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</si>
  <si>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</si>
  <si>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</si>
  <si>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</si>
  <si>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</si>
  <si>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</si>
  <si>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</si>
  <si>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</si>
  <si>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Southern Company Services, Inc. OS</t>
  </si>
  <si>
    <t>Orlando Utilities Commission FCBBS</t>
  </si>
  <si>
    <t>Transaction Cost (cents/KWH)</t>
  </si>
  <si>
    <t>Cost if Generated (cents/KWH)</t>
  </si>
  <si>
    <t>STAFF 000761</t>
  </si>
  <si>
    <t>FPL RC-16</t>
  </si>
  <si>
    <t>STAFF 000762</t>
  </si>
  <si>
    <t>STAFF 000763</t>
  </si>
  <si>
    <t>STAFF 000764</t>
  </si>
  <si>
    <t>STAFF 000765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</si>
</sst>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39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394" fillId="0" borderId="0" applyFont="0" applyFill="0" applyBorder="0" applyAlignment="0" applyProtection="0"/>
    <xf numFmtId="0" fontId="395" fillId="0" borderId="0"/>
    <xf numFmtId="43" fontId="394" fillId="0" borderId="0" applyFont="0" applyFill="0" applyBorder="0" applyAlignment="0" applyProtection="0"/>
    <xf numFmtId="0" fontId="394" fillId="0" borderId="0"/>
    <xf numFmtId="43" fontId="394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6" fillId="0" borderId="0" applyFont="0" applyFill="0" applyBorder="0" applyAlignment="0" applyProtection="0"/>
    <xf numFmtId="0" fontId="394" fillId="0" borderId="0"/>
    <xf numFmtId="174" fontId="395" fillId="0" borderId="0">
      <alignment horizontal="left" wrapText="1"/>
    </xf>
    <xf numFmtId="174" fontId="394" fillId="0" borderId="0">
      <alignment horizontal="left" wrapText="1"/>
    </xf>
    <xf numFmtId="174" fontId="394" fillId="0" borderId="0">
      <alignment horizontal="left" wrapText="1"/>
    </xf>
    <xf numFmtId="0" fontId="1" fillId="0" borderId="0"/>
    <xf numFmtId="44" fontId="1" fillId="0" borderId="0" applyFont="0" applyFill="0" applyBorder="0" applyAlignment="0" applyProtection="0"/>
    <xf numFmtId="0" fontId="394" fillId="0" borderId="0"/>
  </cellStyleXfs>
  <cellXfs count="401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/>
    </xf>
    <xf numFmtId="170" fontId="17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70" fontId="32" fillId="0" borderId="3" xfId="0" applyNumberFormat="1" applyFont="1" applyBorder="1" applyAlignment="1">
      <alignment horizontal="right"/>
    </xf>
    <xf numFmtId="170" fontId="33" fillId="0" borderId="3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70" fontId="35" fillId="0" borderId="3" xfId="0" applyNumberFormat="1" applyFont="1" applyBorder="1" applyAlignment="1">
      <alignment horizontal="right"/>
    </xf>
    <xf numFmtId="170" fontId="36" fillId="0" borderId="3" xfId="0" applyNumberFormat="1" applyFont="1" applyBorder="1" applyAlignment="1">
      <alignment horizontal="right"/>
    </xf>
    <xf numFmtId="164" fontId="37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center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0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166" fontId="59" fillId="0" borderId="0" xfId="0" applyNumberFormat="1" applyFont="1" applyAlignment="1">
      <alignment horizontal="right"/>
    </xf>
    <xf numFmtId="0" fontId="60" fillId="0" borderId="0" xfId="0" applyFont="1" applyAlignment="1">
      <alignment horizontal="left" indent="1"/>
    </xf>
    <xf numFmtId="170" fontId="61" fillId="0" borderId="6" xfId="0" applyNumberFormat="1" applyFont="1" applyBorder="1" applyAlignment="1">
      <alignment horizontal="right"/>
    </xf>
    <xf numFmtId="170" fontId="62" fillId="0" borderId="6" xfId="0" applyNumberFormat="1" applyFont="1" applyBorder="1" applyAlignment="1">
      <alignment horizontal="right"/>
    </xf>
    <xf numFmtId="164" fontId="63" fillId="0" borderId="0" xfId="0" applyNumberFormat="1" applyFont="1" applyAlignment="1">
      <alignment horizontal="right"/>
    </xf>
    <xf numFmtId="170" fontId="64" fillId="0" borderId="6" xfId="0" applyNumberFormat="1" applyFont="1" applyBorder="1" applyAlignment="1">
      <alignment horizontal="right"/>
    </xf>
    <xf numFmtId="170" fontId="65" fillId="0" borderId="6" xfId="0" applyNumberFormat="1" applyFont="1" applyBorder="1" applyAlignment="1">
      <alignment horizontal="right"/>
    </xf>
    <xf numFmtId="164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center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37" fontId="74" fillId="0" borderId="3" xfId="0" applyNumberFormat="1" applyFont="1" applyBorder="1" applyAlignment="1">
      <alignment horizontal="right"/>
    </xf>
    <xf numFmtId="37" fontId="75" fillId="0" borderId="3" xfId="0" applyNumberFormat="1" applyFont="1" applyBorder="1" applyAlignment="1">
      <alignment horizontal="right"/>
    </xf>
    <xf numFmtId="164" fontId="76" fillId="0" borderId="0" xfId="0" applyNumberFormat="1" applyFont="1" applyAlignment="1">
      <alignment horizontal="right"/>
    </xf>
    <xf numFmtId="37" fontId="77" fillId="0" borderId="3" xfId="0" applyNumberFormat="1" applyFont="1" applyBorder="1" applyAlignment="1">
      <alignment horizontal="right"/>
    </xf>
    <xf numFmtId="37" fontId="78" fillId="0" borderId="3" xfId="0" applyNumberFormat="1" applyFont="1" applyBorder="1" applyAlignment="1">
      <alignment horizontal="right"/>
    </xf>
    <xf numFmtId="164" fontId="79" fillId="0" borderId="0" xfId="0" applyNumberFormat="1" applyFont="1" applyAlignment="1">
      <alignment horizontal="right"/>
    </xf>
    <xf numFmtId="0" fontId="80" fillId="0" borderId="0" xfId="0" applyFont="1" applyAlignment="1">
      <alignment horizontal="left" indent="1"/>
    </xf>
    <xf numFmtId="37" fontId="81" fillId="0" borderId="6" xfId="0" applyNumberFormat="1" applyFont="1" applyBorder="1" applyAlignment="1">
      <alignment horizontal="right"/>
    </xf>
    <xf numFmtId="37" fontId="82" fillId="0" borderId="6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37" fontId="84" fillId="0" borderId="6" xfId="0" applyNumberFormat="1" applyFont="1" applyBorder="1" applyAlignment="1">
      <alignment horizontal="right"/>
    </xf>
    <xf numFmtId="37" fontId="85" fillId="0" borderId="6" xfId="0" applyNumberFormat="1" applyFont="1" applyBorder="1" applyAlignment="1">
      <alignment horizontal="right"/>
    </xf>
    <xf numFmtId="164" fontId="86" fillId="0" borderId="0" xfId="0" applyNumberFormat="1" applyFont="1" applyAlignment="1">
      <alignment horizontal="right"/>
    </xf>
    <xf numFmtId="171" fontId="87" fillId="0" borderId="5" xfId="0" applyNumberFormat="1" applyFont="1" applyBorder="1" applyAlignment="1">
      <alignment horizontal="right"/>
    </xf>
    <xf numFmtId="171" fontId="88" fillId="0" borderId="5" xfId="0" applyNumberFormat="1" applyFont="1" applyBorder="1" applyAlignment="1">
      <alignment horizontal="right"/>
    </xf>
    <xf numFmtId="164" fontId="89" fillId="0" borderId="0" xfId="0" applyNumberFormat="1" applyFont="1" applyAlignment="1">
      <alignment horizontal="right"/>
    </xf>
    <xf numFmtId="166" fontId="90" fillId="0" borderId="5" xfId="0" applyNumberFormat="1" applyFont="1" applyBorder="1" applyAlignment="1">
      <alignment horizontal="right"/>
    </xf>
    <xf numFmtId="166" fontId="91" fillId="0" borderId="5" xfId="0" applyNumberFormat="1" applyFont="1" applyBorder="1" applyAlignment="1">
      <alignment horizontal="right"/>
    </xf>
    <xf numFmtId="166" fontId="92" fillId="0" borderId="0" xfId="0" applyNumberFormat="1" applyFont="1" applyAlignment="1">
      <alignment horizontal="right"/>
    </xf>
    <xf numFmtId="0" fontId="93" fillId="0" borderId="0" xfId="0" applyFont="1" applyAlignment="1">
      <alignment horizontal="center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center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Font="1" applyAlignment="1">
      <alignment horizontal="left" indent="1"/>
    </xf>
    <xf numFmtId="170" fontId="108" fillId="0" borderId="6" xfId="0" applyNumberFormat="1" applyFont="1" applyBorder="1" applyAlignment="1">
      <alignment horizontal="right"/>
    </xf>
    <xf numFmtId="170" fontId="109" fillId="0" borderId="6" xfId="0" applyNumberFormat="1" applyFont="1" applyBorder="1" applyAlignment="1">
      <alignment horizontal="right"/>
    </xf>
    <xf numFmtId="165" fontId="110" fillId="0" borderId="0" xfId="0" applyNumberFormat="1" applyFont="1" applyAlignment="1">
      <alignment horizontal="right"/>
    </xf>
    <xf numFmtId="170" fontId="111" fillId="0" borderId="6" xfId="0" applyNumberFormat="1" applyFont="1" applyBorder="1" applyAlignment="1">
      <alignment horizontal="right"/>
    </xf>
    <xf numFmtId="170" fontId="112" fillId="0" borderId="6" xfId="0" applyNumberFormat="1" applyFont="1" applyBorder="1" applyAlignment="1">
      <alignment horizontal="right"/>
    </xf>
    <xf numFmtId="165" fontId="113" fillId="0" borderId="0" xfId="0" applyNumberFormat="1" applyFont="1" applyAlignment="1">
      <alignment horizontal="right"/>
    </xf>
    <xf numFmtId="170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65" fontId="116" fillId="0" borderId="0" xfId="0" applyNumberFormat="1" applyFont="1" applyAlignment="1">
      <alignment horizontal="right"/>
    </xf>
    <xf numFmtId="170" fontId="117" fillId="0" borderId="0" xfId="0" applyNumberFormat="1" applyFont="1" applyAlignment="1">
      <alignment horizontal="right"/>
    </xf>
    <xf numFmtId="170" fontId="118" fillId="0" borderId="0" xfId="0" applyNumberFormat="1" applyFont="1" applyAlignment="1">
      <alignment horizontal="right"/>
    </xf>
    <xf numFmtId="165" fontId="119" fillId="0" borderId="0" xfId="0" applyNumberFormat="1" applyFont="1" applyAlignment="1">
      <alignment horizontal="right"/>
    </xf>
    <xf numFmtId="171" fontId="120" fillId="0" borderId="0" xfId="0" applyNumberFormat="1" applyFont="1" applyAlignment="1">
      <alignment horizontal="right"/>
    </xf>
    <xf numFmtId="171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6" fontId="125" fillId="0" borderId="0" xfId="0" applyNumberFormat="1" applyFont="1" applyAlignment="1">
      <alignment horizontal="right"/>
    </xf>
    <xf numFmtId="170" fontId="126" fillId="0" borderId="6" xfId="0" applyNumberFormat="1" applyFont="1" applyBorder="1" applyAlignment="1">
      <alignment horizontal="right"/>
    </xf>
    <xf numFmtId="170" fontId="127" fillId="0" borderId="6" xfId="0" applyNumberFormat="1" applyFont="1" applyBorder="1" applyAlignment="1">
      <alignment horizontal="right"/>
    </xf>
    <xf numFmtId="165" fontId="128" fillId="0" borderId="0" xfId="0" applyNumberFormat="1" applyFont="1" applyAlignment="1">
      <alignment horizontal="right"/>
    </xf>
    <xf numFmtId="170" fontId="129" fillId="0" borderId="6" xfId="0" applyNumberFormat="1" applyFont="1" applyBorder="1" applyAlignment="1">
      <alignment horizontal="right"/>
    </xf>
    <xf numFmtId="170" fontId="130" fillId="0" borderId="6" xfId="0" applyNumberFormat="1" applyFont="1" applyBorder="1" applyAlignment="1">
      <alignment horizontal="right"/>
    </xf>
    <xf numFmtId="165" fontId="131" fillId="0" borderId="0" xfId="0" applyNumberFormat="1" applyFont="1" applyAlignment="1">
      <alignment horizontal="right"/>
    </xf>
    <xf numFmtId="170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65" fontId="134" fillId="0" borderId="0" xfId="0" applyNumberFormat="1" applyFont="1" applyAlignment="1">
      <alignment horizontal="right"/>
    </xf>
    <xf numFmtId="170" fontId="135" fillId="0" borderId="0" xfId="0" applyNumberFormat="1" applyFont="1" applyAlignment="1">
      <alignment horizontal="right"/>
    </xf>
    <xf numFmtId="170" fontId="136" fillId="0" borderId="0" xfId="0" applyNumberFormat="1" applyFont="1" applyAlignment="1">
      <alignment horizontal="right"/>
    </xf>
    <xf numFmtId="165" fontId="137" fillId="0" borderId="0" xfId="0" applyNumberFormat="1" applyFont="1" applyAlignment="1">
      <alignment horizontal="right"/>
    </xf>
    <xf numFmtId="37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164" fontId="140" fillId="0" borderId="0" xfId="0" applyNumberFormat="1" applyFont="1" applyAlignment="1">
      <alignment horizontal="right"/>
    </xf>
    <xf numFmtId="37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164" fontId="143" fillId="0" borderId="0" xfId="0" applyNumberFormat="1" applyFont="1" applyAlignment="1">
      <alignment horizontal="right"/>
    </xf>
    <xf numFmtId="37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164" fontId="146" fillId="0" borderId="0" xfId="0" applyNumberFormat="1" applyFont="1" applyAlignment="1">
      <alignment horizontal="right"/>
    </xf>
    <xf numFmtId="37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164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170" fontId="151" fillId="0" borderId="6" xfId="0" applyNumberFormat="1" applyFont="1" applyBorder="1" applyAlignment="1">
      <alignment horizontal="right"/>
    </xf>
    <xf numFmtId="170" fontId="152" fillId="0" borderId="6" xfId="0" applyNumberFormat="1" applyFont="1" applyBorder="1" applyAlignment="1">
      <alignment horizontal="right"/>
    </xf>
    <xf numFmtId="165" fontId="153" fillId="0" borderId="0" xfId="0" applyNumberFormat="1" applyFont="1" applyAlignment="1">
      <alignment horizontal="right"/>
    </xf>
    <xf numFmtId="170" fontId="154" fillId="0" borderId="6" xfId="0" applyNumberFormat="1" applyFont="1" applyBorder="1" applyAlignment="1">
      <alignment horizontal="right"/>
    </xf>
    <xf numFmtId="170" fontId="155" fillId="0" borderId="6" xfId="0" applyNumberFormat="1" applyFont="1" applyBorder="1" applyAlignment="1">
      <alignment horizontal="right"/>
    </xf>
    <xf numFmtId="165" fontId="156" fillId="0" borderId="0" xfId="0" applyNumberFormat="1" applyFont="1" applyAlignment="1">
      <alignment horizontal="right"/>
    </xf>
    <xf numFmtId="0" fontId="157" fillId="0" borderId="0" xfId="0" applyFont="1" applyAlignment="1">
      <alignment horizontal="center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0" fontId="163" fillId="0" borderId="0" xfId="0" applyNumberFormat="1" applyFont="1" applyAlignment="1">
      <alignment horizontal="right"/>
    </xf>
    <xf numFmtId="170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70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70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70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71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71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71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71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71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166" fontId="217" fillId="0" borderId="0" xfId="0" applyNumberFormat="1" applyFont="1" applyAlignment="1">
      <alignment horizontal="right"/>
    </xf>
    <xf numFmtId="0" fontId="218" fillId="0" borderId="0" xfId="0" applyFont="1" applyAlignment="1">
      <alignment horizontal="left" indent="1"/>
    </xf>
    <xf numFmtId="170" fontId="219" fillId="0" borderId="6" xfId="0" applyNumberFormat="1" applyFont="1" applyBorder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166" fontId="224" fillId="0" borderId="0" xfId="0" applyNumberFormat="1" applyFont="1" applyAlignment="1">
      <alignment horizontal="right"/>
    </xf>
    <xf numFmtId="0" fontId="7" fillId="0" borderId="0" xfId="0" applyFont="1"/>
    <xf numFmtId="0" fontId="225" fillId="0" borderId="0" xfId="0" applyFont="1"/>
    <xf numFmtId="0" fontId="0" fillId="0" borderId="1" xfId="0" applyBorder="1"/>
    <xf numFmtId="0" fontId="226" fillId="0" borderId="0" xfId="0" applyFont="1"/>
    <xf numFmtId="0" fontId="227" fillId="0" borderId="0" xfId="0" applyFont="1" applyAlignment="1">
      <alignment horizontal="center"/>
    </xf>
    <xf numFmtId="0" fontId="228" fillId="0" borderId="4" xfId="0" applyFont="1" applyBorder="1" applyAlignment="1">
      <alignment horizontal="center" vertical="center" wrapText="1"/>
    </xf>
    <xf numFmtId="0" fontId="229" fillId="0" borderId="0" xfId="0" applyFont="1" applyAlignment="1">
      <alignment horizontal="center"/>
    </xf>
    <xf numFmtId="0" fontId="230" fillId="0" borderId="0" xfId="0" applyFont="1" applyAlignment="1">
      <alignment horizontal="left"/>
    </xf>
    <xf numFmtId="167" fontId="231" fillId="0" borderId="0" xfId="0" applyNumberFormat="1" applyFont="1" applyAlignment="1">
      <alignment horizontal="righ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167" fontId="234" fillId="0" borderId="0" xfId="0" applyNumberFormat="1" applyFont="1" applyAlignment="1">
      <alignment horizontal="right"/>
    </xf>
    <xf numFmtId="167" fontId="235" fillId="0" borderId="0" xfId="0" applyNumberFormat="1" applyFont="1" applyAlignment="1">
      <alignment horizontal="right"/>
    </xf>
    <xf numFmtId="37" fontId="236" fillId="0" borderId="0" xfId="0" applyNumberFormat="1" applyFont="1" applyAlignment="1">
      <alignment horizontal="right"/>
    </xf>
    <xf numFmtId="0" fontId="237" fillId="0" borderId="0" xfId="0" applyFont="1" applyAlignment="1">
      <alignment horizontal="left" indent="1"/>
    </xf>
    <xf numFmtId="167" fontId="238" fillId="0" borderId="0" xfId="0" applyNumberFormat="1" applyFont="1" applyAlignment="1">
      <alignment horizontal="right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167" fontId="241" fillId="0" borderId="0" xfId="0" applyNumberFormat="1" applyFont="1" applyAlignment="1">
      <alignment horizontal="right"/>
    </xf>
    <xf numFmtId="167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2"/>
    </xf>
    <xf numFmtId="167" fontId="244" fillId="0" borderId="0" xfId="0" applyNumberFormat="1" applyFont="1" applyAlignment="1">
      <alignment horizontal="center"/>
    </xf>
    <xf numFmtId="37" fontId="245" fillId="0" borderId="0" xfId="0" applyNumberFormat="1" applyFont="1" applyAlignment="1">
      <alignment horizontal="right"/>
    </xf>
    <xf numFmtId="37" fontId="246" fillId="0" borderId="0" xfId="0" applyNumberFormat="1" applyFont="1" applyAlignment="1">
      <alignment horizontal="right"/>
    </xf>
    <xf numFmtId="168" fontId="247" fillId="0" borderId="0" xfId="0" applyNumberFormat="1" applyFont="1" applyAlignment="1">
      <alignment horizontal="right"/>
    </xf>
    <xf numFmtId="168" fontId="248" fillId="0" borderId="0" xfId="0" applyNumberFormat="1" applyFont="1" applyAlignment="1">
      <alignment horizontal="right"/>
    </xf>
    <xf numFmtId="0" fontId="249" fillId="0" borderId="0" xfId="0" applyFont="1" applyAlignment="1">
      <alignment horizontal="left" indent="2"/>
    </xf>
    <xf numFmtId="167" fontId="250" fillId="0" borderId="0" xfId="0" applyNumberFormat="1" applyFont="1" applyAlignment="1">
      <alignment horizontal="right"/>
    </xf>
    <xf numFmtId="37" fontId="251" fillId="0" borderId="2" xfId="0" applyNumberFormat="1" applyFont="1" applyBorder="1" applyAlignment="1">
      <alignment horizontal="right"/>
    </xf>
    <xf numFmtId="37" fontId="252" fillId="0" borderId="2" xfId="0" applyNumberFormat="1" applyFont="1" applyBorder="1" applyAlignment="1">
      <alignment horizontal="right"/>
    </xf>
    <xf numFmtId="168" fontId="253" fillId="0" borderId="2" xfId="0" applyNumberFormat="1" applyFont="1" applyBorder="1" applyAlignment="1">
      <alignment horizontal="right"/>
    </xf>
    <xf numFmtId="168" fontId="254" fillId="0" borderId="2" xfId="0" applyNumberFormat="1" applyFont="1" applyBorder="1" applyAlignment="1">
      <alignment horizontal="right"/>
    </xf>
    <xf numFmtId="37" fontId="255" fillId="0" borderId="2" xfId="0" applyNumberFormat="1" applyFont="1" applyBorder="1" applyAlignment="1">
      <alignment horizontal="right"/>
    </xf>
    <xf numFmtId="0" fontId="256" fillId="0" borderId="0" xfId="0" applyFont="1" applyAlignment="1">
      <alignment horizontal="left" indent="1"/>
    </xf>
    <xf numFmtId="167" fontId="257" fillId="0" borderId="0" xfId="0" applyNumberFormat="1" applyFont="1" applyAlignment="1">
      <alignment horizontal="right"/>
    </xf>
    <xf numFmtId="37" fontId="258" fillId="0" borderId="6" xfId="0" applyNumberFormat="1" applyFont="1" applyBorder="1" applyAlignment="1">
      <alignment horizontal="right"/>
    </xf>
    <xf numFmtId="37" fontId="259" fillId="0" borderId="6" xfId="0" applyNumberFormat="1" applyFont="1" applyBorder="1" applyAlignment="1">
      <alignment horizontal="right"/>
    </xf>
    <xf numFmtId="168" fontId="260" fillId="0" borderId="6" xfId="0" applyNumberFormat="1" applyFont="1" applyBorder="1" applyAlignment="1">
      <alignment horizontal="right"/>
    </xf>
    <xf numFmtId="168" fontId="261" fillId="0" borderId="6" xfId="0" applyNumberFormat="1" applyFont="1" applyBorder="1" applyAlignment="1">
      <alignment horizontal="right"/>
    </xf>
    <xf numFmtId="37" fontId="262" fillId="0" borderId="6" xfId="0" applyNumberFormat="1" applyFont="1" applyBorder="1" applyAlignment="1">
      <alignment horizontal="right"/>
    </xf>
    <xf numFmtId="0" fontId="263" fillId="0" borderId="0" xfId="0" applyFont="1" applyAlignment="1">
      <alignment horizontal="left"/>
    </xf>
    <xf numFmtId="0" fontId="264" fillId="0" borderId="0" xfId="0" applyFont="1" applyAlignment="1">
      <alignment horizontal="left" indent="1"/>
    </xf>
    <xf numFmtId="0" fontId="265" fillId="0" borderId="0" xfId="0" applyFont="1" applyAlignment="1">
      <alignment horizontal="left" indent="2"/>
    </xf>
    <xf numFmtId="0" fontId="266" fillId="0" borderId="0" xfId="0" applyFont="1" applyAlignment="1">
      <alignment horizontal="left" indent="2"/>
    </xf>
    <xf numFmtId="0" fontId="267" fillId="0" borderId="0" xfId="0" applyFont="1" applyAlignment="1">
      <alignment horizontal="left" indent="1"/>
    </xf>
    <xf numFmtId="0" fontId="0" fillId="0" borderId="1" xfId="0" applyBorder="1"/>
    <xf numFmtId="0" fontId="268" fillId="0" borderId="0" xfId="0" applyFont="1"/>
    <xf numFmtId="0" fontId="269" fillId="0" borderId="0" xfId="0" applyFont="1" applyAlignment="1">
      <alignment horizontal="center"/>
    </xf>
    <xf numFmtId="0" fontId="270" fillId="0" borderId="4" xfId="0" applyFont="1" applyBorder="1" applyAlignment="1">
      <alignment horizontal="center" vertical="center" wrapText="1"/>
    </xf>
    <xf numFmtId="0" fontId="271" fillId="0" borderId="0" xfId="0" applyFont="1" applyAlignment="1">
      <alignment horizontal="center"/>
    </xf>
    <xf numFmtId="0" fontId="272" fillId="0" borderId="0" xfId="0" applyFont="1" applyAlignment="1">
      <alignment horizontal="left"/>
    </xf>
    <xf numFmtId="0" fontId="273" fillId="0" borderId="0" xfId="0" applyNumberFormat="1" applyFont="1" applyAlignment="1">
      <alignment horizontal="right"/>
    </xf>
    <xf numFmtId="167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0" fontId="281" fillId="0" borderId="0" xfId="0" applyFont="1" applyAlignment="1">
      <alignment horizontal="left" indent="1"/>
    </xf>
    <xf numFmtId="167" fontId="282" fillId="0" borderId="0" xfId="0" applyNumberFormat="1" applyFont="1" applyAlignment="1">
      <alignment horizontal="right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67" fontId="290" fillId="0" borderId="0" xfId="0" applyNumberFormat="1" applyFont="1" applyAlignment="1">
      <alignment horizontal="right"/>
    </xf>
    <xf numFmtId="167" fontId="291" fillId="0" borderId="0" xfId="0" applyNumberFormat="1" applyFont="1" applyAlignment="1">
      <alignment horizontal="right"/>
    </xf>
    <xf numFmtId="173" fontId="292" fillId="0" borderId="0" xfId="0" applyNumberFormat="1" applyFont="1" applyAlignment="1">
      <alignment horizontal="right"/>
    </xf>
    <xf numFmtId="168" fontId="293" fillId="0" borderId="0" xfId="0" applyNumberFormat="1" applyFont="1" applyAlignment="1">
      <alignment horizontal="right"/>
    </xf>
    <xf numFmtId="37" fontId="294" fillId="0" borderId="0" xfId="0" applyNumberFormat="1" applyFont="1" applyAlignment="1">
      <alignment horizontal="right"/>
    </xf>
    <xf numFmtId="37" fontId="295" fillId="0" borderId="0" xfId="0" applyNumberFormat="1" applyFont="1" applyAlignment="1">
      <alignment horizontal="right"/>
    </xf>
    <xf numFmtId="37" fontId="296" fillId="0" borderId="0" xfId="0" applyNumberFormat="1" applyFont="1" applyAlignment="1">
      <alignment horizontal="right"/>
    </xf>
    <xf numFmtId="16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2" xfId="0" applyNumberFormat="1" applyFont="1" applyBorder="1" applyAlignment="1">
      <alignment horizontal="right"/>
    </xf>
    <xf numFmtId="167" fontId="305" fillId="0" borderId="0" xfId="0" applyNumberFormat="1" applyFont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37" fontId="310" fillId="0" borderId="0" xfId="0" applyNumberFormat="1" applyFont="1" applyAlignment="1">
      <alignment horizontal="right"/>
    </xf>
    <xf numFmtId="167" fontId="311" fillId="0" borderId="0" xfId="0" applyNumberFormat="1" applyFont="1" applyAlignment="1">
      <alignment horizontal="right"/>
    </xf>
    <xf numFmtId="167" fontId="312" fillId="0" borderId="2" xfId="0" applyNumberFormat="1" applyFont="1" applyBorder="1" applyAlignment="1">
      <alignment horizontal="right"/>
    </xf>
    <xf numFmtId="167" fontId="313" fillId="0" borderId="0" xfId="0" applyNumberFormat="1" applyFont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0" xfId="0" applyNumberFormat="1" applyFont="1" applyAlignment="1">
      <alignment horizontal="right"/>
    </xf>
    <xf numFmtId="167" fontId="319" fillId="0" borderId="0" xfId="0" applyNumberFormat="1" applyFont="1" applyAlignment="1">
      <alignment horizontal="right"/>
    </xf>
    <xf numFmtId="167" fontId="320" fillId="0" borderId="2" xfId="0" applyNumberFormat="1" applyFont="1" applyBorder="1" applyAlignment="1">
      <alignment horizontal="right"/>
    </xf>
    <xf numFmtId="37" fontId="321" fillId="0" borderId="0" xfId="0" applyNumberFormat="1" applyFont="1" applyAlignment="1">
      <alignment horizontal="right"/>
    </xf>
    <xf numFmtId="37" fontId="322" fillId="0" borderId="2" xfId="0" applyNumberFormat="1" applyFont="1" applyBorder="1" applyAlignment="1">
      <alignment horizontal="right"/>
    </xf>
    <xf numFmtId="37" fontId="323" fillId="0" borderId="2" xfId="0" applyNumberFormat="1" applyFont="1" applyBorder="1" applyAlignment="1">
      <alignment horizontal="right"/>
    </xf>
    <xf numFmtId="168" fontId="324" fillId="0" borderId="2" xfId="0" applyNumberFormat="1" applyFont="1" applyBorder="1" applyAlignment="1">
      <alignment horizontal="right"/>
    </xf>
    <xf numFmtId="168" fontId="325" fillId="0" borderId="2" xfId="0" applyNumberFormat="1" applyFont="1" applyBorder="1" applyAlignment="1">
      <alignment horizontal="right"/>
    </xf>
    <xf numFmtId="37" fontId="326" fillId="0" borderId="2" xfId="0" applyNumberFormat="1" applyFont="1" applyBorder="1" applyAlignment="1">
      <alignment horizontal="right"/>
    </xf>
    <xf numFmtId="37" fontId="327" fillId="0" borderId="2" xfId="0" applyNumberFormat="1" applyFont="1" applyBorder="1" applyAlignment="1">
      <alignment horizontal="right"/>
    </xf>
    <xf numFmtId="37" fontId="328" fillId="0" borderId="2" xfId="0" applyNumberFormat="1" applyFont="1" applyBorder="1" applyAlignment="1">
      <alignment horizontal="right"/>
    </xf>
    <xf numFmtId="167" fontId="329" fillId="0" borderId="0" xfId="0" applyNumberFormat="1" applyFont="1" applyAlignment="1">
      <alignment horizontal="right"/>
    </xf>
    <xf numFmtId="169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169" fontId="335" fillId="0" borderId="0" xfId="0" applyNumberFormat="1" applyFont="1" applyAlignment="1">
      <alignment horizontal="right"/>
    </xf>
    <xf numFmtId="169" fontId="336" fillId="0" borderId="0" xfId="0" applyNumberFormat="1" applyFont="1" applyAlignment="1">
      <alignment horizontal="right"/>
    </xf>
    <xf numFmtId="0" fontId="0" fillId="0" borderId="1" xfId="0" applyBorder="1"/>
    <xf numFmtId="0" fontId="337" fillId="0" borderId="0" xfId="0" applyFont="1"/>
    <xf numFmtId="0" fontId="338" fillId="0" borderId="0" xfId="0" applyFont="1" applyAlignment="1">
      <alignment horizontal="center"/>
    </xf>
    <xf numFmtId="0" fontId="339" fillId="0" borderId="4" xfId="0" applyFont="1" applyBorder="1" applyAlignment="1">
      <alignment horizontal="center" vertical="center" wrapText="1"/>
    </xf>
    <xf numFmtId="0" fontId="340" fillId="0" borderId="0" xfId="0" applyFont="1" applyAlignment="1">
      <alignment horizontal="center"/>
    </xf>
    <xf numFmtId="0" fontId="341" fillId="0" borderId="0" xfId="0" applyFont="1" applyAlignment="1">
      <alignment horizontal="left"/>
    </xf>
    <xf numFmtId="167" fontId="342" fillId="0" borderId="0" xfId="0" applyNumberFormat="1" applyFont="1" applyAlignment="1">
      <alignment horizontal="right"/>
    </xf>
    <xf numFmtId="167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170" fontId="345" fillId="0" borderId="0" xfId="0" applyNumberFormat="1" applyFont="1" applyAlignment="1">
      <alignment horizontal="right"/>
    </xf>
    <xf numFmtId="167" fontId="346" fillId="0" borderId="0" xfId="0" applyNumberFormat="1" applyFont="1" applyAlignment="1">
      <alignment horizontal="right"/>
    </xf>
    <xf numFmtId="0" fontId="347" fillId="0" borderId="0" xfId="0" applyFont="1" applyAlignment="1">
      <alignment horizontal="left" indent="1"/>
    </xf>
    <xf numFmtId="167" fontId="348" fillId="0" borderId="0" xfId="0" applyNumberFormat="1" applyFont="1" applyAlignment="1">
      <alignment horizontal="right"/>
    </xf>
    <xf numFmtId="167" fontId="349" fillId="0" borderId="0" xfId="0" applyNumberFormat="1" applyFont="1" applyAlignment="1">
      <alignment horizontal="right"/>
    </xf>
    <xf numFmtId="167" fontId="350" fillId="0" borderId="0" xfId="0" applyNumberFormat="1" applyFont="1" applyAlignment="1">
      <alignment horizontal="right"/>
    </xf>
    <xf numFmtId="167" fontId="351" fillId="0" borderId="0" xfId="0" applyNumberFormat="1" applyFont="1" applyAlignment="1">
      <alignment horizontal="right"/>
    </xf>
    <xf numFmtId="0" fontId="352" fillId="0" borderId="0" xfId="0" applyFont="1" applyAlignment="1">
      <alignment horizontal="left" indent="2"/>
    </xf>
    <xf numFmtId="0" fontId="353" fillId="0" borderId="0" xfId="0" applyNumberFormat="1" applyFont="1" applyAlignment="1">
      <alignment horizontal="center"/>
    </xf>
    <xf numFmtId="37" fontId="354" fillId="0" borderId="0" xfId="0" applyNumberFormat="1" applyFont="1" applyAlignment="1">
      <alignment horizontal="right"/>
    </xf>
    <xf numFmtId="168" fontId="355" fillId="0" borderId="0" xfId="0" applyNumberFormat="1" applyFont="1" applyAlignment="1">
      <alignment horizontal="right"/>
    </xf>
    <xf numFmtId="168" fontId="356" fillId="0" borderId="0" xfId="0" applyNumberFormat="1" applyFont="1" applyAlignment="1">
      <alignment horizontal="right"/>
    </xf>
    <xf numFmtId="0" fontId="357" fillId="0" borderId="0" xfId="0" applyFont="1" applyAlignment="1">
      <alignment horizontal="left" indent="1"/>
    </xf>
    <xf numFmtId="167" fontId="358" fillId="0" borderId="0" xfId="0" applyNumberFormat="1" applyFont="1" applyAlignment="1">
      <alignment horizontal="right"/>
    </xf>
    <xf numFmtId="37" fontId="359" fillId="0" borderId="2" xfId="0" applyNumberFormat="1" applyFont="1" applyBorder="1" applyAlignment="1">
      <alignment horizontal="right"/>
    </xf>
    <xf numFmtId="168" fontId="360" fillId="0" borderId="2" xfId="0" applyNumberFormat="1" applyFont="1" applyBorder="1" applyAlignment="1">
      <alignment horizontal="right"/>
    </xf>
    <xf numFmtId="170" fontId="361" fillId="0" borderId="2" xfId="0" applyNumberFormat="1" applyFont="1" applyBorder="1" applyAlignment="1">
      <alignment horizontal="right"/>
    </xf>
    <xf numFmtId="168" fontId="362" fillId="0" borderId="2" xfId="0" applyNumberFormat="1" applyFont="1" applyBorder="1" applyAlignment="1">
      <alignment horizontal="right"/>
    </xf>
    <xf numFmtId="0" fontId="363" fillId="0" borderId="0" xfId="0" applyFont="1" applyAlignment="1">
      <alignment horizontal="left"/>
    </xf>
    <xf numFmtId="167" fontId="364" fillId="0" borderId="0" xfId="0" applyNumberFormat="1" applyFont="1" applyAlignment="1">
      <alignment horizontal="right"/>
    </xf>
    <xf numFmtId="37" fontId="365" fillId="0" borderId="6" xfId="0" applyNumberFormat="1" applyFont="1" applyBorder="1" applyAlignment="1">
      <alignment horizontal="right"/>
    </xf>
    <xf numFmtId="168" fontId="366" fillId="0" borderId="6" xfId="0" applyNumberFormat="1" applyFont="1" applyBorder="1" applyAlignment="1">
      <alignment horizontal="right"/>
    </xf>
    <xf numFmtId="170" fontId="367" fillId="0" borderId="6" xfId="0" applyNumberFormat="1" applyFont="1" applyBorder="1" applyAlignment="1">
      <alignment horizontal="right"/>
    </xf>
    <xf numFmtId="168" fontId="368" fillId="0" borderId="6" xfId="0" applyNumberFormat="1" applyFont="1" applyBorder="1" applyAlignment="1">
      <alignment horizontal="right"/>
    </xf>
    <xf numFmtId="0" fontId="0" fillId="0" borderId="1" xfId="0" applyBorder="1"/>
    <xf numFmtId="0" fontId="369" fillId="0" borderId="0" xfId="0" applyFont="1"/>
    <xf numFmtId="0" fontId="370" fillId="0" borderId="0" xfId="0" applyFont="1" applyAlignment="1">
      <alignment horizontal="center"/>
    </xf>
    <xf numFmtId="0" fontId="371" fillId="0" borderId="4" xfId="0" applyFont="1" applyBorder="1" applyAlignment="1">
      <alignment horizontal="center" vertical="center" wrapText="1"/>
    </xf>
    <xf numFmtId="0" fontId="372" fillId="0" borderId="0" xfId="0" applyFont="1" applyAlignment="1">
      <alignment horizontal="center"/>
    </xf>
    <xf numFmtId="0" fontId="373" fillId="0" borderId="0" xfId="0" applyFont="1" applyAlignment="1">
      <alignment horizontal="left"/>
    </xf>
    <xf numFmtId="167" fontId="374" fillId="0" borderId="0" xfId="0" applyNumberFormat="1" applyFont="1" applyAlignment="1">
      <alignment horizontal="right"/>
    </xf>
    <xf numFmtId="167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170" fontId="377" fillId="0" borderId="0" xfId="0" applyNumberFormat="1" applyFont="1" applyAlignment="1">
      <alignment horizontal="right"/>
    </xf>
    <xf numFmtId="167" fontId="378" fillId="0" borderId="0" xfId="0" applyNumberFormat="1" applyFont="1" applyAlignment="1">
      <alignment horizontal="right"/>
    </xf>
    <xf numFmtId="0" fontId="379" fillId="0" borderId="0" xfId="0" applyFont="1" applyAlignment="1">
      <alignment horizontal="left" indent="1"/>
    </xf>
    <xf numFmtId="167" fontId="380" fillId="0" borderId="0" xfId="0" applyNumberFormat="1" applyFont="1" applyAlignment="1">
      <alignment horizontal="right"/>
    </xf>
    <xf numFmtId="37" fontId="381" fillId="0" borderId="0" xfId="0" applyNumberFormat="1" applyFont="1" applyAlignment="1">
      <alignment horizontal="right"/>
    </xf>
    <xf numFmtId="168" fontId="382" fillId="0" borderId="0" xfId="0" applyNumberFormat="1" applyFont="1" applyAlignment="1">
      <alignment horizontal="right"/>
    </xf>
    <xf numFmtId="168" fontId="383" fillId="0" borderId="0" xfId="0" applyNumberFormat="1" applyFont="1" applyAlignment="1">
      <alignment horizontal="right"/>
    </xf>
    <xf numFmtId="167" fontId="384" fillId="0" borderId="0" xfId="0" applyNumberFormat="1" applyFont="1" applyAlignment="1">
      <alignment horizontal="right"/>
    </xf>
    <xf numFmtId="37" fontId="385" fillId="0" borderId="2" xfId="0" applyNumberFormat="1" applyFont="1" applyBorder="1" applyAlignment="1">
      <alignment horizontal="right"/>
    </xf>
    <xf numFmtId="168" fontId="386" fillId="0" borderId="2" xfId="0" applyNumberFormat="1" applyFont="1" applyBorder="1" applyAlignment="1">
      <alignment horizontal="right"/>
    </xf>
    <xf numFmtId="170" fontId="387" fillId="0" borderId="2" xfId="0" applyNumberFormat="1" applyFont="1" applyBorder="1" applyAlignment="1">
      <alignment horizontal="right"/>
    </xf>
    <xf numFmtId="168" fontId="388" fillId="0" borderId="2" xfId="0" applyNumberFormat="1" applyFont="1" applyBorder="1" applyAlignment="1">
      <alignment horizontal="right"/>
    </xf>
    <xf numFmtId="167" fontId="389" fillId="0" borderId="0" xfId="0" applyNumberFormat="1" applyFont="1" applyAlignment="1">
      <alignment horizontal="right"/>
    </xf>
    <xf numFmtId="172" fontId="390" fillId="0" borderId="0" xfId="0" applyNumberFormat="1" applyFont="1" applyAlignment="1">
      <alignment horizontal="right"/>
    </xf>
    <xf numFmtId="172" fontId="391" fillId="0" borderId="0" xfId="0" applyNumberFormat="1" applyFont="1" applyAlignment="1">
      <alignment horizontal="right"/>
    </xf>
    <xf numFmtId="172" fontId="392" fillId="0" borderId="0" xfId="0" applyNumberFormat="1" applyFont="1" applyAlignment="1">
      <alignment horizontal="right"/>
    </xf>
    <xf numFmtId="172" fontId="393" fillId="0" borderId="0" xfId="0" applyNumberFormat="1" applyFont="1" applyAlignment="1">
      <alignment horizontal="right"/>
    </xf>
    <xf numFmtId="37" fontId="0" fillId="0" borderId="0" xfId="0" applyNumberFormat="1"/>
    <xf numFmtId="168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397" fillId="0" borderId="0" xfId="0" applyFont="1"/>
  </cellXfs>
  <cellStyles count="17">
    <cellStyle name="Comma 2" xfId="5"/>
    <cellStyle name="Comma 3" xfId="7"/>
    <cellStyle name="Comma 4" xfId="2"/>
    <cellStyle name="Currency 2" xfId="3"/>
    <cellStyle name="Currency 3" xfId="8"/>
    <cellStyle name="Currency 4" xfId="9"/>
    <cellStyle name="Currency 5" xfId="15"/>
    <cellStyle name="Normal" xfId="0" builtinId="0"/>
    <cellStyle name="Normal 2" xfId="1"/>
    <cellStyle name="Normal 2 2" xfId="6"/>
    <cellStyle name="Normal 2_JV09G-PPA April 2012" xfId="10"/>
    <cellStyle name="Normal 3" xfId="4"/>
    <cellStyle name="Normal 4" xfId="16"/>
    <cellStyle name="Normal 5" xfId="14"/>
    <cellStyle name="Style 1" xfId="11"/>
    <cellStyle name="Style 1 2" xfId="12"/>
    <cellStyle name="Style 1_JV09G-PPA April 201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customWidth="1"/>
    <col min="2" max="2" width="54.6640625" customWidth="1"/>
    <col min="3" max="10" width="13.6640625" customWidth="1"/>
  </cols>
  <sheetData>
    <row r="1" spans="1:10" s="400" customFormat="1" x14ac:dyDescent="0.3">
      <c r="B1" s="400" t="s">
        <v>187</v>
      </c>
    </row>
    <row r="2" spans="1:10" s="400" customFormat="1" x14ac:dyDescent="0.3">
      <c r="B2" s="400" t="s">
        <v>188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2" t="s">
        <v>55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98" t="s">
        <v>9</v>
      </c>
      <c r="B8" s="398" t="s">
        <v>51</v>
      </c>
      <c r="C8" s="398" t="s">
        <v>56</v>
      </c>
      <c r="D8" s="399"/>
      <c r="E8" s="399"/>
      <c r="F8" s="399"/>
      <c r="G8" s="398" t="s">
        <v>57</v>
      </c>
      <c r="H8" s="399"/>
      <c r="I8" s="399"/>
      <c r="J8" s="398"/>
    </row>
    <row r="9" spans="1:10" x14ac:dyDescent="0.3">
      <c r="A9" s="398"/>
      <c r="B9" s="398"/>
      <c r="C9" s="4" t="s">
        <v>10</v>
      </c>
      <c r="D9" s="4" t="s">
        <v>58</v>
      </c>
      <c r="E9" s="4" t="s">
        <v>59</v>
      </c>
      <c r="F9" s="4" t="s">
        <v>60</v>
      </c>
      <c r="G9" s="4" t="s">
        <v>10</v>
      </c>
      <c r="H9" s="4" t="s">
        <v>58</v>
      </c>
      <c r="I9" s="4" t="s">
        <v>59</v>
      </c>
      <c r="J9" s="4" t="s">
        <v>60</v>
      </c>
    </row>
    <row r="10" spans="1:10" x14ac:dyDescent="0.3">
      <c r="A10" s="5" t="s">
        <v>12</v>
      </c>
      <c r="B10" s="6" t="s">
        <v>61</v>
      </c>
      <c r="C10" s="7" t="s">
        <v>51</v>
      </c>
      <c r="D10" s="8" t="s">
        <v>51</v>
      </c>
      <c r="E10" s="8" t="s">
        <v>51</v>
      </c>
      <c r="F10" s="9" t="s">
        <v>51</v>
      </c>
      <c r="G10" s="10" t="s">
        <v>51</v>
      </c>
      <c r="H10" s="11" t="s">
        <v>51</v>
      </c>
      <c r="I10" s="11" t="s">
        <v>51</v>
      </c>
      <c r="J10" s="12" t="s">
        <v>51</v>
      </c>
    </row>
    <row r="11" spans="1:10" x14ac:dyDescent="0.3">
      <c r="A11" s="5" t="s">
        <v>13</v>
      </c>
      <c r="B11" s="13" t="s">
        <v>62</v>
      </c>
      <c r="C11" s="14">
        <v>277829341.38</v>
      </c>
      <c r="D11" s="15">
        <v>245135131</v>
      </c>
      <c r="E11" s="15">
        <f t="shared" ref="E11:E18" si="0">C11 - D11</f>
        <v>32694210.379999995</v>
      </c>
      <c r="F11" s="16">
        <f t="shared" ref="F11:F18" si="1">IF(D11 =0,0,( C11 - D11 ) / D11 )</f>
        <v>0.13337219453869301</v>
      </c>
      <c r="G11" s="17">
        <v>997740358</v>
      </c>
      <c r="H11" s="18">
        <v>936172839</v>
      </c>
      <c r="I11" s="18">
        <f t="shared" ref="I11:I18" si="2">G11 - H11</f>
        <v>61567519</v>
      </c>
      <c r="J11" s="19">
        <f t="shared" ref="J11:J18" si="3">IF(H11 =0,0,( G11 - H11 ) / H11 )</f>
        <v>6.5765119895771731E-2</v>
      </c>
    </row>
    <row r="12" spans="1:10" x14ac:dyDescent="0.3">
      <c r="A12" s="5" t="s">
        <v>14</v>
      </c>
      <c r="B12" s="13" t="s">
        <v>63</v>
      </c>
      <c r="C12" s="20">
        <v>0</v>
      </c>
      <c r="D12" s="21">
        <v>0</v>
      </c>
      <c r="E12" s="21">
        <f t="shared" si="0"/>
        <v>0</v>
      </c>
      <c r="F12" s="22">
        <f t="shared" si="1"/>
        <v>0</v>
      </c>
      <c r="G12" s="23">
        <v>-53435</v>
      </c>
      <c r="H12" s="24">
        <v>0</v>
      </c>
      <c r="I12" s="24">
        <f t="shared" si="2"/>
        <v>-53435</v>
      </c>
      <c r="J12" s="25">
        <f t="shared" si="3"/>
        <v>0</v>
      </c>
    </row>
    <row r="13" spans="1:10" x14ac:dyDescent="0.3">
      <c r="A13" s="5" t="s">
        <v>15</v>
      </c>
      <c r="B13" s="13" t="s">
        <v>64</v>
      </c>
      <c r="C13" s="20">
        <v>-748351.33</v>
      </c>
      <c r="D13" s="21">
        <v>-1983242.91</v>
      </c>
      <c r="E13" s="21">
        <f t="shared" si="0"/>
        <v>1234891.58</v>
      </c>
      <c r="F13" s="26">
        <f t="shared" si="1"/>
        <v>-0.62266279827517457</v>
      </c>
      <c r="G13" s="23">
        <v>-39840581</v>
      </c>
      <c r="H13" s="24">
        <v>-39669021</v>
      </c>
      <c r="I13" s="24">
        <f t="shared" si="2"/>
        <v>-171560</v>
      </c>
      <c r="J13" s="27">
        <f t="shared" si="3"/>
        <v>4.3247853280775446E-3</v>
      </c>
    </row>
    <row r="14" spans="1:10" x14ac:dyDescent="0.3">
      <c r="A14" s="5" t="s">
        <v>16</v>
      </c>
      <c r="B14" s="13" t="s">
        <v>65</v>
      </c>
      <c r="C14" s="20">
        <v>-332482.09999999998</v>
      </c>
      <c r="D14" s="21">
        <v>-840000</v>
      </c>
      <c r="E14" s="21">
        <f t="shared" si="0"/>
        <v>507517.9</v>
      </c>
      <c r="F14" s="26">
        <f t="shared" si="1"/>
        <v>-0.60418797619047626</v>
      </c>
      <c r="G14" s="23">
        <v>-21503452</v>
      </c>
      <c r="H14" s="24">
        <v>-21363639</v>
      </c>
      <c r="I14" s="24">
        <f t="shared" si="2"/>
        <v>-139813</v>
      </c>
      <c r="J14" s="27">
        <f t="shared" si="3"/>
        <v>6.5444374902609058E-3</v>
      </c>
    </row>
    <row r="15" spans="1:10" x14ac:dyDescent="0.3">
      <c r="A15" s="5" t="s">
        <v>17</v>
      </c>
      <c r="B15" s="13" t="s">
        <v>66</v>
      </c>
      <c r="C15" s="20">
        <v>9894170.4000000004</v>
      </c>
      <c r="D15" s="21">
        <v>9739922.7200000007</v>
      </c>
      <c r="E15" s="21">
        <f t="shared" si="0"/>
        <v>154247.6799999997</v>
      </c>
      <c r="F15" s="26">
        <f t="shared" si="1"/>
        <v>1.5836643106342807E-2</v>
      </c>
      <c r="G15" s="23">
        <v>36404471</v>
      </c>
      <c r="H15" s="24">
        <v>28484966</v>
      </c>
      <c r="I15" s="24">
        <f t="shared" si="2"/>
        <v>7919505</v>
      </c>
      <c r="J15" s="27">
        <f t="shared" si="3"/>
        <v>0.27802402853491209</v>
      </c>
    </row>
    <row r="16" spans="1:10" x14ac:dyDescent="0.3">
      <c r="A16" s="5" t="s">
        <v>18</v>
      </c>
      <c r="B16" s="13" t="s">
        <v>67</v>
      </c>
      <c r="C16" s="20">
        <v>7244956.2000000002</v>
      </c>
      <c r="D16" s="21">
        <v>6004313.5999999996</v>
      </c>
      <c r="E16" s="21">
        <f t="shared" si="0"/>
        <v>1240642.6000000006</v>
      </c>
      <c r="F16" s="26">
        <f t="shared" si="1"/>
        <v>0.20662521691072241</v>
      </c>
      <c r="G16" s="23">
        <v>10635769</v>
      </c>
      <c r="H16" s="24">
        <v>23610200</v>
      </c>
      <c r="I16" s="24">
        <f t="shared" si="2"/>
        <v>-12974431</v>
      </c>
      <c r="J16" s="27">
        <f t="shared" si="3"/>
        <v>-0.54952651819976117</v>
      </c>
    </row>
    <row r="17" spans="1:10" x14ac:dyDescent="0.3">
      <c r="A17" s="5" t="s">
        <v>19</v>
      </c>
      <c r="B17" s="13" t="s">
        <v>68</v>
      </c>
      <c r="C17" s="20">
        <v>2398817.08</v>
      </c>
      <c r="D17" s="21">
        <v>655200</v>
      </c>
      <c r="E17" s="21">
        <f t="shared" si="0"/>
        <v>1743617.08</v>
      </c>
      <c r="F17" s="26">
        <f t="shared" si="1"/>
        <v>2.6611982295482295</v>
      </c>
      <c r="G17" s="23">
        <v>3838477</v>
      </c>
      <c r="H17" s="24">
        <v>707425</v>
      </c>
      <c r="I17" s="24">
        <f t="shared" si="2"/>
        <v>3131052</v>
      </c>
      <c r="J17" s="27">
        <f t="shared" si="3"/>
        <v>4.4259843799696084</v>
      </c>
    </row>
    <row r="18" spans="1:10" x14ac:dyDescent="0.3">
      <c r="A18" s="5" t="s">
        <v>20</v>
      </c>
      <c r="B18" s="28" t="s">
        <v>69</v>
      </c>
      <c r="C18" s="29">
        <v>296286451.63</v>
      </c>
      <c r="D18" s="30">
        <v>258711324.4736768</v>
      </c>
      <c r="E18" s="30">
        <f t="shared" si="0"/>
        <v>37575127.156323195</v>
      </c>
      <c r="F18" s="31">
        <f t="shared" si="1"/>
        <v>0.14523959178349136</v>
      </c>
      <c r="G18" s="32">
        <v>987221607</v>
      </c>
      <c r="H18" s="33">
        <v>927942769</v>
      </c>
      <c r="I18" s="33">
        <f t="shared" si="2"/>
        <v>59278838</v>
      </c>
      <c r="J18" s="34">
        <f t="shared" si="3"/>
        <v>6.3881997877823865E-2</v>
      </c>
    </row>
    <row r="19" spans="1:10" x14ac:dyDescent="0.3">
      <c r="A19" s="5" t="s">
        <v>21</v>
      </c>
    </row>
    <row r="20" spans="1:10" x14ac:dyDescent="0.3">
      <c r="A20" s="5" t="s">
        <v>22</v>
      </c>
      <c r="B20" s="35" t="s">
        <v>70</v>
      </c>
      <c r="C20" s="36">
        <v>0</v>
      </c>
      <c r="D20" s="37">
        <v>0</v>
      </c>
      <c r="E20" s="38">
        <f>C20 - D20</f>
        <v>0</v>
      </c>
      <c r="F20" s="39">
        <f>IF(D20 =0,0,( C20 - D20 ) / D20 )</f>
        <v>0</v>
      </c>
      <c r="G20" s="40">
        <v>0</v>
      </c>
      <c r="H20" s="41">
        <v>0</v>
      </c>
      <c r="I20" s="42">
        <f>G20 - H20</f>
        <v>0</v>
      </c>
      <c r="J20" s="43">
        <f>IF(H20 =0,0,( G20 - H20 ) / H20 )</f>
        <v>0</v>
      </c>
    </row>
    <row r="21" spans="1:10" x14ac:dyDescent="0.3">
      <c r="A21" s="5" t="s">
        <v>23</v>
      </c>
      <c r="B21" s="13" t="s">
        <v>28</v>
      </c>
      <c r="C21" s="20">
        <v>35300.53</v>
      </c>
      <c r="D21" s="21">
        <v>38237.675143065098</v>
      </c>
      <c r="E21" s="21">
        <f>C21 - D21</f>
        <v>-2937.1451430650995</v>
      </c>
      <c r="F21" s="26">
        <f>IF(D21 =0,0,( C21 - D21 ) / D21 )</f>
        <v>-7.6812858838197148E-2</v>
      </c>
      <c r="G21" s="23">
        <v>151648</v>
      </c>
      <c r="H21" s="24">
        <v>149190.7185980076</v>
      </c>
      <c r="I21" s="24">
        <f>G21 - H21</f>
        <v>2457.2814019923972</v>
      </c>
      <c r="J21" s="27">
        <f>IF(H21 =0,0,( G21 - H21 ) / H21 )</f>
        <v>1.6470739098814243E-2</v>
      </c>
    </row>
    <row r="22" spans="1:10" x14ac:dyDescent="0.3">
      <c r="A22" s="5" t="s">
        <v>24</v>
      </c>
      <c r="B22" s="13" t="s">
        <v>30</v>
      </c>
      <c r="C22" s="20">
        <v>73170</v>
      </c>
      <c r="D22" s="21">
        <v>158550</v>
      </c>
      <c r="E22" s="21">
        <f>C22 - D22</f>
        <v>-85380</v>
      </c>
      <c r="F22" s="26">
        <f>IF(D22 =0,0,( C22 - D22 ) / D22 )</f>
        <v>-0.53850520340586561</v>
      </c>
      <c r="G22" s="23">
        <v>1558054</v>
      </c>
      <c r="H22" s="24">
        <v>1788609</v>
      </c>
      <c r="I22" s="24">
        <f>G22 - H22</f>
        <v>-230555</v>
      </c>
      <c r="J22" s="27">
        <f>IF(H22 =0,0,( G22 - H22 ) / H22 )</f>
        <v>-0.12890184495325696</v>
      </c>
    </row>
    <row r="23" spans="1:10" x14ac:dyDescent="0.3">
      <c r="A23" s="5" t="s">
        <v>25</v>
      </c>
      <c r="B23" s="13" t="s">
        <v>71</v>
      </c>
      <c r="C23" s="20">
        <v>108470.53</v>
      </c>
      <c r="D23" s="21">
        <v>196787.67514306511</v>
      </c>
      <c r="E23" s="21">
        <f>C23 - D23</f>
        <v>-88317.145143065107</v>
      </c>
      <c r="F23" s="26">
        <f>IF(D23 =0,0,( C23 - D23 ) / D23 )</f>
        <v>-0.44879408773368723</v>
      </c>
      <c r="G23" s="23">
        <v>1709702</v>
      </c>
      <c r="H23" s="24">
        <v>1937799.7185980077</v>
      </c>
      <c r="I23" s="24">
        <f>G23 - H23</f>
        <v>-228097.71859800769</v>
      </c>
      <c r="J23" s="27">
        <f>IF(H23 =0,0,( G23 - H23 ) / H23 )</f>
        <v>-0.11770964584670067</v>
      </c>
    </row>
    <row r="24" spans="1:10" x14ac:dyDescent="0.3">
      <c r="A24" s="5" t="s">
        <v>26</v>
      </c>
    </row>
    <row r="25" spans="1:10" x14ac:dyDescent="0.3">
      <c r="A25" s="5" t="s">
        <v>27</v>
      </c>
      <c r="B25" s="13" t="s">
        <v>33</v>
      </c>
      <c r="C25" s="20">
        <v>375</v>
      </c>
      <c r="D25" s="21">
        <v>375</v>
      </c>
      <c r="E25" s="21">
        <f>C25 - D25</f>
        <v>0</v>
      </c>
      <c r="F25" s="26">
        <f>IF(D25 =0,0,( C25 - D25 ) / D25 )</f>
        <v>0</v>
      </c>
      <c r="G25" s="23">
        <v>1500</v>
      </c>
      <c r="H25" s="24">
        <v>1500</v>
      </c>
      <c r="I25" s="24">
        <f>G25 - H25</f>
        <v>0</v>
      </c>
      <c r="J25" s="27">
        <f>IF(H25 =0,0,( G25 - H25 ) / H25 )</f>
        <v>0</v>
      </c>
    </row>
    <row r="26" spans="1:10" x14ac:dyDescent="0.3">
      <c r="A26" s="5" t="s">
        <v>29</v>
      </c>
    </row>
    <row r="27" spans="1:10" x14ac:dyDescent="0.3">
      <c r="A27" s="5" t="s">
        <v>31</v>
      </c>
      <c r="B27" s="44" t="s">
        <v>72</v>
      </c>
      <c r="C27" s="45" t="s">
        <v>51</v>
      </c>
      <c r="D27" s="46" t="s">
        <v>51</v>
      </c>
      <c r="E27" s="46" t="s">
        <v>51</v>
      </c>
      <c r="F27" s="47" t="s">
        <v>51</v>
      </c>
      <c r="G27" s="48" t="s">
        <v>51</v>
      </c>
      <c r="H27" s="49" t="s">
        <v>51</v>
      </c>
      <c r="I27" s="49" t="s">
        <v>51</v>
      </c>
      <c r="J27" s="50" t="s">
        <v>51</v>
      </c>
    </row>
    <row r="28" spans="1:10" x14ac:dyDescent="0.3">
      <c r="A28" s="5" t="s">
        <v>32</v>
      </c>
      <c r="B28" s="13" t="s">
        <v>73</v>
      </c>
      <c r="C28" s="20">
        <v>-79011.960000000006</v>
      </c>
      <c r="D28" s="21">
        <v>0</v>
      </c>
      <c r="E28" s="21">
        <f>C28 - D28</f>
        <v>-79011.960000000006</v>
      </c>
      <c r="F28" s="51">
        <f>IF(D28 =0,0,( C28 - D28 ) / D28 )</f>
        <v>0</v>
      </c>
      <c r="G28" s="23">
        <v>-362527</v>
      </c>
      <c r="H28" s="24">
        <v>-101562</v>
      </c>
      <c r="I28" s="24">
        <f>G28 - H28</f>
        <v>-260965</v>
      </c>
      <c r="J28" s="52">
        <f>IF(H28 =0,0,( G28 - H28 ) / H28 )</f>
        <v>2.5695141883775428</v>
      </c>
    </row>
    <row r="29" spans="1:10" x14ac:dyDescent="0.3">
      <c r="A29" s="5" t="s">
        <v>34</v>
      </c>
      <c r="B29" s="13" t="s">
        <v>74</v>
      </c>
      <c r="C29" s="20">
        <v>40609.22</v>
      </c>
      <c r="D29" s="21">
        <v>0</v>
      </c>
      <c r="E29" s="21">
        <f>C29 - D29</f>
        <v>40609.22</v>
      </c>
      <c r="F29" s="53">
        <f>IF(D29 =0,0,( C29 - D29 ) / D29 )</f>
        <v>0</v>
      </c>
      <c r="G29" s="23">
        <v>-53751</v>
      </c>
      <c r="H29" s="24">
        <v>-349002</v>
      </c>
      <c r="I29" s="24">
        <f>G29 - H29</f>
        <v>295251</v>
      </c>
      <c r="J29" s="54">
        <f>IF(H29 =0,0,( G29 - H29 ) / H29 )</f>
        <v>-0.84598655595096872</v>
      </c>
    </row>
    <row r="30" spans="1:10" x14ac:dyDescent="0.3">
      <c r="A30" s="5" t="s">
        <v>35</v>
      </c>
      <c r="B30" s="13" t="s">
        <v>75</v>
      </c>
      <c r="C30" s="20">
        <v>0</v>
      </c>
      <c r="D30" s="21">
        <v>0</v>
      </c>
      <c r="E30" s="21">
        <f>C30 - D30</f>
        <v>0</v>
      </c>
      <c r="F30" s="55">
        <f>IF(D30 =0,0,( C30 - D30 ) / D30 )</f>
        <v>0</v>
      </c>
      <c r="G30" s="23">
        <v>-537154</v>
      </c>
      <c r="H30" s="24">
        <v>-1347774</v>
      </c>
      <c r="I30" s="24">
        <f>G30 - H30</f>
        <v>810620</v>
      </c>
      <c r="J30" s="56">
        <f>IF(H30 =0,0,( G30 - H30 ) / H30 )</f>
        <v>-0.60145098510581152</v>
      </c>
    </row>
    <row r="31" spans="1:10" x14ac:dyDescent="0.3">
      <c r="A31" s="5" t="s">
        <v>36</v>
      </c>
      <c r="B31" s="57" t="s">
        <v>76</v>
      </c>
      <c r="C31" s="58">
        <v>296356894.42000002</v>
      </c>
      <c r="D31" s="59">
        <v>258908487</v>
      </c>
      <c r="E31" s="59">
        <f>C31 - D31</f>
        <v>37448407.420000017</v>
      </c>
      <c r="F31" s="60">
        <f>IF(D31 =0,0,( C31 - D31 ) / D31 )</f>
        <v>0.14463955142575152</v>
      </c>
      <c r="G31" s="61">
        <v>987979377</v>
      </c>
      <c r="H31" s="62">
        <v>928083730</v>
      </c>
      <c r="I31" s="62">
        <f>G31 - H31</f>
        <v>59895647</v>
      </c>
      <c r="J31" s="63">
        <f>IF(H31 =0,0,( G31 - H31 ) / H31 )</f>
        <v>6.4536900135077249E-2</v>
      </c>
    </row>
    <row r="32" spans="1:10" x14ac:dyDescent="0.3">
      <c r="A32" s="5" t="s">
        <v>37</v>
      </c>
    </row>
    <row r="33" spans="1:10" x14ac:dyDescent="0.3">
      <c r="A33" s="5" t="s">
        <v>38</v>
      </c>
      <c r="B33" s="64" t="s">
        <v>77</v>
      </c>
      <c r="C33" s="65" t="s">
        <v>51</v>
      </c>
      <c r="D33" s="66" t="s">
        <v>51</v>
      </c>
      <c r="E33" s="66" t="s">
        <v>51</v>
      </c>
      <c r="F33" s="67" t="s">
        <v>51</v>
      </c>
      <c r="G33" s="68" t="s">
        <v>51</v>
      </c>
      <c r="H33" s="69" t="s">
        <v>51</v>
      </c>
      <c r="I33" s="69" t="s">
        <v>51</v>
      </c>
      <c r="J33" s="70" t="s">
        <v>51</v>
      </c>
    </row>
    <row r="34" spans="1:10" x14ac:dyDescent="0.3">
      <c r="A34" s="5" t="s">
        <v>39</v>
      </c>
      <c r="B34" s="13" t="s">
        <v>78</v>
      </c>
      <c r="C34" s="20">
        <v>8634798845</v>
      </c>
      <c r="D34" s="21">
        <v>7767456413</v>
      </c>
      <c r="E34" s="21">
        <f>C34 - D34</f>
        <v>867342432</v>
      </c>
      <c r="F34" s="26">
        <f>IF(D34 =0,0,( C34 - D34 ) / D34 )</f>
        <v>0.11166363683076132</v>
      </c>
      <c r="G34" s="23">
        <v>31455311185</v>
      </c>
      <c r="H34" s="24">
        <v>30660772289</v>
      </c>
      <c r="I34" s="24">
        <f>G34 - H34</f>
        <v>794538896</v>
      </c>
      <c r="J34" s="27">
        <f>IF(H34 =0,0,( G34 - H34 ) / H34 )</f>
        <v>2.5913857893431223E-2</v>
      </c>
    </row>
    <row r="35" spans="1:10" x14ac:dyDescent="0.3">
      <c r="A35" s="5" t="s">
        <v>40</v>
      </c>
      <c r="B35" s="13" t="s">
        <v>79</v>
      </c>
      <c r="C35" s="20">
        <v>534432568</v>
      </c>
      <c r="D35" s="21">
        <v>448570032</v>
      </c>
      <c r="E35" s="21">
        <f>C35 - D35</f>
        <v>85862536</v>
      </c>
      <c r="F35" s="26">
        <f>IF(D35 =0,0,( C35 - D35 ) / D35 )</f>
        <v>0.19141389275866738</v>
      </c>
      <c r="G35" s="23">
        <v>1819672087</v>
      </c>
      <c r="H35" s="24">
        <v>1757586684</v>
      </c>
      <c r="I35" s="24">
        <f>G35 - H35</f>
        <v>62085403</v>
      </c>
      <c r="J35" s="27">
        <f>IF(H35 =0,0,( G35 - H35 ) / H35 )</f>
        <v>3.532423382879931E-2</v>
      </c>
    </row>
    <row r="36" spans="1:10" x14ac:dyDescent="0.3">
      <c r="A36" s="5" t="s">
        <v>41</v>
      </c>
      <c r="B36" s="13" t="s">
        <v>80</v>
      </c>
      <c r="C36" s="71">
        <v>9169231413</v>
      </c>
      <c r="D36" s="72">
        <v>8216026445</v>
      </c>
      <c r="E36" s="72">
        <f>C36 - D36</f>
        <v>953204968</v>
      </c>
      <c r="F36" s="73">
        <f>IF(D36 =0,0,( C36 - D36 ) / D36 )</f>
        <v>0.11601775802219925</v>
      </c>
      <c r="G36" s="74">
        <v>33274983272</v>
      </c>
      <c r="H36" s="75">
        <v>32418358973</v>
      </c>
      <c r="I36" s="75">
        <f>G36 - H36</f>
        <v>856624299</v>
      </c>
      <c r="J36" s="76">
        <f>IF(H36 =0,0,( G36 - H36 ) / H36 )</f>
        <v>2.6424048784006907E-2</v>
      </c>
    </row>
    <row r="37" spans="1:10" x14ac:dyDescent="0.3">
      <c r="A37" s="5" t="s">
        <v>42</v>
      </c>
      <c r="B37" s="77" t="s">
        <v>81</v>
      </c>
      <c r="C37" s="78">
        <v>9169231413</v>
      </c>
      <c r="D37" s="79">
        <v>8216026445</v>
      </c>
      <c r="E37" s="79">
        <f>C37 - D37</f>
        <v>953204968</v>
      </c>
      <c r="F37" s="80">
        <f>IF(D37 =0,0,( C37 - D37 ) / D37 )</f>
        <v>0.11601775802219925</v>
      </c>
      <c r="G37" s="81">
        <v>33274983272</v>
      </c>
      <c r="H37" s="82">
        <v>32418358973</v>
      </c>
      <c r="I37" s="82">
        <f>G37 - H37</f>
        <v>856624299</v>
      </c>
      <c r="J37" s="83">
        <f>IF(H37 =0,0,( G37 - H37 ) / H37 )</f>
        <v>2.6424048784006907E-2</v>
      </c>
    </row>
    <row r="38" spans="1:10" x14ac:dyDescent="0.3">
      <c r="A38" s="5" t="s">
        <v>43</v>
      </c>
      <c r="B38" s="13" t="s">
        <v>82</v>
      </c>
      <c r="C38" s="84">
        <v>0.94171459999999996</v>
      </c>
      <c r="D38" s="85">
        <v>0.94540299999999999</v>
      </c>
      <c r="E38" s="85">
        <f>C38 - D38</f>
        <v>-3.6884000000000361E-3</v>
      </c>
      <c r="F38" s="86">
        <f>IF(D38 =0,0,( C38 - D38 ) / D38 )</f>
        <v>-3.9014050092923717E-3</v>
      </c>
      <c r="G38" s="87">
        <v>0.94531410000000005</v>
      </c>
      <c r="H38" s="88">
        <v>0.94578419999999996</v>
      </c>
      <c r="I38" s="88">
        <f>G38 - H38</f>
        <v>-4.7009999999991781E-4</v>
      </c>
      <c r="J38" s="89">
        <f>IF(H38 =0,0,( G38 - H38 ) / H38 )</f>
        <v>-4.9704784664399962E-4</v>
      </c>
    </row>
    <row r="39" spans="1:10" x14ac:dyDescent="0.3">
      <c r="A39" s="5" t="s">
        <v>44</v>
      </c>
    </row>
    <row r="40" spans="1:10" x14ac:dyDescent="0.3">
      <c r="A40" s="5" t="s">
        <v>45</v>
      </c>
      <c r="B40" s="90" t="s">
        <v>83</v>
      </c>
      <c r="C40" s="91" t="s">
        <v>51</v>
      </c>
      <c r="D40" s="92" t="s">
        <v>51</v>
      </c>
      <c r="E40" s="92" t="s">
        <v>51</v>
      </c>
      <c r="F40" s="93" t="s">
        <v>51</v>
      </c>
      <c r="G40" s="94" t="s">
        <v>51</v>
      </c>
      <c r="H40" s="95" t="s">
        <v>51</v>
      </c>
      <c r="I40" s="95" t="s">
        <v>51</v>
      </c>
      <c r="J40" s="96" t="s">
        <v>51</v>
      </c>
    </row>
    <row r="41" spans="1:10" x14ac:dyDescent="0.3">
      <c r="A41" s="5" t="s">
        <v>46</v>
      </c>
      <c r="B41" s="13" t="s">
        <v>84</v>
      </c>
      <c r="C41" s="20">
        <v>291742132.46653193</v>
      </c>
      <c r="D41" s="21">
        <v>264601938.45500422</v>
      </c>
      <c r="E41" s="21">
        <f>C41 - D41</f>
        <v>27140194.011527717</v>
      </c>
      <c r="F41" s="26">
        <f>IF(D41 =0,0,( C41 - D41 ) / D41 )</f>
        <v>0.10256989865606343</v>
      </c>
      <c r="G41" s="23">
        <v>1055476878.2242262</v>
      </c>
      <c r="H41" s="24">
        <v>1040331268</v>
      </c>
      <c r="I41" s="24">
        <f>G41 - H41</f>
        <v>15145610.224226236</v>
      </c>
      <c r="J41" s="27">
        <f>IF(H41 =0,0,( G41 - H41 ) / H41 )</f>
        <v>1.4558449495940975E-2</v>
      </c>
    </row>
    <row r="42" spans="1:10" x14ac:dyDescent="0.3">
      <c r="A42" s="5" t="s">
        <v>47</v>
      </c>
    </row>
    <row r="43" spans="1:10" x14ac:dyDescent="0.3">
      <c r="A43" s="5" t="s">
        <v>48</v>
      </c>
      <c r="B43" s="97" t="s">
        <v>85</v>
      </c>
      <c r="C43" s="98" t="s">
        <v>51</v>
      </c>
      <c r="D43" s="99" t="s">
        <v>51</v>
      </c>
      <c r="E43" s="99" t="s">
        <v>51</v>
      </c>
      <c r="F43" s="100" t="s">
        <v>51</v>
      </c>
      <c r="G43" s="101" t="s">
        <v>51</v>
      </c>
      <c r="H43" s="102" t="s">
        <v>51</v>
      </c>
      <c r="I43" s="102" t="s">
        <v>51</v>
      </c>
      <c r="J43" s="103" t="s">
        <v>51</v>
      </c>
    </row>
    <row r="44" spans="1:10" x14ac:dyDescent="0.3">
      <c r="A44" s="5" t="s">
        <v>49</v>
      </c>
      <c r="B44" s="13" t="s">
        <v>86</v>
      </c>
      <c r="C44" s="20">
        <v>-22221724</v>
      </c>
      <c r="D44" s="21">
        <v>-22221724</v>
      </c>
      <c r="E44" s="21">
        <f>C44 - D44</f>
        <v>0</v>
      </c>
      <c r="F44" s="26">
        <f>IF(D44 =0,0,( C44 - D44 ) / D44 )</f>
        <v>0</v>
      </c>
      <c r="G44" s="23">
        <v>-88886896</v>
      </c>
      <c r="H44" s="24">
        <v>-88886896</v>
      </c>
      <c r="I44" s="24">
        <f>G44 - H44</f>
        <v>0</v>
      </c>
      <c r="J44" s="27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5" t="s">
        <v>12</v>
      </c>
      <c r="B46" s="13" t="s">
        <v>87</v>
      </c>
      <c r="C46" s="20">
        <v>0</v>
      </c>
      <c r="D46" s="21">
        <v>0</v>
      </c>
      <c r="E46" s="21">
        <f t="shared" ref="E46:E57" si="4">C46 - D46</f>
        <v>0</v>
      </c>
      <c r="F46" s="26">
        <f t="shared" ref="F46:F57" si="5">IF(D46 =0,0,( C46 - D46 ) / D46 )</f>
        <v>0</v>
      </c>
      <c r="G46" s="23">
        <v>-3935472</v>
      </c>
      <c r="H46" s="24">
        <v>-3935472</v>
      </c>
      <c r="I46" s="24">
        <f t="shared" ref="I46:I57" si="6">G46 - H46</f>
        <v>0</v>
      </c>
      <c r="J46" s="27">
        <f t="shared" ref="J46:J57" si="7">IF(H46 =0,0,( G46 - H46 ) / H46 )</f>
        <v>0</v>
      </c>
    </row>
    <row r="47" spans="1:10" x14ac:dyDescent="0.3">
      <c r="A47" s="5" t="s">
        <v>13</v>
      </c>
      <c r="B47" s="104" t="s">
        <v>88</v>
      </c>
      <c r="C47" s="105">
        <v>268536540.44653195</v>
      </c>
      <c r="D47" s="106">
        <v>241396346</v>
      </c>
      <c r="E47" s="106">
        <f t="shared" si="4"/>
        <v>27140194.446531951</v>
      </c>
      <c r="F47" s="107">
        <f t="shared" si="5"/>
        <v>0.112430013528589</v>
      </c>
      <c r="G47" s="108">
        <v>962654510</v>
      </c>
      <c r="H47" s="109">
        <v>947508899</v>
      </c>
      <c r="I47" s="109">
        <f t="shared" si="6"/>
        <v>15145611</v>
      </c>
      <c r="J47" s="110">
        <f t="shared" si="7"/>
        <v>1.5984663591006549E-2</v>
      </c>
    </row>
    <row r="48" spans="1:10" x14ac:dyDescent="0.3">
      <c r="A48" s="5" t="s">
        <v>14</v>
      </c>
      <c r="B48" s="13" t="s">
        <v>89</v>
      </c>
      <c r="C48" s="111">
        <v>296356894.42000002</v>
      </c>
      <c r="D48" s="112">
        <v>258908487.14881986</v>
      </c>
      <c r="E48" s="112">
        <f t="shared" si="4"/>
        <v>37448407.271180153</v>
      </c>
      <c r="F48" s="113">
        <f t="shared" si="5"/>
        <v>0.14463955076781596</v>
      </c>
      <c r="G48" s="114">
        <v>987979377</v>
      </c>
      <c r="H48" s="115">
        <v>928083730</v>
      </c>
      <c r="I48" s="115">
        <f t="shared" si="6"/>
        <v>59895647</v>
      </c>
      <c r="J48" s="116">
        <f t="shared" si="7"/>
        <v>6.4536900135077249E-2</v>
      </c>
    </row>
    <row r="49" spans="1:10" x14ac:dyDescent="0.3">
      <c r="A49" s="5" t="s">
        <v>15</v>
      </c>
      <c r="B49" s="13" t="s">
        <v>90</v>
      </c>
      <c r="C49" s="20">
        <v>296356894.42000002</v>
      </c>
      <c r="D49" s="21">
        <v>258908487</v>
      </c>
      <c r="E49" s="21">
        <f t="shared" si="4"/>
        <v>37448407.420000017</v>
      </c>
      <c r="F49" s="26">
        <f t="shared" si="5"/>
        <v>0.14463955142575152</v>
      </c>
      <c r="G49" s="23">
        <v>987979377</v>
      </c>
      <c r="H49" s="24">
        <v>928083730</v>
      </c>
      <c r="I49" s="24">
        <f t="shared" si="6"/>
        <v>59895647</v>
      </c>
      <c r="J49" s="27">
        <f t="shared" si="7"/>
        <v>6.4536900135077249E-2</v>
      </c>
    </row>
    <row r="50" spans="1:10" x14ac:dyDescent="0.3">
      <c r="A50" s="5" t="s">
        <v>16</v>
      </c>
      <c r="B50" s="13" t="s">
        <v>91</v>
      </c>
      <c r="C50" s="117">
        <v>0.94171459999999996</v>
      </c>
      <c r="D50" s="118">
        <v>0.94540299999999999</v>
      </c>
      <c r="E50" s="118">
        <f t="shared" si="4"/>
        <v>-3.6884000000000361E-3</v>
      </c>
      <c r="F50" s="119">
        <f t="shared" si="5"/>
        <v>-3.9014050092923717E-3</v>
      </c>
      <c r="G50" s="120">
        <v>0</v>
      </c>
      <c r="H50" s="121">
        <v>0</v>
      </c>
      <c r="I50" s="121">
        <f t="shared" si="6"/>
        <v>0</v>
      </c>
      <c r="J50" s="122">
        <f t="shared" si="7"/>
        <v>0</v>
      </c>
    </row>
    <row r="51" spans="1:10" x14ac:dyDescent="0.3">
      <c r="A51" s="5" t="s">
        <v>17</v>
      </c>
      <c r="B51" s="13" t="s">
        <v>92</v>
      </c>
      <c r="C51" s="123">
        <v>279555265.59411579</v>
      </c>
      <c r="D51" s="124">
        <v>245225690.12688121</v>
      </c>
      <c r="E51" s="124">
        <f t="shared" si="4"/>
        <v>34329575.467234582</v>
      </c>
      <c r="F51" s="125">
        <f t="shared" si="5"/>
        <v>0.13999175799840652</v>
      </c>
      <c r="G51" s="126">
        <v>935404233</v>
      </c>
      <c r="H51" s="127">
        <v>879392178</v>
      </c>
      <c r="I51" s="127">
        <f t="shared" si="6"/>
        <v>56012055</v>
      </c>
      <c r="J51" s="128">
        <f t="shared" si="7"/>
        <v>6.3694056419046297E-2</v>
      </c>
    </row>
    <row r="52" spans="1:10" x14ac:dyDescent="0.3">
      <c r="A52" s="5" t="s">
        <v>18</v>
      </c>
      <c r="B52" s="13" t="s">
        <v>93</v>
      </c>
      <c r="C52" s="129">
        <v>-11018725.147583842</v>
      </c>
      <c r="D52" s="130">
        <v>-3829344.126881212</v>
      </c>
      <c r="E52" s="130">
        <f t="shared" si="4"/>
        <v>-7189381.0207026303</v>
      </c>
      <c r="F52" s="131">
        <f t="shared" si="5"/>
        <v>1.87744448722554</v>
      </c>
      <c r="G52" s="132">
        <v>27250277</v>
      </c>
      <c r="H52" s="133">
        <v>68116721</v>
      </c>
      <c r="I52" s="133">
        <f t="shared" si="6"/>
        <v>-40866444</v>
      </c>
      <c r="J52" s="134">
        <f t="shared" si="7"/>
        <v>-0.59994731690035408</v>
      </c>
    </row>
    <row r="53" spans="1:10" x14ac:dyDescent="0.3">
      <c r="A53" s="5" t="s">
        <v>19</v>
      </c>
      <c r="B53" s="13" t="s">
        <v>94</v>
      </c>
      <c r="C53" s="135">
        <v>-9130.1395042832391</v>
      </c>
      <c r="D53" s="136">
        <v>-9063.86</v>
      </c>
      <c r="E53" s="136">
        <f t="shared" si="4"/>
        <v>-66.279504283238566</v>
      </c>
      <c r="F53" s="137">
        <f t="shared" si="5"/>
        <v>7.3125030928587334E-3</v>
      </c>
      <c r="G53" s="138">
        <v>-55185</v>
      </c>
      <c r="H53" s="139">
        <v>-54462</v>
      </c>
      <c r="I53" s="139">
        <f t="shared" si="6"/>
        <v>-723</v>
      </c>
      <c r="J53" s="140">
        <f t="shared" si="7"/>
        <v>1.327531122617605E-2</v>
      </c>
    </row>
    <row r="54" spans="1:10" x14ac:dyDescent="0.3">
      <c r="A54" s="5" t="s">
        <v>20</v>
      </c>
      <c r="B54" s="13" t="s">
        <v>95</v>
      </c>
      <c r="C54" s="20">
        <v>-161772568.33000001</v>
      </c>
      <c r="D54" s="21">
        <v>-128094849.18000001</v>
      </c>
      <c r="E54" s="21">
        <f t="shared" si="4"/>
        <v>-33677719.150000006</v>
      </c>
      <c r="F54" s="26">
        <f t="shared" si="5"/>
        <v>0.26291236037661264</v>
      </c>
      <c r="G54" s="23">
        <v>-266660688</v>
      </c>
      <c r="H54" s="24">
        <v>-266660688</v>
      </c>
      <c r="I54" s="24">
        <f t="shared" si="6"/>
        <v>0</v>
      </c>
      <c r="J54" s="27">
        <f t="shared" si="7"/>
        <v>0</v>
      </c>
    </row>
    <row r="55" spans="1:10" x14ac:dyDescent="0.3">
      <c r="A55" s="5" t="s">
        <v>21</v>
      </c>
      <c r="B55" s="13" t="s">
        <v>96</v>
      </c>
      <c r="C55" s="141">
        <v>0</v>
      </c>
      <c r="D55" s="142">
        <v>0</v>
      </c>
      <c r="E55" s="142">
        <f t="shared" si="4"/>
        <v>0</v>
      </c>
      <c r="F55" s="143">
        <f t="shared" si="5"/>
        <v>0</v>
      </c>
      <c r="G55" s="144">
        <v>0</v>
      </c>
      <c r="H55" s="145">
        <v>10088837</v>
      </c>
      <c r="I55" s="145">
        <f t="shared" si="6"/>
        <v>-10088837</v>
      </c>
      <c r="J55" s="146">
        <f t="shared" si="7"/>
        <v>-1</v>
      </c>
    </row>
    <row r="56" spans="1:10" x14ac:dyDescent="0.3">
      <c r="A56" s="5" t="s">
        <v>22</v>
      </c>
      <c r="B56" s="13" t="s">
        <v>97</v>
      </c>
      <c r="C56" s="20">
        <v>22221724</v>
      </c>
      <c r="D56" s="21">
        <v>22221724</v>
      </c>
      <c r="E56" s="21">
        <f t="shared" si="4"/>
        <v>0</v>
      </c>
      <c r="F56" s="26">
        <f t="shared" si="5"/>
        <v>0</v>
      </c>
      <c r="G56" s="23">
        <v>88886896</v>
      </c>
      <c r="H56" s="24">
        <v>88886896</v>
      </c>
      <c r="I56" s="24">
        <f t="shared" si="6"/>
        <v>0</v>
      </c>
      <c r="J56" s="27">
        <f t="shared" si="7"/>
        <v>0</v>
      </c>
    </row>
    <row r="57" spans="1:10" x14ac:dyDescent="0.3">
      <c r="A57" s="5" t="s">
        <v>23</v>
      </c>
      <c r="B57" s="147" t="s">
        <v>98</v>
      </c>
      <c r="C57" s="148">
        <v>-140489862.61708814</v>
      </c>
      <c r="D57" s="149">
        <v>-99622695.849999994</v>
      </c>
      <c r="E57" s="149">
        <f t="shared" si="4"/>
        <v>-40867166.767088145</v>
      </c>
      <c r="F57" s="150">
        <f t="shared" si="5"/>
        <v>0.4102194426521148</v>
      </c>
      <c r="G57" s="151">
        <v>-140489863</v>
      </c>
      <c r="H57" s="152">
        <v>-99622696</v>
      </c>
      <c r="I57" s="152">
        <f t="shared" si="6"/>
        <v>-40867167</v>
      </c>
      <c r="J57" s="153">
        <f t="shared" si="7"/>
        <v>0.41021944437239483</v>
      </c>
    </row>
    <row r="58" spans="1:10" x14ac:dyDescent="0.3">
      <c r="A58" s="5" t="s">
        <v>24</v>
      </c>
    </row>
    <row r="59" spans="1:10" x14ac:dyDescent="0.3">
      <c r="A59" s="5" t="s">
        <v>25</v>
      </c>
      <c r="B59" s="154" t="s">
        <v>99</v>
      </c>
      <c r="C59" s="155" t="s">
        <v>51</v>
      </c>
      <c r="D59" s="156" t="s">
        <v>51</v>
      </c>
      <c r="E59" s="156" t="s">
        <v>51</v>
      </c>
      <c r="F59" s="157" t="s">
        <v>51</v>
      </c>
      <c r="G59" s="158" t="s">
        <v>51</v>
      </c>
      <c r="H59" s="159" t="s">
        <v>51</v>
      </c>
      <c r="I59" s="159" t="s">
        <v>51</v>
      </c>
      <c r="J59" s="160" t="s">
        <v>51</v>
      </c>
    </row>
    <row r="60" spans="1:10" x14ac:dyDescent="0.3">
      <c r="A60" s="5" t="s">
        <v>26</v>
      </c>
      <c r="B60" s="13" t="s">
        <v>100</v>
      </c>
      <c r="C60" s="161">
        <v>-151683731.33000001</v>
      </c>
      <c r="D60" s="162">
        <v>0</v>
      </c>
      <c r="E60" s="162">
        <f t="shared" ref="E60:E69" si="8">C60 - D60</f>
        <v>-151683731.33000001</v>
      </c>
      <c r="F60" s="163">
        <f t="shared" ref="F60:F69" si="9">IF(D60 =0,0,( C60 - D60 ) / D60 )</f>
        <v>0</v>
      </c>
      <c r="G60" s="164">
        <v>0</v>
      </c>
      <c r="H60" s="165">
        <v>0</v>
      </c>
      <c r="I60" s="165">
        <f t="shared" ref="I60:I69" si="10">G60 - H60</f>
        <v>0</v>
      </c>
      <c r="J60" s="166">
        <f t="shared" ref="J60:J69" si="11">IF(H60 =0,0,( G60 - H60 ) / H60 )</f>
        <v>0</v>
      </c>
    </row>
    <row r="61" spans="1:10" x14ac:dyDescent="0.3">
      <c r="A61" s="5" t="s">
        <v>27</v>
      </c>
      <c r="B61" s="13" t="s">
        <v>101</v>
      </c>
      <c r="C61" s="167">
        <v>-140480732.47758386</v>
      </c>
      <c r="D61" s="168">
        <v>0</v>
      </c>
      <c r="E61" s="168">
        <f t="shared" si="8"/>
        <v>-140480732.47758386</v>
      </c>
      <c r="F61" s="169">
        <f t="shared" si="9"/>
        <v>0</v>
      </c>
      <c r="G61" s="170">
        <v>0</v>
      </c>
      <c r="H61" s="171">
        <v>0</v>
      </c>
      <c r="I61" s="171">
        <f t="shared" si="10"/>
        <v>0</v>
      </c>
      <c r="J61" s="172">
        <f t="shared" si="11"/>
        <v>0</v>
      </c>
    </row>
    <row r="62" spans="1:10" x14ac:dyDescent="0.3">
      <c r="A62" s="5" t="s">
        <v>29</v>
      </c>
      <c r="B62" s="13" t="s">
        <v>102</v>
      </c>
      <c r="C62" s="173">
        <v>-292164463.80758387</v>
      </c>
      <c r="D62" s="174">
        <v>0</v>
      </c>
      <c r="E62" s="174">
        <f t="shared" si="8"/>
        <v>-292164463.80758387</v>
      </c>
      <c r="F62" s="175">
        <f t="shared" si="9"/>
        <v>0</v>
      </c>
      <c r="G62" s="176">
        <v>0</v>
      </c>
      <c r="H62" s="177">
        <v>0</v>
      </c>
      <c r="I62" s="177">
        <f t="shared" si="10"/>
        <v>0</v>
      </c>
      <c r="J62" s="178">
        <f t="shared" si="11"/>
        <v>0</v>
      </c>
    </row>
    <row r="63" spans="1:10" x14ac:dyDescent="0.3">
      <c r="A63" s="5" t="s">
        <v>31</v>
      </c>
      <c r="B63" s="13" t="s">
        <v>103</v>
      </c>
      <c r="C63" s="179">
        <v>-146082231.90379193</v>
      </c>
      <c r="D63" s="180">
        <v>0</v>
      </c>
      <c r="E63" s="180">
        <f t="shared" si="8"/>
        <v>-146082231.90379193</v>
      </c>
      <c r="F63" s="181">
        <f t="shared" si="9"/>
        <v>0</v>
      </c>
      <c r="G63" s="182">
        <v>0</v>
      </c>
      <c r="H63" s="183">
        <v>0</v>
      </c>
      <c r="I63" s="183">
        <f t="shared" si="10"/>
        <v>0</v>
      </c>
      <c r="J63" s="184">
        <f t="shared" si="11"/>
        <v>0</v>
      </c>
    </row>
    <row r="64" spans="1:10" x14ac:dyDescent="0.3">
      <c r="A64" s="5" t="s">
        <v>32</v>
      </c>
      <c r="B64" s="13" t="s">
        <v>104</v>
      </c>
      <c r="C64" s="185">
        <v>8.9999999999999998E-4</v>
      </c>
      <c r="D64" s="186">
        <v>0</v>
      </c>
      <c r="E64" s="186">
        <f t="shared" si="8"/>
        <v>8.9999999999999998E-4</v>
      </c>
      <c r="F64" s="187">
        <f t="shared" si="9"/>
        <v>0</v>
      </c>
      <c r="G64" s="188">
        <v>0</v>
      </c>
      <c r="H64" s="189">
        <v>0</v>
      </c>
      <c r="I64" s="189">
        <f t="shared" si="10"/>
        <v>0</v>
      </c>
      <c r="J64" s="190">
        <f t="shared" si="11"/>
        <v>0</v>
      </c>
    </row>
    <row r="65" spans="1:10" x14ac:dyDescent="0.3">
      <c r="A65" s="5" t="s">
        <v>34</v>
      </c>
      <c r="B65" s="13" t="s">
        <v>105</v>
      </c>
      <c r="C65" s="191">
        <v>5.9999999999999995E-4</v>
      </c>
      <c r="D65" s="192">
        <v>0</v>
      </c>
      <c r="E65" s="192">
        <f t="shared" si="8"/>
        <v>5.9999999999999995E-4</v>
      </c>
      <c r="F65" s="193">
        <f t="shared" si="9"/>
        <v>0</v>
      </c>
      <c r="G65" s="194">
        <v>0</v>
      </c>
      <c r="H65" s="195">
        <v>0</v>
      </c>
      <c r="I65" s="195">
        <f t="shared" si="10"/>
        <v>0</v>
      </c>
      <c r="J65" s="196">
        <f t="shared" si="11"/>
        <v>0</v>
      </c>
    </row>
    <row r="66" spans="1:10" x14ac:dyDescent="0.3">
      <c r="A66" s="5" t="s">
        <v>35</v>
      </c>
      <c r="B66" s="13" t="s">
        <v>106</v>
      </c>
      <c r="C66" s="197">
        <v>1.5E-3</v>
      </c>
      <c r="D66" s="198">
        <v>0</v>
      </c>
      <c r="E66" s="198">
        <f t="shared" si="8"/>
        <v>1.5E-3</v>
      </c>
      <c r="F66" s="199">
        <f t="shared" si="9"/>
        <v>0</v>
      </c>
      <c r="G66" s="200">
        <v>0</v>
      </c>
      <c r="H66" s="201">
        <v>0</v>
      </c>
      <c r="I66" s="201">
        <f t="shared" si="10"/>
        <v>0</v>
      </c>
      <c r="J66" s="202">
        <f t="shared" si="11"/>
        <v>0</v>
      </c>
    </row>
    <row r="67" spans="1:10" x14ac:dyDescent="0.3">
      <c r="A67" s="5" t="s">
        <v>36</v>
      </c>
      <c r="B67" s="13" t="s">
        <v>107</v>
      </c>
      <c r="C67" s="203">
        <v>7.5000000000000002E-4</v>
      </c>
      <c r="D67" s="204">
        <v>0</v>
      </c>
      <c r="E67" s="204">
        <f t="shared" si="8"/>
        <v>7.5000000000000002E-4</v>
      </c>
      <c r="F67" s="205">
        <f t="shared" si="9"/>
        <v>0</v>
      </c>
      <c r="G67" s="206">
        <v>0</v>
      </c>
      <c r="H67" s="207">
        <v>0</v>
      </c>
      <c r="I67" s="207">
        <f t="shared" si="10"/>
        <v>0</v>
      </c>
      <c r="J67" s="208">
        <f t="shared" si="11"/>
        <v>0</v>
      </c>
    </row>
    <row r="68" spans="1:10" x14ac:dyDescent="0.3">
      <c r="A68" s="5" t="s">
        <v>37</v>
      </c>
      <c r="B68" s="13" t="s">
        <v>108</v>
      </c>
      <c r="C68" s="209">
        <v>6.2500000000000001E-5</v>
      </c>
      <c r="D68" s="210">
        <v>0</v>
      </c>
      <c r="E68" s="210">
        <f t="shared" si="8"/>
        <v>6.2500000000000001E-5</v>
      </c>
      <c r="F68" s="211">
        <f t="shared" si="9"/>
        <v>0</v>
      </c>
      <c r="G68" s="212">
        <v>0</v>
      </c>
      <c r="H68" s="213">
        <v>0</v>
      </c>
      <c r="I68" s="213">
        <f t="shared" si="10"/>
        <v>0</v>
      </c>
      <c r="J68" s="214">
        <f t="shared" si="11"/>
        <v>0</v>
      </c>
    </row>
    <row r="69" spans="1:10" x14ac:dyDescent="0.3">
      <c r="A69" s="5" t="s">
        <v>38</v>
      </c>
      <c r="B69" s="215" t="s">
        <v>109</v>
      </c>
      <c r="C69" s="216">
        <v>-9130.1395042832391</v>
      </c>
      <c r="D69" s="217">
        <v>0</v>
      </c>
      <c r="E69" s="217">
        <f t="shared" si="8"/>
        <v>-9130.1395042832391</v>
      </c>
      <c r="F69" s="218">
        <f t="shared" si="9"/>
        <v>0</v>
      </c>
      <c r="G69" s="219">
        <v>0</v>
      </c>
      <c r="H69" s="220">
        <v>0</v>
      </c>
      <c r="I69" s="220">
        <f t="shared" si="10"/>
        <v>0</v>
      </c>
      <c r="J69" s="221">
        <f t="shared" si="11"/>
        <v>0</v>
      </c>
    </row>
    <row r="70" spans="1:10" x14ac:dyDescent="0.3">
      <c r="A70" s="5" t="s">
        <v>39</v>
      </c>
      <c r="B70" s="222" t="s">
        <v>51</v>
      </c>
    </row>
    <row r="71" spans="1:10" x14ac:dyDescent="0.3">
      <c r="A71" s="5" t="s">
        <v>40</v>
      </c>
      <c r="B71" s="222" t="s">
        <v>110</v>
      </c>
    </row>
    <row r="72" spans="1:10" x14ac:dyDescent="0.3">
      <c r="A72" s="5" t="s">
        <v>41</v>
      </c>
      <c r="B72" s="222" t="s">
        <v>111</v>
      </c>
    </row>
    <row r="73" spans="1:10" x14ac:dyDescent="0.3">
      <c r="A73" s="5" t="s">
        <v>42</v>
      </c>
      <c r="B73" s="222" t="s">
        <v>112</v>
      </c>
    </row>
    <row r="74" spans="1:10" x14ac:dyDescent="0.3">
      <c r="A74" s="5" t="s">
        <v>43</v>
      </c>
      <c r="B74" s="222" t="s">
        <v>53</v>
      </c>
    </row>
    <row r="75" spans="1:10" x14ac:dyDescent="0.3">
      <c r="A75" s="5" t="s">
        <v>44</v>
      </c>
      <c r="B75" s="222" t="s">
        <v>54</v>
      </c>
    </row>
    <row r="76" spans="1:10" x14ac:dyDescent="0.3">
      <c r="A76" s="5" t="s">
        <v>45</v>
      </c>
      <c r="B76" s="223" t="s">
        <v>51</v>
      </c>
    </row>
    <row r="77" spans="1:10" x14ac:dyDescent="0.3">
      <c r="A77" s="5" t="s">
        <v>46</v>
      </c>
      <c r="B77" s="223" t="s">
        <v>113</v>
      </c>
    </row>
    <row r="78" spans="1:10" x14ac:dyDescent="0.3">
      <c r="A78" s="5" t="s">
        <v>47</v>
      </c>
    </row>
    <row r="79" spans="1:10" x14ac:dyDescent="0.3">
      <c r="A79" s="5" t="s">
        <v>48</v>
      </c>
    </row>
    <row r="80" spans="1:10" x14ac:dyDescent="0.3">
      <c r="A80" s="5" t="s">
        <v>49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400" customFormat="1" x14ac:dyDescent="0.3">
      <c r="B1" s="400" t="s">
        <v>189</v>
      </c>
    </row>
    <row r="2" spans="1:13" s="400" customFormat="1" x14ac:dyDescent="0.3">
      <c r="B2" s="400" t="s">
        <v>188</v>
      </c>
    </row>
    <row r="3" spans="1:13" x14ac:dyDescent="0.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 x14ac:dyDescent="0.3">
      <c r="E4" s="225" t="s">
        <v>114</v>
      </c>
    </row>
    <row r="5" spans="1:13" x14ac:dyDescent="0.3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 x14ac:dyDescent="0.3">
      <c r="B6" s="226" t="s">
        <v>0</v>
      </c>
      <c r="C6" s="226" t="s">
        <v>1</v>
      </c>
      <c r="D6" s="226" t="s">
        <v>2</v>
      </c>
      <c r="E6" s="226" t="s">
        <v>3</v>
      </c>
      <c r="F6" s="226" t="s">
        <v>4</v>
      </c>
      <c r="G6" s="226" t="s">
        <v>5</v>
      </c>
      <c r="H6" s="226" t="s">
        <v>6</v>
      </c>
      <c r="I6" s="226" t="s">
        <v>7</v>
      </c>
      <c r="J6" s="226" t="s">
        <v>8</v>
      </c>
    </row>
    <row r="7" spans="1:13" x14ac:dyDescent="0.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30.6" x14ac:dyDescent="0.3">
      <c r="A8" s="227" t="s">
        <v>9</v>
      </c>
      <c r="B8" s="227" t="s">
        <v>115</v>
      </c>
      <c r="C8" s="227" t="s">
        <v>116</v>
      </c>
      <c r="D8" s="227" t="s">
        <v>117</v>
      </c>
      <c r="E8" s="227" t="s">
        <v>118</v>
      </c>
      <c r="F8" s="227" t="s">
        <v>119</v>
      </c>
      <c r="G8" s="227" t="s">
        <v>120</v>
      </c>
      <c r="H8" s="227" t="s">
        <v>121</v>
      </c>
      <c r="I8" s="227" t="s">
        <v>122</v>
      </c>
      <c r="J8" s="227" t="s">
        <v>123</v>
      </c>
    </row>
    <row r="9" spans="1:13" x14ac:dyDescent="0.3">
      <c r="A9" s="228" t="s">
        <v>12</v>
      </c>
      <c r="B9" s="229" t="s">
        <v>11</v>
      </c>
      <c r="C9" s="230"/>
      <c r="D9" s="231"/>
      <c r="E9" s="232"/>
      <c r="F9" s="233"/>
      <c r="G9" s="234"/>
      <c r="H9" s="235"/>
      <c r="I9" s="235"/>
      <c r="J9" s="235"/>
    </row>
    <row r="10" spans="1:13" x14ac:dyDescent="0.3">
      <c r="A10" s="228" t="s">
        <v>13</v>
      </c>
      <c r="B10" s="236" t="s">
        <v>124</v>
      </c>
      <c r="C10" s="237"/>
      <c r="D10" s="238"/>
      <c r="E10" s="239"/>
      <c r="F10" s="240"/>
      <c r="G10" s="241"/>
      <c r="H10" s="235"/>
      <c r="I10" s="235"/>
      <c r="J10" s="235"/>
    </row>
    <row r="11" spans="1:13" x14ac:dyDescent="0.3">
      <c r="A11" s="228" t="s">
        <v>14</v>
      </c>
      <c r="B11" s="242" t="s">
        <v>125</v>
      </c>
      <c r="C11" s="243" t="s">
        <v>126</v>
      </c>
      <c r="D11" s="244">
        <v>105000</v>
      </c>
      <c r="E11" s="245">
        <v>105000</v>
      </c>
      <c r="F11" s="246">
        <f>IF(( E11 * 1000 ) =0,0,( H11 * 100 ) / ( E11 * 1000 ) )</f>
        <v>1.8139047619047619</v>
      </c>
      <c r="G11" s="247">
        <f>IF(( E11 * 1000 ) =0,0,( I11 * 100 ) / ( E11 * 1000 ) )</f>
        <v>2.8900952380952383</v>
      </c>
      <c r="H11" s="235">
        <v>1904600</v>
      </c>
      <c r="I11" s="235">
        <v>3034600</v>
      </c>
      <c r="J11" s="235">
        <v>840000</v>
      </c>
    </row>
    <row r="12" spans="1:13" x14ac:dyDescent="0.3">
      <c r="A12" s="228" t="s">
        <v>15</v>
      </c>
      <c r="B12" s="242" t="s">
        <v>127</v>
      </c>
      <c r="C12" s="243" t="s">
        <v>126</v>
      </c>
      <c r="D12" s="244">
        <v>10257.914103409101</v>
      </c>
      <c r="E12" s="245">
        <v>10257.914103409101</v>
      </c>
      <c r="F12" s="246">
        <f>IF(( E12 * 1000 ) =0,0,( H12 * 100 ) / ( E12 * 1000 ) )</f>
        <v>0.76665599999999934</v>
      </c>
      <c r="G12" s="247">
        <f>IF(( E12 * 1000 ) =0,0,( I12 * 100 ) / ( E12 * 1000 ) )</f>
        <v>0.76665599999999934</v>
      </c>
      <c r="H12" s="235">
        <v>78642.913948632005</v>
      </c>
      <c r="I12" s="235">
        <v>78642.913948632005</v>
      </c>
      <c r="J12" s="235">
        <v>0</v>
      </c>
    </row>
    <row r="13" spans="1:13" x14ac:dyDescent="0.3">
      <c r="A13" s="228" t="s">
        <v>16</v>
      </c>
      <c r="B13" s="248" t="s">
        <v>128</v>
      </c>
      <c r="C13" s="249"/>
      <c r="D13" s="250">
        <v>115257.9141034091</v>
      </c>
      <c r="E13" s="251">
        <v>115257.9141034091</v>
      </c>
      <c r="F13" s="252">
        <f>IF(( E13 * 1000 ) =0,0,( H13 * 100 ) / ( E13 * 1000 ) )</f>
        <v>1.7206999878284035</v>
      </c>
      <c r="G13" s="253">
        <f>IF(( E13 * 1000 ) =0,0,( I13 * 100 ) / ( E13 * 1000 ) )</f>
        <v>2.7011098874784758</v>
      </c>
      <c r="H13" s="254">
        <v>1983242.9139486321</v>
      </c>
      <c r="I13" s="254">
        <v>3113242.9139486318</v>
      </c>
      <c r="J13" s="254">
        <v>840000</v>
      </c>
    </row>
    <row r="14" spans="1:13" x14ac:dyDescent="0.3">
      <c r="A14" s="228" t="s">
        <v>17</v>
      </c>
    </row>
    <row r="15" spans="1:13" x14ac:dyDescent="0.3">
      <c r="A15" s="228" t="s">
        <v>18</v>
      </c>
      <c r="B15" s="255" t="s">
        <v>129</v>
      </c>
      <c r="C15" s="256"/>
      <c r="D15" s="257">
        <v>115257.9141034091</v>
      </c>
      <c r="E15" s="258">
        <v>115257.9141034091</v>
      </c>
      <c r="F15" s="259">
        <f>IF(( E15 * 1000 ) =0,0,( H15 * 100 ) / ( E15 * 1000 ) )</f>
        <v>1.7206999878284035</v>
      </c>
      <c r="G15" s="260">
        <f>IF(( E15 * 1000 ) =0,0,( I15 * 100 ) / ( E15 * 1000 ) )</f>
        <v>2.7011098874784758</v>
      </c>
      <c r="H15" s="261">
        <v>1983242.9139486321</v>
      </c>
      <c r="I15" s="261">
        <v>3113242.9139486318</v>
      </c>
      <c r="J15" s="261">
        <v>840000</v>
      </c>
    </row>
    <row r="16" spans="1:13" x14ac:dyDescent="0.3">
      <c r="A16" s="228" t="s">
        <v>19</v>
      </c>
    </row>
    <row r="17" spans="1:10" x14ac:dyDescent="0.3">
      <c r="A17" s="228" t="s">
        <v>20</v>
      </c>
      <c r="B17" s="262" t="s">
        <v>10</v>
      </c>
      <c r="C17" s="230"/>
      <c r="D17" s="231"/>
      <c r="E17" s="232"/>
      <c r="F17" s="233"/>
      <c r="G17" s="234"/>
      <c r="H17" s="235"/>
      <c r="I17" s="235"/>
      <c r="J17" s="235"/>
    </row>
    <row r="18" spans="1:10" x14ac:dyDescent="0.3">
      <c r="A18" s="228" t="s">
        <v>21</v>
      </c>
      <c r="B18" s="263" t="s">
        <v>130</v>
      </c>
      <c r="C18" s="237"/>
      <c r="D18" s="238"/>
      <c r="E18" s="239"/>
      <c r="F18" s="240"/>
      <c r="G18" s="241"/>
      <c r="H18" s="235"/>
      <c r="I18" s="235"/>
      <c r="J18" s="235"/>
    </row>
    <row r="19" spans="1:10" x14ac:dyDescent="0.3">
      <c r="A19" s="228" t="s">
        <v>22</v>
      </c>
      <c r="B19" s="264" t="s">
        <v>131</v>
      </c>
      <c r="C19" s="243" t="s">
        <v>132</v>
      </c>
      <c r="D19" s="244">
        <v>-10077</v>
      </c>
      <c r="E19" s="245">
        <v>-10077</v>
      </c>
      <c r="F19" s="246">
        <f>IF(( E19 * 1000 ) =0,0,( H19 * 100 ) / ( E19 * 1000 ) )</f>
        <v>0.73982157388111547</v>
      </c>
      <c r="G19" s="247">
        <f>IF(( E19 * 1000 ) =0,0,( I19 * 100 ) / ( E19 * 1000 ) )</f>
        <v>0.73982157388111547</v>
      </c>
      <c r="H19" s="235">
        <v>-74551.820000000007</v>
      </c>
      <c r="I19" s="235">
        <v>-74551.820000000007</v>
      </c>
      <c r="J19" s="235">
        <v>0</v>
      </c>
    </row>
    <row r="20" spans="1:10" x14ac:dyDescent="0.3">
      <c r="A20" s="228" t="s">
        <v>23</v>
      </c>
      <c r="B20" s="264" t="s">
        <v>133</v>
      </c>
      <c r="C20" s="243" t="s">
        <v>132</v>
      </c>
      <c r="D20" s="244">
        <v>-6969</v>
      </c>
      <c r="E20" s="245">
        <v>-6969</v>
      </c>
      <c r="F20" s="246">
        <f>IF(( E20 * 1000 ) =0,0,( H20 * 100 ) / ( E20 * 1000 ) )</f>
        <v>0.84290515138470368</v>
      </c>
      <c r="G20" s="247">
        <f>IF(( E20 * 1000 ) =0,0,( I20 * 100 ) / ( E20 * 1000 ) )</f>
        <v>0.84290515138470368</v>
      </c>
      <c r="H20" s="235">
        <v>-58742.06</v>
      </c>
      <c r="I20" s="235">
        <v>-58742.06</v>
      </c>
      <c r="J20" s="235">
        <v>0</v>
      </c>
    </row>
    <row r="21" spans="1:10" x14ac:dyDescent="0.3">
      <c r="A21" s="228" t="s">
        <v>24</v>
      </c>
      <c r="B21" s="265" t="s">
        <v>134</v>
      </c>
      <c r="C21" s="249"/>
      <c r="D21" s="250">
        <v>-17046</v>
      </c>
      <c r="E21" s="251">
        <v>-17046</v>
      </c>
      <c r="F21" s="252">
        <f>IF(( E21 * 1000 ) =0,0,( H21 * 100 ) / ( E21 * 1000 ) )</f>
        <v>0.78196573976299422</v>
      </c>
      <c r="G21" s="253">
        <f>IF(( E21 * 1000 ) =0,0,( I21 * 100 ) / ( E21 * 1000 ) )</f>
        <v>0.78196573976299422</v>
      </c>
      <c r="H21" s="254">
        <v>-133293.88</v>
      </c>
      <c r="I21" s="254">
        <v>-133293.88</v>
      </c>
      <c r="J21" s="254">
        <v>0</v>
      </c>
    </row>
    <row r="22" spans="1:10" x14ac:dyDescent="0.3">
      <c r="A22" s="228" t="s">
        <v>25</v>
      </c>
    </row>
    <row r="23" spans="1:10" x14ac:dyDescent="0.3">
      <c r="A23" s="228" t="s">
        <v>26</v>
      </c>
      <c r="B23" s="263" t="s">
        <v>135</v>
      </c>
      <c r="C23" s="237"/>
      <c r="D23" s="238"/>
      <c r="E23" s="239"/>
      <c r="F23" s="240"/>
      <c r="G23" s="241"/>
      <c r="H23" s="235"/>
      <c r="I23" s="235"/>
      <c r="J23" s="235"/>
    </row>
    <row r="24" spans="1:10" x14ac:dyDescent="0.3">
      <c r="A24" s="228" t="s">
        <v>27</v>
      </c>
      <c r="B24" s="264" t="s">
        <v>136</v>
      </c>
      <c r="C24" s="243" t="s">
        <v>126</v>
      </c>
      <c r="D24" s="244">
        <v>-352</v>
      </c>
      <c r="E24" s="245">
        <v>-352</v>
      </c>
      <c r="F24" s="246">
        <f t="shared" ref="F24:F40" si="0">IF(( E24 * 1000 ) =0,0,( H24 * 100 ) / ( E24 * 1000 ) )</f>
        <v>-3.0952329545454544</v>
      </c>
      <c r="G24" s="247">
        <f t="shared" ref="G24:G40" si="1">IF(( E24 * 1000 ) =0,0,( I24 * 100 ) / ( E24 * 1000 ) )</f>
        <v>3.2286931818181817</v>
      </c>
      <c r="H24" s="235">
        <v>10895.220000000001</v>
      </c>
      <c r="I24" s="235">
        <v>-11365</v>
      </c>
      <c r="J24" s="235">
        <v>-25473.39</v>
      </c>
    </row>
    <row r="25" spans="1:10" x14ac:dyDescent="0.3">
      <c r="A25" s="228" t="s">
        <v>29</v>
      </c>
      <c r="B25" s="264" t="s">
        <v>137</v>
      </c>
      <c r="C25" s="243" t="s">
        <v>126</v>
      </c>
      <c r="D25" s="244">
        <v>591</v>
      </c>
      <c r="E25" s="245">
        <v>591</v>
      </c>
      <c r="F25" s="246">
        <f t="shared" si="0"/>
        <v>1.8273705583756346</v>
      </c>
      <c r="G25" s="247">
        <f t="shared" si="1"/>
        <v>2.8272419627749579</v>
      </c>
      <c r="H25" s="235">
        <v>10799.76</v>
      </c>
      <c r="I25" s="235">
        <v>16709</v>
      </c>
      <c r="J25" s="235">
        <v>2331.2099999999996</v>
      </c>
    </row>
    <row r="26" spans="1:10" x14ac:dyDescent="0.3">
      <c r="A26" s="228" t="s">
        <v>31</v>
      </c>
      <c r="B26" s="264" t="s">
        <v>138</v>
      </c>
      <c r="C26" s="243" t="s">
        <v>126</v>
      </c>
      <c r="D26" s="244">
        <v>9440</v>
      </c>
      <c r="E26" s="245">
        <v>9440</v>
      </c>
      <c r="F26" s="246">
        <f t="shared" si="0"/>
        <v>1.7952572033898304</v>
      </c>
      <c r="G26" s="247">
        <f t="shared" si="1"/>
        <v>2.9038241525423727</v>
      </c>
      <c r="H26" s="235">
        <v>169472.28</v>
      </c>
      <c r="I26" s="235">
        <v>274121</v>
      </c>
      <c r="J26" s="235">
        <v>62356.57</v>
      </c>
    </row>
    <row r="27" spans="1:10" x14ac:dyDescent="0.3">
      <c r="A27" s="228" t="s">
        <v>32</v>
      </c>
      <c r="B27" s="264" t="s">
        <v>139</v>
      </c>
      <c r="C27" s="243" t="s">
        <v>126</v>
      </c>
      <c r="D27" s="244">
        <v>2615</v>
      </c>
      <c r="E27" s="245">
        <v>2615</v>
      </c>
      <c r="F27" s="246">
        <f t="shared" si="0"/>
        <v>1.7128187380497133</v>
      </c>
      <c r="G27" s="247">
        <f t="shared" si="1"/>
        <v>2.7945697896749522</v>
      </c>
      <c r="H27" s="235">
        <v>44790.21</v>
      </c>
      <c r="I27" s="235">
        <v>73078</v>
      </c>
      <c r="J27" s="235">
        <v>14022.28</v>
      </c>
    </row>
    <row r="28" spans="1:10" x14ac:dyDescent="0.3">
      <c r="A28" s="228" t="s">
        <v>34</v>
      </c>
      <c r="B28" s="264" t="s">
        <v>140</v>
      </c>
      <c r="C28" s="243" t="s">
        <v>126</v>
      </c>
      <c r="D28" s="244">
        <v>28</v>
      </c>
      <c r="E28" s="245">
        <v>28</v>
      </c>
      <c r="F28" s="246">
        <f t="shared" si="0"/>
        <v>1.903785714285714</v>
      </c>
      <c r="G28" s="247">
        <f t="shared" si="1"/>
        <v>51.596428571428568</v>
      </c>
      <c r="H28" s="235">
        <v>533.05999999999995</v>
      </c>
      <c r="I28" s="235">
        <v>14447</v>
      </c>
      <c r="J28" s="235">
        <v>407.71000000000095</v>
      </c>
    </row>
    <row r="29" spans="1:10" x14ac:dyDescent="0.3">
      <c r="A29" s="228" t="s">
        <v>35</v>
      </c>
      <c r="B29" s="264" t="s">
        <v>141</v>
      </c>
      <c r="C29" s="243" t="s">
        <v>126</v>
      </c>
      <c r="D29" s="244">
        <v>1953</v>
      </c>
      <c r="E29" s="245">
        <v>1953</v>
      </c>
      <c r="F29" s="246">
        <f t="shared" si="0"/>
        <v>1.5902186379928316</v>
      </c>
      <c r="G29" s="247">
        <f t="shared" si="1"/>
        <v>2.5297491039426525</v>
      </c>
      <c r="H29" s="235">
        <v>31056.97</v>
      </c>
      <c r="I29" s="235">
        <v>49406</v>
      </c>
      <c r="J29" s="235">
        <v>8561.4299999999985</v>
      </c>
    </row>
    <row r="30" spans="1:10" x14ac:dyDescent="0.3">
      <c r="A30" s="228" t="s">
        <v>36</v>
      </c>
      <c r="B30" s="264" t="s">
        <v>142</v>
      </c>
      <c r="C30" s="243" t="s">
        <v>126</v>
      </c>
      <c r="D30" s="244">
        <v>110</v>
      </c>
      <c r="E30" s="245">
        <v>110</v>
      </c>
      <c r="F30" s="246">
        <f t="shared" si="0"/>
        <v>1.8912000000000002</v>
      </c>
      <c r="G30" s="247">
        <f t="shared" si="1"/>
        <v>2.790909090909091</v>
      </c>
      <c r="H30" s="235">
        <v>2080.3200000000002</v>
      </c>
      <c r="I30" s="235">
        <v>3070</v>
      </c>
      <c r="J30" s="235">
        <v>-16.270000000000209</v>
      </c>
    </row>
    <row r="31" spans="1:10" x14ac:dyDescent="0.3">
      <c r="A31" s="228" t="s">
        <v>37</v>
      </c>
      <c r="B31" s="264" t="s">
        <v>143</v>
      </c>
      <c r="C31" s="243" t="s">
        <v>126</v>
      </c>
      <c r="D31" s="244">
        <v>1389</v>
      </c>
      <c r="E31" s="245">
        <v>1389</v>
      </c>
      <c r="F31" s="246">
        <f t="shared" si="0"/>
        <v>2.1908351331893448</v>
      </c>
      <c r="G31" s="247">
        <f t="shared" si="1"/>
        <v>3.4164146868250538</v>
      </c>
      <c r="H31" s="235">
        <v>30430.7</v>
      </c>
      <c r="I31" s="235">
        <v>47454</v>
      </c>
      <c r="J31" s="235">
        <v>17023.3</v>
      </c>
    </row>
    <row r="32" spans="1:10" x14ac:dyDescent="0.3">
      <c r="A32" s="228" t="s">
        <v>38</v>
      </c>
      <c r="B32" s="264" t="s">
        <v>144</v>
      </c>
      <c r="C32" s="243" t="s">
        <v>126</v>
      </c>
      <c r="D32" s="244">
        <v>300</v>
      </c>
      <c r="E32" s="245">
        <v>300</v>
      </c>
      <c r="F32" s="246">
        <f t="shared" si="0"/>
        <v>1.7946899999999999</v>
      </c>
      <c r="G32" s="247">
        <f t="shared" si="1"/>
        <v>3.5833333333333335</v>
      </c>
      <c r="H32" s="235">
        <v>5384.07</v>
      </c>
      <c r="I32" s="235">
        <v>10750</v>
      </c>
      <c r="J32" s="235">
        <v>3866.53</v>
      </c>
    </row>
    <row r="33" spans="1:13" x14ac:dyDescent="0.3">
      <c r="A33" s="228" t="s">
        <v>39</v>
      </c>
      <c r="B33" s="264" t="s">
        <v>145</v>
      </c>
      <c r="C33" s="243" t="s">
        <v>126</v>
      </c>
      <c r="D33" s="244">
        <v>1180</v>
      </c>
      <c r="E33" s="245">
        <v>1180</v>
      </c>
      <c r="F33" s="246">
        <f t="shared" si="0"/>
        <v>1.6994940677966102</v>
      </c>
      <c r="G33" s="247">
        <f t="shared" si="1"/>
        <v>3.1110169491525426</v>
      </c>
      <c r="H33" s="235">
        <v>20054.03</v>
      </c>
      <c r="I33" s="235">
        <v>36710</v>
      </c>
      <c r="J33" s="235">
        <v>8742.5800000000017</v>
      </c>
    </row>
    <row r="34" spans="1:13" x14ac:dyDescent="0.3">
      <c r="A34" s="228" t="s">
        <v>40</v>
      </c>
      <c r="B34" s="264" t="s">
        <v>146</v>
      </c>
      <c r="C34" s="243" t="s">
        <v>126</v>
      </c>
      <c r="D34" s="244">
        <v>5310</v>
      </c>
      <c r="E34" s="245">
        <v>5310</v>
      </c>
      <c r="F34" s="246">
        <f t="shared" si="0"/>
        <v>1.7854806026365349</v>
      </c>
      <c r="G34" s="247">
        <f t="shared" si="1"/>
        <v>2.7508474576271187</v>
      </c>
      <c r="H34" s="235">
        <v>94809.02</v>
      </c>
      <c r="I34" s="235">
        <v>146070</v>
      </c>
      <c r="J34" s="235">
        <v>44087.549999999996</v>
      </c>
    </row>
    <row r="35" spans="1:13" x14ac:dyDescent="0.3">
      <c r="A35" s="228" t="s">
        <v>41</v>
      </c>
      <c r="B35" s="264" t="s">
        <v>147</v>
      </c>
      <c r="C35" s="243" t="s">
        <v>126</v>
      </c>
      <c r="D35" s="244">
        <v>10572</v>
      </c>
      <c r="E35" s="245">
        <v>10572</v>
      </c>
      <c r="F35" s="246">
        <f t="shared" si="0"/>
        <v>1.7310855088914112</v>
      </c>
      <c r="G35" s="247">
        <f t="shared" si="1"/>
        <v>2.7867196367763905</v>
      </c>
      <c r="H35" s="235">
        <v>183010.36</v>
      </c>
      <c r="I35" s="235">
        <v>294612</v>
      </c>
      <c r="J35" s="235">
        <v>111601.64000000001</v>
      </c>
    </row>
    <row r="36" spans="1:13" x14ac:dyDescent="0.3">
      <c r="A36" s="228" t="s">
        <v>42</v>
      </c>
      <c r="B36" s="264" t="s">
        <v>148</v>
      </c>
      <c r="C36" s="243" t="s">
        <v>126</v>
      </c>
      <c r="D36" s="244">
        <v>6488</v>
      </c>
      <c r="E36" s="245">
        <v>6488</v>
      </c>
      <c r="F36" s="246">
        <f t="shared" si="0"/>
        <v>1.8647290382244144</v>
      </c>
      <c r="G36" s="247">
        <f t="shared" si="1"/>
        <v>3.0186498150431564</v>
      </c>
      <c r="H36" s="235">
        <v>120983.62</v>
      </c>
      <c r="I36" s="235">
        <v>195850</v>
      </c>
      <c r="J36" s="235">
        <v>71392.700000000012</v>
      </c>
    </row>
    <row r="37" spans="1:13" x14ac:dyDescent="0.3">
      <c r="A37" s="228" t="s">
        <v>43</v>
      </c>
      <c r="B37" s="264" t="s">
        <v>149</v>
      </c>
      <c r="C37" s="243" t="s">
        <v>126</v>
      </c>
      <c r="D37" s="244">
        <v>-20</v>
      </c>
      <c r="E37" s="245">
        <v>-20</v>
      </c>
      <c r="F37" s="246">
        <f t="shared" si="0"/>
        <v>6.1065500000000004</v>
      </c>
      <c r="G37" s="247">
        <f t="shared" si="1"/>
        <v>17.48</v>
      </c>
      <c r="H37" s="235">
        <v>-1221.31</v>
      </c>
      <c r="I37" s="235">
        <v>-3496</v>
      </c>
      <c r="J37" s="235">
        <v>-3195.69</v>
      </c>
    </row>
    <row r="38" spans="1:13" x14ac:dyDescent="0.3">
      <c r="A38" s="228" t="s">
        <v>44</v>
      </c>
      <c r="B38" s="264" t="s">
        <v>150</v>
      </c>
      <c r="C38" s="243" t="s">
        <v>126</v>
      </c>
      <c r="D38" s="244">
        <v>400</v>
      </c>
      <c r="E38" s="245">
        <v>400</v>
      </c>
      <c r="F38" s="246">
        <f t="shared" si="0"/>
        <v>1.6363350000000001</v>
      </c>
      <c r="G38" s="247">
        <f t="shared" si="1"/>
        <v>3.3250000000000002</v>
      </c>
      <c r="H38" s="235">
        <v>6545.34</v>
      </c>
      <c r="I38" s="235">
        <v>13300</v>
      </c>
      <c r="J38" s="235">
        <v>-1466.5699999999997</v>
      </c>
    </row>
    <row r="39" spans="1:13" x14ac:dyDescent="0.3">
      <c r="A39" s="228" t="s">
        <v>45</v>
      </c>
      <c r="B39" s="264" t="s">
        <v>151</v>
      </c>
      <c r="C39" s="243" t="s">
        <v>126</v>
      </c>
      <c r="D39" s="244">
        <v>8163</v>
      </c>
      <c r="E39" s="245">
        <v>8163</v>
      </c>
      <c r="F39" s="246">
        <f t="shared" si="0"/>
        <v>1.7994765404875657</v>
      </c>
      <c r="G39" s="247">
        <f t="shared" si="1"/>
        <v>2.4466291804483644</v>
      </c>
      <c r="H39" s="235">
        <v>146891.26999999999</v>
      </c>
      <c r="I39" s="235">
        <v>199718.34</v>
      </c>
      <c r="J39" s="235">
        <v>52827.070000000007</v>
      </c>
    </row>
    <row r="40" spans="1:13" x14ac:dyDescent="0.3">
      <c r="A40" s="228" t="s">
        <v>46</v>
      </c>
      <c r="B40" s="265" t="s">
        <v>152</v>
      </c>
      <c r="C40" s="249"/>
      <c r="D40" s="250">
        <v>48167</v>
      </c>
      <c r="E40" s="251">
        <v>48167</v>
      </c>
      <c r="F40" s="252">
        <f t="shared" si="0"/>
        <v>1.8197415658023128</v>
      </c>
      <c r="G40" s="253">
        <f t="shared" si="1"/>
        <v>2.8244116096082381</v>
      </c>
      <c r="H40" s="254">
        <v>876514.91999999993</v>
      </c>
      <c r="I40" s="254">
        <v>1360434.34</v>
      </c>
      <c r="J40" s="254">
        <v>367068.65</v>
      </c>
    </row>
    <row r="41" spans="1:13" x14ac:dyDescent="0.3">
      <c r="A41" s="228" t="s">
        <v>47</v>
      </c>
    </row>
    <row r="42" spans="1:13" x14ac:dyDescent="0.3">
      <c r="A42" s="228" t="s">
        <v>48</v>
      </c>
      <c r="B42" s="263" t="s">
        <v>153</v>
      </c>
      <c r="C42" s="237"/>
      <c r="D42" s="238"/>
      <c r="E42" s="239"/>
      <c r="F42" s="240"/>
      <c r="G42" s="241"/>
      <c r="H42" s="235"/>
      <c r="I42" s="235"/>
      <c r="J42" s="235"/>
    </row>
    <row r="43" spans="1:13" x14ac:dyDescent="0.3">
      <c r="A43" s="228" t="s">
        <v>49</v>
      </c>
      <c r="B43" s="264" t="s">
        <v>154</v>
      </c>
      <c r="C43" s="243" t="s">
        <v>153</v>
      </c>
      <c r="D43" s="244">
        <v>183</v>
      </c>
      <c r="E43" s="245">
        <v>183</v>
      </c>
      <c r="F43" s="246">
        <f>IF(( E43 * 1000 ) =0,0,( H43 * 100 ) / ( E43 * 1000 ) )</f>
        <v>1.7124426229508196</v>
      </c>
      <c r="G43" s="247">
        <f>IF(( E43 * 1000 ) =0,0,( I43 * 100 ) / ( E43 * 1000 ) )</f>
        <v>2.1225519125683059</v>
      </c>
      <c r="H43" s="235">
        <v>3133.77</v>
      </c>
      <c r="I43" s="235">
        <v>3884.27</v>
      </c>
      <c r="J43" s="235">
        <v>750.5</v>
      </c>
    </row>
    <row r="44" spans="1:13" x14ac:dyDescent="0.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 x14ac:dyDescent="0.3">
      <c r="A45" s="228" t="s">
        <v>12</v>
      </c>
      <c r="B45" s="264" t="s">
        <v>155</v>
      </c>
      <c r="C45" s="243" t="s">
        <v>153</v>
      </c>
      <c r="D45" s="244">
        <v>7</v>
      </c>
      <c r="E45" s="245">
        <v>7</v>
      </c>
      <c r="F45" s="246">
        <f>IF(( E45 * 1000 ) =0,0,( H45 * 100 ) / ( E45 * 1000 ) )</f>
        <v>1.7088571428571429</v>
      </c>
      <c r="G45" s="247">
        <f>IF(( E45 * 1000 ) =0,0,( I45 * 100 ) / ( E45 * 1000 ) )</f>
        <v>2.5624285714285713</v>
      </c>
      <c r="H45" s="235">
        <v>119.62</v>
      </c>
      <c r="I45" s="235">
        <v>179.37</v>
      </c>
      <c r="J45" s="235">
        <v>59.75</v>
      </c>
    </row>
    <row r="46" spans="1:13" x14ac:dyDescent="0.3">
      <c r="A46" s="228" t="s">
        <v>13</v>
      </c>
      <c r="B46" s="264" t="s">
        <v>156</v>
      </c>
      <c r="C46" s="243" t="s">
        <v>153</v>
      </c>
      <c r="D46" s="244">
        <v>100</v>
      </c>
      <c r="E46" s="245">
        <v>100</v>
      </c>
      <c r="F46" s="246">
        <f>IF(( E46 * 1000 ) =0,0,( H46 * 100 ) / ( E46 * 1000 ) )</f>
        <v>1.8769</v>
      </c>
      <c r="G46" s="247">
        <f>IF(( E46 * 1000 ) =0,0,( I46 * 100 ) / ( E46 * 1000 ) )</f>
        <v>2.6722999999999999</v>
      </c>
      <c r="H46" s="235">
        <v>1876.9</v>
      </c>
      <c r="I46" s="235">
        <v>2672.3</v>
      </c>
      <c r="J46" s="235">
        <v>795.40000000000009</v>
      </c>
    </row>
    <row r="47" spans="1:13" x14ac:dyDescent="0.3">
      <c r="A47" s="228" t="s">
        <v>14</v>
      </c>
      <c r="B47" s="265" t="s">
        <v>157</v>
      </c>
      <c r="C47" s="249"/>
      <c r="D47" s="250">
        <v>290</v>
      </c>
      <c r="E47" s="251">
        <v>290</v>
      </c>
      <c r="F47" s="252">
        <f>IF(( E47 * 1000 ) =0,0,( H47 * 100 ) / ( E47 * 1000 ) )</f>
        <v>1.7690655172413794</v>
      </c>
      <c r="G47" s="253">
        <f>IF(( E47 * 1000 ) =0,0,( I47 * 100 ) / ( E47 * 1000 ) )</f>
        <v>2.3227379310344829</v>
      </c>
      <c r="H47" s="254">
        <v>5130.29</v>
      </c>
      <c r="I47" s="254">
        <v>6735.9400000000005</v>
      </c>
      <c r="J47" s="254">
        <v>1605.65</v>
      </c>
    </row>
    <row r="48" spans="1:13" x14ac:dyDescent="0.3">
      <c r="A48" s="228" t="s">
        <v>15</v>
      </c>
    </row>
    <row r="49" spans="1:10" x14ac:dyDescent="0.3">
      <c r="A49" s="228" t="s">
        <v>16</v>
      </c>
      <c r="B49" s="266" t="s">
        <v>158</v>
      </c>
      <c r="C49" s="256"/>
      <c r="D49" s="257">
        <v>31411</v>
      </c>
      <c r="E49" s="258">
        <v>31411</v>
      </c>
      <c r="F49" s="259">
        <f>IF(( E49 * 1000 ) =0,0,( H49 * 100 ) / ( E49 * 1000 ) )</f>
        <v>2.3824498742478748</v>
      </c>
      <c r="G49" s="260">
        <f>IF(( E49 * 1000 ) =0,0,( I49 * 100 ) / ( E49 * 1000 ) )</f>
        <v>3.9281665658527265</v>
      </c>
      <c r="H49" s="261">
        <v>748351.33</v>
      </c>
      <c r="I49" s="261">
        <v>1233876.3999999999</v>
      </c>
      <c r="J49" s="261">
        <v>368674.30000000005</v>
      </c>
    </row>
    <row r="50" spans="1:10" x14ac:dyDescent="0.3">
      <c r="A50" s="228" t="s">
        <v>17</v>
      </c>
    </row>
    <row r="51" spans="1:10" x14ac:dyDescent="0.3">
      <c r="A51" s="228" t="s">
        <v>18</v>
      </c>
      <c r="D51" s="396"/>
      <c r="E51" s="396"/>
      <c r="F51" s="397"/>
      <c r="G51" s="397"/>
      <c r="H51" s="396"/>
      <c r="I51" s="396"/>
      <c r="J51" s="396"/>
    </row>
    <row r="52" spans="1:10" x14ac:dyDescent="0.3">
      <c r="A52" s="228" t="s">
        <v>19</v>
      </c>
    </row>
    <row r="53" spans="1:10" x14ac:dyDescent="0.3">
      <c r="A53" s="228" t="s">
        <v>20</v>
      </c>
    </row>
    <row r="54" spans="1:10" x14ac:dyDescent="0.3">
      <c r="A54" s="228" t="s">
        <v>21</v>
      </c>
    </row>
    <row r="55" spans="1:10" x14ac:dyDescent="0.3">
      <c r="A55" s="228" t="s">
        <v>22</v>
      </c>
    </row>
    <row r="56" spans="1:10" x14ac:dyDescent="0.3">
      <c r="A56" s="228" t="s">
        <v>23</v>
      </c>
    </row>
    <row r="57" spans="1:10" x14ac:dyDescent="0.3">
      <c r="A57" s="228" t="s">
        <v>24</v>
      </c>
    </row>
    <row r="58" spans="1:10" x14ac:dyDescent="0.3">
      <c r="A58" s="228" t="s">
        <v>25</v>
      </c>
    </row>
    <row r="59" spans="1:10" x14ac:dyDescent="0.3">
      <c r="A59" s="228" t="s">
        <v>26</v>
      </c>
    </row>
    <row r="60" spans="1:10" x14ac:dyDescent="0.3">
      <c r="A60" s="228" t="s">
        <v>27</v>
      </c>
    </row>
    <row r="61" spans="1:10" x14ac:dyDescent="0.3">
      <c r="A61" s="228" t="s">
        <v>29</v>
      </c>
    </row>
    <row r="62" spans="1:10" x14ac:dyDescent="0.3">
      <c r="A62" s="228" t="s">
        <v>31</v>
      </c>
    </row>
    <row r="63" spans="1:10" x14ac:dyDescent="0.3">
      <c r="A63" s="228" t="s">
        <v>32</v>
      </c>
    </row>
    <row r="64" spans="1:10" x14ac:dyDescent="0.3">
      <c r="A64" s="228" t="s">
        <v>34</v>
      </c>
    </row>
    <row r="65" spans="1:13" x14ac:dyDescent="0.3">
      <c r="A65" s="228" t="s">
        <v>35</v>
      </c>
    </row>
    <row r="66" spans="1:13" x14ac:dyDescent="0.3">
      <c r="A66" s="228" t="s">
        <v>36</v>
      </c>
    </row>
    <row r="67" spans="1:13" x14ac:dyDescent="0.3">
      <c r="A67" s="228" t="s">
        <v>37</v>
      </c>
    </row>
    <row r="68" spans="1:13" x14ac:dyDescent="0.3">
      <c r="A68" s="228" t="s">
        <v>38</v>
      </c>
    </row>
    <row r="69" spans="1:13" x14ac:dyDescent="0.3">
      <c r="A69" s="228" t="s">
        <v>39</v>
      </c>
    </row>
    <row r="70" spans="1:13" x14ac:dyDescent="0.3">
      <c r="A70" s="228" t="s">
        <v>40</v>
      </c>
    </row>
    <row r="71" spans="1:13" x14ac:dyDescent="0.3">
      <c r="A71" s="228" t="s">
        <v>41</v>
      </c>
    </row>
    <row r="72" spans="1:13" x14ac:dyDescent="0.3">
      <c r="A72" s="228" t="s">
        <v>42</v>
      </c>
    </row>
    <row r="73" spans="1:13" x14ac:dyDescent="0.3">
      <c r="A73" s="228" t="s">
        <v>43</v>
      </c>
    </row>
    <row r="74" spans="1:13" x14ac:dyDescent="0.3">
      <c r="A74" s="228" t="s">
        <v>44</v>
      </c>
    </row>
    <row r="75" spans="1:13" x14ac:dyDescent="0.3">
      <c r="A75" s="228" t="s">
        <v>45</v>
      </c>
    </row>
    <row r="76" spans="1:13" x14ac:dyDescent="0.3">
      <c r="A76" s="228" t="s">
        <v>46</v>
      </c>
    </row>
    <row r="77" spans="1:13" x14ac:dyDescent="0.3">
      <c r="A77" s="228" t="s">
        <v>47</v>
      </c>
    </row>
    <row r="78" spans="1:13" x14ac:dyDescent="0.3">
      <c r="A78" s="228" t="s">
        <v>48</v>
      </c>
    </row>
    <row r="79" spans="1:13" x14ac:dyDescent="0.3">
      <c r="A79" s="228" t="s">
        <v>49</v>
      </c>
    </row>
    <row r="80" spans="1:13" x14ac:dyDescent="0.3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46.88671875" customWidth="1"/>
    <col min="3" max="12" width="11.6640625" customWidth="1"/>
  </cols>
  <sheetData>
    <row r="1" spans="1:12" s="400" customFormat="1" x14ac:dyDescent="0.3">
      <c r="B1" s="400" t="s">
        <v>190</v>
      </c>
    </row>
    <row r="2" spans="1:12" s="400" customFormat="1" x14ac:dyDescent="0.3">
      <c r="B2" s="400" t="s">
        <v>188</v>
      </c>
    </row>
    <row r="3" spans="1:12" x14ac:dyDescent="0.3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x14ac:dyDescent="0.3">
      <c r="E4" s="268" t="s">
        <v>114</v>
      </c>
    </row>
    <row r="5" spans="1:12" x14ac:dyDescent="0.3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 x14ac:dyDescent="0.3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  <c r="J6" s="269" t="s">
        <v>8</v>
      </c>
    </row>
    <row r="7" spans="1:12" x14ac:dyDescent="0.3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30.6" x14ac:dyDescent="0.3">
      <c r="A8" s="270" t="s">
        <v>9</v>
      </c>
      <c r="B8" s="270" t="s">
        <v>115</v>
      </c>
      <c r="C8" s="270" t="s">
        <v>116</v>
      </c>
      <c r="D8" s="270" t="s">
        <v>117</v>
      </c>
      <c r="E8" s="270" t="s">
        <v>118</v>
      </c>
      <c r="F8" s="270" t="s">
        <v>119</v>
      </c>
      <c r="G8" s="270" t="s">
        <v>120</v>
      </c>
      <c r="H8" s="270" t="s">
        <v>121</v>
      </c>
      <c r="I8" s="270" t="s">
        <v>122</v>
      </c>
      <c r="J8" s="270" t="s">
        <v>123</v>
      </c>
    </row>
    <row r="9" spans="1:12" x14ac:dyDescent="0.3">
      <c r="A9" s="271" t="s">
        <v>12</v>
      </c>
      <c r="B9" s="272" t="s">
        <v>159</v>
      </c>
      <c r="C9" s="273"/>
      <c r="D9" s="274"/>
      <c r="E9" s="275"/>
      <c r="F9" s="276"/>
      <c r="G9" s="277"/>
      <c r="H9" s="278"/>
      <c r="I9" s="279"/>
      <c r="J9" s="280"/>
    </row>
    <row r="10" spans="1:12" x14ac:dyDescent="0.3">
      <c r="A10" s="271" t="s">
        <v>13</v>
      </c>
      <c r="B10" s="281" t="s">
        <v>160</v>
      </c>
      <c r="C10" s="282">
        <v>0</v>
      </c>
      <c r="D10" s="283">
        <v>0</v>
      </c>
      <c r="E10" s="284">
        <v>0</v>
      </c>
      <c r="F10" s="285">
        <v>0</v>
      </c>
      <c r="G10" s="286">
        <v>0</v>
      </c>
      <c r="H10" s="287">
        <v>0</v>
      </c>
      <c r="I10" s="288">
        <v>0</v>
      </c>
      <c r="J10" s="289">
        <v>368674.3</v>
      </c>
    </row>
    <row r="11" spans="1:12" x14ac:dyDescent="0.3">
      <c r="A11" s="271" t="s">
        <v>14</v>
      </c>
      <c r="B11" s="281" t="s">
        <v>161</v>
      </c>
      <c r="C11" s="273" t="s">
        <v>51</v>
      </c>
      <c r="D11" s="290">
        <v>0</v>
      </c>
      <c r="E11" s="291">
        <v>0</v>
      </c>
      <c r="F11" s="292">
        <v>0</v>
      </c>
      <c r="G11" s="293">
        <v>0</v>
      </c>
      <c r="H11" s="294">
        <v>0</v>
      </c>
      <c r="I11" s="295">
        <v>0</v>
      </c>
      <c r="J11" s="296">
        <v>-36192.199999999997</v>
      </c>
    </row>
    <row r="12" spans="1:12" x14ac:dyDescent="0.3">
      <c r="A12" s="271" t="s">
        <v>15</v>
      </c>
      <c r="B12" s="281" t="s">
        <v>162</v>
      </c>
      <c r="C12" s="297">
        <v>0</v>
      </c>
      <c r="D12" s="298">
        <v>0</v>
      </c>
      <c r="E12" s="299">
        <v>0</v>
      </c>
      <c r="F12" s="300">
        <v>0</v>
      </c>
      <c r="G12" s="301">
        <v>0</v>
      </c>
      <c r="H12" s="302">
        <v>0</v>
      </c>
      <c r="I12" s="303">
        <v>0</v>
      </c>
      <c r="J12" s="304">
        <v>332482.09999999998</v>
      </c>
    </row>
    <row r="13" spans="1:12" x14ac:dyDescent="0.3">
      <c r="A13" s="271" t="s">
        <v>16</v>
      </c>
      <c r="B13" s="281" t="s">
        <v>163</v>
      </c>
      <c r="C13" s="273" t="s">
        <v>51</v>
      </c>
      <c r="D13" s="290">
        <v>0</v>
      </c>
      <c r="E13" s="291">
        <v>0</v>
      </c>
      <c r="F13" s="292">
        <v>0</v>
      </c>
      <c r="G13" s="293">
        <v>0</v>
      </c>
      <c r="H13" s="294">
        <v>0</v>
      </c>
      <c r="I13" s="295">
        <v>0</v>
      </c>
      <c r="J13" s="296">
        <v>-131963.06</v>
      </c>
    </row>
    <row r="14" spans="1:12" x14ac:dyDescent="0.3">
      <c r="A14" s="271" t="s">
        <v>17</v>
      </c>
      <c r="B14" s="281" t="s">
        <v>164</v>
      </c>
      <c r="C14" s="273" t="s">
        <v>51</v>
      </c>
      <c r="D14" s="290">
        <v>0</v>
      </c>
      <c r="E14" s="291">
        <v>0</v>
      </c>
      <c r="F14" s="292">
        <v>0</v>
      </c>
      <c r="G14" s="293">
        <v>0</v>
      </c>
      <c r="H14" s="294">
        <v>0</v>
      </c>
      <c r="I14" s="295">
        <v>0</v>
      </c>
      <c r="J14" s="296">
        <v>-73170</v>
      </c>
    </row>
    <row r="15" spans="1:12" x14ac:dyDescent="0.3">
      <c r="A15" s="271" t="s">
        <v>18</v>
      </c>
      <c r="B15" s="281" t="s">
        <v>165</v>
      </c>
      <c r="C15" s="305">
        <v>0</v>
      </c>
      <c r="D15" s="306">
        <v>0</v>
      </c>
      <c r="E15" s="307">
        <v>0</v>
      </c>
      <c r="F15" s="308">
        <v>0</v>
      </c>
      <c r="G15" s="309">
        <v>0</v>
      </c>
      <c r="H15" s="310">
        <v>0</v>
      </c>
      <c r="I15" s="311">
        <v>0</v>
      </c>
      <c r="J15" s="312">
        <v>127349.03999999998</v>
      </c>
    </row>
    <row r="16" spans="1:12" x14ac:dyDescent="0.3">
      <c r="A16" s="271" t="s">
        <v>19</v>
      </c>
    </row>
    <row r="17" spans="1:10" x14ac:dyDescent="0.3">
      <c r="A17" s="271" t="s">
        <v>20</v>
      </c>
      <c r="B17" s="272" t="s">
        <v>166</v>
      </c>
      <c r="C17" s="273"/>
      <c r="D17" s="274"/>
      <c r="E17" s="275"/>
      <c r="F17" s="276"/>
      <c r="G17" s="277"/>
      <c r="H17" s="278"/>
      <c r="I17" s="279"/>
      <c r="J17" s="280"/>
    </row>
    <row r="18" spans="1:10" x14ac:dyDescent="0.3">
      <c r="A18" s="271" t="s">
        <v>21</v>
      </c>
      <c r="B18" s="281" t="s">
        <v>167</v>
      </c>
      <c r="C18" s="273" t="s">
        <v>51</v>
      </c>
      <c r="D18" s="290">
        <v>0</v>
      </c>
      <c r="E18" s="291">
        <v>0</v>
      </c>
      <c r="F18" s="292">
        <v>0</v>
      </c>
      <c r="G18" s="293">
        <v>0</v>
      </c>
      <c r="H18" s="294">
        <v>0</v>
      </c>
      <c r="I18" s="295">
        <v>0</v>
      </c>
      <c r="J18" s="296">
        <v>840000</v>
      </c>
    </row>
    <row r="19" spans="1:10" x14ac:dyDescent="0.3">
      <c r="A19" s="271" t="s">
        <v>22</v>
      </c>
      <c r="B19" s="281" t="s">
        <v>161</v>
      </c>
      <c r="C19" s="273" t="s">
        <v>51</v>
      </c>
      <c r="D19" s="290">
        <v>0</v>
      </c>
      <c r="E19" s="291">
        <v>0</v>
      </c>
      <c r="F19" s="292">
        <v>0</v>
      </c>
      <c r="G19" s="293">
        <v>0</v>
      </c>
      <c r="H19" s="294">
        <v>0</v>
      </c>
      <c r="I19" s="295">
        <v>0</v>
      </c>
      <c r="J19" s="296">
        <v>9.9999999999999995E-8</v>
      </c>
    </row>
    <row r="20" spans="1:10" x14ac:dyDescent="0.3">
      <c r="A20" s="271" t="s">
        <v>23</v>
      </c>
      <c r="B20" s="281" t="s">
        <v>164</v>
      </c>
      <c r="C20" s="273" t="s">
        <v>51</v>
      </c>
      <c r="D20" s="290">
        <v>0</v>
      </c>
      <c r="E20" s="291">
        <v>0</v>
      </c>
      <c r="F20" s="292">
        <v>0</v>
      </c>
      <c r="G20" s="293">
        <v>0</v>
      </c>
      <c r="H20" s="294">
        <v>0</v>
      </c>
      <c r="I20" s="295">
        <v>0</v>
      </c>
      <c r="J20" s="296">
        <v>-158550</v>
      </c>
    </row>
    <row r="21" spans="1:10" x14ac:dyDescent="0.3">
      <c r="A21" s="271" t="s">
        <v>24</v>
      </c>
      <c r="B21" s="281" t="s">
        <v>71</v>
      </c>
      <c r="C21" s="313">
        <v>0</v>
      </c>
      <c r="D21" s="314">
        <v>0</v>
      </c>
      <c r="E21" s="315">
        <v>0</v>
      </c>
      <c r="F21" s="316">
        <v>0</v>
      </c>
      <c r="G21" s="317">
        <v>0</v>
      </c>
      <c r="H21" s="318">
        <v>0</v>
      </c>
      <c r="I21" s="319">
        <v>0</v>
      </c>
      <c r="J21" s="320">
        <v>681450.0000001</v>
      </c>
    </row>
    <row r="22" spans="1:10" x14ac:dyDescent="0.3">
      <c r="A22" s="271" t="s">
        <v>25</v>
      </c>
    </row>
    <row r="23" spans="1:10" x14ac:dyDescent="0.3">
      <c r="A23" s="271" t="s">
        <v>26</v>
      </c>
      <c r="B23" s="272" t="s">
        <v>56</v>
      </c>
      <c r="C23" s="273"/>
      <c r="D23" s="274"/>
      <c r="E23" s="275"/>
      <c r="F23" s="276"/>
      <c r="G23" s="277"/>
      <c r="H23" s="278"/>
      <c r="I23" s="279"/>
      <c r="J23" s="280"/>
    </row>
    <row r="24" spans="1:10" x14ac:dyDescent="0.3">
      <c r="A24" s="271" t="s">
        <v>27</v>
      </c>
      <c r="B24" s="281" t="s">
        <v>10</v>
      </c>
      <c r="C24" s="273" t="s">
        <v>51</v>
      </c>
      <c r="D24" s="290">
        <v>31411</v>
      </c>
      <c r="E24" s="291">
        <v>31411</v>
      </c>
      <c r="F24" s="292">
        <v>2.3824498742478748</v>
      </c>
      <c r="G24" s="293">
        <v>3.9281665658527274</v>
      </c>
      <c r="H24" s="294">
        <v>748351.33</v>
      </c>
      <c r="I24" s="295">
        <v>1233876.4000000001</v>
      </c>
      <c r="J24" s="296">
        <v>127349.03999999998</v>
      </c>
    </row>
    <row r="25" spans="1:10" x14ac:dyDescent="0.3">
      <c r="A25" s="271" t="s">
        <v>29</v>
      </c>
      <c r="B25" s="281" t="s">
        <v>58</v>
      </c>
      <c r="C25" s="273" t="s">
        <v>51</v>
      </c>
      <c r="D25" s="290">
        <v>115257.9141034091</v>
      </c>
      <c r="E25" s="291">
        <v>115257.9141034091</v>
      </c>
      <c r="F25" s="292">
        <v>1.7206999878284035</v>
      </c>
      <c r="G25" s="293">
        <v>2.7011098874784758</v>
      </c>
      <c r="H25" s="294">
        <v>1983242.9139486321</v>
      </c>
      <c r="I25" s="295">
        <v>3113242.9139486318</v>
      </c>
      <c r="J25" s="296">
        <v>681450</v>
      </c>
    </row>
    <row r="26" spans="1:10" x14ac:dyDescent="0.3">
      <c r="A26" s="271" t="s">
        <v>31</v>
      </c>
      <c r="B26" s="281" t="s">
        <v>168</v>
      </c>
      <c r="C26" s="321">
        <v>0</v>
      </c>
      <c r="D26" s="322">
        <v>-83846.914103409101</v>
      </c>
      <c r="E26" s="323">
        <v>-83846.914103409101</v>
      </c>
      <c r="F26" s="324">
        <v>0.6617498864194713</v>
      </c>
      <c r="G26" s="325">
        <v>1.2270566783742516</v>
      </c>
      <c r="H26" s="326">
        <v>-1234891.5839486322</v>
      </c>
      <c r="I26" s="327">
        <v>-1879366.5139486317</v>
      </c>
      <c r="J26" s="328">
        <v>-554100.96</v>
      </c>
    </row>
    <row r="27" spans="1:10" x14ac:dyDescent="0.3">
      <c r="A27" s="271" t="s">
        <v>32</v>
      </c>
      <c r="B27" s="281" t="s">
        <v>169</v>
      </c>
      <c r="C27" s="329">
        <v>0</v>
      </c>
      <c r="D27" s="330">
        <v>-0.7274720764786865</v>
      </c>
      <c r="E27" s="331">
        <v>-0.7274720764786865</v>
      </c>
      <c r="F27" s="332">
        <v>0.38458179293336764</v>
      </c>
      <c r="G27" s="333">
        <v>0.45427869634719908</v>
      </c>
      <c r="H27" s="334">
        <v>-0.62266279902645205</v>
      </c>
      <c r="I27" s="335">
        <v>-0.60366844666321495</v>
      </c>
      <c r="J27" s="336">
        <v>-0.81312049306625578</v>
      </c>
    </row>
    <row r="28" spans="1:10" x14ac:dyDescent="0.3">
      <c r="A28" s="271" t="s">
        <v>34</v>
      </c>
    </row>
    <row r="29" spans="1:10" x14ac:dyDescent="0.3">
      <c r="A29" s="271" t="s">
        <v>35</v>
      </c>
      <c r="B29" s="272" t="s">
        <v>170</v>
      </c>
      <c r="C29" s="273"/>
      <c r="D29" s="274"/>
      <c r="E29" s="275"/>
      <c r="F29" s="276"/>
      <c r="G29" s="277"/>
      <c r="H29" s="278"/>
      <c r="I29" s="279"/>
      <c r="J29" s="280"/>
    </row>
    <row r="30" spans="1:10" x14ac:dyDescent="0.3">
      <c r="A30" s="271" t="s">
        <v>36</v>
      </c>
      <c r="B30" s="281" t="s">
        <v>10</v>
      </c>
      <c r="C30" s="273" t="s">
        <v>51</v>
      </c>
      <c r="D30" s="290">
        <v>1870204</v>
      </c>
      <c r="E30" s="291">
        <v>1870204</v>
      </c>
      <c r="F30" s="292">
        <v>2.1302799359953783</v>
      </c>
      <c r="G30" s="293">
        <v>3.4483721349542615</v>
      </c>
      <c r="H30" s="294">
        <v>39840580.574183002</v>
      </c>
      <c r="I30" s="295">
        <v>64491593.602799997</v>
      </c>
      <c r="J30" s="296">
        <v>18962195.9886171</v>
      </c>
    </row>
    <row r="31" spans="1:10" x14ac:dyDescent="0.3">
      <c r="A31" s="271" t="s">
        <v>37</v>
      </c>
      <c r="B31" s="281" t="s">
        <v>58</v>
      </c>
      <c r="C31" s="273" t="s">
        <v>51</v>
      </c>
      <c r="D31" s="290">
        <v>1916450.2477735872</v>
      </c>
      <c r="E31" s="291">
        <v>1916450.2477735872</v>
      </c>
      <c r="F31" s="292">
        <v>2.0699217748747372</v>
      </c>
      <c r="G31" s="293">
        <v>3.3860937416635659</v>
      </c>
      <c r="H31" s="294">
        <v>39669020.983306333</v>
      </c>
      <c r="I31" s="295">
        <v>64892801.901957333</v>
      </c>
      <c r="J31" s="296">
        <v>19575030</v>
      </c>
    </row>
    <row r="32" spans="1:10" x14ac:dyDescent="0.3">
      <c r="A32" s="271" t="s">
        <v>38</v>
      </c>
      <c r="B32" s="281" t="s">
        <v>168</v>
      </c>
      <c r="C32" s="321">
        <v>0</v>
      </c>
      <c r="D32" s="322">
        <v>-46246.247773587238</v>
      </c>
      <c r="E32" s="323">
        <v>-46246.247773587238</v>
      </c>
      <c r="F32" s="324">
        <v>6.0358161120641185E-2</v>
      </c>
      <c r="G32" s="325">
        <v>6.2278393290695622E-2</v>
      </c>
      <c r="H32" s="326">
        <v>171559.59087666869</v>
      </c>
      <c r="I32" s="327">
        <v>-401208.29915733635</v>
      </c>
      <c r="J32" s="328">
        <v>-612834.01138290018</v>
      </c>
    </row>
    <row r="33" spans="1:12" x14ac:dyDescent="0.3">
      <c r="A33" s="271" t="s">
        <v>39</v>
      </c>
      <c r="B33" s="281" t="s">
        <v>169</v>
      </c>
      <c r="C33" s="329">
        <v>0</v>
      </c>
      <c r="D33" s="330">
        <v>-2.4131201854738077E-2</v>
      </c>
      <c r="E33" s="331">
        <v>-2.4131201854738077E-2</v>
      </c>
      <c r="F33" s="332">
        <v>2.9159633882441669E-2</v>
      </c>
      <c r="G33" s="333">
        <v>1.839240081407157E-2</v>
      </c>
      <c r="H33" s="334">
        <v>4.3247750164760821E-3</v>
      </c>
      <c r="I33" s="335">
        <v>-6.1826317773040233E-3</v>
      </c>
      <c r="J33" s="336">
        <v>-3.1306925781615667E-2</v>
      </c>
    </row>
    <row r="34" spans="1:12" x14ac:dyDescent="0.3">
      <c r="A34" s="271" t="s">
        <v>40</v>
      </c>
    </row>
    <row r="35" spans="1:12" x14ac:dyDescent="0.3">
      <c r="A35" s="271" t="s">
        <v>41</v>
      </c>
    </row>
    <row r="36" spans="1:12" x14ac:dyDescent="0.3">
      <c r="A36" s="271" t="s">
        <v>42</v>
      </c>
    </row>
    <row r="37" spans="1:12" x14ac:dyDescent="0.3">
      <c r="A37" s="271" t="s">
        <v>43</v>
      </c>
    </row>
    <row r="38" spans="1:12" x14ac:dyDescent="0.3">
      <c r="A38" s="271" t="s">
        <v>44</v>
      </c>
    </row>
    <row r="39" spans="1:12" x14ac:dyDescent="0.3">
      <c r="A39" s="271" t="s">
        <v>45</v>
      </c>
    </row>
    <row r="40" spans="1:12" x14ac:dyDescent="0.3">
      <c r="A40" s="271" t="s">
        <v>46</v>
      </c>
    </row>
    <row r="41" spans="1:12" x14ac:dyDescent="0.3">
      <c r="A41" s="271" t="s">
        <v>47</v>
      </c>
    </row>
    <row r="42" spans="1:12" x14ac:dyDescent="0.3">
      <c r="A42" s="271" t="s">
        <v>48</v>
      </c>
    </row>
    <row r="43" spans="1:12" x14ac:dyDescent="0.3">
      <c r="A43" s="271" t="s">
        <v>49</v>
      </c>
    </row>
    <row r="44" spans="1:12" x14ac:dyDescent="0.3">
      <c r="A44" s="271" t="s">
        <v>50</v>
      </c>
    </row>
    <row r="45" spans="1:12" x14ac:dyDescent="0.3">
      <c r="A45" s="271" t="s">
        <v>52</v>
      </c>
    </row>
    <row r="46" spans="1:12" x14ac:dyDescent="0.3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400" customFormat="1" x14ac:dyDescent="0.3">
      <c r="B1" s="400" t="s">
        <v>191</v>
      </c>
    </row>
    <row r="2" spans="1:13" s="400" customFormat="1" x14ac:dyDescent="0.3">
      <c r="B2" s="400" t="s">
        <v>188</v>
      </c>
    </row>
    <row r="3" spans="1:13" x14ac:dyDescent="0.3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 x14ac:dyDescent="0.3">
      <c r="F4" s="338" t="s">
        <v>174</v>
      </c>
    </row>
    <row r="5" spans="1:13" x14ac:dyDescent="0.3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3" x14ac:dyDescent="0.3">
      <c r="B6" s="339" t="s">
        <v>0</v>
      </c>
      <c r="C6" s="339" t="s">
        <v>1</v>
      </c>
      <c r="D6" s="339" t="s">
        <v>2</v>
      </c>
      <c r="E6" s="339" t="s">
        <v>3</v>
      </c>
      <c r="F6" s="339" t="s">
        <v>4</v>
      </c>
      <c r="G6" s="339" t="s">
        <v>5</v>
      </c>
      <c r="H6" s="339" t="s">
        <v>6</v>
      </c>
      <c r="I6" s="339" t="s">
        <v>7</v>
      </c>
    </row>
    <row r="7" spans="1:13" x14ac:dyDescent="0.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30.6" x14ac:dyDescent="0.3">
      <c r="A8" s="340" t="s">
        <v>9</v>
      </c>
      <c r="B8" s="340" t="s">
        <v>175</v>
      </c>
      <c r="C8" s="340" t="s">
        <v>116</v>
      </c>
      <c r="D8" s="340" t="s">
        <v>172</v>
      </c>
      <c r="E8" s="340" t="s">
        <v>176</v>
      </c>
      <c r="F8" s="340" t="s">
        <v>177</v>
      </c>
      <c r="G8" s="340" t="s">
        <v>178</v>
      </c>
      <c r="H8" s="340" t="s">
        <v>179</v>
      </c>
      <c r="I8" s="340" t="s">
        <v>180</v>
      </c>
    </row>
    <row r="9" spans="1:13" x14ac:dyDescent="0.3">
      <c r="A9" s="341" t="s">
        <v>12</v>
      </c>
      <c r="B9" s="342" t="s">
        <v>11</v>
      </c>
      <c r="C9" s="343"/>
      <c r="D9" s="344"/>
      <c r="E9" s="345"/>
      <c r="F9" s="346"/>
      <c r="G9" s="347"/>
      <c r="H9" s="346"/>
      <c r="I9" s="346"/>
    </row>
    <row r="10" spans="1:13" x14ac:dyDescent="0.3">
      <c r="A10" s="341" t="s">
        <v>13</v>
      </c>
      <c r="B10" s="348" t="s">
        <v>181</v>
      </c>
      <c r="C10" s="349"/>
      <c r="D10" s="350"/>
      <c r="E10" s="351"/>
      <c r="F10" s="346"/>
      <c r="G10" s="352"/>
      <c r="H10" s="346"/>
      <c r="I10" s="346"/>
    </row>
    <row r="11" spans="1:13" x14ac:dyDescent="0.3">
      <c r="A11" s="341" t="s">
        <v>14</v>
      </c>
      <c r="B11" s="353" t="s">
        <v>181</v>
      </c>
      <c r="C11" s="354" t="s">
        <v>124</v>
      </c>
      <c r="D11" s="355">
        <v>30000</v>
      </c>
      <c r="E11" s="356">
        <f>IF(( D11 * 1000 ) =0,0,( F11 * 100 ) / ( D11 * 1000 ) )</f>
        <v>2.1840000000000002</v>
      </c>
      <c r="F11" s="346">
        <v>655200</v>
      </c>
      <c r="G11" s="357">
        <f>IF(( D11 * 1000 ) =0,0,( H11 * 100 ) / ( D11 * 1000 ) )</f>
        <v>2.5840000000000001</v>
      </c>
      <c r="H11" s="346">
        <v>775200</v>
      </c>
      <c r="I11" s="346">
        <v>120000</v>
      </c>
    </row>
    <row r="12" spans="1:13" x14ac:dyDescent="0.3">
      <c r="A12" s="341" t="s">
        <v>15</v>
      </c>
      <c r="B12" s="358" t="s">
        <v>182</v>
      </c>
      <c r="C12" s="359"/>
      <c r="D12" s="360">
        <v>30000</v>
      </c>
      <c r="E12" s="361">
        <f>IF(( D12 * 1000 ) =0,0,( F12 * 100 ) / ( D12 * 1000 ) )</f>
        <v>2.1840000000000002</v>
      </c>
      <c r="F12" s="362">
        <v>655200</v>
      </c>
      <c r="G12" s="363">
        <f>IF(( D12 * 1000 ) =0,0,( H12 * 100 ) / ( D12 * 1000 ) )</f>
        <v>2.5840000000000001</v>
      </c>
      <c r="H12" s="362">
        <v>775200</v>
      </c>
      <c r="I12" s="362">
        <v>120000</v>
      </c>
    </row>
    <row r="13" spans="1:13" x14ac:dyDescent="0.3">
      <c r="A13" s="341" t="s">
        <v>16</v>
      </c>
      <c r="B13" s="364" t="s">
        <v>129</v>
      </c>
      <c r="C13" s="365"/>
      <c r="D13" s="366">
        <v>30000</v>
      </c>
      <c r="E13" s="367">
        <f>IF(( D13 * 1000 ) =0,0,( F13 * 100 ) / ( D13 * 1000 ) )</f>
        <v>2.1840000000000002</v>
      </c>
      <c r="F13" s="368">
        <v>655200</v>
      </c>
      <c r="G13" s="369">
        <f>IF(( D13 * 1000 ) =0,0,( H13 * 100 ) / ( D13 * 1000 ) )</f>
        <v>2.5840000000000001</v>
      </c>
      <c r="H13" s="368">
        <v>775200</v>
      </c>
      <c r="I13" s="368">
        <v>120000</v>
      </c>
    </row>
    <row r="14" spans="1:13" x14ac:dyDescent="0.3">
      <c r="A14" s="341" t="s">
        <v>17</v>
      </c>
    </row>
    <row r="15" spans="1:13" x14ac:dyDescent="0.3">
      <c r="A15" s="341" t="s">
        <v>18</v>
      </c>
      <c r="B15" s="342" t="s">
        <v>10</v>
      </c>
      <c r="C15" s="343"/>
      <c r="D15" s="344"/>
      <c r="E15" s="345"/>
      <c r="F15" s="346"/>
      <c r="G15" s="347"/>
      <c r="H15" s="346"/>
      <c r="I15" s="346"/>
    </row>
    <row r="16" spans="1:13" x14ac:dyDescent="0.3">
      <c r="A16" s="341" t="s">
        <v>19</v>
      </c>
      <c r="B16" s="348" t="s">
        <v>181</v>
      </c>
      <c r="C16" s="349"/>
      <c r="D16" s="350"/>
      <c r="E16" s="351"/>
      <c r="F16" s="346"/>
      <c r="G16" s="352"/>
      <c r="H16" s="346"/>
      <c r="I16" s="346"/>
    </row>
    <row r="17" spans="1:9" x14ac:dyDescent="0.3">
      <c r="A17" s="341" t="s">
        <v>20</v>
      </c>
      <c r="B17" s="353" t="s">
        <v>136</v>
      </c>
      <c r="C17" s="354" t="s">
        <v>126</v>
      </c>
      <c r="D17" s="355">
        <v>9046</v>
      </c>
      <c r="E17" s="356">
        <f t="shared" ref="E17:E27" si="0">IF(( D17 * 1000 ) =0,0,( F17 * 100 ) / ( D17 * 1000 ) )</f>
        <v>4.0180190139288081</v>
      </c>
      <c r="F17" s="346">
        <v>363470</v>
      </c>
      <c r="G17" s="357">
        <f t="shared" ref="G17:G27" si="1">IF(( D17 * 1000 ) =0,0,( H17 * 100 ) / ( D17 * 1000 ) )</f>
        <v>6.7081762104797704</v>
      </c>
      <c r="H17" s="346">
        <v>606821.62</v>
      </c>
      <c r="I17" s="346">
        <v>243351.62</v>
      </c>
    </row>
    <row r="18" spans="1:9" x14ac:dyDescent="0.3">
      <c r="A18" s="341" t="s">
        <v>21</v>
      </c>
      <c r="B18" s="353" t="s">
        <v>137</v>
      </c>
      <c r="C18" s="354" t="s">
        <v>126</v>
      </c>
      <c r="D18" s="355">
        <v>8948</v>
      </c>
      <c r="E18" s="356">
        <f t="shared" si="0"/>
        <v>4.0307050737594992</v>
      </c>
      <c r="F18" s="346">
        <v>360667.49</v>
      </c>
      <c r="G18" s="357">
        <f t="shared" si="1"/>
        <v>6.4055510728654452</v>
      </c>
      <c r="H18" s="346">
        <v>573168.71</v>
      </c>
      <c r="I18" s="346">
        <v>212501.21999999997</v>
      </c>
    </row>
    <row r="19" spans="1:9" x14ac:dyDescent="0.3">
      <c r="A19" s="341" t="s">
        <v>22</v>
      </c>
      <c r="B19" s="353" t="s">
        <v>138</v>
      </c>
      <c r="C19" s="354" t="s">
        <v>126</v>
      </c>
      <c r="D19" s="355">
        <v>10887</v>
      </c>
      <c r="E19" s="356">
        <f t="shared" si="0"/>
        <v>4.1179934784605496</v>
      </c>
      <c r="F19" s="346">
        <v>448325.95</v>
      </c>
      <c r="G19" s="357">
        <f t="shared" si="1"/>
        <v>6.592666942224672</v>
      </c>
      <c r="H19" s="346">
        <v>717743.65</v>
      </c>
      <c r="I19" s="346">
        <v>269417.7</v>
      </c>
    </row>
    <row r="20" spans="1:9" x14ac:dyDescent="0.3">
      <c r="A20" s="341" t="s">
        <v>23</v>
      </c>
      <c r="B20" s="353" t="s">
        <v>139</v>
      </c>
      <c r="C20" s="354" t="s">
        <v>126</v>
      </c>
      <c r="D20" s="355">
        <v>10496</v>
      </c>
      <c r="E20" s="356">
        <f t="shared" si="0"/>
        <v>4.1641154725609759</v>
      </c>
      <c r="F20" s="346">
        <v>437065.56</v>
      </c>
      <c r="G20" s="357">
        <f t="shared" si="1"/>
        <v>6.3730100990853655</v>
      </c>
      <c r="H20" s="346">
        <v>668911.14</v>
      </c>
      <c r="I20" s="346">
        <v>231845.58000000002</v>
      </c>
    </row>
    <row r="21" spans="1:9" x14ac:dyDescent="0.3">
      <c r="A21" s="341" t="s">
        <v>24</v>
      </c>
      <c r="B21" s="353" t="s">
        <v>141</v>
      </c>
      <c r="C21" s="354" t="s">
        <v>126</v>
      </c>
      <c r="D21" s="355">
        <v>174</v>
      </c>
      <c r="E21" s="356">
        <f t="shared" si="0"/>
        <v>3.8310344827586209</v>
      </c>
      <c r="F21" s="346">
        <v>6666</v>
      </c>
      <c r="G21" s="357">
        <f t="shared" si="1"/>
        <v>6.4588620689655176</v>
      </c>
      <c r="H21" s="346">
        <v>11238.42</v>
      </c>
      <c r="I21" s="346">
        <v>4572.42</v>
      </c>
    </row>
    <row r="22" spans="1:9" x14ac:dyDescent="0.3">
      <c r="A22" s="341" t="s">
        <v>25</v>
      </c>
      <c r="B22" s="353" t="s">
        <v>142</v>
      </c>
      <c r="C22" s="354" t="s">
        <v>126</v>
      </c>
      <c r="D22" s="355">
        <v>3057</v>
      </c>
      <c r="E22" s="356">
        <f t="shared" si="0"/>
        <v>4.0744553483807655</v>
      </c>
      <c r="F22" s="346">
        <v>124556.1</v>
      </c>
      <c r="G22" s="357">
        <f t="shared" si="1"/>
        <v>5.5185024533856719</v>
      </c>
      <c r="H22" s="346">
        <v>168700.62</v>
      </c>
      <c r="I22" s="346">
        <v>44144.51999999999</v>
      </c>
    </row>
    <row r="23" spans="1:9" x14ac:dyDescent="0.3">
      <c r="A23" s="341" t="s">
        <v>26</v>
      </c>
      <c r="B23" s="353" t="s">
        <v>144</v>
      </c>
      <c r="C23" s="354" t="s">
        <v>126</v>
      </c>
      <c r="D23" s="355">
        <v>1861</v>
      </c>
      <c r="E23" s="356">
        <f t="shared" si="0"/>
        <v>4.3925308973670072</v>
      </c>
      <c r="F23" s="346">
        <v>81745</v>
      </c>
      <c r="G23" s="357">
        <f t="shared" si="1"/>
        <v>7.2429210102095647</v>
      </c>
      <c r="H23" s="346">
        <v>134790.76</v>
      </c>
      <c r="I23" s="346">
        <v>53045.760000000009</v>
      </c>
    </row>
    <row r="24" spans="1:9" x14ac:dyDescent="0.3">
      <c r="A24" s="341" t="s">
        <v>27</v>
      </c>
      <c r="B24" s="353" t="s">
        <v>147</v>
      </c>
      <c r="C24" s="354" t="s">
        <v>126</v>
      </c>
      <c r="D24" s="355">
        <v>758</v>
      </c>
      <c r="E24" s="356">
        <f t="shared" si="0"/>
        <v>4.9254617414248019</v>
      </c>
      <c r="F24" s="346">
        <v>37335</v>
      </c>
      <c r="G24" s="357">
        <f t="shared" si="1"/>
        <v>11.11552110817942</v>
      </c>
      <c r="H24" s="346">
        <v>84255.65</v>
      </c>
      <c r="I24" s="346">
        <v>46920.649999999994</v>
      </c>
    </row>
    <row r="25" spans="1:9" x14ac:dyDescent="0.3">
      <c r="A25" s="341" t="s">
        <v>29</v>
      </c>
      <c r="B25" s="353" t="s">
        <v>183</v>
      </c>
      <c r="C25" s="354" t="s">
        <v>126</v>
      </c>
      <c r="D25" s="355">
        <v>10427</v>
      </c>
      <c r="E25" s="356">
        <f t="shared" si="0"/>
        <v>3.5157065311211277</v>
      </c>
      <c r="F25" s="346">
        <v>366582.72</v>
      </c>
      <c r="G25" s="357">
        <f t="shared" si="1"/>
        <v>5.7422832070585983</v>
      </c>
      <c r="H25" s="346">
        <v>598747.87</v>
      </c>
      <c r="I25" s="346">
        <v>232165.15000000002</v>
      </c>
    </row>
    <row r="26" spans="1:9" x14ac:dyDescent="0.3">
      <c r="A26" s="341" t="s">
        <v>31</v>
      </c>
      <c r="B26" s="353" t="s">
        <v>148</v>
      </c>
      <c r="C26" s="354" t="s">
        <v>126</v>
      </c>
      <c r="D26" s="355">
        <v>3905</v>
      </c>
      <c r="E26" s="356">
        <f t="shared" si="0"/>
        <v>4.3249679897567219</v>
      </c>
      <c r="F26" s="346">
        <v>168890</v>
      </c>
      <c r="G26" s="357">
        <f t="shared" si="1"/>
        <v>7.3102061459667089</v>
      </c>
      <c r="H26" s="346">
        <v>285463.55</v>
      </c>
      <c r="I26" s="346">
        <v>116573.54999999999</v>
      </c>
    </row>
    <row r="27" spans="1:9" x14ac:dyDescent="0.3">
      <c r="A27" s="341" t="s">
        <v>32</v>
      </c>
      <c r="B27" s="358" t="s">
        <v>182</v>
      </c>
      <c r="C27" s="359"/>
      <c r="D27" s="360">
        <v>59559</v>
      </c>
      <c r="E27" s="361">
        <f t="shared" si="0"/>
        <v>4.0217327691868574</v>
      </c>
      <c r="F27" s="362">
        <v>2395303.8200000003</v>
      </c>
      <c r="G27" s="363">
        <f t="shared" si="1"/>
        <v>6.4639130777884111</v>
      </c>
      <c r="H27" s="362">
        <v>3849841.9899999998</v>
      </c>
      <c r="I27" s="362">
        <v>1454538.1700000002</v>
      </c>
    </row>
    <row r="28" spans="1:9" x14ac:dyDescent="0.3">
      <c r="A28" s="341" t="s">
        <v>34</v>
      </c>
      <c r="B28" s="348" t="s">
        <v>153</v>
      </c>
      <c r="C28" s="349"/>
      <c r="D28" s="350"/>
      <c r="E28" s="351"/>
      <c r="F28" s="346"/>
      <c r="G28" s="352"/>
      <c r="H28" s="346"/>
      <c r="I28" s="346"/>
    </row>
    <row r="29" spans="1:9" x14ac:dyDescent="0.3">
      <c r="A29" s="341" t="s">
        <v>35</v>
      </c>
      <c r="B29" s="353" t="s">
        <v>184</v>
      </c>
      <c r="C29" s="354" t="s">
        <v>153</v>
      </c>
      <c r="D29" s="355">
        <v>99</v>
      </c>
      <c r="E29" s="356">
        <f>IF(( D29 * 1000 ) =0,0,( F29 * 100 ) / ( D29 * 1000 ) )</f>
        <v>3.5487474747474748</v>
      </c>
      <c r="F29" s="346">
        <v>3513.26</v>
      </c>
      <c r="G29" s="357">
        <f>IF(( D29 * 1000 ) =0,0,( H29 * 100 ) / ( D29 * 1000 ) )</f>
        <v>4.3817979797979794</v>
      </c>
      <c r="H29" s="346">
        <v>4337.9799999999996</v>
      </c>
      <c r="I29" s="346">
        <v>824.71999999999935</v>
      </c>
    </row>
    <row r="30" spans="1:9" x14ac:dyDescent="0.3">
      <c r="A30" s="341" t="s">
        <v>36</v>
      </c>
      <c r="B30" s="358" t="s">
        <v>157</v>
      </c>
      <c r="C30" s="359"/>
      <c r="D30" s="360">
        <v>99</v>
      </c>
      <c r="E30" s="361">
        <f>IF(( D30 * 1000 ) =0,0,( F30 * 100 ) / ( D30 * 1000 ) )</f>
        <v>3.5487474747474748</v>
      </c>
      <c r="F30" s="362">
        <v>3513.26</v>
      </c>
      <c r="G30" s="363">
        <f>IF(( D30 * 1000 ) =0,0,( H30 * 100 ) / ( D30 * 1000 ) )</f>
        <v>4.3817979797979794</v>
      </c>
      <c r="H30" s="362">
        <v>4337.9799999999996</v>
      </c>
      <c r="I30" s="362">
        <v>824.71999999999935</v>
      </c>
    </row>
    <row r="31" spans="1:9" x14ac:dyDescent="0.3">
      <c r="A31" s="341" t="s">
        <v>37</v>
      </c>
      <c r="B31" s="364" t="s">
        <v>158</v>
      </c>
      <c r="C31" s="365"/>
      <c r="D31" s="366">
        <v>59658</v>
      </c>
      <c r="E31" s="367">
        <f>IF(( D31 * 1000 ) =0,0,( F31 * 100 ) / ( D31 * 1000 ) )</f>
        <v>4.0209478695229475</v>
      </c>
      <c r="F31" s="368">
        <v>2398817.08</v>
      </c>
      <c r="G31" s="369">
        <f>IF(( D31 * 1000 ) =0,0,( H31 * 100 ) / ( D31 * 1000 ) )</f>
        <v>6.4604578933252874</v>
      </c>
      <c r="H31" s="368">
        <v>3854179.9699999997</v>
      </c>
      <c r="I31" s="368">
        <v>1455362.8900000001</v>
      </c>
    </row>
    <row r="32" spans="1:9" x14ac:dyDescent="0.3">
      <c r="A32" s="341" t="s">
        <v>38</v>
      </c>
    </row>
    <row r="33" spans="1:13" x14ac:dyDescent="0.3">
      <c r="A33" s="341" t="s">
        <v>39</v>
      </c>
    </row>
    <row r="34" spans="1:13" x14ac:dyDescent="0.3">
      <c r="A34" s="341" t="s">
        <v>40</v>
      </c>
    </row>
    <row r="35" spans="1:13" x14ac:dyDescent="0.3">
      <c r="A35" s="341" t="s">
        <v>41</v>
      </c>
    </row>
    <row r="36" spans="1:13" x14ac:dyDescent="0.3">
      <c r="A36" s="341" t="s">
        <v>42</v>
      </c>
    </row>
    <row r="37" spans="1:13" x14ac:dyDescent="0.3">
      <c r="A37" s="341" t="s">
        <v>43</v>
      </c>
    </row>
    <row r="38" spans="1:13" x14ac:dyDescent="0.3">
      <c r="A38" s="341" t="s">
        <v>44</v>
      </c>
    </row>
    <row r="39" spans="1:13" x14ac:dyDescent="0.3">
      <c r="A39" s="341" t="s">
        <v>45</v>
      </c>
    </row>
    <row r="40" spans="1:13" x14ac:dyDescent="0.3">
      <c r="A40" s="341" t="s">
        <v>46</v>
      </c>
    </row>
    <row r="41" spans="1:13" x14ac:dyDescent="0.3">
      <c r="A41" s="341" t="s">
        <v>47</v>
      </c>
    </row>
    <row r="42" spans="1:13" x14ac:dyDescent="0.3">
      <c r="A42" s="341" t="s">
        <v>48</v>
      </c>
    </row>
    <row r="43" spans="1:13" x14ac:dyDescent="0.3">
      <c r="A43" s="341" t="s">
        <v>49</v>
      </c>
    </row>
    <row r="44" spans="1:13" x14ac:dyDescent="0.3">
      <c r="A44" s="341" t="s">
        <v>50</v>
      </c>
    </row>
    <row r="45" spans="1:13" x14ac:dyDescent="0.3">
      <c r="A45" s="341" t="s">
        <v>52</v>
      </c>
    </row>
    <row r="46" spans="1:13" x14ac:dyDescent="0.3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5.109375" customWidth="1"/>
    <col min="3" max="13" width="11.6640625" customWidth="1"/>
  </cols>
  <sheetData>
    <row r="1" spans="1:13" s="400" customFormat="1" x14ac:dyDescent="0.3">
      <c r="B1" s="400" t="s">
        <v>192</v>
      </c>
    </row>
    <row r="2" spans="1:13" s="400" customFormat="1" x14ac:dyDescent="0.3">
      <c r="B2" s="400" t="s">
        <v>188</v>
      </c>
    </row>
    <row r="3" spans="1:13" x14ac:dyDescent="0.3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 x14ac:dyDescent="0.3">
      <c r="F4" s="371" t="s">
        <v>55</v>
      </c>
    </row>
    <row r="5" spans="1:13" x14ac:dyDescent="0.3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x14ac:dyDescent="0.3">
      <c r="B6" s="372" t="s">
        <v>0</v>
      </c>
      <c r="C6" s="372" t="s">
        <v>1</v>
      </c>
      <c r="D6" s="372" t="s">
        <v>2</v>
      </c>
      <c r="E6" s="372" t="s">
        <v>3</v>
      </c>
      <c r="F6" s="372" t="s">
        <v>4</v>
      </c>
      <c r="G6" s="372" t="s">
        <v>5</v>
      </c>
      <c r="H6" s="372" t="s">
        <v>6</v>
      </c>
      <c r="I6" s="372" t="s">
        <v>7</v>
      </c>
    </row>
    <row r="7" spans="1:13" x14ac:dyDescent="0.3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3" ht="30.6" x14ac:dyDescent="0.3">
      <c r="A8" s="373" t="s">
        <v>9</v>
      </c>
      <c r="B8" s="373" t="s">
        <v>171</v>
      </c>
      <c r="C8" s="373" t="s">
        <v>116</v>
      </c>
      <c r="D8" s="373" t="s">
        <v>172</v>
      </c>
      <c r="E8" s="373" t="s">
        <v>185</v>
      </c>
      <c r="F8" s="373" t="s">
        <v>177</v>
      </c>
      <c r="G8" s="373" t="s">
        <v>186</v>
      </c>
      <c r="H8" s="373" t="s">
        <v>179</v>
      </c>
      <c r="I8" s="373" t="s">
        <v>180</v>
      </c>
    </row>
    <row r="9" spans="1:13" x14ac:dyDescent="0.3">
      <c r="A9" s="374" t="s">
        <v>12</v>
      </c>
      <c r="B9" s="375" t="s">
        <v>56</v>
      </c>
      <c r="C9" s="376"/>
      <c r="D9" s="377"/>
      <c r="E9" s="378"/>
      <c r="F9" s="379"/>
      <c r="G9" s="380"/>
      <c r="H9" s="379"/>
      <c r="I9" s="379"/>
    </row>
    <row r="10" spans="1:13" x14ac:dyDescent="0.3">
      <c r="A10" s="374" t="s">
        <v>13</v>
      </c>
      <c r="B10" s="381" t="s">
        <v>10</v>
      </c>
      <c r="C10" s="382">
        <v>0</v>
      </c>
      <c r="D10" s="383">
        <v>59658</v>
      </c>
      <c r="E10" s="384">
        <v>4.0209478695229484</v>
      </c>
      <c r="F10" s="379">
        <v>2398817.08</v>
      </c>
      <c r="G10" s="385">
        <v>6.4604578933252883</v>
      </c>
      <c r="H10" s="379">
        <v>3854179.97</v>
      </c>
      <c r="I10" s="379">
        <v>1455362.8900000001</v>
      </c>
    </row>
    <row r="11" spans="1:13" x14ac:dyDescent="0.3">
      <c r="A11" s="374" t="s">
        <v>14</v>
      </c>
      <c r="B11" s="381" t="s">
        <v>58</v>
      </c>
      <c r="C11" s="382">
        <v>0</v>
      </c>
      <c r="D11" s="383">
        <v>30000</v>
      </c>
      <c r="E11" s="384">
        <v>2.1840000000000002</v>
      </c>
      <c r="F11" s="379">
        <v>655200</v>
      </c>
      <c r="G11" s="385">
        <v>2.5840000000000001</v>
      </c>
      <c r="H11" s="379">
        <v>775200</v>
      </c>
      <c r="I11" s="379">
        <v>120000</v>
      </c>
    </row>
    <row r="12" spans="1:13" x14ac:dyDescent="0.3">
      <c r="A12" s="374" t="s">
        <v>15</v>
      </c>
      <c r="B12" s="381" t="s">
        <v>168</v>
      </c>
      <c r="C12" s="386">
        <v>0</v>
      </c>
      <c r="D12" s="387">
        <v>29658</v>
      </c>
      <c r="E12" s="388">
        <v>1.8369478695229482</v>
      </c>
      <c r="F12" s="389">
        <v>1743617.08</v>
      </c>
      <c r="G12" s="390">
        <v>3.8764578933252882</v>
      </c>
      <c r="H12" s="389">
        <v>3078979.97</v>
      </c>
      <c r="I12" s="389">
        <v>1335362.8900000001</v>
      </c>
    </row>
    <row r="13" spans="1:13" x14ac:dyDescent="0.3">
      <c r="A13" s="374" t="s">
        <v>16</v>
      </c>
      <c r="B13" s="381" t="s">
        <v>169</v>
      </c>
      <c r="C13" s="391">
        <v>0</v>
      </c>
      <c r="D13" s="392">
        <v>0.98860000000000003</v>
      </c>
      <c r="E13" s="393">
        <v>0.84109334685116666</v>
      </c>
      <c r="F13" s="394">
        <v>2.6611982295482295</v>
      </c>
      <c r="G13" s="395">
        <v>1.5001772032992602</v>
      </c>
      <c r="H13" s="394">
        <v>3.9718523864809083</v>
      </c>
      <c r="I13" s="394">
        <v>11.128024083333335</v>
      </c>
    </row>
    <row r="14" spans="1:13" x14ac:dyDescent="0.3">
      <c r="A14" s="374" t="s">
        <v>17</v>
      </c>
    </row>
    <row r="15" spans="1:13" x14ac:dyDescent="0.3">
      <c r="A15" s="374" t="s">
        <v>18</v>
      </c>
      <c r="B15" s="375" t="s">
        <v>173</v>
      </c>
      <c r="C15" s="376"/>
      <c r="D15" s="377"/>
      <c r="E15" s="378"/>
      <c r="F15" s="379"/>
      <c r="G15" s="380"/>
      <c r="H15" s="379"/>
      <c r="I15" s="379"/>
    </row>
    <row r="16" spans="1:13" x14ac:dyDescent="0.3">
      <c r="A16" s="374" t="s">
        <v>19</v>
      </c>
      <c r="B16" s="381" t="s">
        <v>10</v>
      </c>
      <c r="C16" s="382">
        <v>0</v>
      </c>
      <c r="D16" s="383">
        <v>98484</v>
      </c>
      <c r="E16" s="384">
        <v>3.8975641525526989</v>
      </c>
      <c r="F16" s="379">
        <v>3838477.08</v>
      </c>
      <c r="G16" s="385">
        <v>5.9462125522927591</v>
      </c>
      <c r="H16" s="379">
        <v>5856067.9700000007</v>
      </c>
      <c r="I16" s="379">
        <v>2017590.8900000006</v>
      </c>
    </row>
    <row r="17" spans="1:9" x14ac:dyDescent="0.3">
      <c r="A17" s="374" t="s">
        <v>20</v>
      </c>
      <c r="B17" s="381" t="s">
        <v>58</v>
      </c>
      <c r="C17" s="382">
        <v>0</v>
      </c>
      <c r="D17" s="383">
        <v>32500</v>
      </c>
      <c r="E17" s="384">
        <v>2.1766923076923077</v>
      </c>
      <c r="F17" s="379">
        <v>707425</v>
      </c>
      <c r="G17" s="385">
        <v>2.5766923076923081</v>
      </c>
      <c r="H17" s="379">
        <v>837425</v>
      </c>
      <c r="I17" s="379">
        <v>130000</v>
      </c>
    </row>
    <row r="18" spans="1:9" x14ac:dyDescent="0.3">
      <c r="A18" s="374" t="s">
        <v>21</v>
      </c>
      <c r="B18" s="381" t="s">
        <v>168</v>
      </c>
      <c r="C18" s="386">
        <v>0</v>
      </c>
      <c r="D18" s="387">
        <v>65984</v>
      </c>
      <c r="E18" s="388">
        <v>1.7208718448603912</v>
      </c>
      <c r="F18" s="389">
        <v>3131052.08</v>
      </c>
      <c r="G18" s="390">
        <v>3.3695202446004511</v>
      </c>
      <c r="H18" s="389">
        <v>5018642.9700000007</v>
      </c>
      <c r="I18" s="389">
        <v>1887590.8900000006</v>
      </c>
    </row>
    <row r="19" spans="1:9" x14ac:dyDescent="0.3">
      <c r="A19" s="374" t="s">
        <v>22</v>
      </c>
      <c r="B19" s="381" t="s">
        <v>169</v>
      </c>
      <c r="C19" s="391">
        <v>0</v>
      </c>
      <c r="D19" s="392">
        <v>2.0302769230769231</v>
      </c>
      <c r="E19" s="393">
        <v>0.79059030933261776</v>
      </c>
      <c r="F19" s="394">
        <v>4.4259844930558012</v>
      </c>
      <c r="G19" s="395">
        <v>1.3076921270503585</v>
      </c>
      <c r="H19" s="394">
        <v>5.9929461981670009</v>
      </c>
      <c r="I19" s="394">
        <v>14.519929923076928</v>
      </c>
    </row>
    <row r="20" spans="1:9" x14ac:dyDescent="0.3">
      <c r="A20" s="374" t="s">
        <v>23</v>
      </c>
    </row>
    <row r="21" spans="1:9" x14ac:dyDescent="0.3">
      <c r="A21" s="374" t="s">
        <v>24</v>
      </c>
    </row>
    <row r="22" spans="1:9" x14ac:dyDescent="0.3">
      <c r="A22" s="374" t="s">
        <v>25</v>
      </c>
    </row>
    <row r="23" spans="1:9" x14ac:dyDescent="0.3">
      <c r="A23" s="374" t="s">
        <v>26</v>
      </c>
    </row>
    <row r="24" spans="1:9" x14ac:dyDescent="0.3">
      <c r="A24" s="374" t="s">
        <v>27</v>
      </c>
    </row>
    <row r="25" spans="1:9" x14ac:dyDescent="0.3">
      <c r="A25" s="374" t="s">
        <v>29</v>
      </c>
    </row>
    <row r="26" spans="1:9" x14ac:dyDescent="0.3">
      <c r="A26" s="374" t="s">
        <v>31</v>
      </c>
    </row>
    <row r="27" spans="1:9" x14ac:dyDescent="0.3">
      <c r="A27" s="374" t="s">
        <v>32</v>
      </c>
    </row>
    <row r="28" spans="1:9" x14ac:dyDescent="0.3">
      <c r="A28" s="374" t="s">
        <v>34</v>
      </c>
    </row>
    <row r="29" spans="1:9" x14ac:dyDescent="0.3">
      <c r="A29" s="374" t="s">
        <v>35</v>
      </c>
    </row>
    <row r="30" spans="1:9" x14ac:dyDescent="0.3">
      <c r="A30" s="374" t="s">
        <v>36</v>
      </c>
    </row>
    <row r="31" spans="1:9" x14ac:dyDescent="0.3">
      <c r="A31" s="374" t="s">
        <v>37</v>
      </c>
    </row>
    <row r="32" spans="1:9" x14ac:dyDescent="0.3">
      <c r="A32" s="374" t="s">
        <v>38</v>
      </c>
    </row>
    <row r="33" spans="1:13" x14ac:dyDescent="0.3">
      <c r="A33" s="374" t="s">
        <v>39</v>
      </c>
    </row>
    <row r="34" spans="1:13" x14ac:dyDescent="0.3">
      <c r="A34" s="374" t="s">
        <v>40</v>
      </c>
    </row>
    <row r="35" spans="1:13" x14ac:dyDescent="0.3">
      <c r="A35" s="374" t="s">
        <v>41</v>
      </c>
    </row>
    <row r="36" spans="1:13" x14ac:dyDescent="0.3">
      <c r="A36" s="374" t="s">
        <v>42</v>
      </c>
    </row>
    <row r="37" spans="1:13" x14ac:dyDescent="0.3">
      <c r="A37" s="374" t="s">
        <v>43</v>
      </c>
    </row>
    <row r="38" spans="1:13" x14ac:dyDescent="0.3">
      <c r="A38" s="374" t="s">
        <v>44</v>
      </c>
    </row>
    <row r="39" spans="1:13" x14ac:dyDescent="0.3">
      <c r="A39" s="374" t="s">
        <v>45</v>
      </c>
    </row>
    <row r="40" spans="1:13" x14ac:dyDescent="0.3">
      <c r="A40" s="374" t="s">
        <v>46</v>
      </c>
    </row>
    <row r="41" spans="1:13" x14ac:dyDescent="0.3">
      <c r="A41" s="374" t="s">
        <v>47</v>
      </c>
    </row>
    <row r="42" spans="1:13" x14ac:dyDescent="0.3">
      <c r="A42" s="374" t="s">
        <v>48</v>
      </c>
    </row>
    <row r="43" spans="1:13" x14ac:dyDescent="0.3">
      <c r="A43" s="374" t="s">
        <v>49</v>
      </c>
    </row>
    <row r="44" spans="1:13" x14ac:dyDescent="0.3">
      <c r="A44" s="374" t="s">
        <v>50</v>
      </c>
    </row>
    <row r="45" spans="1:13" x14ac:dyDescent="0.3">
      <c r="A45" s="374" t="s">
        <v>52</v>
      </c>
    </row>
    <row r="46" spans="1:13" x14ac:dyDescent="0.3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9602C9-DE91-47D9-A455-6C01399F872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11C34F06-74A4-4A22-A59F-95815920D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4585B-8140-4312-A5F8-ACC473D974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2016-05-23T17:48:47Z</dcterms:created>
  <dcterms:modified xsi:type="dcterms:W3CDTF">2016-05-28T15:10:23Z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