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225" windowWidth="16260" windowHeight="5655"/>
  </bookViews>
  <sheets>
    <sheet name="Attachment 6 Page 1" sheetId="2" r:id="rId1"/>
    <sheet name="Attachment 6 Page 2" sheetId="1" r:id="rId2"/>
    <sheet name="Unbilled Revenue" sheetId="3" r:id="rId3"/>
  </sheets>
  <externalReferences>
    <externalReference r:id="rId4"/>
    <externalReference r:id="rId5"/>
    <externalReference r:id="rId6"/>
  </externalReferences>
  <definedNames>
    <definedName name="\A" localSheetId="0">#REF!</definedName>
    <definedName name="\A" localSheetId="1">#REF!</definedName>
    <definedName name="\A" localSheetId="2">#REF!</definedName>
    <definedName name="\A">#REF!</definedName>
    <definedName name="\C" localSheetId="0">#REF!</definedName>
    <definedName name="\C" localSheetId="1">#REF!</definedName>
    <definedName name="\C">#REF!</definedName>
    <definedName name="\P" localSheetId="0">'[1]Cost of Capital Worksheet'!#REF!</definedName>
    <definedName name="\P" localSheetId="1">'[1]Cost of Capital Worksheet'!#REF!</definedName>
    <definedName name="\P">'[1]Cost of Capital Worksheet'!#REF!</definedName>
    <definedName name="\Z" localSheetId="0">#REF!</definedName>
    <definedName name="\Z" localSheetId="1">#REF!</definedName>
    <definedName name="\Z">#REF!</definedName>
    <definedName name="_C44" localSheetId="0">#REF!</definedName>
    <definedName name="_C44" localSheetId="1">#REF!</definedName>
    <definedName name="_C44">#REF!</definedName>
    <definedName name="_Fill" localSheetId="0" hidden="1">#REF!</definedName>
    <definedName name="_Fill" localSheetId="1" hidden="1">#REF!</definedName>
    <definedName name="_Fill" hidden="1">#REF!</definedName>
    <definedName name="_Key1" hidden="1">'[2]1999'!$D$9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'[2]1999'!#REF!</definedName>
    <definedName name="_Sort" localSheetId="1" hidden="1">'[2]1999'!#REF!</definedName>
    <definedName name="_Sort" hidden="1">'[2]1999'!#REF!</definedName>
    <definedName name="Application" localSheetId="0">#REF!</definedName>
    <definedName name="Application" localSheetId="1">#REF!</definedName>
    <definedName name="Application">#REF!</definedName>
    <definedName name="BottomUDA" localSheetId="0">#REF!</definedName>
    <definedName name="BottomUDA" localSheetId="1">#REF!</definedName>
    <definedName name="BottomUDA">#REF!</definedName>
    <definedName name="BUSelection" localSheetId="0">#REF!</definedName>
    <definedName name="BUSelection" localSheetId="1">#REF!</definedName>
    <definedName name="BUSelection">#REF!</definedName>
    <definedName name="co_name_line1" localSheetId="0">#REF!</definedName>
    <definedName name="co_name_line1" localSheetId="1">#REF!</definedName>
    <definedName name="co_name_line1">#REF!</definedName>
    <definedName name="co_name_line2" localSheetId="0">#REF!</definedName>
    <definedName name="co_name_line2" localSheetId="1">#REF!</definedName>
    <definedName name="co_name_line2">#REF!</definedName>
    <definedName name="CurrentOptions" localSheetId="0">#REF!</definedName>
    <definedName name="CurrentOptions" localSheetId="1">#REF!</definedName>
    <definedName name="CurrentOptions">#REF!</definedName>
    <definedName name="DefaultPageMember1" localSheetId="0">#REF!</definedName>
    <definedName name="DefaultPageMember1" localSheetId="1">#REF!</definedName>
    <definedName name="DefaultPageMember1">#REF!</definedName>
    <definedName name="DefaultTitle" localSheetId="0">#REF!</definedName>
    <definedName name="DefaultTitle" localSheetId="1">#REF!</definedName>
    <definedName name="DefaultTitle">#REF!</definedName>
    <definedName name="DefaultUDA" localSheetId="0">#REF!</definedName>
    <definedName name="DefaultUDA" localSheetId="1">#REF!</definedName>
    <definedName name="DefaultUDA">#REF!</definedName>
    <definedName name="DETAIL_EST" localSheetId="0">#REF!</definedName>
    <definedName name="DETAIL_EST" localSheetId="1">#REF!</definedName>
    <definedName name="DETAIL_EST">#REF!</definedName>
    <definedName name="DIF_DETAIL" localSheetId="0">#REF!</definedName>
    <definedName name="DIF_DETAIL" localSheetId="1">#REF!</definedName>
    <definedName name="DIF_DETAIL">#REF!</definedName>
    <definedName name="DIF_SUM" localSheetId="0">#REF!</definedName>
    <definedName name="DIF_SUM" localSheetId="1">#REF!</definedName>
    <definedName name="DIF_SUM">#REF!</definedName>
    <definedName name="DIF_SUM_SUM" localSheetId="0">#REF!</definedName>
    <definedName name="DIF_SUM_SUM" localSheetId="1">#REF!</definedName>
    <definedName name="DIF_SUM_SUM">#REF!</definedName>
    <definedName name="docket_num" localSheetId="0">#REF!</definedName>
    <definedName name="docket_num" localSheetId="1">#REF!</definedName>
    <definedName name="docket_num">#REF!</definedName>
    <definedName name="Energy_Sales" localSheetId="0">#REF!</definedName>
    <definedName name="Energy_Sales" localSheetId="1">#REF!</definedName>
    <definedName name="Energy_Sales">#REF!</definedName>
    <definedName name="Ess_Database" localSheetId="0">#REF!</definedName>
    <definedName name="Ess_Database" localSheetId="1">#REF!</definedName>
    <definedName name="Ess_Database">#REF!</definedName>
    <definedName name="FormatSelection" localSheetId="0">#REF!</definedName>
    <definedName name="FormatSelection" localSheetId="1">#REF!</definedName>
    <definedName name="FormatSelection">#REF!</definedName>
    <definedName name="GP_COMPSTUD_Sheet" localSheetId="0">'[1]Cost of Capital Worksheet'!#REF!</definedName>
    <definedName name="GP_COMPSTUD_Sheet" localSheetId="1">'[1]Cost of Capital Worksheet'!#REF!</definedName>
    <definedName name="GP_COMPSTUD_Sheet">'[1]Cost of Capital Worksheet'!#REF!</definedName>
    <definedName name="GP_Cost_of_Capital" localSheetId="0">#REF!</definedName>
    <definedName name="GP_Cost_of_Capital" localSheetId="1">#REF!</definedName>
    <definedName name="GP_Cost_of_Capital">#REF!</definedName>
    <definedName name="GP_Sheet1" localSheetId="0">#REF!</definedName>
    <definedName name="GP_Sheet1" localSheetId="1">#REF!</definedName>
    <definedName name="GP_Sheet1">#REF!</definedName>
    <definedName name="HISTORICAL_YEAR_DATE" localSheetId="0">#REF!</definedName>
    <definedName name="HISTORICAL_YEAR_DATE" localSheetId="1">#REF!</definedName>
    <definedName name="HISTORICAL_YEAR_DATE">#REF!</definedName>
    <definedName name="HISTORICAL_YEAR_X" localSheetId="0">#REF!</definedName>
    <definedName name="HISTORICAL_YEAR_X" localSheetId="1">#REF!</definedName>
    <definedName name="HISTORICAL_YEAR_X">#REF!</definedName>
    <definedName name="jpg" localSheetId="2" hidden="1">{"detail305",#N/A,FALSE,"BI-305"}</definedName>
    <definedName name="jpg" hidden="1">{"detail305",#N/A,FALSE,"BI-305"}</definedName>
    <definedName name="keys" localSheetId="0">#REF!</definedName>
    <definedName name="keys" localSheetId="1">#REF!</definedName>
    <definedName name="keys">#REF!</definedName>
    <definedName name="KWH_Data" localSheetId="0">#REF!</definedName>
    <definedName name="KWH_Data" localSheetId="1">#REF!</definedName>
    <definedName name="KWH_Data">#REF!</definedName>
    <definedName name="MIKE" localSheetId="2" hidden="1">{"detail305",#N/A,FALSE,"BI-305"}</definedName>
    <definedName name="MIKE" hidden="1">{"detail305",#N/A,FALSE,"BI-305"}</definedName>
    <definedName name="mkwh_stats1" localSheetId="0">#REF!</definedName>
    <definedName name="mkwh_stats1" localSheetId="1">#REF!</definedName>
    <definedName name="mkwh_stats1">#REF!</definedName>
    <definedName name="mkwh_stats2" localSheetId="0">#REF!</definedName>
    <definedName name="mkwh_stats2" localSheetId="1">#REF!</definedName>
    <definedName name="mkwh_stats2">#REF!</definedName>
    <definedName name="Month" localSheetId="0">#REF!</definedName>
    <definedName name="Month" localSheetId="1">#REF!</definedName>
    <definedName name="Month">#REF!</definedName>
    <definedName name="Month2" localSheetId="0">#REF!</definedName>
    <definedName name="Month2" localSheetId="1">#REF!</definedName>
    <definedName name="Month2">#REF!</definedName>
    <definedName name="Net_Generation" localSheetId="0">#REF!</definedName>
    <definedName name="Net_Generation" localSheetId="1">#REF!</definedName>
    <definedName name="Net_Generation">#REF!</definedName>
    <definedName name="Net_Income" localSheetId="0">#REF!</definedName>
    <definedName name="Net_Income" localSheetId="1">#REF!</definedName>
    <definedName name="Net_Income">#REF!</definedName>
    <definedName name="OldDblClickSetting" localSheetId="0">#REF!</definedName>
    <definedName name="OldDblClickSetting" localSheetId="1">#REF!</definedName>
    <definedName name="OldDblClickSetting">#REF!</definedName>
    <definedName name="OldOptions" localSheetId="0">#REF!</definedName>
    <definedName name="OldOptions" localSheetId="1">#REF!</definedName>
    <definedName name="OldOptions">#REF!</definedName>
    <definedName name="OldRMouseSetting" localSheetId="0">#REF!</definedName>
    <definedName name="OldRMouseSetting" localSheetId="1">#REF!</definedName>
    <definedName name="OldRMouseSetting">#REF!</definedName>
    <definedName name="Otl_Dims" localSheetId="0">#REF!</definedName>
    <definedName name="Otl_Dims" localSheetId="1">#REF!</definedName>
    <definedName name="Otl_Dims">#REF!</definedName>
    <definedName name="P1_" localSheetId="0">'[3]Overhauls, pg 2'!#REF!</definedName>
    <definedName name="P1_" localSheetId="1">'[3]Overhauls, pg 2'!#REF!</definedName>
    <definedName name="P1_">'[3]Overhauls, pg 2'!#REF!</definedName>
    <definedName name="PAGE_1_END" localSheetId="0">#REF!</definedName>
    <definedName name="PAGE_1_END" localSheetId="1">#REF!</definedName>
    <definedName name="PAGE_1_END">#REF!</definedName>
    <definedName name="PAGE_1_START" localSheetId="0">#REF!</definedName>
    <definedName name="PAGE_1_START" localSheetId="1">#REF!</definedName>
    <definedName name="PAGE_1_START">#REF!</definedName>
    <definedName name="PAGE_10_END" localSheetId="0">#REF!</definedName>
    <definedName name="PAGE_10_END" localSheetId="1">#REF!</definedName>
    <definedName name="PAGE_10_END">#REF!</definedName>
    <definedName name="PAGE_10_START" localSheetId="0">#REF!</definedName>
    <definedName name="PAGE_10_START" localSheetId="1">#REF!</definedName>
    <definedName name="PAGE_10_START">#REF!</definedName>
    <definedName name="PAGE_11_END" localSheetId="0">#REF!</definedName>
    <definedName name="PAGE_11_END" localSheetId="1">#REF!</definedName>
    <definedName name="PAGE_11_END">#REF!</definedName>
    <definedName name="PAGE_11_START" localSheetId="0">#REF!</definedName>
    <definedName name="PAGE_11_START" localSheetId="1">#REF!</definedName>
    <definedName name="PAGE_11_START">#REF!</definedName>
    <definedName name="PAGE_12_END" localSheetId="0">#REF!</definedName>
    <definedName name="PAGE_12_END" localSheetId="1">#REF!</definedName>
    <definedName name="PAGE_12_END">#REF!</definedName>
    <definedName name="PAGE_12_START" localSheetId="0">#REF!</definedName>
    <definedName name="PAGE_12_START" localSheetId="1">#REF!</definedName>
    <definedName name="PAGE_12_START">#REF!</definedName>
    <definedName name="PAGE_13_END" localSheetId="0">#REF!</definedName>
    <definedName name="PAGE_13_END" localSheetId="1">#REF!</definedName>
    <definedName name="PAGE_13_END">#REF!</definedName>
    <definedName name="PAGE_13_START" localSheetId="0">#REF!</definedName>
    <definedName name="PAGE_13_START" localSheetId="1">#REF!</definedName>
    <definedName name="PAGE_13_START">#REF!</definedName>
    <definedName name="PAGE_14_END" localSheetId="0">#REF!</definedName>
    <definedName name="PAGE_14_END" localSheetId="1">#REF!</definedName>
    <definedName name="PAGE_14_END">#REF!</definedName>
    <definedName name="PAGE_14_START" localSheetId="0">#REF!</definedName>
    <definedName name="PAGE_14_START" localSheetId="1">#REF!</definedName>
    <definedName name="PAGE_14_START">#REF!</definedName>
    <definedName name="PAGE_15_END" localSheetId="0">#REF!</definedName>
    <definedName name="PAGE_15_END" localSheetId="1">#REF!</definedName>
    <definedName name="PAGE_15_END">#REF!</definedName>
    <definedName name="PAGE_15_START" localSheetId="0">#REF!</definedName>
    <definedName name="PAGE_15_START" localSheetId="1">#REF!</definedName>
    <definedName name="PAGE_15_START">#REF!</definedName>
    <definedName name="PAGE_2_END" localSheetId="0">#REF!</definedName>
    <definedName name="PAGE_2_END" localSheetId="1">#REF!</definedName>
    <definedName name="PAGE_2_END">#REF!</definedName>
    <definedName name="PAGE_2_START" localSheetId="0">#REF!</definedName>
    <definedName name="PAGE_2_START" localSheetId="1">#REF!</definedName>
    <definedName name="PAGE_2_START">#REF!</definedName>
    <definedName name="PAGE_3_END" localSheetId="0">#REF!</definedName>
    <definedName name="PAGE_3_END" localSheetId="1">#REF!</definedName>
    <definedName name="PAGE_3_END">#REF!</definedName>
    <definedName name="PAGE_3_START" localSheetId="0">#REF!</definedName>
    <definedName name="PAGE_3_START" localSheetId="1">#REF!</definedName>
    <definedName name="PAGE_3_START">#REF!</definedName>
    <definedName name="PAGE_4_END" localSheetId="0">#REF!</definedName>
    <definedName name="PAGE_4_END" localSheetId="1">#REF!</definedName>
    <definedName name="PAGE_4_END">#REF!</definedName>
    <definedName name="PAGE_4_START" localSheetId="0">#REF!</definedName>
    <definedName name="PAGE_4_START" localSheetId="1">#REF!</definedName>
    <definedName name="PAGE_4_START">#REF!</definedName>
    <definedName name="PAGE_5_END" localSheetId="0">#REF!</definedName>
    <definedName name="PAGE_5_END" localSheetId="1">#REF!</definedName>
    <definedName name="PAGE_5_END">#REF!</definedName>
    <definedName name="PAGE_5_START" localSheetId="0">#REF!</definedName>
    <definedName name="PAGE_5_START" localSheetId="1">#REF!</definedName>
    <definedName name="PAGE_5_START">#REF!</definedName>
    <definedName name="PAGE_6_END" localSheetId="0">#REF!</definedName>
    <definedName name="PAGE_6_END" localSheetId="1">#REF!</definedName>
    <definedName name="PAGE_6_END">#REF!</definedName>
    <definedName name="PAGE_6_START" localSheetId="0">#REF!</definedName>
    <definedName name="PAGE_6_START" localSheetId="1">#REF!</definedName>
    <definedName name="PAGE_6_START">#REF!</definedName>
    <definedName name="PAGE_7_END" localSheetId="0">#REF!</definedName>
    <definedName name="PAGE_7_END" localSheetId="1">#REF!</definedName>
    <definedName name="PAGE_7_END">#REF!</definedName>
    <definedName name="PAGE_7_START" localSheetId="0">#REF!</definedName>
    <definedName name="PAGE_7_START" localSheetId="1">#REF!</definedName>
    <definedName name="PAGE_7_START">#REF!</definedName>
    <definedName name="PAGE_8_END" localSheetId="0">#REF!</definedName>
    <definedName name="PAGE_8_END" localSheetId="1">#REF!</definedName>
    <definedName name="PAGE_8_END">#REF!</definedName>
    <definedName name="PAGE_8_START" localSheetId="0">#REF!</definedName>
    <definedName name="PAGE_8_START" localSheetId="1">#REF!</definedName>
    <definedName name="PAGE_8_START">#REF!</definedName>
    <definedName name="PAGE_9_END" localSheetId="0">#REF!</definedName>
    <definedName name="PAGE_9_END" localSheetId="1">#REF!</definedName>
    <definedName name="PAGE_9_END">#REF!</definedName>
    <definedName name="PAGE_9_START" localSheetId="0">#REF!</definedName>
    <definedName name="PAGE_9_START" localSheetId="1">#REF!</definedName>
    <definedName name="PAGE_9_START">#REF!</definedName>
    <definedName name="PAGE2VIEWS" localSheetId="0">#REF!</definedName>
    <definedName name="PAGE2VIEWS" localSheetId="1">#REF!</definedName>
    <definedName name="PAGE2VIEWS">#REF!</definedName>
    <definedName name="PageDim1" localSheetId="0">#REF!</definedName>
    <definedName name="PageDim1" localSheetId="1">#REF!</definedName>
    <definedName name="PageDim1">#REF!</definedName>
    <definedName name="Password" localSheetId="0">#REF!</definedName>
    <definedName name="Password" localSheetId="1">#REF!</definedName>
    <definedName name="Password">#REF!</definedName>
    <definedName name="PGD" localSheetId="2" hidden="1">{"detail305",#N/A,FALSE,"BI-305"}</definedName>
    <definedName name="PGD" hidden="1">{"detail305",#N/A,FALSE,"BI-305"}</definedName>
    <definedName name="pmm" localSheetId="2" hidden="1">{"summary",#N/A,FALSE,"PCR DIRECTORY"}</definedName>
    <definedName name="pmm" hidden="1">{"summary",#N/A,FALSE,"PCR DIRECTORY"}</definedName>
    <definedName name="PMT" localSheetId="2" hidden="1">{"detail305",#N/A,FALSE,"BI-305"}</definedName>
    <definedName name="PMT" hidden="1">{"detail305",#N/A,FALSE,"BI-305"}</definedName>
    <definedName name="PMX" localSheetId="2" hidden="1">{"detail305",#N/A,FALSE,"BI-305"}</definedName>
    <definedName name="PMX" hidden="1">{"detail305",#N/A,FALSE,"BI-305"}</definedName>
    <definedName name="Prel_Estimate_for_Final" localSheetId="0">#REF!</definedName>
    <definedName name="Prel_Estimate_for_Final" localSheetId="1">#REF!</definedName>
    <definedName name="Prel_Estimate_for_Final">#REF!</definedName>
    <definedName name="PRELIMINARY_DETAIL_on_Summary_data" localSheetId="0">#REF!</definedName>
    <definedName name="PRELIMINARY_DETAIL_on_Summary_data" localSheetId="1">#REF!</definedName>
    <definedName name="PRELIMINARY_DETAIL_on_Summary_data">#REF!</definedName>
    <definedName name="Preliminary_Estimate" localSheetId="0">#REF!</definedName>
    <definedName name="Preliminary_Estimate" localSheetId="1">#REF!</definedName>
    <definedName name="Preliminary_Estimate">#REF!</definedName>
    <definedName name="_xlnm.Print_Area" localSheetId="1">'Attachment 6 Page 2'!$A$4:$I$48</definedName>
    <definedName name="_xlnm.Print_Area">#REF!</definedName>
    <definedName name="PrintArea" localSheetId="0">#REF!</definedName>
    <definedName name="PrintArea" localSheetId="1">#REF!</definedName>
    <definedName name="PrintArea">#REF!</definedName>
    <definedName name="PRIOR_YEAR_DATE" localSheetId="0">#REF!</definedName>
    <definedName name="PRIOR_YEAR_DATE" localSheetId="1">#REF!</definedName>
    <definedName name="PRIOR_YEAR_DATE">#REF!</definedName>
    <definedName name="PRIOR_YEAR_X" localSheetId="0">#REF!</definedName>
    <definedName name="PRIOR_YEAR_X" localSheetId="1">#REF!</definedName>
    <definedName name="PRIOR_YEAR_X">#REF!</definedName>
    <definedName name="Report1Layout" localSheetId="0">#REF!</definedName>
    <definedName name="Report1Layout" localSheetId="1">#REF!</definedName>
    <definedName name="Report1Layout">#REF!</definedName>
    <definedName name="Report1Title" localSheetId="0">#REF!</definedName>
    <definedName name="Report1Title" localSheetId="1">#REF!</definedName>
    <definedName name="Report1Title">#REF!</definedName>
    <definedName name="Report2Layout" localSheetId="0">#REF!</definedName>
    <definedName name="Report2Layout" localSheetId="1">#REF!</definedName>
    <definedName name="Report2Layout">#REF!</definedName>
    <definedName name="Report2Title" localSheetId="0">#REF!</definedName>
    <definedName name="Report2Title" localSheetId="1">#REF!</definedName>
    <definedName name="Report2Title">#REF!</definedName>
    <definedName name="Report3Layout" localSheetId="0">#REF!</definedName>
    <definedName name="Report3Layout" localSheetId="1">#REF!</definedName>
    <definedName name="Report3Layout">#REF!</definedName>
    <definedName name="Report3Title" localSheetId="0">#REF!</definedName>
    <definedName name="Report3Title" localSheetId="1">#REF!</definedName>
    <definedName name="Report3Title">#REF!</definedName>
    <definedName name="Report4Layout" localSheetId="0">#REF!</definedName>
    <definedName name="Report4Layout" localSheetId="1">#REF!</definedName>
    <definedName name="Report4Layout">#REF!</definedName>
    <definedName name="Report4Title" localSheetId="0">#REF!</definedName>
    <definedName name="Report4Title" localSheetId="1">#REF!</definedName>
    <definedName name="Report4Title">#REF!</definedName>
    <definedName name="ReportRange" localSheetId="0">#REF!</definedName>
    <definedName name="ReportRange" localSheetId="1">#REF!</definedName>
    <definedName name="ReportRange">#REF!</definedName>
    <definedName name="ReportSelection" localSheetId="0">#REF!</definedName>
    <definedName name="ReportSelection" localSheetId="1">#REF!</definedName>
    <definedName name="ReportSelection">#REF!</definedName>
    <definedName name="RoundingOption" localSheetId="0">#REF!</definedName>
    <definedName name="RoundingOption" localSheetId="1">#REF!</definedName>
    <definedName name="RoundingOption">#REF!</definedName>
    <definedName name="rp_efoh_puf_yrs_rp_efoh_puf_yrs_List" localSheetId="0">#REF!</definedName>
    <definedName name="rp_efoh_puf_yrs_rp_efoh_puf_yrs_List" localSheetId="1">#REF!</definedName>
    <definedName name="rp_efoh_puf_yrs_rp_efoh_puf_yrs_List">#REF!</definedName>
    <definedName name="Rpt1_RequiredRev" localSheetId="0">#REF!</definedName>
    <definedName name="Rpt1_RequiredRev" localSheetId="1">#REF!</definedName>
    <definedName name="Rpt1_RequiredRev">#REF!</definedName>
    <definedName name="sada" localSheetId="2" hidden="1">{"summary",#N/A,FALSE,"PCR DIRECTORY"}</definedName>
    <definedName name="sada" hidden="1">{"summary",#N/A,FALSE,"PCR DIRECTORY"}</definedName>
    <definedName name="SCHC22P1" localSheetId="0">#REF!</definedName>
    <definedName name="SCHC22P1" localSheetId="1">#REF!</definedName>
    <definedName name="SCHC22P1">#REF!</definedName>
    <definedName name="SCHC22P2" localSheetId="0">#REF!</definedName>
    <definedName name="SCHC22P2" localSheetId="1">#REF!</definedName>
    <definedName name="SCHC22P2">#REF!</definedName>
    <definedName name="Server" localSheetId="0">#REF!</definedName>
    <definedName name="Server" localSheetId="1">#REF!</definedName>
    <definedName name="Server">#REF!</definedName>
    <definedName name="SRCA" localSheetId="0">#REF!</definedName>
    <definedName name="SRCA" localSheetId="1">#REF!</definedName>
    <definedName name="SRCA">#REF!</definedName>
    <definedName name="SRCM" localSheetId="0">#REF!</definedName>
    <definedName name="SRCM" localSheetId="1">#REF!</definedName>
    <definedName name="SRCM">#REF!</definedName>
    <definedName name="Stats_App" localSheetId="0">#REF!</definedName>
    <definedName name="Stats_App" localSheetId="1">#REF!</definedName>
    <definedName name="Stats_App">#REF!</definedName>
    <definedName name="Stats_Data" localSheetId="0">#REF!</definedName>
    <definedName name="Stats_Data" localSheetId="1">#REF!</definedName>
    <definedName name="Stats_Data">#REF!</definedName>
    <definedName name="Stats_DB" localSheetId="0">#REF!</definedName>
    <definedName name="Stats_DB" localSheetId="1">#REF!</definedName>
    <definedName name="Stats_DB">#REF!</definedName>
    <definedName name="Stats_EAC" localSheetId="0">#REF!</definedName>
    <definedName name="Stats_EAC" localSheetId="1">#REF!</definedName>
    <definedName name="Stats_EAC">#REF!</definedName>
    <definedName name="Stats_Rpt" localSheetId="0">#REF!</definedName>
    <definedName name="Stats_Rpt" localSheetId="1">#REF!</definedName>
    <definedName name="Stats_Rpt">#REF!</definedName>
    <definedName name="Stats_Title1" localSheetId="0">#REF!</definedName>
    <definedName name="Stats_Title1" localSheetId="1">#REF!</definedName>
    <definedName name="Stats_Title1">#REF!</definedName>
    <definedName name="Stats_Title2" localSheetId="0">#REF!</definedName>
    <definedName name="Stats_Title2" localSheetId="1">#REF!</definedName>
    <definedName name="Stats_Title2">#REF!</definedName>
    <definedName name="Stratification_of_Cost" localSheetId="0">#REF!</definedName>
    <definedName name="Stratification_of_Cost" localSheetId="1">#REF!</definedName>
    <definedName name="Stratification_of_Cost">#REF!</definedName>
    <definedName name="SUBSEQUENT_YEAR_DATE" localSheetId="0">#REF!</definedName>
    <definedName name="SUBSEQUENT_YEAR_DATE" localSheetId="1">#REF!</definedName>
    <definedName name="SUBSEQUENT_YEAR_DATE">#REF!</definedName>
    <definedName name="SUBSEQUENT_YEAR_X" localSheetId="0">#REF!</definedName>
    <definedName name="SUBSEQUENT_YEAR_X" localSheetId="1">#REF!</definedName>
    <definedName name="SUBSEQUENT_YEAR_X">#REF!</definedName>
    <definedName name="SumUDA" localSheetId="0">#REF!</definedName>
    <definedName name="SumUDA" localSheetId="1">#REF!</definedName>
    <definedName name="SumUDA">#REF!</definedName>
    <definedName name="TAMI" localSheetId="2" hidden="1">{"summary",#N/A,FALSE,"PCR DIRECTORY"}</definedName>
    <definedName name="TAMI" hidden="1">{"summary",#N/A,FALSE,"PCR DIRECTORY"}</definedName>
    <definedName name="test" localSheetId="2" hidden="1">{"detail305",#N/A,FALSE,"BI-305"}</definedName>
    <definedName name="test" hidden="1">{"detail305",#N/A,FALSE,"BI-305"}</definedName>
    <definedName name="TEST_YEAR_DATE" localSheetId="0">#REF!</definedName>
    <definedName name="TEST_YEAR_DATE" localSheetId="1">#REF!</definedName>
    <definedName name="TEST_YEAR_DATE">#REF!</definedName>
    <definedName name="TEST_YEAR_X" localSheetId="0">#REF!</definedName>
    <definedName name="TEST_YEAR_X" localSheetId="1">#REF!</definedName>
    <definedName name="TEST_YEAR_X">#REF!</definedName>
    <definedName name="Total_Co" localSheetId="0">#REF!</definedName>
    <definedName name="Total_Co" localSheetId="1">#REF!</definedName>
    <definedName name="Total_Co">#REF!</definedName>
    <definedName name="User" localSheetId="0">#REF!</definedName>
    <definedName name="User" localSheetId="1">#REF!</definedName>
    <definedName name="User">#REF!</definedName>
    <definedName name="UserPageMember1" localSheetId="0">#REF!</definedName>
    <definedName name="UserPageMember1" localSheetId="1">#REF!</definedName>
    <definedName name="UserPageMember1">#REF!</definedName>
    <definedName name="UserParameters" localSheetId="0">#REF!</definedName>
    <definedName name="UserParameters" localSheetId="1">#REF!</definedName>
    <definedName name="UserParameters">#REF!</definedName>
    <definedName name="xpg" localSheetId="2" hidden="1">{"detail305",#N/A,FALSE,"BI-305"}</definedName>
    <definedName name="xpg" hidden="1">{"detail305",#N/A,FALSE,"BI-305"}</definedName>
    <definedName name="xxx.detail" localSheetId="2" hidden="1">{"detail305",#N/A,FALSE,"BI-305"}</definedName>
    <definedName name="xxx.detail" hidden="1">{"detail305",#N/A,FALSE,"BI-305"}</definedName>
    <definedName name="xxx.directory" localSheetId="2" hidden="1">{"summary",#N/A,FALSE,"PCR DIRECTORY"}</definedName>
    <definedName name="xxx.directory" hidden="1">{"summary",#N/A,FALSE,"PCR DIRECTORY"}</definedName>
    <definedName name="Year" localSheetId="0">#REF!</definedName>
    <definedName name="Year" localSheetId="1">#REF!</definedName>
    <definedName name="Year">#REF!</definedName>
    <definedName name="Year2" localSheetId="0">#REF!</definedName>
    <definedName name="Year2" localSheetId="1">#REF!</definedName>
    <definedName name="Year2">#REF!</definedName>
    <definedName name="zzz" localSheetId="2" hidden="1">{"detail305",#N/A,FALSE,"BI-305"}</definedName>
    <definedName name="zzz" hidden="1">{"detail305",#N/A,FALSE,"BI-305"}</definedName>
  </definedNames>
  <calcPr calcId="152511"/>
</workbook>
</file>

<file path=xl/calcChain.xml><?xml version="1.0" encoding="utf-8"?>
<calcChain xmlns="http://schemas.openxmlformats.org/spreadsheetml/2006/main">
  <c r="H41" i="1" l="1"/>
  <c r="D14" i="2"/>
  <c r="D12" i="3" l="1"/>
  <c r="E12" i="3"/>
  <c r="E14" i="3" l="1"/>
  <c r="H43" i="1" s="1"/>
  <c r="D39" i="1" l="1"/>
  <c r="E39" i="1"/>
  <c r="F39" i="1"/>
  <c r="G39" i="1"/>
  <c r="D21" i="1"/>
  <c r="G21" i="1"/>
  <c r="H21" i="1"/>
  <c r="E21" i="1"/>
  <c r="F21" i="1"/>
  <c r="I21" i="1"/>
  <c r="C21" i="1" l="1"/>
  <c r="C39" i="1" l="1"/>
  <c r="H36" i="1" l="1"/>
  <c r="H37" i="1"/>
  <c r="H34" i="1"/>
  <c r="H38" i="1"/>
  <c r="H35" i="1"/>
  <c r="H33" i="1"/>
  <c r="H39" i="1" l="1"/>
  <c r="H45" i="1" s="1"/>
  <c r="D43" i="1" l="1"/>
  <c r="D45" i="1" s="1"/>
  <c r="H25" i="1"/>
  <c r="H27" i="1" s="1"/>
  <c r="G25" i="1"/>
  <c r="G27" i="1" s="1"/>
  <c r="D25" i="1"/>
  <c r="D27" i="1" s="1"/>
  <c r="C43" i="1"/>
  <c r="C45" i="1" s="1"/>
  <c r="E25" i="1"/>
  <c r="E27" i="1" s="1"/>
  <c r="D16" i="2"/>
  <c r="D18" i="2" s="1"/>
  <c r="I25" i="1"/>
  <c r="I27" i="1" s="1"/>
  <c r="G43" i="1"/>
  <c r="G45" i="1" s="1"/>
  <c r="F25" i="1"/>
  <c r="F27" i="1" s="1"/>
  <c r="F43" i="1"/>
  <c r="F45" i="1" s="1"/>
  <c r="C25" i="1"/>
  <c r="C27" i="1" s="1"/>
  <c r="E43" i="1"/>
  <c r="E45" i="1" s="1"/>
</calcChain>
</file>

<file path=xl/sharedStrings.xml><?xml version="1.0" encoding="utf-8"?>
<sst xmlns="http://schemas.openxmlformats.org/spreadsheetml/2006/main" count="71" uniqueCount="52">
  <si>
    <t>Customer Class</t>
  </si>
  <si>
    <t>Jun</t>
  </si>
  <si>
    <t>Jul</t>
  </si>
  <si>
    <t>Aug</t>
  </si>
  <si>
    <t>Sep</t>
  </si>
  <si>
    <t>Oct</t>
  </si>
  <si>
    <t>Nov</t>
  </si>
  <si>
    <t>Dec</t>
  </si>
  <si>
    <t xml:space="preserve">Residential                </t>
  </si>
  <si>
    <t xml:space="preserve">Commercial                 </t>
  </si>
  <si>
    <t xml:space="preserve">Industrial                  </t>
  </si>
  <si>
    <t xml:space="preserve">Street &amp; Highway            </t>
  </si>
  <si>
    <t xml:space="preserve">Other                       </t>
  </si>
  <si>
    <t xml:space="preserve">Railroads &amp; Railways         </t>
  </si>
  <si>
    <t>Total Jurisdictional Billed  Revenue</t>
  </si>
  <si>
    <t>CILC/CDR Incentive</t>
  </si>
  <si>
    <t>Unbilled Revenue</t>
  </si>
  <si>
    <t>Total Retail Base Revenues From the Sales of Electricity</t>
  </si>
  <si>
    <t>Jan</t>
  </si>
  <si>
    <t>Feb</t>
  </si>
  <si>
    <t>Mar</t>
  </si>
  <si>
    <t>Apr</t>
  </si>
  <si>
    <t>May</t>
  </si>
  <si>
    <t>CILC/CDR Incentive Credit</t>
  </si>
  <si>
    <t>Totals may not add due to rounding</t>
  </si>
  <si>
    <t>($million)</t>
  </si>
  <si>
    <t>(A)</t>
  </si>
  <si>
    <t xml:space="preserve">Jurisdictional Annualized Revenue Requirement </t>
  </si>
  <si>
    <t>(B)</t>
  </si>
  <si>
    <t>(C)</t>
  </si>
  <si>
    <t>12 Months Ending</t>
  </si>
  <si>
    <t>Source</t>
  </si>
  <si>
    <t>RETAIL BASE REVENUES - $/MWH</t>
  </si>
  <si>
    <t xml:space="preserve">UNBILLED RETAIL MWH SALES </t>
  </si>
  <si>
    <t xml:space="preserve">  from Load Forecasting Sales  Forecast</t>
  </si>
  <si>
    <t>UNBILLED RETAIL REVENUES</t>
  </si>
  <si>
    <t>Source:  Unbilled Revenue derived from unbilled retail mWh sales per Load Forecasting's Sales, Customers, and Usage Forecast and the monthly $ per MWh from the Base Revenue Forecast</t>
  </si>
  <si>
    <t xml:space="preserve">  from the Base Revenue Forecast-2019 - 2020</t>
  </si>
  <si>
    <t>FLORIDA POWER &amp; LIGHT COMPANY</t>
  </si>
  <si>
    <t>AND SUBSIDIARIES</t>
  </si>
  <si>
    <t>DOCKET NO. 160021-EI</t>
  </si>
  <si>
    <t>MFR NO. E-14</t>
  </si>
  <si>
    <t>ATTACHMENT 6 OF 6</t>
  </si>
  <si>
    <t>Page 1 of X</t>
  </si>
  <si>
    <t>Page 2 of X</t>
  </si>
  <si>
    <t>Okeechobee LSA Unbilled Revenue</t>
  </si>
  <si>
    <t>Okeechobee LSA FACTOR [(A) / (B)]</t>
  </si>
  <si>
    <t>MFR A-1 (Okeechobee LSA)</t>
  </si>
  <si>
    <t>OPC 015514</t>
  </si>
  <si>
    <t>FPL RC-16</t>
  </si>
  <si>
    <t>OPC 015515</t>
  </si>
  <si>
    <t>OPC 015516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</si>
</sst>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0.000%"/>
    <numFmt numFmtId="168" formatCode="&quot;£&quot;#,##0_);[Red]\(&quot;£&quot;#,##0\)"/>
    <numFmt numFmtId="169" formatCode="_-&quot;£&quot;* #,##0.00_-;\-&quot;£&quot;* #,##0.00_-;_-&quot;£&quot;* &quot;-&quot;??_-;_-@_-"/>
    <numFmt numFmtId="170" formatCode="0.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b/>
      <sz val="7"/>
      <name val="Times New Roman"/>
      <family val="1"/>
    </font>
    <font>
      <b/>
      <u/>
      <sz val="7"/>
      <color theme="1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  <font>
      <sz val="10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"/>
    </font>
    <font>
      <b/>
      <sz val="8"/>
      <color indexed="8"/>
      <name val="Helv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168" fontId="13" fillId="0" borderId="0" applyFill="0" applyBorder="0" applyAlignment="0"/>
    <xf numFmtId="43" fontId="13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15" fillId="0" borderId="0" applyNumberFormat="0" applyAlignment="0">
      <alignment horizontal="left"/>
    </xf>
    <xf numFmtId="38" fontId="16" fillId="2" borderId="0" applyNumberFormat="0" applyBorder="0" applyAlignment="0" applyProtection="0"/>
    <xf numFmtId="0" fontId="17" fillId="0" borderId="3" applyNumberFormat="0" applyAlignment="0" applyProtection="0">
      <alignment horizontal="left" vertical="center"/>
    </xf>
    <xf numFmtId="0" fontId="17" fillId="0" borderId="4">
      <alignment horizontal="left" vertical="center"/>
    </xf>
    <xf numFmtId="10" fontId="16" fillId="3" borderId="5" applyNumberFormat="0" applyBorder="0" applyAlignment="0" applyProtection="0"/>
    <xf numFmtId="169" fontId="13" fillId="0" borderId="0"/>
    <xf numFmtId="0" fontId="18" fillId="0" borderId="0"/>
    <xf numFmtId="0" fontId="13" fillId="0" borderId="0"/>
    <xf numFmtId="0" fontId="13" fillId="0" borderId="0"/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4" fontId="19" fillId="0" borderId="0" applyNumberFormat="0" applyFill="0" applyBorder="0" applyAlignment="0" applyProtection="0">
      <alignment horizontal="left"/>
    </xf>
    <xf numFmtId="170" fontId="13" fillId="0" borderId="0">
      <alignment horizontal="left" wrapText="1"/>
    </xf>
    <xf numFmtId="40" fontId="20" fillId="0" borderId="0" applyBorder="0">
      <alignment horizontal="right"/>
    </xf>
    <xf numFmtId="170" fontId="13" fillId="0" borderId="0">
      <alignment horizontal="left" wrapText="1"/>
    </xf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164" fontId="3" fillId="0" borderId="0" xfId="1" applyNumberFormat="1" applyFont="1"/>
    <xf numFmtId="166" fontId="3" fillId="0" borderId="0" xfId="1" applyNumberFormat="1" applyFont="1"/>
    <xf numFmtId="166" fontId="3" fillId="0" borderId="0" xfId="1" applyNumberFormat="1" applyFont="1" applyFill="1" applyBorder="1"/>
    <xf numFmtId="166" fontId="3" fillId="0" borderId="0" xfId="1" applyNumberFormat="1" applyFont="1" applyBorder="1"/>
    <xf numFmtId="0" fontId="3" fillId="0" borderId="0" xfId="0" applyFont="1" applyBorder="1"/>
    <xf numFmtId="0" fontId="3" fillId="0" borderId="0" xfId="0" applyFont="1" applyAlignment="1">
      <alignment wrapText="1"/>
    </xf>
    <xf numFmtId="165" fontId="3" fillId="0" borderId="2" xfId="2" applyNumberFormat="1" applyFont="1" applyBorder="1"/>
    <xf numFmtId="166" fontId="3" fillId="0" borderId="0" xfId="0" applyNumberFormat="1" applyFont="1" applyBorder="1"/>
    <xf numFmtId="166" fontId="3" fillId="0" borderId="0" xfId="0" applyNumberFormat="1" applyFont="1"/>
    <xf numFmtId="0" fontId="6" fillId="0" borderId="0" xfId="0" applyFont="1" applyBorder="1"/>
    <xf numFmtId="165" fontId="3" fillId="0" borderId="2" xfId="2" applyNumberFormat="1" applyFont="1" applyFill="1" applyBorder="1"/>
    <xf numFmtId="165" fontId="3" fillId="0" borderId="0" xfId="2" applyNumberFormat="1" applyFont="1" applyBorder="1"/>
    <xf numFmtId="165" fontId="3" fillId="0" borderId="0" xfId="2" applyNumberFormat="1" applyFont="1" applyFill="1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64" fontId="11" fillId="0" borderId="0" xfId="1" applyNumberFormat="1" applyFont="1" applyFill="1" applyAlignment="1"/>
    <xf numFmtId="164" fontId="11" fillId="0" borderId="0" xfId="1" applyNumberFormat="1" applyFont="1" applyAlignment="1"/>
    <xf numFmtId="0" fontId="6" fillId="0" borderId="0" xfId="0" quotePrefix="1" applyFont="1" applyBorder="1" applyAlignment="1">
      <alignment horizontal="center"/>
    </xf>
    <xf numFmtId="167" fontId="6" fillId="0" borderId="0" xfId="3" applyNumberFormat="1" applyFont="1" applyBorder="1" applyAlignment="1">
      <alignment horizontal="right"/>
    </xf>
    <xf numFmtId="2" fontId="11" fillId="0" borderId="0" xfId="0" applyNumberFormat="1" applyFont="1"/>
    <xf numFmtId="2" fontId="7" fillId="0" borderId="0" xfId="0" applyNumberFormat="1" applyFont="1"/>
    <xf numFmtId="0" fontId="11" fillId="0" borderId="0" xfId="0" applyFont="1" applyAlignment="1">
      <alignment horizontal="left"/>
    </xf>
    <xf numFmtId="17" fontId="5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167" fontId="6" fillId="0" borderId="0" xfId="3" applyNumberFormat="1" applyFont="1" applyFill="1" applyBorder="1" applyAlignment="1">
      <alignment horizontal="right"/>
    </xf>
    <xf numFmtId="166" fontId="3" fillId="0" borderId="1" xfId="1" applyNumberFormat="1" applyFont="1" applyFill="1" applyBorder="1"/>
    <xf numFmtId="0" fontId="11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166" fontId="22" fillId="0" borderId="0" xfId="1" applyNumberFormat="1" applyFont="1"/>
    <xf numFmtId="17" fontId="23" fillId="0" borderId="0" xfId="0" applyNumberFormat="1" applyFont="1" applyAlignment="1">
      <alignment horizontal="center"/>
    </xf>
    <xf numFmtId="0" fontId="22" fillId="0" borderId="0" xfId="0" applyFont="1" applyBorder="1" applyAlignment="1">
      <alignment horizontal="right"/>
    </xf>
    <xf numFmtId="166" fontId="22" fillId="0" borderId="0" xfId="1" applyNumberFormat="1" applyFont="1" applyBorder="1"/>
    <xf numFmtId="0" fontId="22" fillId="0" borderId="0" xfId="0" applyFont="1" applyBorder="1"/>
    <xf numFmtId="0" fontId="22" fillId="0" borderId="0" xfId="0" applyFont="1" applyAlignment="1"/>
    <xf numFmtId="8" fontId="22" fillId="0" borderId="0" xfId="2" applyNumberFormat="1" applyFont="1" applyFill="1"/>
    <xf numFmtId="8" fontId="22" fillId="0" borderId="0" xfId="0" applyNumberFormat="1" applyFont="1" applyFill="1"/>
    <xf numFmtId="164" fontId="22" fillId="0" borderId="0" xfId="1" applyNumberFormat="1" applyFont="1" applyFill="1"/>
    <xf numFmtId="37" fontId="22" fillId="0" borderId="0" xfId="0" applyNumberFormat="1" applyFont="1" applyBorder="1"/>
    <xf numFmtId="8" fontId="22" fillId="0" borderId="0" xfId="0" applyNumberFormat="1" applyFont="1"/>
    <xf numFmtId="37" fontId="22" fillId="0" borderId="0" xfId="0" applyNumberFormat="1" applyFont="1"/>
    <xf numFmtId="8" fontId="22" fillId="0" borderId="0" xfId="2" applyNumberFormat="1" applyFont="1"/>
    <xf numFmtId="8" fontId="24" fillId="0" borderId="0" xfId="0" applyNumberFormat="1" applyFont="1"/>
    <xf numFmtId="8" fontId="25" fillId="0" borderId="0" xfId="2" applyNumberFormat="1" applyFont="1" applyFill="1"/>
    <xf numFmtId="8" fontId="25" fillId="0" borderId="0" xfId="0" applyNumberFormat="1" applyFont="1" applyFill="1"/>
    <xf numFmtId="164" fontId="25" fillId="0" borderId="0" xfId="1" applyNumberFormat="1" applyFont="1" applyFill="1"/>
    <xf numFmtId="8" fontId="0" fillId="0" borderId="0" xfId="0" applyNumberFormat="1"/>
    <xf numFmtId="8" fontId="2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0" xfId="22" applyNumberFormat="1" applyFont="1" applyAlignment="1">
      <alignment wrapText="1"/>
    </xf>
    <xf numFmtId="0" fontId="0" fillId="0" borderId="0" xfId="0" applyAlignment="1">
      <alignment wrapText="1"/>
    </xf>
  </cellXfs>
  <cellStyles count="23">
    <cellStyle name="=C:\WINNT35\SYSTEM32\COMMAND.COM" xfId="4"/>
    <cellStyle name="Calc Currency (0)" xfId="5"/>
    <cellStyle name="Comma" xfId="1" builtinId="3"/>
    <cellStyle name="Comma 2 2" xfId="6"/>
    <cellStyle name="Copied" xfId="7"/>
    <cellStyle name="Currency" xfId="2" builtinId="4"/>
    <cellStyle name="Entered" xfId="8"/>
    <cellStyle name="Grey" xfId="9"/>
    <cellStyle name="Header1" xfId="10"/>
    <cellStyle name="Header2" xfId="11"/>
    <cellStyle name="Input [yellow]" xfId="12"/>
    <cellStyle name="Normal" xfId="0" builtinId="0"/>
    <cellStyle name="Normal - Style1" xfId="13"/>
    <cellStyle name="Normal 2" xfId="14"/>
    <cellStyle name="Normal 3" xfId="15"/>
    <cellStyle name="Normal 5" xfId="16"/>
    <cellStyle name="Normal_~8772691" xfId="22"/>
    <cellStyle name="Percent" xfId="3" builtinId="5"/>
    <cellStyle name="Percent [2]" xfId="17"/>
    <cellStyle name="Percent 2" xfId="18"/>
    <cellStyle name="RevList" xfId="19"/>
    <cellStyle name="Style 1" xfId="20"/>
    <cellStyle name="Subtotal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Revised%20Proformas\SCHERER%20PROFOR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1"/>
  <sheetViews>
    <sheetView tabSelected="1" view="pageLayout" zoomScaleNormal="100" workbookViewId="0">
      <selection activeCell="B7" sqref="B7"/>
    </sheetView>
  </sheetViews>
  <sheetFormatPr defaultColWidth="9.140625" defaultRowHeight="11.25" x14ac:dyDescent="0.2"/>
  <cols>
    <col min="1" max="1" width="8.7109375" style="22" customWidth="1"/>
    <col min="2" max="2" width="37.85546875" style="22" customWidth="1"/>
    <col min="3" max="3" width="2.140625" style="22" customWidth="1"/>
    <col min="4" max="4" width="11" style="22" customWidth="1"/>
    <col min="5" max="5" width="2.140625" style="22" customWidth="1"/>
    <col min="6" max="6" width="23.5703125" style="22" customWidth="1"/>
    <col min="7" max="7" width="10.5703125" style="22" customWidth="1"/>
    <col min="8" max="8" width="9.42578125" style="22" customWidth="1"/>
    <col min="9" max="9" width="3.140625" style="22" customWidth="1"/>
    <col min="10" max="16384" width="9.140625" style="22"/>
  </cols>
  <sheetData>
    <row r="1" spans="1:7" s="61" customFormat="1" ht="10.15" x14ac:dyDescent="0.2">
      <c r="A1" s="61" t="s">
        <v>48</v>
      </c>
    </row>
    <row r="2" spans="1:7" s="61" customFormat="1" ht="10.15" x14ac:dyDescent="0.2">
      <c r="A2" s="61" t="s">
        <v>49</v>
      </c>
    </row>
    <row r="3" spans="1:7" s="61" customFormat="1" ht="10.15" x14ac:dyDescent="0.2"/>
    <row r="4" spans="1:7" ht="11.45" customHeight="1" x14ac:dyDescent="0.2">
      <c r="F4" s="36" t="s">
        <v>38</v>
      </c>
    </row>
    <row r="5" spans="1:7" ht="10.15" x14ac:dyDescent="0.2">
      <c r="F5" s="36" t="s">
        <v>39</v>
      </c>
    </row>
    <row r="6" spans="1:7" ht="10.15" x14ac:dyDescent="0.2">
      <c r="F6" s="36" t="s">
        <v>40</v>
      </c>
    </row>
    <row r="7" spans="1:7" ht="10.15" x14ac:dyDescent="0.2">
      <c r="F7" s="36" t="s">
        <v>41</v>
      </c>
    </row>
    <row r="8" spans="1:7" ht="10.15" x14ac:dyDescent="0.2">
      <c r="F8" s="36" t="s">
        <v>42</v>
      </c>
    </row>
    <row r="9" spans="1:7" ht="10.15" x14ac:dyDescent="0.2">
      <c r="F9" s="36" t="s">
        <v>43</v>
      </c>
    </row>
    <row r="10" spans="1:7" ht="12" x14ac:dyDescent="0.25">
      <c r="A10" s="23"/>
      <c r="B10" s="24"/>
      <c r="C10" s="25"/>
      <c r="D10" s="25"/>
      <c r="E10" s="25"/>
      <c r="F10" s="25"/>
      <c r="G10" s="25"/>
    </row>
    <row r="11" spans="1:7" ht="12" x14ac:dyDescent="0.25">
      <c r="A11" s="25"/>
      <c r="B11" s="25"/>
      <c r="C11" s="25"/>
      <c r="D11" s="25"/>
      <c r="E11" s="25"/>
      <c r="F11" s="25"/>
      <c r="G11" s="25"/>
    </row>
    <row r="12" spans="1:7" ht="12" x14ac:dyDescent="0.25">
      <c r="A12" s="25"/>
      <c r="B12" s="25"/>
      <c r="C12" s="25"/>
      <c r="D12" s="26" t="s">
        <v>25</v>
      </c>
      <c r="E12" s="25"/>
      <c r="F12" s="26" t="s">
        <v>31</v>
      </c>
      <c r="G12" s="25"/>
    </row>
    <row r="13" spans="1:7" ht="12" x14ac:dyDescent="0.25">
      <c r="A13" s="25"/>
      <c r="B13" s="25"/>
      <c r="C13" s="25"/>
      <c r="D13" s="26"/>
      <c r="E13" s="25"/>
      <c r="F13" s="26"/>
      <c r="G13" s="25"/>
    </row>
    <row r="14" spans="1:7" ht="12" x14ac:dyDescent="0.25">
      <c r="A14" s="27" t="s">
        <v>26</v>
      </c>
      <c r="B14" s="18" t="s">
        <v>27</v>
      </c>
      <c r="C14" s="25"/>
      <c r="D14" s="28">
        <f>209024.03658895/1000</f>
        <v>209.02403658895</v>
      </c>
      <c r="E14" s="25"/>
      <c r="F14" s="39" t="s">
        <v>47</v>
      </c>
      <c r="G14" s="25"/>
    </row>
    <row r="15" spans="1:7" ht="12" x14ac:dyDescent="0.25">
      <c r="A15" s="27"/>
      <c r="B15" s="18"/>
      <c r="C15" s="25"/>
      <c r="D15" s="29"/>
      <c r="E15" s="25"/>
      <c r="F15" s="39"/>
      <c r="G15" s="25"/>
    </row>
    <row r="16" spans="1:7" ht="12" x14ac:dyDescent="0.25">
      <c r="A16" s="27" t="s">
        <v>28</v>
      </c>
      <c r="B16" s="18" t="s">
        <v>17</v>
      </c>
      <c r="C16" s="25"/>
      <c r="D16" s="28">
        <f>'Attachment 6 Page 2'!H45/1000000</f>
        <v>6980.6764659529526</v>
      </c>
      <c r="E16" s="25"/>
      <c r="F16" s="39" t="s">
        <v>44</v>
      </c>
      <c r="G16" s="25"/>
    </row>
    <row r="17" spans="1:8" ht="12" x14ac:dyDescent="0.25">
      <c r="A17" s="25"/>
      <c r="B17" s="18"/>
      <c r="C17" s="18"/>
      <c r="D17" s="25"/>
      <c r="E17" s="25"/>
      <c r="F17" s="25"/>
      <c r="G17" s="25"/>
    </row>
    <row r="18" spans="1:8" ht="12" x14ac:dyDescent="0.25">
      <c r="A18" s="30" t="s">
        <v>29</v>
      </c>
      <c r="B18" s="18" t="s">
        <v>46</v>
      </c>
      <c r="C18" s="18"/>
      <c r="D18" s="37">
        <f>ROUND(D14/D16,5)</f>
        <v>2.9940000000000001E-2</v>
      </c>
      <c r="E18" s="25"/>
      <c r="F18" s="25"/>
      <c r="G18" s="32"/>
      <c r="H18" s="33"/>
    </row>
    <row r="19" spans="1:8" ht="12" x14ac:dyDescent="0.25">
      <c r="A19" s="30"/>
      <c r="B19" s="18"/>
      <c r="C19" s="18"/>
      <c r="D19" s="31"/>
      <c r="E19" s="25"/>
      <c r="F19" s="25"/>
      <c r="G19" s="32"/>
      <c r="H19" s="33"/>
    </row>
    <row r="20" spans="1:8" ht="12" x14ac:dyDescent="0.25">
      <c r="A20" s="30"/>
      <c r="B20" s="18"/>
      <c r="C20" s="18"/>
      <c r="D20" s="31"/>
      <c r="E20" s="25"/>
      <c r="F20" s="25"/>
      <c r="G20" s="32"/>
      <c r="H20" s="33"/>
    </row>
    <row r="21" spans="1:8" ht="12" x14ac:dyDescent="0.25">
      <c r="A21" s="30"/>
      <c r="B21" s="18"/>
      <c r="C21" s="18"/>
      <c r="D21" s="31"/>
      <c r="E21" s="25"/>
      <c r="F21" s="25"/>
      <c r="G21" s="32"/>
      <c r="H21" s="33"/>
    </row>
    <row r="22" spans="1:8" ht="12" x14ac:dyDescent="0.2">
      <c r="A22" s="34"/>
      <c r="B22" s="25"/>
      <c r="C22" s="25"/>
      <c r="D22" s="25"/>
      <c r="E22" s="25"/>
      <c r="F22" s="25"/>
      <c r="G22" s="25"/>
      <c r="H22" s="33"/>
    </row>
    <row r="23" spans="1:8" ht="12" x14ac:dyDescent="0.2">
      <c r="A23" s="25"/>
      <c r="B23" s="25"/>
      <c r="C23" s="25"/>
      <c r="D23" s="25"/>
      <c r="E23" s="25"/>
      <c r="F23" s="25"/>
      <c r="G23" s="25"/>
    </row>
    <row r="24" spans="1:8" ht="12" x14ac:dyDescent="0.2">
      <c r="A24" s="25"/>
      <c r="B24" s="25"/>
      <c r="C24" s="25"/>
      <c r="D24" s="25"/>
      <c r="E24" s="25"/>
      <c r="F24" s="25"/>
      <c r="G24" s="25"/>
    </row>
    <row r="25" spans="1:8" ht="12" x14ac:dyDescent="0.2">
      <c r="A25" s="25"/>
      <c r="B25" s="25"/>
      <c r="C25" s="25"/>
      <c r="D25" s="25"/>
      <c r="E25" s="25"/>
      <c r="F25" s="25"/>
      <c r="G25" s="25"/>
    </row>
    <row r="26" spans="1:8" ht="12" x14ac:dyDescent="0.2">
      <c r="A26" s="25"/>
      <c r="B26" s="25"/>
      <c r="C26" s="25"/>
      <c r="D26" s="25"/>
      <c r="E26" s="25"/>
      <c r="F26" s="25"/>
      <c r="G26" s="25"/>
    </row>
    <row r="27" spans="1:8" ht="12" x14ac:dyDescent="0.2">
      <c r="A27" s="25"/>
      <c r="B27" s="25"/>
      <c r="C27" s="25"/>
      <c r="D27" s="25"/>
      <c r="E27" s="25"/>
      <c r="F27" s="25"/>
      <c r="G27" s="25"/>
    </row>
    <row r="28" spans="1:8" ht="12" x14ac:dyDescent="0.2">
      <c r="A28" s="25"/>
      <c r="B28" s="25"/>
      <c r="C28" s="25"/>
      <c r="D28" s="25"/>
      <c r="E28" s="25"/>
      <c r="F28" s="25"/>
      <c r="G28" s="25"/>
    </row>
    <row r="29" spans="1:8" ht="12" x14ac:dyDescent="0.2">
      <c r="A29" s="25"/>
      <c r="B29" s="25"/>
      <c r="C29" s="25"/>
      <c r="D29" s="25"/>
      <c r="E29" s="25"/>
      <c r="F29" s="25"/>
      <c r="G29" s="25"/>
    </row>
    <row r="30" spans="1:8" ht="12" x14ac:dyDescent="0.2">
      <c r="A30" s="25"/>
      <c r="B30" s="25"/>
      <c r="C30" s="25"/>
      <c r="D30" s="25"/>
      <c r="E30" s="25"/>
      <c r="F30" s="25"/>
      <c r="G30" s="25"/>
    </row>
    <row r="31" spans="1:8" ht="12" x14ac:dyDescent="0.2">
      <c r="A31" s="25"/>
      <c r="B31" s="25"/>
      <c r="C31" s="25"/>
      <c r="D31" s="25"/>
      <c r="E31" s="25"/>
      <c r="F31" s="25"/>
      <c r="G31" s="25"/>
    </row>
  </sheetData>
  <pageMargins left="0.7416666666666667" right="1" top="1" bottom="1" header="0.5" footer="0.3"/>
  <pageSetup orientation="portrait" r:id="rId1"/>
  <headerFooter>
    <oddHeader xml:space="preserve">&amp;R&amp;"Arial,Regular"&amp;9Docket No. 160021-EI, &amp;"Arial,Italic"et al.&amp;"Arial,Regular"
FPL POD No. 10
Attachment V
Page &amp;P of &amp;N&amp;"Times New Roman,Bold"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8"/>
  <sheetViews>
    <sheetView view="pageLayout" zoomScaleNormal="125" workbookViewId="0">
      <selection activeCell="B7" sqref="B7"/>
    </sheetView>
  </sheetViews>
  <sheetFormatPr defaultColWidth="9.140625" defaultRowHeight="9" x14ac:dyDescent="0.15"/>
  <cols>
    <col min="1" max="1" width="33.5703125" style="2" customWidth="1"/>
    <col min="2" max="2" width="1.42578125" style="2" customWidth="1"/>
    <col min="3" max="4" width="10.42578125" style="2" customWidth="1"/>
    <col min="5" max="5" width="10.28515625" style="2" customWidth="1"/>
    <col min="6" max="6" width="10.42578125" style="2" customWidth="1"/>
    <col min="7" max="7" width="10.5703125" style="2" customWidth="1"/>
    <col min="8" max="8" width="11.7109375" style="2" customWidth="1"/>
    <col min="9" max="9" width="14.28515625" style="2" customWidth="1"/>
    <col min="10" max="14" width="15.28515625" style="2" bestFit="1" customWidth="1"/>
    <col min="15" max="15" width="16.85546875" style="2" bestFit="1" customWidth="1"/>
    <col min="16" max="20" width="15.28515625" style="2" bestFit="1" customWidth="1"/>
    <col min="21" max="16384" width="9.140625" style="2"/>
  </cols>
  <sheetData>
    <row r="1" spans="1:9" ht="10.15" x14ac:dyDescent="0.2">
      <c r="A1" s="61" t="s">
        <v>50</v>
      </c>
    </row>
    <row r="2" spans="1:9" ht="10.15" x14ac:dyDescent="0.2">
      <c r="A2" s="61" t="s">
        <v>49</v>
      </c>
    </row>
    <row r="4" spans="1:9" ht="9" customHeight="1" x14ac:dyDescent="0.2">
      <c r="A4" s="1"/>
      <c r="I4" s="36" t="s">
        <v>38</v>
      </c>
    </row>
    <row r="5" spans="1:9" ht="10.15" x14ac:dyDescent="0.2">
      <c r="I5" s="36" t="s">
        <v>39</v>
      </c>
    </row>
    <row r="6" spans="1:9" ht="10.15" x14ac:dyDescent="0.2">
      <c r="A6" s="3"/>
      <c r="B6" s="3"/>
      <c r="C6" s="3"/>
      <c r="D6" s="3"/>
      <c r="E6" s="3"/>
      <c r="I6" s="36" t="s">
        <v>40</v>
      </c>
    </row>
    <row r="7" spans="1:9" ht="10.15" x14ac:dyDescent="0.2">
      <c r="A7" s="3"/>
      <c r="B7" s="3"/>
      <c r="C7" s="3"/>
      <c r="D7" s="3"/>
      <c r="E7" s="3"/>
      <c r="I7" s="36" t="s">
        <v>41</v>
      </c>
    </row>
    <row r="8" spans="1:9" ht="10.15" x14ac:dyDescent="0.2">
      <c r="A8" s="4"/>
      <c r="B8" s="4"/>
      <c r="C8" s="4"/>
      <c r="D8" s="4"/>
      <c r="E8" s="4"/>
      <c r="I8" s="36" t="s">
        <v>42</v>
      </c>
    </row>
    <row r="9" spans="1:9" ht="10.15" x14ac:dyDescent="0.2">
      <c r="A9" s="4"/>
      <c r="B9" s="4"/>
      <c r="C9" s="4"/>
      <c r="D9" s="4"/>
      <c r="E9" s="4"/>
      <c r="I9" s="36" t="s">
        <v>44</v>
      </c>
    </row>
    <row r="10" spans="1:9" ht="8.4499999999999993" customHeight="1" x14ac:dyDescent="0.15">
      <c r="A10" s="3"/>
      <c r="B10" s="3"/>
      <c r="C10" s="3"/>
      <c r="D10" s="3"/>
      <c r="E10" s="3"/>
      <c r="F10" s="3"/>
      <c r="G10" s="5"/>
      <c r="I10" s="6"/>
    </row>
    <row r="11" spans="1:9" ht="8.4499999999999993" customHeight="1" x14ac:dyDescent="0.15">
      <c r="A11" s="62"/>
      <c r="B11" s="62"/>
      <c r="C11" s="62"/>
      <c r="D11" s="62"/>
      <c r="E11" s="62"/>
      <c r="F11" s="62"/>
      <c r="G11" s="62"/>
    </row>
    <row r="12" spans="1:9" ht="8.4499999999999993" customHeight="1" x14ac:dyDescent="0.15">
      <c r="C12" s="63">
        <v>2019</v>
      </c>
      <c r="D12" s="63"/>
      <c r="E12" s="63"/>
      <c r="F12" s="63"/>
      <c r="G12" s="63"/>
      <c r="H12" s="63"/>
      <c r="I12" s="63"/>
    </row>
    <row r="13" spans="1:9" ht="8.4499999999999993" customHeight="1" x14ac:dyDescent="0.15">
      <c r="A13" s="7" t="s">
        <v>0</v>
      </c>
      <c r="C13" s="8" t="s">
        <v>1</v>
      </c>
      <c r="D13" s="8" t="s">
        <v>2</v>
      </c>
      <c r="E13" s="8" t="s">
        <v>3</v>
      </c>
      <c r="F13" s="8" t="s">
        <v>4</v>
      </c>
      <c r="G13" s="8" t="s">
        <v>5</v>
      </c>
      <c r="H13" s="8" t="s">
        <v>6</v>
      </c>
      <c r="I13" s="8" t="s">
        <v>7</v>
      </c>
    </row>
    <row r="14" spans="1:9" ht="8.4499999999999993" customHeight="1" x14ac:dyDescent="0.15">
      <c r="D14" s="9"/>
    </row>
    <row r="15" spans="1:9" ht="8.4499999999999993" x14ac:dyDescent="0.15">
      <c r="A15" s="2" t="s">
        <v>8</v>
      </c>
      <c r="C15" s="11">
        <v>384671083.044388</v>
      </c>
      <c r="D15" s="11">
        <v>416726940.77805299</v>
      </c>
      <c r="E15" s="11">
        <v>425670901.79790902</v>
      </c>
      <c r="F15" s="11">
        <v>414214817.71562898</v>
      </c>
      <c r="G15" s="11">
        <v>373687930.11581999</v>
      </c>
      <c r="H15" s="11">
        <v>313294490.13298303</v>
      </c>
      <c r="I15" s="11">
        <v>302482345.677764</v>
      </c>
    </row>
    <row r="16" spans="1:9" ht="8.4499999999999993" x14ac:dyDescent="0.15">
      <c r="A16" s="2" t="s">
        <v>9</v>
      </c>
      <c r="C16" s="11">
        <v>218132652.470359</v>
      </c>
      <c r="D16" s="11">
        <v>223749750.60959199</v>
      </c>
      <c r="E16" s="11">
        <v>223063319.18568599</v>
      </c>
      <c r="F16" s="11">
        <v>219635490.52792799</v>
      </c>
      <c r="G16" s="11">
        <v>214495358.09727699</v>
      </c>
      <c r="H16" s="11">
        <v>203063977.24405599</v>
      </c>
      <c r="I16" s="11">
        <v>205690517.434899</v>
      </c>
    </row>
    <row r="17" spans="1:10" ht="8.4499999999999993" x14ac:dyDescent="0.15">
      <c r="A17" s="2" t="s">
        <v>10</v>
      </c>
      <c r="C17" s="11">
        <v>10719694.755338401</v>
      </c>
      <c r="D17" s="11">
        <v>10840585.030961299</v>
      </c>
      <c r="E17" s="11">
        <v>10821969.101472899</v>
      </c>
      <c r="F17" s="11">
        <v>10552274.281378601</v>
      </c>
      <c r="G17" s="11">
        <v>10929579.314773999</v>
      </c>
      <c r="H17" s="11">
        <v>10715034.7853835</v>
      </c>
      <c r="I17" s="11">
        <v>10592660.518493</v>
      </c>
    </row>
    <row r="18" spans="1:10" ht="8.4499999999999993" x14ac:dyDescent="0.15">
      <c r="A18" s="2" t="s">
        <v>11</v>
      </c>
      <c r="C18" s="11">
        <v>5897445.1922021098</v>
      </c>
      <c r="D18" s="11">
        <v>6009947.7950804401</v>
      </c>
      <c r="E18" s="11">
        <v>6455101.8136406196</v>
      </c>
      <c r="F18" s="11">
        <v>6074671.8090482801</v>
      </c>
      <c r="G18" s="11">
        <v>5903869.4168486996</v>
      </c>
      <c r="H18" s="11">
        <v>5886163.8609247496</v>
      </c>
      <c r="I18" s="11">
        <v>6336032.9948235396</v>
      </c>
    </row>
    <row r="19" spans="1:10" ht="8.4499999999999993" x14ac:dyDescent="0.15">
      <c r="A19" s="2" t="s">
        <v>12</v>
      </c>
      <c r="C19" s="11">
        <v>141846.29272999999</v>
      </c>
      <c r="D19" s="11">
        <v>129519.71531</v>
      </c>
      <c r="E19" s="11">
        <v>131728.97601999901</v>
      </c>
      <c r="F19" s="11">
        <v>145607.90088</v>
      </c>
      <c r="G19" s="11">
        <v>143549.94414000001</v>
      </c>
      <c r="H19" s="11">
        <v>154302.39215</v>
      </c>
      <c r="I19" s="11">
        <v>135608.92139999999</v>
      </c>
    </row>
    <row r="20" spans="1:10" ht="8.4499999999999993" x14ac:dyDescent="0.15">
      <c r="A20" s="2" t="s">
        <v>13</v>
      </c>
      <c r="C20" s="38">
        <v>401812.06792</v>
      </c>
      <c r="D20" s="38">
        <v>419107.01552000002</v>
      </c>
      <c r="E20" s="38">
        <v>421575.11775999999</v>
      </c>
      <c r="F20" s="38">
        <v>421434.19292</v>
      </c>
      <c r="G20" s="38">
        <v>419029.95856</v>
      </c>
      <c r="H20" s="38">
        <v>389005.80527999997</v>
      </c>
      <c r="I20" s="38">
        <v>384627.42008000001</v>
      </c>
    </row>
    <row r="21" spans="1:10" x14ac:dyDescent="0.15">
      <c r="A21" s="2" t="s">
        <v>14</v>
      </c>
      <c r="C21" s="11">
        <f>SUM(C15:C20)</f>
        <v>619964533.82293749</v>
      </c>
      <c r="D21" s="11">
        <f t="shared" ref="D21:I21" si="0">SUM(D15:D20)</f>
        <v>657875850.94451666</v>
      </c>
      <c r="E21" s="11">
        <f t="shared" si="0"/>
        <v>666564595.99248838</v>
      </c>
      <c r="F21" s="11">
        <f t="shared" si="0"/>
        <v>651044296.42778385</v>
      </c>
      <c r="G21" s="11">
        <f t="shared" si="0"/>
        <v>605579316.84741962</v>
      </c>
      <c r="H21" s="11">
        <f t="shared" si="0"/>
        <v>533502974.22077727</v>
      </c>
      <c r="I21" s="11">
        <f t="shared" si="0"/>
        <v>525621792.96745956</v>
      </c>
    </row>
    <row r="22" spans="1:10" x14ac:dyDescent="0.15">
      <c r="C22" s="11"/>
      <c r="D22" s="11"/>
      <c r="E22" s="11"/>
      <c r="F22" s="11"/>
      <c r="G22" s="11"/>
      <c r="H22" s="11"/>
      <c r="I22" s="11"/>
    </row>
    <row r="23" spans="1:10" x14ac:dyDescent="0.15">
      <c r="A23" s="2" t="s">
        <v>15</v>
      </c>
      <c r="C23" s="11">
        <v>5443838.1955800131</v>
      </c>
      <c r="D23" s="11">
        <v>3895461.5945508294</v>
      </c>
      <c r="E23" s="11">
        <v>3928814.7344710175</v>
      </c>
      <c r="F23" s="11">
        <v>4326173.8215737157</v>
      </c>
      <c r="G23" s="11">
        <v>3952887.0789356986</v>
      </c>
      <c r="H23" s="11">
        <v>4005304.3467236115</v>
      </c>
      <c r="I23" s="11">
        <v>4988352.5965111777</v>
      </c>
    </row>
    <row r="24" spans="1:10" ht="8.4499999999999993" customHeight="1" x14ac:dyDescent="0.15">
      <c r="C24" s="12"/>
      <c r="D24" s="12"/>
      <c r="E24" s="12"/>
      <c r="F24" s="12"/>
      <c r="G24" s="12"/>
      <c r="H24" s="12"/>
      <c r="I24" s="12"/>
    </row>
    <row r="25" spans="1:10" x14ac:dyDescent="0.15">
      <c r="A25" s="2" t="s">
        <v>16</v>
      </c>
      <c r="C25" s="11">
        <f t="shared" ref="C25:I25" si="1">+$H$43*C$21/$H$39</f>
        <v>97867.415511242216</v>
      </c>
      <c r="D25" s="11">
        <f t="shared" si="1"/>
        <v>103852.08467035853</v>
      </c>
      <c r="E25" s="11">
        <f t="shared" si="1"/>
        <v>105223.68735968907</v>
      </c>
      <c r="F25" s="11">
        <f t="shared" si="1"/>
        <v>102773.65752170532</v>
      </c>
      <c r="G25" s="11">
        <f t="shared" si="1"/>
        <v>95596.569470612958</v>
      </c>
      <c r="H25" s="11">
        <f t="shared" si="1"/>
        <v>84218.619624232102</v>
      </c>
      <c r="I25" s="11">
        <f t="shared" si="1"/>
        <v>82974.498713505716</v>
      </c>
      <c r="J25" s="13"/>
    </row>
    <row r="26" spans="1:10" x14ac:dyDescent="0.15">
      <c r="C26" s="10"/>
      <c r="D26" s="10"/>
      <c r="E26" s="10"/>
      <c r="F26" s="10"/>
      <c r="G26" s="10"/>
      <c r="H26" s="10"/>
      <c r="I26" s="10"/>
    </row>
    <row r="27" spans="1:10" ht="28.5" customHeight="1" thickBot="1" x14ac:dyDescent="0.2">
      <c r="A27" s="14" t="s">
        <v>17</v>
      </c>
      <c r="C27" s="15">
        <f t="shared" ref="C27:H27" si="2">SUM(C21:C25)</f>
        <v>625506239.43402874</v>
      </c>
      <c r="D27" s="15">
        <f t="shared" si="2"/>
        <v>661875164.62373781</v>
      </c>
      <c r="E27" s="15">
        <f t="shared" si="2"/>
        <v>670598634.41431904</v>
      </c>
      <c r="F27" s="15">
        <f t="shared" si="2"/>
        <v>655473243.90687931</v>
      </c>
      <c r="G27" s="15">
        <f t="shared" si="2"/>
        <v>609627800.49582601</v>
      </c>
      <c r="H27" s="15">
        <f t="shared" si="2"/>
        <v>537592497.18712509</v>
      </c>
      <c r="I27" s="15">
        <f>SUM(I21:I25)</f>
        <v>530693120.06268424</v>
      </c>
    </row>
    <row r="28" spans="1:10" ht="9.75" thickTop="1" x14ac:dyDescent="0.15">
      <c r="C28" s="16"/>
      <c r="D28" s="16"/>
      <c r="E28" s="16"/>
      <c r="F28" s="16"/>
      <c r="G28" s="16"/>
      <c r="H28" s="16"/>
      <c r="I28" s="16"/>
    </row>
    <row r="29" spans="1:10" x14ac:dyDescent="0.15">
      <c r="C29" s="16"/>
      <c r="D29" s="16"/>
      <c r="E29" s="16"/>
      <c r="F29" s="16"/>
      <c r="G29" s="16"/>
      <c r="H29" s="16"/>
      <c r="I29" s="16"/>
    </row>
    <row r="30" spans="1:10" x14ac:dyDescent="0.15">
      <c r="C30" s="63">
        <v>2020</v>
      </c>
      <c r="D30" s="63"/>
      <c r="E30" s="63"/>
      <c r="F30" s="63"/>
      <c r="G30" s="63"/>
    </row>
    <row r="31" spans="1:10" x14ac:dyDescent="0.15">
      <c r="A31" s="7" t="s">
        <v>0</v>
      </c>
      <c r="C31" s="8" t="s">
        <v>18</v>
      </c>
      <c r="D31" s="8" t="s">
        <v>19</v>
      </c>
      <c r="E31" s="8" t="s">
        <v>20</v>
      </c>
      <c r="F31" s="8" t="s">
        <v>21</v>
      </c>
      <c r="G31" s="8" t="s">
        <v>22</v>
      </c>
      <c r="H31" s="35" t="s">
        <v>30</v>
      </c>
    </row>
    <row r="33" spans="1:8" x14ac:dyDescent="0.15">
      <c r="A33" s="2" t="s">
        <v>8</v>
      </c>
      <c r="C33" s="11">
        <v>330526484.408216</v>
      </c>
      <c r="D33" s="11">
        <v>299490997.69677198</v>
      </c>
      <c r="E33" s="11">
        <v>294154416.29971701</v>
      </c>
      <c r="F33" s="11">
        <v>300045963.40568</v>
      </c>
      <c r="G33" s="11">
        <v>345187763.280128</v>
      </c>
      <c r="H33" s="11">
        <f t="shared" ref="H33:H38" si="3">SUM(C15:I15)+SUM(C33:G33)</f>
        <v>4200154134.3530588</v>
      </c>
    </row>
    <row r="34" spans="1:8" x14ac:dyDescent="0.15">
      <c r="A34" s="2" t="s">
        <v>9</v>
      </c>
      <c r="C34" s="11">
        <v>207141569.86654001</v>
      </c>
      <c r="D34" s="11">
        <v>194589719.41202101</v>
      </c>
      <c r="E34" s="11">
        <v>200946607.83497301</v>
      </c>
      <c r="F34" s="11">
        <v>199118888.42765799</v>
      </c>
      <c r="G34" s="11">
        <v>211855230.94781601</v>
      </c>
      <c r="H34" s="11">
        <f t="shared" si="3"/>
        <v>2521483082.058805</v>
      </c>
    </row>
    <row r="35" spans="1:8" x14ac:dyDescent="0.15">
      <c r="A35" s="2" t="s">
        <v>10</v>
      </c>
      <c r="C35" s="11">
        <v>10478658.533305701</v>
      </c>
      <c r="D35" s="11">
        <v>11055055.9581562</v>
      </c>
      <c r="E35" s="11">
        <v>11070610.0209959</v>
      </c>
      <c r="F35" s="11">
        <v>10933782.4066015</v>
      </c>
      <c r="G35" s="11">
        <v>10753258.728518199</v>
      </c>
      <c r="H35" s="11">
        <f t="shared" si="3"/>
        <v>129463163.43537921</v>
      </c>
    </row>
    <row r="36" spans="1:8" x14ac:dyDescent="0.15">
      <c r="A36" s="2" t="s">
        <v>11</v>
      </c>
      <c r="C36" s="11">
        <v>6206758.3285513604</v>
      </c>
      <c r="D36" s="11">
        <v>6125333.2670918005</v>
      </c>
      <c r="E36" s="11">
        <v>6153439.4357235702</v>
      </c>
      <c r="F36" s="11">
        <v>6259144.9751281403</v>
      </c>
      <c r="G36" s="11">
        <v>6258335.4254928799</v>
      </c>
      <c r="H36" s="11">
        <f t="shared" si="3"/>
        <v>73566244.314556181</v>
      </c>
    </row>
    <row r="37" spans="1:8" x14ac:dyDescent="0.15">
      <c r="A37" s="2" t="s">
        <v>12</v>
      </c>
      <c r="C37" s="11">
        <v>126450.88086999999</v>
      </c>
      <c r="D37" s="11">
        <v>137233.58663000001</v>
      </c>
      <c r="E37" s="11">
        <v>153546.27122</v>
      </c>
      <c r="F37" s="11">
        <v>139994.94628999999</v>
      </c>
      <c r="G37" s="11">
        <v>144797.48600999999</v>
      </c>
      <c r="H37" s="11">
        <f t="shared" si="3"/>
        <v>1684187.313649999</v>
      </c>
    </row>
    <row r="38" spans="1:8" x14ac:dyDescent="0.15">
      <c r="A38" s="2" t="s">
        <v>13</v>
      </c>
      <c r="C38" s="38">
        <v>395293.84447999898</v>
      </c>
      <c r="D38" s="38">
        <v>383575.83752</v>
      </c>
      <c r="E38" s="38">
        <v>376453.13500000001</v>
      </c>
      <c r="F38" s="38">
        <v>407906.20539999998</v>
      </c>
      <c r="G38" s="38">
        <v>398233.49708</v>
      </c>
      <c r="H38" s="38">
        <f t="shared" si="3"/>
        <v>4818054.0975199994</v>
      </c>
    </row>
    <row r="39" spans="1:8" x14ac:dyDescent="0.15">
      <c r="A39" s="2" t="s">
        <v>14</v>
      </c>
      <c r="C39" s="11">
        <f t="shared" ref="C39:G39" si="4">SUM(C33:C38)</f>
        <v>554875215.86196303</v>
      </c>
      <c r="D39" s="11">
        <f t="shared" si="4"/>
        <v>511781915.75819105</v>
      </c>
      <c r="E39" s="11">
        <f t="shared" si="4"/>
        <v>512855072.99762952</v>
      </c>
      <c r="F39" s="11">
        <f t="shared" si="4"/>
        <v>516905680.36675763</v>
      </c>
      <c r="G39" s="11">
        <f t="shared" si="4"/>
        <v>574597619.36504507</v>
      </c>
      <c r="H39" s="11">
        <f>SUM(H33:H38)</f>
        <v>6931168865.5729685</v>
      </c>
    </row>
    <row r="40" spans="1:8" x14ac:dyDescent="0.15">
      <c r="C40" s="11"/>
      <c r="D40" s="11"/>
      <c r="E40" s="11"/>
      <c r="F40" s="11"/>
      <c r="G40" s="11"/>
      <c r="H40" s="11"/>
    </row>
    <row r="41" spans="1:8" x14ac:dyDescent="0.15">
      <c r="A41" s="2" t="s">
        <v>23</v>
      </c>
      <c r="C41" s="11">
        <v>3432161.5569764748</v>
      </c>
      <c r="D41" s="11">
        <v>3345774.3308316055</v>
      </c>
      <c r="E41" s="11">
        <v>3603999.6897641979</v>
      </c>
      <c r="F41" s="11">
        <v>3648913.6976251183</v>
      </c>
      <c r="G41" s="11">
        <v>3841766.4965332132</v>
      </c>
      <c r="H41" s="11">
        <f>SUM(C23:I23)+SUM(C41:G41)</f>
        <v>48413448.140076667</v>
      </c>
    </row>
    <row r="42" spans="1:8" x14ac:dyDescent="0.15">
      <c r="C42" s="11"/>
      <c r="D42" s="11"/>
      <c r="E42" s="11"/>
      <c r="F42" s="11"/>
      <c r="G42" s="11"/>
      <c r="H42" s="11"/>
    </row>
    <row r="43" spans="1:8" x14ac:dyDescent="0.15">
      <c r="A43" s="2" t="s">
        <v>16</v>
      </c>
      <c r="C43" s="11">
        <f>+$H$43*C$39/$H$39</f>
        <v>87592.435284632404</v>
      </c>
      <c r="D43" s="11">
        <f t="shared" ref="D43:G43" si="5">+$H$43*D$39/$H$39</f>
        <v>80789.739844942931</v>
      </c>
      <c r="E43" s="11">
        <f t="shared" si="5"/>
        <v>80959.148125144682</v>
      </c>
      <c r="F43" s="11">
        <f t="shared" si="5"/>
        <v>81598.57579050299</v>
      </c>
      <c r="G43" s="11">
        <f t="shared" si="5"/>
        <v>90705.807990993984</v>
      </c>
      <c r="H43" s="11">
        <f>'Unbilled Revenue'!E14</f>
        <v>1094152.2399075627</v>
      </c>
    </row>
    <row r="44" spans="1:8" x14ac:dyDescent="0.15">
      <c r="C44" s="10"/>
      <c r="D44" s="10"/>
      <c r="E44" s="10"/>
      <c r="F44" s="10"/>
      <c r="G44" s="10"/>
      <c r="H44" s="17"/>
    </row>
    <row r="45" spans="1:8" ht="30.75" customHeight="1" thickBot="1" x14ac:dyDescent="0.2">
      <c r="A45" s="14" t="s">
        <v>17</v>
      </c>
      <c r="C45" s="15">
        <f>SUM(C39:C43)</f>
        <v>558394969.85422409</v>
      </c>
      <c r="D45" s="15">
        <f>SUM(D39:D43)</f>
        <v>515208479.82886755</v>
      </c>
      <c r="E45" s="15">
        <f>SUM(E39:E43)</f>
        <v>516540031.8355189</v>
      </c>
      <c r="F45" s="15">
        <f>SUM(F39:F43)</f>
        <v>520636192.64017326</v>
      </c>
      <c r="G45" s="15">
        <f>SUM(G39:G43)</f>
        <v>578530091.66956925</v>
      </c>
      <c r="H45" s="19">
        <f>SUM(H39:H44)</f>
        <v>6980676465.9529524</v>
      </c>
    </row>
    <row r="46" spans="1:8" ht="9.75" thickTop="1" x14ac:dyDescent="0.15">
      <c r="A46" s="14"/>
      <c r="C46" s="20"/>
      <c r="D46" s="20"/>
      <c r="E46" s="20"/>
      <c r="F46" s="20"/>
      <c r="G46" s="20"/>
      <c r="H46" s="21"/>
    </row>
    <row r="48" spans="1:8" x14ac:dyDescent="0.15">
      <c r="A48" s="2" t="s">
        <v>24</v>
      </c>
    </row>
  </sheetData>
  <mergeCells count="3">
    <mergeCell ref="A11:G11"/>
    <mergeCell ref="C12:I12"/>
    <mergeCell ref="C30:G30"/>
  </mergeCells>
  <pageMargins left="0.7416666666666667" right="1" top="1" bottom="1" header="0.5" footer="0.3"/>
  <pageSetup scale="89" orientation="landscape" r:id="rId1"/>
  <headerFooter>
    <oddHeader xml:space="preserve">&amp;R&amp;"Arial,Regular"&amp;9Docket No. 160021-EI, &amp;"Arial,Italic"et al.&amp;"Arial,Regular"
FPL POD No. 10
Attachment V
Page &amp;P of &amp;N&amp;"Times New Roman,Bold"
</oddHead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view="pageLayout" zoomScaleNormal="100" workbookViewId="0">
      <selection activeCell="B7" sqref="B7"/>
    </sheetView>
  </sheetViews>
  <sheetFormatPr defaultRowHeight="15" x14ac:dyDescent="0.25"/>
  <cols>
    <col min="1" max="1" width="23.28515625" customWidth="1"/>
    <col min="4" max="5" width="17.42578125" bestFit="1" customWidth="1"/>
    <col min="7" max="7" width="13.5703125" bestFit="1" customWidth="1"/>
  </cols>
  <sheetData>
    <row r="1" spans="1:8" ht="14.45" x14ac:dyDescent="0.3">
      <c r="A1" s="61" t="s">
        <v>51</v>
      </c>
    </row>
    <row r="2" spans="1:8" ht="14.45" x14ac:dyDescent="0.3">
      <c r="A2" s="61" t="s">
        <v>49</v>
      </c>
    </row>
    <row r="4" spans="1:8" ht="15.6" x14ac:dyDescent="0.3">
      <c r="A4" s="40" t="s">
        <v>45</v>
      </c>
    </row>
    <row r="6" spans="1:8" ht="15.6" x14ac:dyDescent="0.3">
      <c r="A6" s="41"/>
      <c r="B6" s="42"/>
      <c r="C6" s="41"/>
      <c r="D6" s="43">
        <v>43586</v>
      </c>
      <c r="E6" s="43">
        <v>43952</v>
      </c>
      <c r="F6" s="41"/>
      <c r="G6" s="41"/>
      <c r="H6" s="41"/>
    </row>
    <row r="7" spans="1:8" ht="15.6" x14ac:dyDescent="0.3">
      <c r="A7" s="44"/>
      <c r="B7" s="45"/>
      <c r="C7" s="46"/>
      <c r="D7" s="41"/>
      <c r="E7" s="41"/>
      <c r="F7" s="41"/>
      <c r="G7" s="41"/>
      <c r="H7" s="44"/>
    </row>
    <row r="8" spans="1:8" ht="15.6" x14ac:dyDescent="0.3">
      <c r="A8" s="47" t="s">
        <v>32</v>
      </c>
      <c r="B8" s="47"/>
      <c r="C8" s="41"/>
      <c r="D8" s="48">
        <v>63.33</v>
      </c>
      <c r="E8" s="48">
        <v>63.38</v>
      </c>
      <c r="F8" s="41" t="s">
        <v>37</v>
      </c>
      <c r="G8" s="41"/>
      <c r="H8" s="47"/>
    </row>
    <row r="9" spans="1:8" ht="15.6" x14ac:dyDescent="0.3">
      <c r="A9" s="41"/>
      <c r="B9" s="47"/>
      <c r="C9" s="41"/>
      <c r="D9" s="48"/>
      <c r="E9" s="48"/>
      <c r="F9" s="41"/>
      <c r="G9" s="41"/>
      <c r="H9" s="41"/>
    </row>
    <row r="10" spans="1:8" ht="15.6" x14ac:dyDescent="0.3">
      <c r="A10" s="47" t="s">
        <v>33</v>
      </c>
      <c r="B10" s="47"/>
      <c r="C10" s="41"/>
      <c r="D10" s="49">
        <v>4760336.601170524</v>
      </c>
      <c r="E10" s="49">
        <v>4773844.5754502499</v>
      </c>
      <c r="F10" s="41" t="s">
        <v>34</v>
      </c>
      <c r="G10" s="41"/>
      <c r="H10" s="47"/>
    </row>
    <row r="11" spans="1:8" ht="15.6" x14ac:dyDescent="0.3">
      <c r="A11" s="46"/>
      <c r="B11" s="46"/>
      <c r="C11" s="46"/>
      <c r="D11" s="50"/>
      <c r="E11" s="50"/>
      <c r="F11" s="41"/>
      <c r="G11" s="41"/>
      <c r="H11" s="46"/>
    </row>
    <row r="12" spans="1:8" ht="15.6" x14ac:dyDescent="0.3">
      <c r="A12" s="47"/>
      <c r="B12" s="51"/>
      <c r="C12" s="51"/>
      <c r="D12" s="52">
        <f>D8*D10</f>
        <v>301472116.9521293</v>
      </c>
      <c r="E12" s="52">
        <f>E8*E10</f>
        <v>302566269.19203687</v>
      </c>
      <c r="F12" s="41"/>
      <c r="G12" s="52"/>
      <c r="H12" s="47"/>
    </row>
    <row r="13" spans="1:8" ht="15.6" x14ac:dyDescent="0.3">
      <c r="A13" s="53"/>
      <c r="B13" s="41"/>
      <c r="C13" s="53"/>
      <c r="D13" s="54"/>
      <c r="E13" s="54"/>
      <c r="F13" s="41"/>
      <c r="G13" s="41"/>
      <c r="H13" s="53"/>
    </row>
    <row r="14" spans="1:8" ht="15.6" x14ac:dyDescent="0.3">
      <c r="A14" s="53" t="s">
        <v>35</v>
      </c>
      <c r="B14" s="53"/>
      <c r="C14" s="53"/>
      <c r="D14" s="52"/>
      <c r="E14" s="55">
        <f>E12-D12</f>
        <v>1094152.2399075627</v>
      </c>
      <c r="F14" s="41"/>
      <c r="G14" s="41"/>
      <c r="H14" s="53"/>
    </row>
    <row r="15" spans="1:8" ht="15.6" x14ac:dyDescent="0.3">
      <c r="A15" s="41"/>
      <c r="B15" s="41"/>
      <c r="C15" s="41"/>
      <c r="D15" s="41"/>
      <c r="E15" s="41"/>
      <c r="F15" s="41"/>
      <c r="G15" s="41"/>
      <c r="H15" s="41"/>
    </row>
    <row r="16" spans="1:8" ht="37.5" customHeight="1" x14ac:dyDescent="0.3">
      <c r="A16" s="64" t="s">
        <v>36</v>
      </c>
      <c r="B16" s="65"/>
      <c r="C16" s="65"/>
      <c r="D16" s="65"/>
      <c r="E16" s="65"/>
      <c r="F16" s="65"/>
      <c r="G16" s="65"/>
      <c r="H16" s="65"/>
    </row>
    <row r="19" spans="4:7" ht="15.75" x14ac:dyDescent="0.25">
      <c r="D19" s="56"/>
      <c r="E19" s="56"/>
    </row>
    <row r="20" spans="4:7" ht="15.75" x14ac:dyDescent="0.25">
      <c r="D20" s="57"/>
      <c r="E20" s="57"/>
    </row>
    <row r="21" spans="4:7" ht="15.75" x14ac:dyDescent="0.25">
      <c r="D21" s="58"/>
      <c r="E21" s="58"/>
    </row>
    <row r="22" spans="4:7" ht="15.75" x14ac:dyDescent="0.25">
      <c r="D22" s="52"/>
      <c r="E22" s="52"/>
    </row>
    <row r="23" spans="4:7" ht="15.75" x14ac:dyDescent="0.25">
      <c r="D23" s="54"/>
      <c r="E23" s="54"/>
      <c r="G23" s="59"/>
    </row>
    <row r="24" spans="4:7" ht="15.75" x14ac:dyDescent="0.25">
      <c r="D24" s="52"/>
      <c r="E24" s="52"/>
    </row>
    <row r="25" spans="4:7" ht="15.75" x14ac:dyDescent="0.25">
      <c r="D25" s="52"/>
      <c r="E25" s="60"/>
    </row>
  </sheetData>
  <mergeCells count="1">
    <mergeCell ref="A16:H16"/>
  </mergeCells>
  <pageMargins left="0.7416666666666667" right="1" top="1" bottom="1" header="0.5" footer="0.3"/>
  <pageSetup scale="89" orientation="landscape" r:id="rId1"/>
  <headerFooter>
    <oddHeader xml:space="preserve">&amp;R&amp;"Arial,Regular"&amp;9Docket No. 160021-EI, &amp;"Arial,Italic"et al.&amp;"Arial,Regular"
FPL POD No. 10
Attachment V
Page &amp;P of &amp;N&amp;"Times New Roman,Bold"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551BDB-397A-492E-B256-C88DEF790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244161-32D2-4FCC-BB15-988EF7DED3E2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1104C43F-937D-4998-87ED-7ACF2B401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Attachment 6 Page 1</vt:lpstr>
      <vt:lpstr>Attachment 6 Page 2</vt:lpstr>
      <vt:lpstr>Unbilled Revenue</vt:lpstr>
      <vt:lpstr>'Attachment 6 Page 2'!Print_Area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tjb0odw</dc:creator>
  <cp:lastModifiedBy>Siqveland, Kevin</cp:lastModifiedBy>
  <cp:revision>1</cp:revision>
  <dcterms:created xsi:type="dcterms:W3CDTF">2016-07-21T20:48:52Z</dcterms:created>
  <dcterms:modified xsi:type="dcterms:W3CDTF">2016-07-21T20:48:53Z</dcterms:modified>
  <cp:version>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