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2" yWindow="6792" windowWidth="15372" windowHeight="1548" tabRatio="737"/>
  </bookViews>
  <sheets>
    <sheet name="Page 1 of 1" sheetId="13" r:id="rId1"/>
  </sheets>
  <calcPr calcId="145621"/>
</workbook>
</file>

<file path=xl/calcChain.xml><?xml version="1.0" encoding="utf-8"?>
<calcChain xmlns="http://schemas.openxmlformats.org/spreadsheetml/2006/main">
  <c r="H29" i="13" l="1"/>
  <c r="E29" i="13"/>
  <c r="B29" i="13"/>
  <c r="C15" i="13"/>
  <c r="D15" i="13"/>
  <c r="F15" i="13"/>
  <c r="J15" i="13"/>
  <c r="C13" i="13"/>
  <c r="D13" i="13"/>
  <c r="F13" i="13"/>
  <c r="J13" i="13"/>
  <c r="C11" i="13"/>
  <c r="D11" i="13"/>
  <c r="F11" i="13"/>
  <c r="J11" i="13"/>
  <c r="C9" i="13"/>
  <c r="C27" i="13"/>
  <c r="D27" i="13"/>
  <c r="F27" i="13"/>
  <c r="J27" i="13"/>
  <c r="C17" i="13"/>
  <c r="D17" i="13"/>
  <c r="F17" i="13"/>
  <c r="J17" i="13"/>
  <c r="C21" i="13"/>
  <c r="D21" i="13"/>
  <c r="F21" i="13"/>
  <c r="J21" i="13"/>
  <c r="C25" i="13"/>
  <c r="D25" i="13"/>
  <c r="F25" i="13"/>
  <c r="J25" i="13"/>
  <c r="D9" i="13"/>
  <c r="C19" i="13"/>
  <c r="D19" i="13"/>
  <c r="F19" i="13"/>
  <c r="J19" i="13"/>
  <c r="C23" i="13"/>
  <c r="D23" i="13"/>
  <c r="F23" i="13"/>
  <c r="J23" i="13"/>
  <c r="F9" i="13"/>
  <c r="D29" i="13"/>
  <c r="F29" i="13"/>
  <c r="J9" i="13"/>
  <c r="J29" i="13"/>
</calcChain>
</file>

<file path=xl/sharedStrings.xml><?xml version="1.0" encoding="utf-8"?>
<sst xmlns="http://schemas.openxmlformats.org/spreadsheetml/2006/main" count="26" uniqueCount="25">
  <si>
    <t>OTHER PRODUCTION</t>
  </si>
  <si>
    <t>OTHER POWER SUPPLY</t>
  </si>
  <si>
    <t>TRANSMISSION</t>
  </si>
  <si>
    <t>DISTRIBUTION</t>
  </si>
  <si>
    <t>CUSTOMER ACCOUNTS</t>
  </si>
  <si>
    <t>CUSTOMER SERVICE</t>
  </si>
  <si>
    <t>SALES</t>
  </si>
  <si>
    <t xml:space="preserve"> </t>
  </si>
  <si>
    <t>Functional O&amp;M</t>
  </si>
  <si>
    <t>STEAM PRODUCTION</t>
  </si>
  <si>
    <t>NUCLEAR PRODUCTION</t>
  </si>
  <si>
    <t>ADMINISTRATIVE &amp; GENERAL</t>
  </si>
  <si>
    <t>TOTAL</t>
  </si>
  <si>
    <t>Docket No. 160021-EI</t>
  </si>
  <si>
    <t>2017
Test Year Benchmark O&amp;M</t>
  </si>
  <si>
    <t>2017
Test Year O&amp;M</t>
  </si>
  <si>
    <t>Adjusted 2013 Base Year O&amp;M</t>
  </si>
  <si>
    <t>Difference</t>
  </si>
  <si>
    <t>Exhibit REB-15, Page 1 of 1</t>
  </si>
  <si>
    <t>As-Filed 
2017
Test Year Variance</t>
  </si>
  <si>
    <t>Proposed
2017
Test Year Variance</t>
  </si>
  <si>
    <t>Proposed Compound Multiplier</t>
  </si>
  <si>
    <t>Illustrative MFR C-37 with Revised Inflation Factor</t>
  </si>
  <si>
    <t>SFHHA 013870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</si>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</sst>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%"/>
    <numFmt numFmtId="166" formatCode="_(&quot;$&quot;* #,##0_);_(&quot;$&quot;* \(#,##0\);_(&quot;$&quot;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6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2" applyNumberFormat="0" applyAlignment="0" applyProtection="0"/>
    <xf numFmtId="0" fontId="21" fillId="0" borderId="7" applyNumberFormat="0" applyFill="0" applyAlignment="0" applyProtection="0"/>
    <xf numFmtId="0" fontId="22" fillId="31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10" fillId="0" borderId="0"/>
    <xf numFmtId="0" fontId="4" fillId="0" borderId="0" applyAlignment="0">
      <alignment vertical="top" wrapText="1"/>
      <protection locked="0"/>
    </xf>
    <xf numFmtId="0" fontId="2" fillId="0" borderId="0"/>
    <xf numFmtId="0" fontId="3" fillId="32" borderId="8" applyNumberFormat="0" applyFont="0" applyAlignment="0" applyProtection="0"/>
    <xf numFmtId="0" fontId="25" fillId="27" borderId="9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37" fontId="7" fillId="0" borderId="0" xfId="0" applyNumberFormat="1" applyFont="1"/>
    <xf numFmtId="37" fontId="7" fillId="0" borderId="0" xfId="0" applyNumberFormat="1" applyFont="1" applyFill="1"/>
    <xf numFmtId="0" fontId="7" fillId="0" borderId="0" xfId="0" applyFont="1"/>
    <xf numFmtId="37" fontId="7" fillId="0" borderId="0" xfId="0" applyNumberFormat="1" applyFont="1" applyAlignment="1">
      <alignment horizontal="center"/>
    </xf>
    <xf numFmtId="37" fontId="7" fillId="0" borderId="0" xfId="0" applyNumberFormat="1" applyFont="1" applyFill="1" applyAlignment="1">
      <alignment horizontal="center"/>
    </xf>
    <xf numFmtId="166" fontId="7" fillId="0" borderId="0" xfId="30" applyNumberFormat="1" applyFont="1" applyAlignment="1">
      <alignment horizontal="left"/>
    </xf>
    <xf numFmtId="0" fontId="7" fillId="0" borderId="0" xfId="0" applyFont="1" applyFill="1"/>
    <xf numFmtId="0" fontId="29" fillId="0" borderId="0" xfId="40" applyFont="1" applyAlignment="1">
      <alignment horizontal="right"/>
    </xf>
    <xf numFmtId="37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Fill="1"/>
    <xf numFmtId="37" fontId="7" fillId="0" borderId="0" xfId="0" applyNumberFormat="1" applyFont="1" applyAlignment="1" applyProtection="1">
      <alignment horizontal="center"/>
    </xf>
    <xf numFmtId="37" fontId="7" fillId="0" borderId="0" xfId="0" applyNumberFormat="1" applyFont="1" applyFill="1" applyAlignment="1" applyProtection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7" fontId="8" fillId="0" borderId="1" xfId="0" applyNumberFormat="1" applyFont="1" applyBorder="1" applyAlignment="1">
      <alignment horizontal="center" wrapText="1"/>
    </xf>
    <xf numFmtId="37" fontId="8" fillId="0" borderId="1" xfId="0" applyNumberFormat="1" applyFont="1" applyFill="1" applyBorder="1" applyAlignment="1">
      <alignment horizontal="center" wrapText="1"/>
    </xf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Fill="1" applyAlignment="1">
      <alignment horizontal="center"/>
    </xf>
    <xf numFmtId="166" fontId="2" fillId="0" borderId="0" xfId="3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6" fontId="2" fillId="0" borderId="0" xfId="30" applyNumberFormat="1" applyFont="1" applyFill="1" applyAlignment="1">
      <alignment horizontal="left"/>
    </xf>
    <xf numFmtId="166" fontId="8" fillId="0" borderId="0" xfId="30" applyNumberFormat="1" applyFont="1" applyAlignment="1">
      <alignment horizontal="left"/>
    </xf>
    <xf numFmtId="166" fontId="2" fillId="0" borderId="1" xfId="30" applyNumberFormat="1" applyFont="1" applyBorder="1" applyAlignment="1">
      <alignment horizontal="left"/>
    </xf>
    <xf numFmtId="166" fontId="2" fillId="0" borderId="1" xfId="30" applyNumberFormat="1" applyFont="1" applyFill="1" applyBorder="1" applyAlignment="1">
      <alignment horizontal="left"/>
    </xf>
    <xf numFmtId="166" fontId="8" fillId="0" borderId="1" xfId="30" applyNumberFormat="1" applyFont="1" applyBorder="1" applyAlignment="1">
      <alignment horizontal="left"/>
    </xf>
    <xf numFmtId="166" fontId="2" fillId="0" borderId="0" xfId="30" applyNumberFormat="1" applyFont="1" applyBorder="1" applyAlignment="1">
      <alignment horizontal="left"/>
    </xf>
    <xf numFmtId="166" fontId="2" fillId="0" borderId="0" xfId="30" applyNumberFormat="1" applyFont="1" applyFill="1" applyBorder="1" applyAlignment="1">
      <alignment horizontal="left"/>
    </xf>
    <xf numFmtId="166" fontId="8" fillId="0" borderId="0" xfId="30" applyNumberFormat="1" applyFont="1" applyBorder="1" applyAlignment="1">
      <alignment horizontal="left"/>
    </xf>
    <xf numFmtId="0" fontId="30" fillId="0" borderId="0" xfId="40" applyFont="1" applyAlignment="1">
      <alignment horizontal="center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9"/>
    <cellStyle name="Currency" xfId="30" builtinId="4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10 2 2" xfId="40"/>
    <cellStyle name="Normal 2" xfId="41"/>
    <cellStyle name="Normal 2 2" xfId="42"/>
    <cellStyle name="Normal 2 3" xfId="43"/>
    <cellStyle name="Normal 3" xfId="44"/>
    <cellStyle name="Normal 4" xfId="45"/>
    <cellStyle name="Note 2" xfId="46"/>
    <cellStyle name="Output" xfId="47" builtinId="21" customBuiltin="1"/>
    <cellStyle name="Percent 2" xfId="48"/>
    <cellStyle name="Percent 3" xfId="49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sqref="A1:A2"/>
    </sheetView>
  </sheetViews>
  <sheetFormatPr defaultColWidth="9.109375" defaultRowHeight="15" x14ac:dyDescent="0.25"/>
  <cols>
    <col min="1" max="1" width="36" style="4" customWidth="1"/>
    <col min="2" max="2" width="15.5546875" style="2" customWidth="1"/>
    <col min="3" max="3" width="15.6640625" style="4" customWidth="1"/>
    <col min="4" max="4" width="14.6640625" style="2" customWidth="1"/>
    <col min="5" max="5" width="14.33203125" style="3" customWidth="1"/>
    <col min="6" max="6" width="15.6640625" style="2" customWidth="1"/>
    <col min="7" max="7" width="3.5546875" style="2" customWidth="1"/>
    <col min="8" max="8" width="15.6640625" style="2" customWidth="1"/>
    <col min="9" max="9" width="3.88671875" style="4" customWidth="1"/>
    <col min="10" max="10" width="14.109375" style="4" customWidth="1"/>
    <col min="11" max="16384" width="9.109375" style="4"/>
  </cols>
  <sheetData>
    <row r="1" spans="1:10" x14ac:dyDescent="0.25">
      <c r="A1" s="4" t="s">
        <v>23</v>
      </c>
      <c r="F1" s="9"/>
      <c r="G1" s="9"/>
      <c r="H1" s="9"/>
      <c r="I1" s="9"/>
      <c r="J1" s="9" t="s">
        <v>13</v>
      </c>
    </row>
    <row r="2" spans="1:10" x14ac:dyDescent="0.25">
      <c r="A2" s="4" t="s">
        <v>24</v>
      </c>
      <c r="F2" s="9"/>
      <c r="G2" s="9"/>
      <c r="H2" s="9"/>
      <c r="I2" s="9"/>
      <c r="J2" s="9" t="s">
        <v>22</v>
      </c>
    </row>
    <row r="3" spans="1:10" ht="15.6" x14ac:dyDescent="0.3">
      <c r="A3" s="1"/>
      <c r="F3" s="9"/>
      <c r="G3" s="9"/>
      <c r="H3" s="9"/>
      <c r="I3" s="9"/>
      <c r="J3" s="9" t="s">
        <v>18</v>
      </c>
    </row>
    <row r="4" spans="1:10" ht="15.6" x14ac:dyDescent="0.3">
      <c r="A4" s="1"/>
    </row>
    <row r="5" spans="1:10" ht="15.6" x14ac:dyDescent="0.3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4" t="s">
        <v>7</v>
      </c>
      <c r="B6" s="5"/>
      <c r="D6" s="5"/>
      <c r="E6" s="6"/>
      <c r="F6" s="5"/>
      <c r="G6" s="5"/>
      <c r="H6" s="5"/>
      <c r="I6" s="15"/>
      <c r="J6" s="16"/>
    </row>
    <row r="7" spans="1:10" ht="56.25" customHeight="1" thickBot="1" x14ac:dyDescent="0.3">
      <c r="A7" s="18" t="s">
        <v>8</v>
      </c>
      <c r="B7" s="18" t="s">
        <v>16</v>
      </c>
      <c r="C7" s="18" t="s">
        <v>21</v>
      </c>
      <c r="D7" s="18" t="s">
        <v>14</v>
      </c>
      <c r="E7" s="19" t="s">
        <v>15</v>
      </c>
      <c r="F7" s="18" t="s">
        <v>20</v>
      </c>
      <c r="G7" s="15"/>
      <c r="H7" s="18" t="s">
        <v>19</v>
      </c>
      <c r="I7" s="15"/>
      <c r="J7" s="18" t="s">
        <v>17</v>
      </c>
    </row>
    <row r="8" spans="1:10" ht="8.1" customHeight="1" x14ac:dyDescent="0.25">
      <c r="A8" s="15"/>
      <c r="B8" s="20"/>
      <c r="C8" s="15"/>
      <c r="D8" s="20"/>
      <c r="E8" s="21"/>
      <c r="F8" s="20"/>
      <c r="G8" s="15"/>
      <c r="H8" s="20"/>
      <c r="I8" s="15"/>
      <c r="J8" s="20"/>
    </row>
    <row r="9" spans="1:10" x14ac:dyDescent="0.25">
      <c r="A9" s="15" t="s">
        <v>9</v>
      </c>
      <c r="B9" s="22">
        <v>85366</v>
      </c>
      <c r="C9" s="23">
        <f>1.06339999069278*0+1.05291</f>
        <v>1.05291</v>
      </c>
      <c r="D9" s="22">
        <f>+B9*C9</f>
        <v>89882.715060000002</v>
      </c>
      <c r="E9" s="24">
        <v>68881.621019999991</v>
      </c>
      <c r="F9" s="25">
        <f>+E9-D9</f>
        <v>-21001.094040000011</v>
      </c>
      <c r="G9" s="15"/>
      <c r="H9" s="25">
        <v>-21897</v>
      </c>
      <c r="I9" s="15"/>
      <c r="J9" s="25">
        <f>+F9-H9</f>
        <v>895.90595999998914</v>
      </c>
    </row>
    <row r="10" spans="1:10" ht="8.1" customHeight="1" x14ac:dyDescent="0.25">
      <c r="A10" s="15"/>
      <c r="B10" s="20"/>
      <c r="C10" s="15"/>
      <c r="D10" s="20"/>
      <c r="E10" s="21"/>
      <c r="F10" s="20"/>
      <c r="G10" s="15"/>
      <c r="H10" s="20"/>
      <c r="I10" s="15"/>
      <c r="J10" s="20"/>
    </row>
    <row r="11" spans="1:10" x14ac:dyDescent="0.25">
      <c r="A11" s="15" t="s">
        <v>10</v>
      </c>
      <c r="B11" s="22">
        <v>406557</v>
      </c>
      <c r="C11" s="23">
        <f>1.06339999069278*0+1.05291</f>
        <v>1.05291</v>
      </c>
      <c r="D11" s="22">
        <f>+B11*C11</f>
        <v>428067.93086999998</v>
      </c>
      <c r="E11" s="24">
        <v>363795</v>
      </c>
      <c r="F11" s="25">
        <f>+E11-D11</f>
        <v>-64272.930869999982</v>
      </c>
      <c r="G11" s="15"/>
      <c r="H11" s="25">
        <v>-68537</v>
      </c>
      <c r="I11" s="15"/>
      <c r="J11" s="25">
        <f>+F11-H11</f>
        <v>4264.069130000018</v>
      </c>
    </row>
    <row r="12" spans="1:10" ht="8.1" customHeight="1" x14ac:dyDescent="0.25">
      <c r="A12" s="15"/>
      <c r="B12" s="20"/>
      <c r="C12" s="15"/>
      <c r="D12" s="20"/>
      <c r="E12" s="21"/>
      <c r="F12" s="20"/>
      <c r="G12" s="15"/>
      <c r="H12" s="20"/>
      <c r="I12" s="15"/>
      <c r="J12" s="20"/>
    </row>
    <row r="13" spans="1:10" x14ac:dyDescent="0.25">
      <c r="A13" s="15" t="s">
        <v>0</v>
      </c>
      <c r="B13" s="22">
        <v>161143</v>
      </c>
      <c r="C13" s="23">
        <f>1.06339999069278*0+1.05291</f>
        <v>1.05291</v>
      </c>
      <c r="D13" s="22">
        <f>+B13*C13</f>
        <v>169669.07613</v>
      </c>
      <c r="E13" s="24">
        <v>165581</v>
      </c>
      <c r="F13" s="25">
        <f>+E13-D13</f>
        <v>-4088.0761300000013</v>
      </c>
      <c r="G13" s="15"/>
      <c r="H13" s="25">
        <v>-5778</v>
      </c>
      <c r="I13" s="15"/>
      <c r="J13" s="25">
        <f>+F13-H13</f>
        <v>1689.9238699999987</v>
      </c>
    </row>
    <row r="14" spans="1:10" ht="8.1" customHeight="1" x14ac:dyDescent="0.25">
      <c r="A14" s="15"/>
      <c r="B14" s="20"/>
      <c r="C14" s="15"/>
      <c r="D14" s="20"/>
      <c r="E14" s="21"/>
      <c r="F14" s="20"/>
      <c r="G14" s="15"/>
      <c r="H14" s="20"/>
      <c r="I14" s="15"/>
      <c r="J14" s="20"/>
    </row>
    <row r="15" spans="1:10" x14ac:dyDescent="0.25">
      <c r="A15" s="15" t="s">
        <v>1</v>
      </c>
      <c r="B15" s="22">
        <v>6299</v>
      </c>
      <c r="C15" s="23">
        <f>1.06339999069278*0+1.05291</f>
        <v>1.05291</v>
      </c>
      <c r="D15" s="22">
        <f>+B15*C15</f>
        <v>6632.2800900000002</v>
      </c>
      <c r="E15" s="24">
        <v>6523.4456799999998</v>
      </c>
      <c r="F15" s="25">
        <f>+E15-D15</f>
        <v>-108.83441000000039</v>
      </c>
      <c r="G15" s="15"/>
      <c r="H15" s="25">
        <v>-175</v>
      </c>
      <c r="I15" s="15"/>
      <c r="J15" s="25">
        <f>+F15-H15</f>
        <v>66.165589999999611</v>
      </c>
    </row>
    <row r="16" spans="1:10" ht="8.1" customHeight="1" x14ac:dyDescent="0.25">
      <c r="A16" s="15"/>
      <c r="B16" s="20"/>
      <c r="C16" s="15"/>
      <c r="D16" s="20"/>
      <c r="E16" s="21"/>
      <c r="F16" s="20"/>
      <c r="G16" s="15"/>
      <c r="H16" s="20"/>
      <c r="I16" s="15"/>
      <c r="J16" s="20"/>
    </row>
    <row r="17" spans="1:10" x14ac:dyDescent="0.25">
      <c r="A17" s="15" t="s">
        <v>2</v>
      </c>
      <c r="B17" s="22">
        <v>47189</v>
      </c>
      <c r="C17" s="23">
        <f>1.13007361605678/1.0634*C$9</f>
        <v>1.1189259084844314</v>
      </c>
      <c r="D17" s="22">
        <f>+B17*C17</f>
        <v>52800.994695471833</v>
      </c>
      <c r="E17" s="24">
        <v>48308.93144</v>
      </c>
      <c r="F17" s="25">
        <f>+E17-D17</f>
        <v>-4492.0632554718322</v>
      </c>
      <c r="G17" s="15"/>
      <c r="H17" s="25">
        <v>-5019</v>
      </c>
      <c r="I17" s="15"/>
      <c r="J17" s="25">
        <f>+F17-H17</f>
        <v>526.93674452816776</v>
      </c>
    </row>
    <row r="18" spans="1:10" ht="8.1" customHeight="1" x14ac:dyDescent="0.25">
      <c r="A18" s="15"/>
      <c r="B18" s="20"/>
      <c r="C18" s="15"/>
      <c r="D18" s="20"/>
      <c r="E18" s="21"/>
      <c r="F18" s="20"/>
      <c r="G18" s="15"/>
      <c r="H18" s="20"/>
      <c r="I18" s="15"/>
      <c r="J18" s="20"/>
    </row>
    <row r="19" spans="1:10" x14ac:dyDescent="0.25">
      <c r="A19" s="15" t="s">
        <v>3</v>
      </c>
      <c r="B19" s="22">
        <v>286102</v>
      </c>
      <c r="C19" s="23">
        <f>1.13007361605678/1.0634*C$9</f>
        <v>1.1189259084844314</v>
      </c>
      <c r="D19" s="22">
        <f>+B19*C19</f>
        <v>320126.94026921282</v>
      </c>
      <c r="E19" s="24">
        <v>294259.7169900001</v>
      </c>
      <c r="F19" s="25">
        <f>+E19-D19</f>
        <v>-25867.223279212718</v>
      </c>
      <c r="G19" s="15"/>
      <c r="H19" s="25">
        <v>-29057</v>
      </c>
      <c r="I19" s="15"/>
      <c r="J19" s="25">
        <f>+F19-H19</f>
        <v>3189.7767207872821</v>
      </c>
    </row>
    <row r="20" spans="1:10" ht="8.1" customHeight="1" x14ac:dyDescent="0.25">
      <c r="A20" s="15"/>
      <c r="B20" s="20"/>
      <c r="C20" s="15"/>
      <c r="D20" s="20"/>
      <c r="E20" s="21"/>
      <c r="F20" s="20"/>
      <c r="G20" s="15"/>
      <c r="H20" s="20"/>
      <c r="I20" s="15"/>
      <c r="J20" s="20"/>
    </row>
    <row r="21" spans="1:10" x14ac:dyDescent="0.25">
      <c r="A21" s="15" t="s">
        <v>4</v>
      </c>
      <c r="B21" s="22">
        <v>149954</v>
      </c>
      <c r="C21" s="23">
        <f>1.13007361605678/1.0634*C$9</f>
        <v>1.1189259084844314</v>
      </c>
      <c r="D21" s="22">
        <f>+B21*C21</f>
        <v>167787.41568087443</v>
      </c>
      <c r="E21" s="24">
        <v>108616.25192000001</v>
      </c>
      <c r="F21" s="25">
        <f>+E21-D21</f>
        <v>-59171.16376087442</v>
      </c>
      <c r="G21" s="15"/>
      <c r="H21" s="25">
        <v>-60843</v>
      </c>
      <c r="I21" s="15"/>
      <c r="J21" s="25">
        <f>+F21-H21</f>
        <v>1671.8362391255796</v>
      </c>
    </row>
    <row r="22" spans="1:10" ht="8.1" customHeight="1" x14ac:dyDescent="0.25">
      <c r="A22" s="15"/>
      <c r="B22" s="20"/>
      <c r="C22" s="15"/>
      <c r="D22" s="20"/>
      <c r="E22" s="21"/>
      <c r="F22" s="20"/>
      <c r="G22" s="15"/>
      <c r="H22" s="20"/>
      <c r="I22" s="15"/>
      <c r="J22" s="20"/>
    </row>
    <row r="23" spans="1:10" x14ac:dyDescent="0.25">
      <c r="A23" s="15" t="s">
        <v>5</v>
      </c>
      <c r="B23" s="22">
        <v>12851</v>
      </c>
      <c r="C23" s="23">
        <f>1.13007361605678/1.0634*C$9</f>
        <v>1.1189259084844314</v>
      </c>
      <c r="D23" s="22">
        <f>+B23*C23</f>
        <v>14379.316849933428</v>
      </c>
      <c r="E23" s="24">
        <v>13937.620949999999</v>
      </c>
      <c r="F23" s="25">
        <f>+E23-D23</f>
        <v>-441.69589993342925</v>
      </c>
      <c r="G23" s="15"/>
      <c r="H23" s="25">
        <v>-585</v>
      </c>
      <c r="I23" s="15"/>
      <c r="J23" s="25">
        <f>+F23-H23</f>
        <v>143.30410006657075</v>
      </c>
    </row>
    <row r="24" spans="1:10" ht="8.1" customHeight="1" x14ac:dyDescent="0.25">
      <c r="A24" s="15"/>
      <c r="B24" s="20"/>
      <c r="C24" s="15"/>
      <c r="D24" s="20"/>
      <c r="E24" s="21"/>
      <c r="F24" s="20"/>
      <c r="G24" s="15"/>
      <c r="H24" s="20"/>
      <c r="I24" s="15"/>
      <c r="J24" s="20"/>
    </row>
    <row r="25" spans="1:10" x14ac:dyDescent="0.25">
      <c r="A25" s="15" t="s">
        <v>6</v>
      </c>
      <c r="B25" s="22">
        <v>15170</v>
      </c>
      <c r="C25" s="23">
        <f>1.13007361605678/1.0634*C$9</f>
        <v>1.1189259084844314</v>
      </c>
      <c r="D25" s="22">
        <f>+B25*C25</f>
        <v>16974.106031708823</v>
      </c>
      <c r="E25" s="24">
        <v>14241.782479999998</v>
      </c>
      <c r="F25" s="25">
        <f>+E25-D25</f>
        <v>-2732.3235517088251</v>
      </c>
      <c r="G25" s="15"/>
      <c r="H25" s="25">
        <v>-2901</v>
      </c>
      <c r="I25" s="15"/>
      <c r="J25" s="25">
        <f>+F25-H25</f>
        <v>168.67644829117489</v>
      </c>
    </row>
    <row r="26" spans="1:10" ht="8.1" customHeight="1" x14ac:dyDescent="0.25">
      <c r="A26" s="15"/>
      <c r="B26" s="20"/>
      <c r="C26" s="15"/>
      <c r="D26" s="20"/>
      <c r="E26" s="21"/>
      <c r="F26" s="20"/>
      <c r="G26" s="15"/>
      <c r="H26" s="20"/>
      <c r="I26" s="15"/>
      <c r="J26" s="20"/>
    </row>
    <row r="27" spans="1:10" ht="15.6" thickBot="1" x14ac:dyDescent="0.3">
      <c r="A27" s="15" t="s">
        <v>11</v>
      </c>
      <c r="B27" s="26">
        <v>388309</v>
      </c>
      <c r="C27" s="23">
        <f>1.13007361605678/1.0634*C$9</f>
        <v>1.1189259084844314</v>
      </c>
      <c r="D27" s="26">
        <f>+B27*C27</f>
        <v>434489.00059768109</v>
      </c>
      <c r="E27" s="27">
        <v>312006</v>
      </c>
      <c r="F27" s="28">
        <f>+E27-D27</f>
        <v>-122483.00059768109</v>
      </c>
      <c r="G27" s="15"/>
      <c r="H27" s="28">
        <v>-126811</v>
      </c>
      <c r="I27" s="15"/>
      <c r="J27" s="28">
        <f>+F27-H27</f>
        <v>4327.9994023189065</v>
      </c>
    </row>
    <row r="28" spans="1:10" x14ac:dyDescent="0.25">
      <c r="A28" s="15"/>
      <c r="B28" s="29"/>
      <c r="C28" s="17"/>
      <c r="D28" s="29"/>
      <c r="E28" s="30"/>
      <c r="F28" s="29"/>
      <c r="G28" s="15"/>
      <c r="H28" s="29"/>
      <c r="I28" s="15"/>
      <c r="J28" s="29"/>
    </row>
    <row r="29" spans="1:10" x14ac:dyDescent="0.25">
      <c r="A29" s="15" t="s">
        <v>12</v>
      </c>
      <c r="B29" s="31">
        <f>SUM(B9:B27)</f>
        <v>1558940</v>
      </c>
      <c r="C29" s="17"/>
      <c r="D29" s="31">
        <f>SUM(D9:D27)</f>
        <v>1700809.7762748827</v>
      </c>
      <c r="E29" s="31">
        <f>SUM(E9:E27)</f>
        <v>1396151.37048</v>
      </c>
      <c r="F29" s="31">
        <f>SUM(F9:F27)</f>
        <v>-304658.40579488233</v>
      </c>
      <c r="G29" s="15"/>
      <c r="H29" s="31">
        <f>SUM(H9:H27)</f>
        <v>-321603</v>
      </c>
      <c r="I29" s="15"/>
      <c r="J29" s="31">
        <f>SUM(J9:J27)</f>
        <v>16944.59420511769</v>
      </c>
    </row>
    <row r="30" spans="1:10" x14ac:dyDescent="0.25">
      <c r="B30" s="7"/>
    </row>
    <row r="32" spans="1:10" x14ac:dyDescent="0.25">
      <c r="B32" s="4"/>
      <c r="D32" s="4"/>
      <c r="E32" s="8"/>
      <c r="F32" s="4"/>
      <c r="G32" s="4"/>
      <c r="H32" s="4"/>
    </row>
    <row r="33" spans="2:8" x14ac:dyDescent="0.25">
      <c r="B33" s="4"/>
      <c r="D33" s="4"/>
      <c r="E33" s="8"/>
      <c r="F33" s="4"/>
      <c r="G33" s="4"/>
      <c r="H33" s="4"/>
    </row>
    <row r="34" spans="2:8" x14ac:dyDescent="0.25">
      <c r="B34" s="4"/>
      <c r="D34" s="4"/>
      <c r="E34" s="8"/>
      <c r="F34" s="4"/>
      <c r="G34" s="4"/>
      <c r="H34" s="4"/>
    </row>
    <row r="35" spans="2:8" x14ac:dyDescent="0.25">
      <c r="B35" s="4"/>
      <c r="D35" s="4"/>
      <c r="E35" s="8"/>
      <c r="F35" s="4"/>
      <c r="G35" s="4"/>
      <c r="H35" s="4"/>
    </row>
    <row r="36" spans="2:8" x14ac:dyDescent="0.25">
      <c r="B36" s="4"/>
      <c r="D36" s="4"/>
      <c r="E36" s="8"/>
      <c r="F36" s="4"/>
      <c r="G36" s="4"/>
      <c r="H36" s="4"/>
    </row>
    <row r="37" spans="2:8" x14ac:dyDescent="0.25">
      <c r="B37" s="4"/>
      <c r="D37" s="4"/>
      <c r="E37" s="8"/>
      <c r="F37" s="4"/>
      <c r="G37" s="4"/>
      <c r="H37" s="4"/>
    </row>
    <row r="38" spans="2:8" x14ac:dyDescent="0.25">
      <c r="B38" s="4"/>
      <c r="D38" s="4"/>
      <c r="E38" s="8"/>
      <c r="F38" s="4"/>
      <c r="G38" s="4"/>
      <c r="H38" s="4"/>
    </row>
    <row r="39" spans="2:8" x14ac:dyDescent="0.25">
      <c r="B39" s="4"/>
      <c r="D39" s="4"/>
      <c r="E39" s="8"/>
      <c r="F39" s="4"/>
      <c r="G39" s="4"/>
      <c r="H39" s="4"/>
    </row>
    <row r="40" spans="2:8" x14ac:dyDescent="0.25">
      <c r="B40" s="4"/>
      <c r="D40" s="4"/>
      <c r="E40" s="8"/>
      <c r="F40" s="4"/>
      <c r="G40" s="4"/>
      <c r="H40" s="4"/>
    </row>
    <row r="41" spans="2:8" ht="15.6" x14ac:dyDescent="0.3">
      <c r="F41" s="10"/>
      <c r="G41" s="10"/>
      <c r="H41" s="10"/>
    </row>
    <row r="42" spans="2:8" ht="15.6" x14ac:dyDescent="0.3">
      <c r="F42" s="10"/>
      <c r="G42" s="10"/>
      <c r="H42" s="10"/>
    </row>
    <row r="43" spans="2:8" ht="15.6" x14ac:dyDescent="0.3">
      <c r="F43" s="10"/>
      <c r="G43" s="10"/>
      <c r="H43" s="10"/>
    </row>
    <row r="44" spans="2:8" ht="15.6" x14ac:dyDescent="0.3">
      <c r="F44" s="10"/>
      <c r="G44" s="10"/>
      <c r="H44" s="10"/>
    </row>
    <row r="45" spans="2:8" ht="15.6" x14ac:dyDescent="0.3">
      <c r="F45" s="10"/>
      <c r="G45" s="10"/>
      <c r="H45" s="10"/>
    </row>
    <row r="46" spans="2:8" ht="15.6" x14ac:dyDescent="0.3">
      <c r="F46" s="10"/>
      <c r="G46" s="10"/>
      <c r="H46" s="10"/>
    </row>
    <row r="47" spans="2:8" ht="15.6" x14ac:dyDescent="0.3">
      <c r="F47" s="10"/>
      <c r="G47" s="10"/>
      <c r="H47" s="10"/>
    </row>
    <row r="48" spans="2:8" ht="15.6" x14ac:dyDescent="0.3">
      <c r="F48" s="10"/>
      <c r="G48" s="10"/>
      <c r="H48" s="10"/>
    </row>
    <row r="49" spans="2:8" ht="15.6" x14ac:dyDescent="0.3">
      <c r="F49" s="10"/>
      <c r="G49" s="10"/>
      <c r="H49" s="10"/>
    </row>
    <row r="50" spans="2:8" ht="15.6" x14ac:dyDescent="0.3">
      <c r="F50" s="10"/>
      <c r="G50" s="10"/>
      <c r="H50" s="10"/>
    </row>
    <row r="51" spans="2:8" ht="15.6" x14ac:dyDescent="0.3">
      <c r="F51" s="10"/>
      <c r="G51" s="10"/>
      <c r="H51" s="10"/>
    </row>
    <row r="52" spans="2:8" x14ac:dyDescent="0.25">
      <c r="B52" s="4"/>
      <c r="D52" s="4"/>
      <c r="E52" s="8"/>
      <c r="F52" s="4"/>
      <c r="G52" s="4"/>
      <c r="H52" s="4"/>
    </row>
    <row r="53" spans="2:8" x14ac:dyDescent="0.25">
      <c r="B53" s="4"/>
      <c r="D53" s="4"/>
      <c r="E53" s="8"/>
      <c r="F53" s="4"/>
      <c r="G53" s="4"/>
      <c r="H53" s="4"/>
    </row>
    <row r="54" spans="2:8" x14ac:dyDescent="0.25">
      <c r="B54" s="4"/>
      <c r="D54" s="4"/>
      <c r="E54" s="8"/>
      <c r="F54" s="4"/>
      <c r="G54" s="4"/>
      <c r="H54" s="4"/>
    </row>
    <row r="55" spans="2:8" x14ac:dyDescent="0.25">
      <c r="B55" s="4"/>
      <c r="D55" s="4"/>
      <c r="E55" s="8"/>
      <c r="F55" s="4"/>
      <c r="G55" s="4"/>
      <c r="H55" s="4"/>
    </row>
    <row r="56" spans="2:8" x14ac:dyDescent="0.25">
      <c r="B56" s="4"/>
      <c r="D56" s="4"/>
      <c r="E56" s="8"/>
      <c r="F56" s="4"/>
      <c r="G56" s="4"/>
      <c r="H56" s="4"/>
    </row>
    <row r="57" spans="2:8" x14ac:dyDescent="0.25">
      <c r="B57" s="4"/>
      <c r="D57" s="4"/>
      <c r="E57" s="8"/>
      <c r="F57" s="4"/>
      <c r="G57" s="4"/>
      <c r="H57" s="4"/>
    </row>
    <row r="58" spans="2:8" x14ac:dyDescent="0.25">
      <c r="B58" s="4"/>
      <c r="D58" s="4"/>
      <c r="E58" s="8"/>
      <c r="F58" s="4"/>
      <c r="G58" s="4"/>
      <c r="H58" s="4"/>
    </row>
    <row r="59" spans="2:8" x14ac:dyDescent="0.25">
      <c r="B59" s="4"/>
      <c r="D59" s="4"/>
      <c r="E59" s="8"/>
      <c r="F59" s="4"/>
      <c r="G59" s="4"/>
      <c r="H59" s="4"/>
    </row>
    <row r="60" spans="2:8" x14ac:dyDescent="0.25">
      <c r="B60" s="4"/>
      <c r="D60" s="4"/>
      <c r="E60" s="8"/>
      <c r="F60" s="4"/>
      <c r="G60" s="4"/>
      <c r="H60" s="4"/>
    </row>
    <row r="61" spans="2:8" ht="15.6" x14ac:dyDescent="0.3">
      <c r="D61" s="11"/>
      <c r="E61" s="12"/>
      <c r="F61" s="11"/>
      <c r="G61" s="11"/>
      <c r="H61" s="11"/>
    </row>
    <row r="62" spans="2:8" x14ac:dyDescent="0.25">
      <c r="B62" s="4"/>
      <c r="D62" s="4"/>
      <c r="E62" s="8"/>
      <c r="F62" s="4"/>
      <c r="G62" s="4"/>
      <c r="H62" s="4"/>
    </row>
    <row r="66" spans="2:8" x14ac:dyDescent="0.25">
      <c r="B66" s="13"/>
      <c r="D66" s="13"/>
      <c r="E66" s="14"/>
      <c r="F66" s="13"/>
      <c r="G66" s="13"/>
      <c r="H66" s="13"/>
    </row>
    <row r="67" spans="2:8" x14ac:dyDescent="0.25">
      <c r="B67" s="13"/>
      <c r="D67" s="13"/>
      <c r="E67" s="14"/>
      <c r="F67" s="13"/>
      <c r="G67" s="13"/>
      <c r="H67" s="13"/>
    </row>
    <row r="68" spans="2:8" x14ac:dyDescent="0.25">
      <c r="B68" s="13"/>
      <c r="D68" s="13"/>
      <c r="E68" s="14"/>
      <c r="F68" s="13"/>
      <c r="G68" s="13"/>
      <c r="H68" s="13"/>
    </row>
  </sheetData>
  <mergeCells count="1">
    <mergeCell ref="A5:J5"/>
  </mergeCells>
  <pageMargins left="0.75" right="0.75" top="1" bottom="1" header="0.5" footer="0.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9F7A2-362A-4294-8288-46C51278AAD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A5AF9E0-3B56-420B-9F66-8488333AD1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D81D6-CE89-48D5-B83C-1932A453C6F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4.xml><?xml version="1.0" encoding="utf-8"?>
<ds:datastoreItem xmlns:ds="http://schemas.openxmlformats.org/officeDocument/2006/customXml" ds:itemID="{57673329-F35D-42FA-9D07-F50C54A03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 of 1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FPL_User</dc:creator>
  <cp:lastModifiedBy>FPL_User</cp:lastModifiedBy>
  <cp:lastPrinted>2016-07-25T19:31:09Z</cp:lastPrinted>
  <dcterms:created xsi:type="dcterms:W3CDTF">2010-10-07T19:38:42Z</dcterms:created>
  <dcterms:modified xsi:type="dcterms:W3CDTF">2016-08-01T11:27:22Z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 Type">
    <vt:lpwstr>Exhibit</vt:lpwstr>
  </property>
  <property fmtid="{D5CDD505-2E9C-101B-9397-08002B2CF9AE}" pid="3" name="Order">
    <vt:lpwstr>20300.0000000000</vt:lpwstr>
  </property>
  <property fmtid="{D5CDD505-2E9C-101B-9397-08002B2CF9AE}" pid="4" name="ContentTypeId">
    <vt:lpwstr>0x010100A43F4DE461C8BD41977FE11AF3A61702</vt:lpwstr>
  </property>
</Properties>
</file>