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12" yWindow="348" windowWidth="20376" windowHeight="9768"/>
  </bookViews>
  <sheets>
    <sheet name="Hi Level Tax Calc" sheetId="7" r:id="rId1"/>
    <sheet name="TAX  Pretax Book Income" sheetId="8" r:id="rId2"/>
    <sheet name="Perms &amp; Temps Detail" sheetId="2" r:id="rId3"/>
    <sheet name="TAX  Schedule M" sheetId="9" r:id="rId4"/>
    <sheet name="TAX  Gas Reserves" sheetId="10" r:id="rId5"/>
    <sheet name="Sheet1" sheetId="11" r:id="rId6"/>
  </sheets>
  <definedNames>
    <definedName name="_xlnm._FilterDatabase" localSheetId="2" hidden="1">'Perms &amp; Temps Detail'!$A$6:$H$142</definedName>
    <definedName name="_xlnm._FilterDatabase" localSheetId="3" hidden="1">'TAX  Schedule M'!$A$5:$I$263</definedName>
    <definedName name="_xlnm.Print_Area" localSheetId="0">'Hi Level Tax Calc'!$A$4:$J$56</definedName>
    <definedName name="_xlnm.Print_Area" localSheetId="2">'Perms &amp; Temps Detail'!$A$7:$K$144</definedName>
    <definedName name="_xlnm.Print_Area" localSheetId="4">'TAX  Gas Reserves'!$D$563:$G$780</definedName>
    <definedName name="_xlnm.Print_Area" localSheetId="1">'TAX  Pretax Book Income'!$D$4:$G$2811</definedName>
    <definedName name="_xlnm.Print_Area" localSheetId="3">'TAX  Schedule M'!$D$5:$G$263</definedName>
    <definedName name="_xlnm.Print_Titles" localSheetId="2">'Perms &amp; Temps Detail'!$5:$6</definedName>
    <definedName name="_xlnm.Print_Titles" localSheetId="4">'TAX  Gas Reserves'!$A:$A,'TAX  Gas Reserves'!$5:$5</definedName>
    <definedName name="_xlnm.Print_Titles" localSheetId="1">'TAX  Pretax Book Income'!$A:$A,'TAX  Pretax Book Income'!$5:$6</definedName>
    <definedName name="_xlnm.Print_Titles" localSheetId="3">'TAX  Schedule M'!$A:$A,'TAX  Schedule M'!$5:$6</definedName>
  </definedNames>
  <calcPr calcId="145621"/>
</workbook>
</file>

<file path=xl/calcChain.xml><?xml version="1.0" encoding="utf-8"?>
<calcChain xmlns="http://schemas.openxmlformats.org/spreadsheetml/2006/main">
  <c r="B42" i="7" l="1"/>
  <c r="G10" i="7"/>
  <c r="F10" i="7"/>
  <c r="C10" i="7"/>
  <c r="B10" i="7"/>
  <c r="G140" i="2" l="1"/>
  <c r="G139" i="2"/>
  <c r="H13" i="2"/>
  <c r="C13" i="2"/>
  <c r="E13" i="2" s="1"/>
  <c r="F112" i="2"/>
  <c r="K112" i="2" s="1"/>
  <c r="C112" i="2"/>
  <c r="E112" i="2" s="1"/>
  <c r="F138" i="2"/>
  <c r="G56" i="2"/>
  <c r="G55" i="2"/>
  <c r="G49" i="2"/>
  <c r="G47" i="2"/>
  <c r="G45" i="2"/>
  <c r="G42" i="2"/>
  <c r="G11" i="2"/>
  <c r="D56" i="2"/>
  <c r="D55" i="2"/>
  <c r="D49" i="2"/>
  <c r="D47" i="2"/>
  <c r="D45" i="2"/>
  <c r="D42" i="2"/>
  <c r="D11" i="2"/>
  <c r="F141" i="2"/>
  <c r="F137" i="2"/>
  <c r="F136" i="2"/>
  <c r="F135" i="2"/>
  <c r="F134" i="2"/>
  <c r="F133" i="2"/>
  <c r="F132" i="2"/>
  <c r="F131" i="2"/>
  <c r="F130" i="2"/>
  <c r="F129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4" i="2"/>
  <c r="F53" i="2"/>
  <c r="F52" i="2"/>
  <c r="F51" i="2"/>
  <c r="F50" i="2"/>
  <c r="F48" i="2"/>
  <c r="F46" i="2"/>
  <c r="F44" i="2"/>
  <c r="F43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17" i="2"/>
  <c r="F15" i="2"/>
  <c r="F14" i="2"/>
  <c r="F12" i="2"/>
  <c r="F10" i="2"/>
  <c r="F9" i="2"/>
  <c r="F8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4" i="2"/>
  <c r="C53" i="2"/>
  <c r="C52" i="2"/>
  <c r="C51" i="2"/>
  <c r="C50" i="2"/>
  <c r="C48" i="2"/>
  <c r="C46" i="2"/>
  <c r="C44" i="2"/>
  <c r="C43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16" i="2"/>
  <c r="C15" i="2"/>
  <c r="C14" i="2"/>
  <c r="C12" i="2"/>
  <c r="C9" i="2"/>
  <c r="C8" i="2"/>
  <c r="C2809" i="8"/>
  <c r="D2809" i="8"/>
  <c r="E2809" i="8"/>
  <c r="F2809" i="8"/>
  <c r="F2811" i="8" s="1"/>
  <c r="G2809" i="8"/>
  <c r="G2811" i="8" s="1"/>
  <c r="H2809" i="8"/>
  <c r="H2811" i="8" s="1"/>
  <c r="I2809" i="8"/>
  <c r="C2810" i="8"/>
  <c r="D2810" i="8"/>
  <c r="E2810" i="8"/>
  <c r="F2810" i="8"/>
  <c r="G2810" i="8"/>
  <c r="H2810" i="8"/>
  <c r="I2810" i="8"/>
  <c r="I2811" i="8" s="1"/>
  <c r="C2805" i="8"/>
  <c r="C2807" i="8" s="1"/>
  <c r="D2805" i="8"/>
  <c r="D2807" i="8" s="1"/>
  <c r="E2805" i="8"/>
  <c r="F2805" i="8"/>
  <c r="G2805" i="8"/>
  <c r="G2807" i="8" s="1"/>
  <c r="H2805" i="8"/>
  <c r="H2807" i="8" s="1"/>
  <c r="I2805" i="8"/>
  <c r="C2806" i="8"/>
  <c r="D2806" i="8"/>
  <c r="E2806" i="8"/>
  <c r="F2806" i="8"/>
  <c r="G2806" i="8"/>
  <c r="H2806" i="8"/>
  <c r="I2806" i="8"/>
  <c r="I2807" i="8" s="1"/>
  <c r="C2801" i="8"/>
  <c r="D2801" i="8"/>
  <c r="D2803" i="8" s="1"/>
  <c r="E2801" i="8"/>
  <c r="E2803" i="8" s="1"/>
  <c r="F2801" i="8"/>
  <c r="G2801" i="8"/>
  <c r="H2801" i="8"/>
  <c r="H2803" i="8" s="1"/>
  <c r="I2801" i="8"/>
  <c r="C2802" i="8"/>
  <c r="D2802" i="8"/>
  <c r="E2802" i="8"/>
  <c r="F2802" i="8"/>
  <c r="G2802" i="8"/>
  <c r="H2802" i="8"/>
  <c r="I2802" i="8"/>
  <c r="I2803" i="8" s="1"/>
  <c r="B2806" i="8"/>
  <c r="B2805" i="8"/>
  <c r="B2802" i="8"/>
  <c r="B2801" i="8"/>
  <c r="B2810" i="8"/>
  <c r="E2811" i="8"/>
  <c r="D2811" i="8"/>
  <c r="C2811" i="8"/>
  <c r="B2809" i="8"/>
  <c r="B2811" i="8" s="1"/>
  <c r="F2807" i="8"/>
  <c r="E2807" i="8"/>
  <c r="B2807" i="8"/>
  <c r="G2803" i="8"/>
  <c r="F2803" i="8"/>
  <c r="C2803" i="8"/>
  <c r="B2803" i="8"/>
  <c r="J112" i="2" l="1"/>
  <c r="H112" i="2"/>
  <c r="D25" i="7"/>
  <c r="D26" i="7"/>
  <c r="H45" i="7"/>
  <c r="D45" i="7"/>
  <c r="H46" i="7"/>
  <c r="D46" i="7"/>
  <c r="H49" i="7"/>
  <c r="H48" i="7"/>
  <c r="H47" i="7"/>
  <c r="H44" i="7"/>
  <c r="H43" i="7"/>
  <c r="H42" i="7"/>
  <c r="D49" i="7"/>
  <c r="D48" i="7"/>
  <c r="D47" i="7"/>
  <c r="D44" i="7"/>
  <c r="D43" i="7"/>
  <c r="G50" i="7"/>
  <c r="F50" i="7"/>
  <c r="C50" i="7"/>
  <c r="D42" i="7"/>
  <c r="H27" i="7"/>
  <c r="D27" i="7"/>
  <c r="H13" i="7"/>
  <c r="H29" i="7"/>
  <c r="H28" i="7"/>
  <c r="H26" i="7"/>
  <c r="H25" i="7"/>
  <c r="H24" i="7"/>
  <c r="H23" i="7"/>
  <c r="H22" i="7"/>
  <c r="D29" i="7"/>
  <c r="D28" i="7"/>
  <c r="D23" i="7"/>
  <c r="D22" i="7"/>
  <c r="G30" i="7"/>
  <c r="F30" i="7"/>
  <c r="C30" i="7"/>
  <c r="B50" i="7" l="1"/>
  <c r="H50" i="7"/>
  <c r="D50" i="7"/>
  <c r="H30" i="7"/>
  <c r="B30" i="7" l="1"/>
  <c r="D24" i="7"/>
  <c r="D30" i="7" l="1"/>
  <c r="H10" i="2" l="1"/>
  <c r="E10" i="2"/>
  <c r="K141" i="2"/>
  <c r="J141" i="2" s="1"/>
  <c r="K138" i="2"/>
  <c r="K133" i="2"/>
  <c r="J133" i="2" s="1"/>
  <c r="K119" i="2"/>
  <c r="K109" i="2"/>
  <c r="K93" i="2"/>
  <c r="K86" i="2"/>
  <c r="K61" i="2"/>
  <c r="K59" i="2"/>
  <c r="K38" i="2"/>
  <c r="K22" i="2"/>
  <c r="H17" i="2"/>
  <c r="E17" i="2"/>
  <c r="D18" i="2"/>
  <c r="C12" i="7" s="1"/>
  <c r="H41" i="2"/>
  <c r="C142" i="2"/>
  <c r="D142" i="2"/>
  <c r="H140" i="2"/>
  <c r="H139" i="2"/>
  <c r="H138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H56" i="2"/>
  <c r="H55" i="2"/>
  <c r="H47" i="2"/>
  <c r="H45" i="2"/>
  <c r="H42" i="2"/>
  <c r="H11" i="2"/>
  <c r="E11" i="2"/>
  <c r="E56" i="2"/>
  <c r="E55" i="2"/>
  <c r="E49" i="2"/>
  <c r="E47" i="2"/>
  <c r="E45" i="2"/>
  <c r="E42" i="2"/>
  <c r="H141" i="2"/>
  <c r="H137" i="2"/>
  <c r="H136" i="2"/>
  <c r="H135" i="2"/>
  <c r="H134" i="2"/>
  <c r="H133" i="2"/>
  <c r="H132" i="2"/>
  <c r="H131" i="2"/>
  <c r="H130" i="2"/>
  <c r="H129" i="2"/>
  <c r="H125" i="2"/>
  <c r="H124" i="2"/>
  <c r="H123" i="2"/>
  <c r="H122" i="2"/>
  <c r="H121" i="2"/>
  <c r="H120" i="2"/>
  <c r="H119" i="2"/>
  <c r="K118" i="2"/>
  <c r="H117" i="2"/>
  <c r="H116" i="2"/>
  <c r="H114" i="2"/>
  <c r="H113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5" i="2"/>
  <c r="H64" i="2"/>
  <c r="H63" i="2"/>
  <c r="H62" i="2"/>
  <c r="H61" i="2"/>
  <c r="H60" i="2"/>
  <c r="H59" i="2"/>
  <c r="H58" i="2"/>
  <c r="H57" i="2"/>
  <c r="H54" i="2"/>
  <c r="H53" i="2"/>
  <c r="H52" i="2"/>
  <c r="H51" i="2"/>
  <c r="H50" i="2"/>
  <c r="H48" i="2"/>
  <c r="H46" i="2"/>
  <c r="H44" i="2"/>
  <c r="H43" i="2"/>
  <c r="H39" i="2"/>
  <c r="H38" i="2"/>
  <c r="H37" i="2"/>
  <c r="H36" i="2"/>
  <c r="H34" i="2"/>
  <c r="H33" i="2"/>
  <c r="H32" i="2"/>
  <c r="H31" i="2"/>
  <c r="H30" i="2"/>
  <c r="H29" i="2"/>
  <c r="H28" i="2"/>
  <c r="H26" i="2"/>
  <c r="H25" i="2"/>
  <c r="H23" i="2"/>
  <c r="H22" i="2"/>
  <c r="H21" i="2"/>
  <c r="H16" i="2"/>
  <c r="H15" i="2"/>
  <c r="H14" i="2"/>
  <c r="H12" i="2"/>
  <c r="H9" i="2"/>
  <c r="H8" i="2"/>
  <c r="H118" i="2"/>
  <c r="E125" i="2"/>
  <c r="E124" i="2"/>
  <c r="E123" i="2"/>
  <c r="E122" i="2"/>
  <c r="E121" i="2"/>
  <c r="E120" i="2"/>
  <c r="E119" i="2"/>
  <c r="E118" i="2"/>
  <c r="J118" i="2" s="1"/>
  <c r="E117" i="2"/>
  <c r="E116" i="2"/>
  <c r="E115" i="2"/>
  <c r="E114" i="2"/>
  <c r="E113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J61" i="2" s="1"/>
  <c r="E60" i="2"/>
  <c r="E59" i="2"/>
  <c r="E58" i="2"/>
  <c r="E57" i="2"/>
  <c r="E54" i="2"/>
  <c r="E53" i="2"/>
  <c r="E52" i="2"/>
  <c r="E51" i="2"/>
  <c r="E50" i="2"/>
  <c r="E48" i="2"/>
  <c r="E46" i="2"/>
  <c r="E44" i="2"/>
  <c r="E43" i="2"/>
  <c r="E40" i="2"/>
  <c r="E39" i="2"/>
  <c r="E38" i="2"/>
  <c r="J38" i="2" s="1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16" i="2"/>
  <c r="E15" i="2"/>
  <c r="E14" i="2"/>
  <c r="E12" i="2"/>
  <c r="E9" i="2"/>
  <c r="E8" i="2"/>
  <c r="J59" i="2" l="1"/>
  <c r="J138" i="2"/>
  <c r="J22" i="2"/>
  <c r="K56" i="2"/>
  <c r="J56" i="2" s="1"/>
  <c r="K140" i="2"/>
  <c r="J140" i="2" s="1"/>
  <c r="J109" i="2"/>
  <c r="J93" i="2"/>
  <c r="J86" i="2"/>
  <c r="J119" i="2"/>
  <c r="D10" i="7"/>
  <c r="H10" i="7"/>
  <c r="E18" i="2"/>
  <c r="H40" i="2"/>
  <c r="K40" i="2"/>
  <c r="H98" i="2"/>
  <c r="K98" i="2"/>
  <c r="H35" i="2"/>
  <c r="K35" i="2"/>
  <c r="H66" i="2"/>
  <c r="K66" i="2"/>
  <c r="H115" i="2"/>
  <c r="K115" i="2"/>
  <c r="H24" i="2"/>
  <c r="K24" i="2"/>
  <c r="H27" i="2"/>
  <c r="K27" i="2"/>
  <c r="J27" i="2" s="1"/>
  <c r="H82" i="2"/>
  <c r="K82" i="2"/>
  <c r="H49" i="2"/>
  <c r="K49" i="2"/>
  <c r="J49" i="2" s="1"/>
  <c r="K91" i="2"/>
  <c r="K70" i="2"/>
  <c r="J70" i="2" s="1"/>
  <c r="K124" i="2"/>
  <c r="J124" i="2" s="1"/>
  <c r="K50" i="2"/>
  <c r="J50" i="2" s="1"/>
  <c r="K75" i="2"/>
  <c r="J75" i="2" s="1"/>
  <c r="K29" i="2"/>
  <c r="J29" i="2" s="1"/>
  <c r="K51" i="2"/>
  <c r="J51" i="2" s="1"/>
  <c r="K77" i="2"/>
  <c r="K102" i="2"/>
  <c r="K130" i="2"/>
  <c r="K107" i="2"/>
  <c r="K43" i="2"/>
  <c r="K28" i="2"/>
  <c r="J28" i="2" s="1"/>
  <c r="K33" i="2"/>
  <c r="J33" i="2" s="1"/>
  <c r="K44" i="2"/>
  <c r="J44" i="2" s="1"/>
  <c r="K54" i="2"/>
  <c r="J54" i="2" s="1"/>
  <c r="K60" i="2"/>
  <c r="K65" i="2"/>
  <c r="J65" i="2" s="1"/>
  <c r="K76" i="2"/>
  <c r="J76" i="2" s="1"/>
  <c r="K81" i="2"/>
  <c r="K92" i="2"/>
  <c r="K97" i="2"/>
  <c r="K108" i="2"/>
  <c r="K114" i="2"/>
  <c r="K125" i="2"/>
  <c r="G18" i="2"/>
  <c r="G12" i="7" s="1"/>
  <c r="K23" i="2"/>
  <c r="J23" i="2" s="1"/>
  <c r="K39" i="2"/>
  <c r="K55" i="2"/>
  <c r="J55" i="2" s="1"/>
  <c r="K71" i="2"/>
  <c r="J71" i="2" s="1"/>
  <c r="K87" i="2"/>
  <c r="J87" i="2" s="1"/>
  <c r="K103" i="2"/>
  <c r="J103" i="2" s="1"/>
  <c r="K120" i="2"/>
  <c r="J120" i="2" s="1"/>
  <c r="K129" i="2"/>
  <c r="J129" i="2" s="1"/>
  <c r="K134" i="2"/>
  <c r="J134" i="2" s="1"/>
  <c r="K139" i="2"/>
  <c r="K25" i="2"/>
  <c r="J25" i="2" s="1"/>
  <c r="K30" i="2"/>
  <c r="J30" i="2" s="1"/>
  <c r="K36" i="2"/>
  <c r="K41" i="2"/>
  <c r="K46" i="2"/>
  <c r="K52" i="2"/>
  <c r="K57" i="2"/>
  <c r="K62" i="2"/>
  <c r="K68" i="2"/>
  <c r="J68" i="2" s="1"/>
  <c r="K73" i="2"/>
  <c r="J73" i="2" s="1"/>
  <c r="K78" i="2"/>
  <c r="J78" i="2" s="1"/>
  <c r="K84" i="2"/>
  <c r="K89" i="2"/>
  <c r="K94" i="2"/>
  <c r="J94" i="2" s="1"/>
  <c r="K100" i="2"/>
  <c r="J100" i="2" s="1"/>
  <c r="K105" i="2"/>
  <c r="J105" i="2" s="1"/>
  <c r="K110" i="2"/>
  <c r="J110" i="2" s="1"/>
  <c r="K117" i="2"/>
  <c r="K122" i="2"/>
  <c r="J122" i="2" s="1"/>
  <c r="K136" i="2"/>
  <c r="J136" i="2" s="1"/>
  <c r="K104" i="2"/>
  <c r="J104" i="2" s="1"/>
  <c r="K121" i="2"/>
  <c r="J121" i="2" s="1"/>
  <c r="H18" i="2"/>
  <c r="K83" i="2"/>
  <c r="K116" i="2"/>
  <c r="K21" i="2"/>
  <c r="K31" i="2"/>
  <c r="K47" i="2"/>
  <c r="K63" i="2"/>
  <c r="J63" i="2" s="1"/>
  <c r="K79" i="2"/>
  <c r="K95" i="2"/>
  <c r="J95" i="2" s="1"/>
  <c r="K111" i="2"/>
  <c r="K131" i="2"/>
  <c r="J131" i="2" s="1"/>
  <c r="K137" i="2"/>
  <c r="J137" i="2" s="1"/>
  <c r="K34" i="2"/>
  <c r="J34" i="2" s="1"/>
  <c r="K45" i="2"/>
  <c r="J45" i="2" s="1"/>
  <c r="K72" i="2"/>
  <c r="J72" i="2" s="1"/>
  <c r="K88" i="2"/>
  <c r="J88" i="2" s="1"/>
  <c r="K67" i="2"/>
  <c r="J67" i="2" s="1"/>
  <c r="K99" i="2"/>
  <c r="J99" i="2" s="1"/>
  <c r="K135" i="2"/>
  <c r="J135" i="2" s="1"/>
  <c r="C18" i="2"/>
  <c r="K26" i="2"/>
  <c r="K32" i="2"/>
  <c r="K37" i="2"/>
  <c r="J37" i="2" s="1"/>
  <c r="K42" i="2"/>
  <c r="J42" i="2" s="1"/>
  <c r="K48" i="2"/>
  <c r="J48" i="2" s="1"/>
  <c r="K53" i="2"/>
  <c r="K58" i="2"/>
  <c r="J58" i="2" s="1"/>
  <c r="K64" i="2"/>
  <c r="J64" i="2" s="1"/>
  <c r="K69" i="2"/>
  <c r="K74" i="2"/>
  <c r="K80" i="2"/>
  <c r="J80" i="2" s="1"/>
  <c r="K85" i="2"/>
  <c r="J85" i="2" s="1"/>
  <c r="K90" i="2"/>
  <c r="K96" i="2"/>
  <c r="K101" i="2"/>
  <c r="K106" i="2"/>
  <c r="K113" i="2"/>
  <c r="J113" i="2" s="1"/>
  <c r="K123" i="2"/>
  <c r="J123" i="2" s="1"/>
  <c r="K132" i="2"/>
  <c r="J132" i="2" s="1"/>
  <c r="F18" i="2"/>
  <c r="F12" i="7" s="1"/>
  <c r="E142" i="2"/>
  <c r="G142" i="2"/>
  <c r="E41" i="2"/>
  <c r="G126" i="2"/>
  <c r="D126" i="2"/>
  <c r="C14" i="7" s="1"/>
  <c r="C35" i="7" s="1"/>
  <c r="C37" i="7" s="1"/>
  <c r="C126" i="2"/>
  <c r="B14" i="7" s="1"/>
  <c r="B35" i="7" s="1"/>
  <c r="B37" i="7" s="1"/>
  <c r="H142" i="2"/>
  <c r="F126" i="2"/>
  <c r="F142" i="2"/>
  <c r="J90" i="2" l="1"/>
  <c r="J107" i="2"/>
  <c r="J79" i="2"/>
  <c r="J52" i="2"/>
  <c r="J24" i="2"/>
  <c r="J98" i="2"/>
  <c r="J69" i="2"/>
  <c r="J26" i="2"/>
  <c r="J31" i="2"/>
  <c r="J36" i="2"/>
  <c r="J108" i="2"/>
  <c r="J21" i="2"/>
  <c r="J117" i="2"/>
  <c r="J97" i="2"/>
  <c r="J91" i="2"/>
  <c r="J74" i="2"/>
  <c r="J32" i="2"/>
  <c r="J47" i="2"/>
  <c r="J84" i="2"/>
  <c r="J114" i="2"/>
  <c r="J40" i="2"/>
  <c r="J101" i="2"/>
  <c r="J116" i="2"/>
  <c r="J92" i="2"/>
  <c r="J89" i="2"/>
  <c r="J46" i="2"/>
  <c r="J125" i="2"/>
  <c r="J60" i="2"/>
  <c r="J96" i="2"/>
  <c r="J53" i="2"/>
  <c r="J111" i="2"/>
  <c r="J83" i="2"/>
  <c r="J62" i="2"/>
  <c r="J81" i="2"/>
  <c r="J43" i="2"/>
  <c r="J35" i="2"/>
  <c r="H126" i="2"/>
  <c r="H144" i="2" s="1"/>
  <c r="J41" i="2"/>
  <c r="J77" i="2"/>
  <c r="J66" i="2"/>
  <c r="G144" i="2"/>
  <c r="G14" i="7"/>
  <c r="J139" i="2"/>
  <c r="J130" i="2"/>
  <c r="J82" i="2"/>
  <c r="J39" i="2"/>
  <c r="J106" i="2"/>
  <c r="J57" i="2"/>
  <c r="J102" i="2"/>
  <c r="F14" i="7"/>
  <c r="F15" i="7" s="1"/>
  <c r="F17" i="7" s="1"/>
  <c r="F19" i="7" s="1"/>
  <c r="F32" i="7" s="1"/>
  <c r="F33" i="7" s="1"/>
  <c r="F144" i="2"/>
  <c r="J115" i="2"/>
  <c r="H12" i="7"/>
  <c r="D14" i="7"/>
  <c r="D35" i="7"/>
  <c r="B12" i="7"/>
  <c r="D12" i="7" s="1"/>
  <c r="D37" i="7"/>
  <c r="E126" i="2"/>
  <c r="K142" i="2"/>
  <c r="K126" i="2"/>
  <c r="K144" i="2" l="1"/>
  <c r="G35" i="7"/>
  <c r="G37" i="7" s="1"/>
  <c r="G15" i="7"/>
  <c r="G17" i="7" s="1"/>
  <c r="G19" i="7" s="1"/>
  <c r="G32" i="7" s="1"/>
  <c r="G33" i="7" s="1"/>
  <c r="J142" i="2"/>
  <c r="F35" i="7"/>
  <c r="H14" i="7"/>
  <c r="H15" i="7" s="1"/>
  <c r="B13" i="7"/>
  <c r="J126" i="2"/>
  <c r="J144" i="2" l="1"/>
  <c r="H19" i="7"/>
  <c r="H17" i="7"/>
  <c r="C13" i="7"/>
  <c r="C15" i="7" s="1"/>
  <c r="C17" i="7" s="1"/>
  <c r="C19" i="7" s="1"/>
  <c r="C32" i="7" s="1"/>
  <c r="C33" i="7" s="1"/>
  <c r="C38" i="7"/>
  <c r="C39" i="7" s="1"/>
  <c r="C52" i="7" s="1"/>
  <c r="C53" i="7" s="1"/>
  <c r="G39" i="7"/>
  <c r="G52" i="7" s="1"/>
  <c r="G53" i="7" s="1"/>
  <c r="F37" i="7"/>
  <c r="H35" i="7"/>
  <c r="B15" i="7"/>
  <c r="B17" i="7" s="1"/>
  <c r="H32" i="7" l="1"/>
  <c r="D13" i="7"/>
  <c r="D15" i="7" s="1"/>
  <c r="C55" i="7"/>
  <c r="G55" i="7"/>
  <c r="H37" i="7"/>
  <c r="H39" i="7" s="1"/>
  <c r="H52" i="7" s="1"/>
  <c r="H55" i="7" s="1"/>
  <c r="B38" i="7"/>
  <c r="F39" i="7"/>
  <c r="F52" i="7" s="1"/>
  <c r="F53" i="7" s="1"/>
  <c r="B19" i="7"/>
  <c r="D17" i="7"/>
  <c r="F55" i="7" l="1"/>
  <c r="D38" i="7"/>
  <c r="D39" i="7" s="1"/>
  <c r="D52" i="7" s="1"/>
  <c r="J52" i="7" s="1"/>
  <c r="B39" i="7"/>
  <c r="B52" i="7" s="1"/>
  <c r="B53" i="7" s="1"/>
  <c r="B32" i="7"/>
  <c r="B33" i="7" s="1"/>
  <c r="D19" i="7"/>
  <c r="D32" i="7" s="1"/>
  <c r="D55" i="7" l="1"/>
  <c r="J55" i="7" s="1"/>
  <c r="J32" i="7"/>
  <c r="B55" i="7"/>
</calcChain>
</file>

<file path=xl/sharedStrings.xml><?xml version="1.0" encoding="utf-8"?>
<sst xmlns="http://schemas.openxmlformats.org/spreadsheetml/2006/main" count="4148" uniqueCount="1208">
  <si>
    <t>Year 2013</t>
  </si>
  <si>
    <t>Year 2014</t>
  </si>
  <si>
    <t>Year 2015</t>
  </si>
  <si>
    <t>Year 2016</t>
  </si>
  <si>
    <t>Year 2017</t>
  </si>
  <si>
    <t>Year 2018</t>
  </si>
  <si>
    <t>Year 2019</t>
  </si>
  <si>
    <t>Year 2020</t>
  </si>
  <si>
    <t>Florida Power &amp; Light </t>
  </si>
  <si>
    <t>ATL - Permanent Differences - Federal and State</t>
  </si>
  <si>
    <t>AFD102: AFUDC Depreciation</t>
  </si>
  <si>
    <t>DED198: Section 199 Deduction - State Deductible</t>
  </si>
  <si>
    <t>DED198Adj: Section 199 Deduction - State Deductible Adj</t>
  </si>
  <si>
    <t>EMPA01: Section 162(M) Disallowance</t>
  </si>
  <si>
    <t>ITC107: School Solar ITC Book Depr</t>
  </si>
  <si>
    <t>MEL101: Business Meals</t>
  </si>
  <si>
    <t xml:space="preserve">     SubTotal - ATL - Permanent Differences - Federal and State</t>
  </si>
  <si>
    <t>ATL - Permanent Differences - Federal Only</t>
  </si>
  <si>
    <t>FUL202 Fuel Tax Credit M</t>
  </si>
  <si>
    <t>SIT201: State Tax Deduction</t>
  </si>
  <si>
    <t xml:space="preserve">     SubTotal - ATL - Permanent Differences - Federal Only</t>
  </si>
  <si>
    <t xml:space="preserve">     Florida</t>
  </si>
  <si>
    <t>ATL State Tax Deduction from Income Tax Report</t>
  </si>
  <si>
    <t>ATL - Permanent Differences - State Only</t>
  </si>
  <si>
    <t>DED198ST: Sec 199 - State Only</t>
  </si>
  <si>
    <t>FLA101: Florida State Exemption</t>
  </si>
  <si>
    <t xml:space="preserve">     SubTotal - ATL - Permanent Differences - State Only</t>
  </si>
  <si>
    <t>BTL - Permanent Differences - Federal and State</t>
  </si>
  <si>
    <t>AFD103: AFUDC Equity</t>
  </si>
  <si>
    <t>AFD103GS: AFUDC Equity Goal Seek</t>
  </si>
  <si>
    <t>INC507: NonQ Decom Fund NonTaxable Inc</t>
  </si>
  <si>
    <t>POL101: Nondeductible Penalties</t>
  </si>
  <si>
    <t>POL201: Nondeductible Club Dues And Political Contributions</t>
  </si>
  <si>
    <t xml:space="preserve">     SubTotal - BTL - Permanent Differences - Federal and State</t>
  </si>
  <si>
    <t>BTL - Permanent Differences - Federal Only</t>
  </si>
  <si>
    <t>INC501: Storm Fund Non-Taxable</t>
  </si>
  <si>
    <t>INC504: Nuclear Fund Below Perm</t>
  </si>
  <si>
    <t xml:space="preserve">     Subtotal - BTL Permanent Differences - Federal Only</t>
  </si>
  <si>
    <t>BTL State Tax Deduction from Income Tax Report</t>
  </si>
  <si>
    <t>BTL - Permanent Differences - State Only</t>
  </si>
  <si>
    <t>Storm Fund Non-Taxable (State Adj)</t>
  </si>
  <si>
    <t>Nuclear Fund Below Perm (State Adj)</t>
  </si>
  <si>
    <t xml:space="preserve">     Subtotal - BTL Permanent Differences - State Only</t>
  </si>
  <si>
    <t>ATL - Temporary Differences - Federal and State - Acct 190</t>
  </si>
  <si>
    <t>AMO108: Nuclear Amortization - Reg Credit</t>
  </si>
  <si>
    <t>AMO111: Deferred Gain-Aviation</t>
  </si>
  <si>
    <t>AMO112: Deferred Gain - Coal Cars</t>
  </si>
  <si>
    <t>AMO301: Gain Disp Prop Abv</t>
  </si>
  <si>
    <t>AMO312: Reg Liab SWAPC-ECCR</t>
  </si>
  <si>
    <t>AMO316: Reg Liab - CB Bk/Tx Diff - LT</t>
  </si>
  <si>
    <t>AMO319: Reg Liab - CB Bk/Tx Diff - Current</t>
  </si>
  <si>
    <t>BAD101: Bad Debt Expense</t>
  </si>
  <si>
    <t>DBT102: Gain on Reacq Debt</t>
  </si>
  <si>
    <t>DCM101: Decommissioning Accrual</t>
  </si>
  <si>
    <t>EMP103: Non Ded Medic Contr</t>
  </si>
  <si>
    <t>EMP201: Employee Bonus Accrual</t>
  </si>
  <si>
    <t>EMP202: Accrued FICA Taxes</t>
  </si>
  <si>
    <t>EMP802: Post Retirement SFAS 112 - NC</t>
  </si>
  <si>
    <t>EMP806: Post Retirement Benefits - FAS106 Current</t>
  </si>
  <si>
    <t>EMP807: Post Retirement Benefits - FAS106 NC</t>
  </si>
  <si>
    <t>EMP810: Medicare Part D Subsidy</t>
  </si>
  <si>
    <t>EMP901: Def Compensation</t>
  </si>
  <si>
    <t>EMP902: Deferred Severance - Current</t>
  </si>
  <si>
    <t>EMP903: SERP Current Portion</t>
  </si>
  <si>
    <t>EMP917: Deferred Severance - Current</t>
  </si>
  <si>
    <t>FIN401: FIN 48 Interest Payable</t>
  </si>
  <si>
    <t>FIN403: FIN48 Interest Payable-State</t>
  </si>
  <si>
    <t>FIN405: Int Accrued St Current - FIN48</t>
  </si>
  <si>
    <t>FUL104: FPSC Revenue Refund</t>
  </si>
  <si>
    <t>FUL301: Def Franchise Fee Rev</t>
  </si>
  <si>
    <t>INC602: Premium Lighting Prog Rev</t>
  </si>
  <si>
    <t>INC605: Deferred Income - NC</t>
  </si>
  <si>
    <t>INJ101: Injuries and Damages</t>
  </si>
  <si>
    <t>ITC101: Conv ITC Amort &amp; GU</t>
  </si>
  <si>
    <t>ITC103: Space Coast ITC GU</t>
  </si>
  <si>
    <t>ITC105: Martin Solar ITC G/U</t>
  </si>
  <si>
    <t>NUC106: Nuclear Rule Book/Tax Basis</t>
  </si>
  <si>
    <t>REP501: Nuc Maint Reserve</t>
  </si>
  <si>
    <t>REP503: Nuc Maint Res-Particip</t>
  </si>
  <si>
    <t>RES106: Legal Reserve</t>
  </si>
  <si>
    <t>RES109: Fuel Storage Reserve</t>
  </si>
  <si>
    <t>RES113: Nuc Last Core Expense</t>
  </si>
  <si>
    <t>RES114: Nuc M and S Inventory</t>
  </si>
  <si>
    <t>RES117: Elmore Litigation Reserve</t>
  </si>
  <si>
    <t>RES126: Nuclear Rad Waste</t>
  </si>
  <si>
    <t>RES137: Savings/Warrant Reserve</t>
  </si>
  <si>
    <t>RES138: Extended Warranty</t>
  </si>
  <si>
    <t>RES139: Scherer Supp Perf Fee</t>
  </si>
  <si>
    <t>RES140: Contractor Bonus</t>
  </si>
  <si>
    <t>RES301: Environmental Liability</t>
  </si>
  <si>
    <t>RES401: Vacation Pay Accrual</t>
  </si>
  <si>
    <t>RES601: Dormant Materials</t>
  </si>
  <si>
    <t>RES801: FMPA Settlement Agreement</t>
  </si>
  <si>
    <t>REV103: Measurement And Verification Incom</t>
  </si>
  <si>
    <t>SAL301: Cap Gain Emiss Allow</t>
  </si>
  <si>
    <t>SJR101: SJRPP Decommissioning</t>
  </si>
  <si>
    <t>SJR102: SJRPP Def Interest</t>
  </si>
  <si>
    <t>STM402: Over/Under Recovery - FREC</t>
  </si>
  <si>
    <t>STM406: Storm - Reg Asset - Non-Regulated</t>
  </si>
  <si>
    <t>STM409: Storm-Reg Asset - Regulated</t>
  </si>
  <si>
    <t>UBR102: Unbilled Revenue FPSC</t>
  </si>
  <si>
    <t xml:space="preserve">     SubTotal - ATL - Temporary Differences - Federal and State - Acct 190</t>
  </si>
  <si>
    <t>ATL - Temporary Differences - Federal and State - Acct 282</t>
  </si>
  <si>
    <t>AFD101: AFUDC Debt</t>
  </si>
  <si>
    <t>AFD101GS: AFUDC Debt Goal Seek</t>
  </si>
  <si>
    <t>CAC101: Method Life CIAC</t>
  </si>
  <si>
    <t>DEP101: Tax Depreciation</t>
  </si>
  <si>
    <t>DEP101Adj: Tax Depreciation Bonus Assumption</t>
  </si>
  <si>
    <t>DEP101GS: Tax Depreciation Goal Seek</t>
  </si>
  <si>
    <t>DEP101CB: Tax Depreciation Cedar Bay</t>
  </si>
  <si>
    <t>DEP102: Fossil Dismantlement</t>
  </si>
  <si>
    <t>DEP103: Reversal of Book Depreciation</t>
  </si>
  <si>
    <t>DEP106: Reclass Book Depr to AFUDC Depr</t>
  </si>
  <si>
    <t>DEP130: Bonus Depreciation</t>
  </si>
  <si>
    <t>DEP130Adj: Bonus Depreciation Bonus Assumption</t>
  </si>
  <si>
    <t>DEP130GS: Bonus Depreciation Goal Seek</t>
  </si>
  <si>
    <t>DEP131: FAS90 Depr Reclass</t>
  </si>
  <si>
    <t>DEP132: CITC Book Depr Reclass</t>
  </si>
  <si>
    <t>DEP137: School Solar ITC Book Depr Reclass</t>
  </si>
  <si>
    <t>DEP201CB: ARO Accretion</t>
  </si>
  <si>
    <t>DEP202CB: ARO Asset</t>
  </si>
  <si>
    <t>EMP803: Welfare Capitalized</t>
  </si>
  <si>
    <t xml:space="preserve">     000: NONE</t>
  </si>
  <si>
    <t xml:space="preserve">     041: RIVIERA MODERNIZATIO</t>
  </si>
  <si>
    <t xml:space="preserve">     050: PUTNAM</t>
  </si>
  <si>
    <t xml:space="preserve">     072: SANFORD  REPOWERED #</t>
  </si>
  <si>
    <t xml:space="preserve">     080: FT. LAUDERDALE</t>
  </si>
  <si>
    <t xml:space="preserve">     081: FT LAUDERDALE GT'S</t>
  </si>
  <si>
    <t xml:space="preserve">     082: FT LAUDERDALE NEW</t>
  </si>
  <si>
    <t xml:space="preserve">     110: FT. MYERS - OLD #1 &amp;</t>
  </si>
  <si>
    <t xml:space="preserve">     112: FT. MYERS - REPOWERE</t>
  </si>
  <si>
    <t xml:space="preserve">     113: FT. MYERS PEAKING UN</t>
  </si>
  <si>
    <t xml:space="preserve">     121: PORT EVERGLADES COMB</t>
  </si>
  <si>
    <t xml:space="preserve">     131: CAPE CANAVERAL MODER</t>
  </si>
  <si>
    <t xml:space="preserve">     140: TURKEY POINT</t>
  </si>
  <si>
    <t xml:space="preserve">     141: TURKEY POINT #5</t>
  </si>
  <si>
    <t xml:space="preserve">     143: TURKEY POINT #3</t>
  </si>
  <si>
    <t xml:space="preserve">     144: TURKEY POINT #4</t>
  </si>
  <si>
    <t xml:space="preserve">     148: TURKEY POINT COMMON</t>
  </si>
  <si>
    <t xml:space="preserve">     150: ST. LUCIE COMMON</t>
  </si>
  <si>
    <t xml:space="preserve">     151: ST LUCIE #1</t>
  </si>
  <si>
    <t xml:space="preserve">     152: ST LUCIE #2</t>
  </si>
  <si>
    <t xml:space="preserve">     170: MANATEE #1 &amp; #2</t>
  </si>
  <si>
    <t xml:space="preserve">     171: MANATEE #3</t>
  </si>
  <si>
    <t xml:space="preserve">     MANATEE PV SOLAR</t>
  </si>
  <si>
    <t xml:space="preserve">     180: MARTIN #1, #2, #3, #</t>
  </si>
  <si>
    <t xml:space="preserve">     182: MARTIN PEAKING UNITS</t>
  </si>
  <si>
    <t xml:space="preserve">     188: MARTIN SOLAR ENERGY</t>
  </si>
  <si>
    <t xml:space="preserve">     190: WEST CNTY ENERGY CNT</t>
  </si>
  <si>
    <t xml:space="preserve">     191: WEST COUNTY ENERGY C</t>
  </si>
  <si>
    <t xml:space="preserve">     194: OKEECHOBEE SITE</t>
  </si>
  <si>
    <t xml:space="preserve">     196: HENDRY SITE</t>
  </si>
  <si>
    <t xml:space="preserve">     BABCOCK RANCH SOLAR</t>
  </si>
  <si>
    <t xml:space="preserve">     CITRUS PV SOLAR</t>
  </si>
  <si>
    <t xml:space="preserve">     500: SJRPP #1 &amp; #2</t>
  </si>
  <si>
    <t xml:space="preserve">     505: SCHERER #4</t>
  </si>
  <si>
    <t xml:space="preserve">     Renewable-Default</t>
  </si>
  <si>
    <t>INT101: Method Life CPI</t>
  </si>
  <si>
    <t>MEL103: Capitalized Business Meals</t>
  </si>
  <si>
    <t>MIX101: Mixed Service Costs</t>
  </si>
  <si>
    <t>REM101: Cost of Removal</t>
  </si>
  <si>
    <t>REP201: Repair Projects</t>
  </si>
  <si>
    <t>REP301: Cable Injection</t>
  </si>
  <si>
    <t>RSH101: Computer Software</t>
  </si>
  <si>
    <t>SAL101: Tax Gain/Loss</t>
  </si>
  <si>
    <t>SAL602: Gain on Sale of MIT Credits</t>
  </si>
  <si>
    <t xml:space="preserve">     SubTotal - ATL - Temporary Differences - Federal and State - Acct 282</t>
  </si>
  <si>
    <t>ATL - Temporary Differences - Federal and State - Acct 283</t>
  </si>
  <si>
    <t>ABN101: Abandonment of Glades County Coal Plant</t>
  </si>
  <si>
    <t>AMO102: Amortization of Intangibles</t>
  </si>
  <si>
    <t>AMO202: Int Tx Deficiency Above</t>
  </si>
  <si>
    <t>AMO303: Loss Disp Prop Abv</t>
  </si>
  <si>
    <t>AMO304: Reg Asset - Surplus Flowback</t>
  </si>
  <si>
    <t>AMO308: Reg Asset - Coal Cars</t>
  </si>
  <si>
    <t>AMO309: Reg Asset - FAS90 Current</t>
  </si>
  <si>
    <t>AMO310: Reg Asset - FAS90 L/T</t>
  </si>
  <si>
    <t>AMO311: Reg Asset - Dism Rsv-Surplus Flowback</t>
  </si>
  <si>
    <t>AMO314: Reg Asset - CB PPA Loss - LT</t>
  </si>
  <si>
    <t>AMO315: Reg Asset - CB Tax G/U - LT</t>
  </si>
  <si>
    <t>AMO317: Reg Asset - CB PPA Loss - Current</t>
  </si>
  <si>
    <t>AMO318: Reg Asset - CB Tax G/U - Current</t>
  </si>
  <si>
    <t>CAP301: Rate Case 2009 Expense</t>
  </si>
  <si>
    <t>DBT101: Loss on Reacq Debt</t>
  </si>
  <si>
    <t>EMP102: Pension SFAS 87</t>
  </si>
  <si>
    <t>FIN402: FIN 48 Interest Receivable</t>
  </si>
  <si>
    <t>FIN404: FIN48 Interest Receivable-State</t>
  </si>
  <si>
    <t>FIN406: Int Receivable Current - FIN48</t>
  </si>
  <si>
    <t>FUL102: Def Fuel Cost FERC</t>
  </si>
  <si>
    <t>FUL103: Def Fuel Cost FPSC - Current</t>
  </si>
  <si>
    <t>FUL105: Def CCR Costs</t>
  </si>
  <si>
    <t>FUL106: Def Fuel Cost FPSC L/T</t>
  </si>
  <si>
    <t>FUL107: Def CCR Revenues</t>
  </si>
  <si>
    <t>FUL108: Def ECCR Costs</t>
  </si>
  <si>
    <t>FUL109: EPU Asset Retirements</t>
  </si>
  <si>
    <t>FUL302: Franchise Fee Costs</t>
  </si>
  <si>
    <t>INC608: Accrued Revenues - GPIF</t>
  </si>
  <si>
    <t>INC609: Accrued Revenues - Assept Optimization</t>
  </si>
  <si>
    <t>ITC102: Conv ITC Depr Loss</t>
  </si>
  <si>
    <t>ITC104: Space Coast ITC Depr Loss</t>
  </si>
  <si>
    <t>ITC106: Martin ITC Depr Loss</t>
  </si>
  <si>
    <t>NUC103: Nuclear Cola Payroll</t>
  </si>
  <si>
    <t>PPD101: Prepaid Insurance</t>
  </si>
  <si>
    <t>PPD202: Prepaid Franchise Fees</t>
  </si>
  <si>
    <t>PPD203: Prepaid State Motor Vehicle Taxes</t>
  </si>
  <si>
    <t>PRP102: Prepaid Property Taxes</t>
  </si>
  <si>
    <t>REP206: Sec 481 Adj - Repair Projects-Current</t>
  </si>
  <si>
    <t>RSH102: Research and Experimental Costs</t>
  </si>
  <si>
    <t>RSH105: Nuclear R and E Costs</t>
  </si>
  <si>
    <t>STM401: Storm Recovery Property</t>
  </si>
  <si>
    <t>STM407: Storm Recovery - Current</t>
  </si>
  <si>
    <t>STM410: Storm Recovery Property Offset</t>
  </si>
  <si>
    <t>STM411: Storm - Reg Asset - Regulated Offset</t>
  </si>
  <si>
    <t xml:space="preserve">     SubTotal - ATL - Temporary Differences - Federal and State - Acct 283</t>
  </si>
  <si>
    <t>Total - ATL - Temporary Differences - Federal &amp; State</t>
  </si>
  <si>
    <t>ATL - Temporary Differences - Federal Only - NOL Acct 190</t>
  </si>
  <si>
    <t>2012 NOL C/B</t>
  </si>
  <si>
    <t>NOL101: Net Operating Loss</t>
  </si>
  <si>
    <t>NOL102: NOL 2012 - Current</t>
  </si>
  <si>
    <t>NOL C/F Utilization</t>
  </si>
  <si>
    <t xml:space="preserve">     SubTotal - ATL - Temporary Differences - Federal Only - NOL Acct 190</t>
  </si>
  <si>
    <t>ATL - Temporary Differences - State Only - Acct 282</t>
  </si>
  <si>
    <t>DEP101ST: Tax Depreciation</t>
  </si>
  <si>
    <t>DEP118: Florida Bonus Depreciation - 2008</t>
  </si>
  <si>
    <t>DEP119: Florida Bonus Depreciation - 2009</t>
  </si>
  <si>
    <t>DEP126: Florida Bonus Depreciation - 2010</t>
  </si>
  <si>
    <t>DEP127: Florida Bonus Depreciation - 2011</t>
  </si>
  <si>
    <t>DEP128: Florida Bonus Depreciation - 2012</t>
  </si>
  <si>
    <t>DEP129: Florida Bonus Depreciation - 2013</t>
  </si>
  <si>
    <t>DEP133: Florida Bonus Depreciation - 2014</t>
  </si>
  <si>
    <t>DEP133Adj: Florida Bonus Depreciation - Bonus Assump</t>
  </si>
  <si>
    <t>DEP134: Florida Bonus Depreciation - 2015</t>
  </si>
  <si>
    <t>DEP135: Florida Bonus Depreciation - 2016</t>
  </si>
  <si>
    <t>DEP136: Florida Bonus Depreciation - Amort Forecast</t>
  </si>
  <si>
    <t>SAL101ST: Tax Gain/Loss</t>
  </si>
  <si>
    <t xml:space="preserve">     SubTotal - ATL - Temporary Differences - State Only - Acct 282</t>
  </si>
  <si>
    <t>BTL - Temporary Differences - Federal and State - Acct 190</t>
  </si>
  <si>
    <t>AMO201: Tx Refund Int Below</t>
  </si>
  <si>
    <t>RES135: Rothenberg Obligation</t>
  </si>
  <si>
    <t>DCM201: Decommissioning Below</t>
  </si>
  <si>
    <t>STM201: Storm Fund Below</t>
  </si>
  <si>
    <t xml:space="preserve">     SubTotal - BTL - Temporary Differences - Federal and State - Acct 190</t>
  </si>
  <si>
    <t>BTL - Temporary Differences - Federal and State - Acct 282</t>
  </si>
  <si>
    <t>CAC102: Primeco CIAC Below</t>
  </si>
  <si>
    <t xml:space="preserve">     SubTotal - BTL - Temporary Differences - Federal and State - Acct 282</t>
  </si>
  <si>
    <t>Total  - BTL - Temporary Differences - Federal &amp; State</t>
  </si>
  <si>
    <t>EndMethodCalls</t>
  </si>
  <si>
    <t>FEDERAL ATL Adjustments</t>
  </si>
  <si>
    <t xml:space="preserve">     ATL - Permanent Differences - Federal and State</t>
  </si>
  <si>
    <t xml:space="preserve">     ATL - Permanent Differences - Federal Only</t>
  </si>
  <si>
    <t xml:space="preserve">          ATL - Permanent Differences - Total Federal</t>
  </si>
  <si>
    <t xml:space="preserve">     ATL - State Tax Deduction - Federal Only</t>
  </si>
  <si>
    <t xml:space="preserve">     ATL - Temporary Differences - Federal and State - Acct 190</t>
  </si>
  <si>
    <t xml:space="preserve">     ATL - Temporary Differences - Federal and State - Acct 282</t>
  </si>
  <si>
    <t xml:space="preserve">     ATL - Temporary Differences - Federal and State - Acct 283</t>
  </si>
  <si>
    <t xml:space="preserve">          ATL - Temporary Differences - Federal and State - Total</t>
  </si>
  <si>
    <t xml:space="preserve">     ATL - Temporary Differences - Federal Only - Acct 190</t>
  </si>
  <si>
    <t xml:space="preserve">     ATL - Temporary Differences - Federal Only - Acct 282</t>
  </si>
  <si>
    <t xml:space="preserve">     ATL - Temporary Differences - Federal Only - Acct 283</t>
  </si>
  <si>
    <t xml:space="preserve">          ATL - Temporary Differences - Federal Only - Total</t>
  </si>
  <si>
    <t xml:space="preserve">     ATL - Temporary Differences - Federal Only - NOL Acct 190</t>
  </si>
  <si>
    <t xml:space="preserve">     ATL - Temporary Differences - State Only - Acct 282</t>
  </si>
  <si>
    <t xml:space="preserve">          Total FEDERAL ATL Adjustments</t>
  </si>
  <si>
    <t>STATE ATL Adjustments</t>
  </si>
  <si>
    <t xml:space="preserve">     ATL - Permanent Differences - State Only</t>
  </si>
  <si>
    <t xml:space="preserve">          ATL - Permanent Differences - Total State</t>
  </si>
  <si>
    <t xml:space="preserve">     ATL - Temporary Differences - State Only - Acct 190</t>
  </si>
  <si>
    <t xml:space="preserve">     ATL - Temporary Differences - State Only - Acct 283</t>
  </si>
  <si>
    <t xml:space="preserve">          ATL - Temporary Differences - State Only - Total</t>
  </si>
  <si>
    <t xml:space="preserve">          Total STATE ATL Adjustments</t>
  </si>
  <si>
    <t>FEDERAL BTL Adjustments</t>
  </si>
  <si>
    <t xml:space="preserve">     BTL - Permanent Differences - Federal and State</t>
  </si>
  <si>
    <t xml:space="preserve">     BTL - Permanent Differences - Federal Only</t>
  </si>
  <si>
    <t xml:space="preserve">          BTL - Permanent Differences - Total Federal</t>
  </si>
  <si>
    <t xml:space="preserve">     BTL - State Tax Deduction - Federal Only</t>
  </si>
  <si>
    <t xml:space="preserve">     BTL - Temporary Differences - Federal and State - Acct 190</t>
  </si>
  <si>
    <t xml:space="preserve">     BTL - Temporary Differences - Federal and State - Acct 282</t>
  </si>
  <si>
    <t xml:space="preserve">     BTL - Temporary Differences - Federal and State - Acct 283</t>
  </si>
  <si>
    <t xml:space="preserve">          BTL - Temporary Differences - Federal and State - Total</t>
  </si>
  <si>
    <t xml:space="preserve">     BTL - Temporary Differences - Federal Only - Acct 190</t>
  </si>
  <si>
    <t xml:space="preserve">     BTL - Temporary Differences - Federal Only - Acct 282</t>
  </si>
  <si>
    <t xml:space="preserve">     BTL - Temporary Differences - Federal Only - Acct 283</t>
  </si>
  <si>
    <t xml:space="preserve">          BTL - Temporary Differences - Federal Only - Total</t>
  </si>
  <si>
    <t xml:space="preserve">          Total FEDERAL BTL Adjustments</t>
  </si>
  <si>
    <t>STATE BTL Adjustments</t>
  </si>
  <si>
    <t xml:space="preserve">     BTL - Permanent Differences - State Only</t>
  </si>
  <si>
    <t xml:space="preserve">          BTL - Permanent Differences - Total State</t>
  </si>
  <si>
    <t xml:space="preserve">     BTL - Temporary Differences - State Only - Acct 190</t>
  </si>
  <si>
    <t xml:space="preserve">     BTL - Temporary Differences - State Only - Acct 282</t>
  </si>
  <si>
    <t xml:space="preserve">     BTL - Temporary Differences - State Only - Acct 283</t>
  </si>
  <si>
    <t xml:space="preserve">          BTL - Temporary Differences - State Only - Total</t>
  </si>
  <si>
    <t xml:space="preserve">          Total STATE BTL Adjustments</t>
  </si>
  <si>
    <t>Permanent Differences:</t>
  </si>
  <si>
    <t/>
  </si>
  <si>
    <t>Total Permanent Differences</t>
  </si>
  <si>
    <t>Temporary Differences:</t>
  </si>
  <si>
    <t>Total Temporary Differences</t>
  </si>
  <si>
    <t>C-22 Description</t>
  </si>
  <si>
    <t>Book Depreciation</t>
  </si>
  <si>
    <t>Equity AFUDC Depreciation</t>
  </si>
  <si>
    <t>Solar ITC Depreciation</t>
  </si>
  <si>
    <t>Tax Depreciation</t>
  </si>
  <si>
    <t>Intangible Drilling Costs</t>
  </si>
  <si>
    <t>Asset Retirement Obligation</t>
  </si>
  <si>
    <t>Deferred Costs - Clauses</t>
  </si>
  <si>
    <t>Convertible ITC</t>
  </si>
  <si>
    <t>Gain on Reacquired Debt</t>
  </si>
  <si>
    <t>Fossil Dismantlement</t>
  </si>
  <si>
    <t>FAS90</t>
  </si>
  <si>
    <t>AFUDC Debt</t>
  </si>
  <si>
    <t>Amortization of Intangibles</t>
  </si>
  <si>
    <t>Bad Debt Expense</t>
  </si>
  <si>
    <t>Capital Gain Emission Allowance</t>
  </si>
  <si>
    <t>Computer Software</t>
  </si>
  <si>
    <t>Cost of Removal</t>
  </si>
  <si>
    <t>Deferred Compensation</t>
  </si>
  <si>
    <t>Deferred Franchise Fee Revenues</t>
  </si>
  <si>
    <t>Deferred Income - Non-Current</t>
  </si>
  <si>
    <t>Depreciation Reserve Flowback</t>
  </si>
  <si>
    <t>Environmental Liability</t>
  </si>
  <si>
    <t>EPU Asset Retirements</t>
  </si>
  <si>
    <t>Extended Warranty</t>
  </si>
  <si>
    <t>Franchise Fee Costs</t>
  </si>
  <si>
    <t xml:space="preserve">Gain Disposition of Property </t>
  </si>
  <si>
    <t>Gain on Sale of MIT Credits</t>
  </si>
  <si>
    <t>Injuries and Damages</t>
  </si>
  <si>
    <t>Measurement and Verification Income</t>
  </si>
  <si>
    <t>Method Life CIAC</t>
  </si>
  <si>
    <t>Method Life CPI</t>
  </si>
  <si>
    <t>Mixed Service Costs</t>
  </si>
  <si>
    <t>Non Ded Medical Contributions</t>
  </si>
  <si>
    <t>Nuclear Last Core Expense</t>
  </si>
  <si>
    <t>Nuclear M and S Inventory</t>
  </si>
  <si>
    <t>Nuclear Maintenance Reserve</t>
  </si>
  <si>
    <t>Nuclear Amortization - Regulatory Credit</t>
  </si>
  <si>
    <t>Nuclear COLA Payroll</t>
  </si>
  <si>
    <t>Nuclear Radioactive Waste</t>
  </si>
  <si>
    <t>Nuclear Recovery Costs</t>
  </si>
  <si>
    <t>Over/Under Recovery - FREC</t>
  </si>
  <si>
    <t>Pension SFAS 87</t>
  </si>
  <si>
    <t>Post Retirement Benefits</t>
  </si>
  <si>
    <t>Premium Lighting Program Revenues</t>
  </si>
  <si>
    <t>Prepaid Franchise Fees</t>
  </si>
  <si>
    <t>Prepaid Insurance</t>
  </si>
  <si>
    <t>Prepaid State Motor Vehicle Taxes</t>
  </si>
  <si>
    <t>Rate Case Expense</t>
  </si>
  <si>
    <t>Repair Projects</t>
  </si>
  <si>
    <t>Savings/Warrant Reserve</t>
  </si>
  <si>
    <t>SJRPP Decommissioning</t>
  </si>
  <si>
    <t>SJRPP Deferred Interest</t>
  </si>
  <si>
    <t>Storm Recovery Securitization</t>
  </si>
  <si>
    <t>Storm - Regulatory  Asset</t>
  </si>
  <si>
    <t>Unbilled Revenue FPSC</t>
  </si>
  <si>
    <t>Vacation Pay Accrual</t>
  </si>
  <si>
    <t>Welfare Capitalized</t>
  </si>
  <si>
    <t>Storm Rec/Reg Asset</t>
  </si>
  <si>
    <t>Business Meals</t>
  </si>
  <si>
    <t>Non-Deductible Compensation</t>
  </si>
  <si>
    <t>Manufacturer's Deduction</t>
  </si>
  <si>
    <t>State Tax Deduction</t>
  </si>
  <si>
    <t>Interest Tax Deficiencies</t>
  </si>
  <si>
    <t>Coal Cars</t>
  </si>
  <si>
    <t>Employee Bonuses</t>
  </si>
  <si>
    <t>Accrued Revenues</t>
  </si>
  <si>
    <t>Legal Reserve</t>
  </si>
  <si>
    <t>Supplemental Performance Fee</t>
  </si>
  <si>
    <t>Dormant Materials</t>
  </si>
  <si>
    <t>Tax Loss on Disposition of Property</t>
  </si>
  <si>
    <t>Prepaid Property Taxes</t>
  </si>
  <si>
    <t>Deferred Severance</t>
  </si>
  <si>
    <t>Accrued FICA Taxes</t>
  </si>
  <si>
    <t>Regulatory Liability SWAPC</t>
  </si>
  <si>
    <t>Cedar Bay Regulatory Asset, net</t>
  </si>
  <si>
    <t>State Temporary Differences Modification</t>
  </si>
  <si>
    <t>Federal</t>
  </si>
  <si>
    <t>Florida</t>
  </si>
  <si>
    <t>Oklahoma</t>
  </si>
  <si>
    <t>FPL &amp; Subs</t>
  </si>
  <si>
    <t>GRCO</t>
  </si>
  <si>
    <t>Total Federal</t>
  </si>
  <si>
    <t>Total State</t>
  </si>
  <si>
    <t>EMT - Gas Reserves - Future Projects </t>
  </si>
  <si>
    <t>Current Month</t>
  </si>
  <si>
    <t>Planning Entity</t>
  </si>
  <si>
    <t>CDR - Department -&gt; TAX - State for Income Tax</t>
  </si>
  <si>
    <t>Current Entity()</t>
  </si>
  <si>
    <t>Entity ID(CDR - Department,EMT - Gas Reserves - PetroQuest)</t>
  </si>
  <si>
    <t>9400000: Operating Revenues-Gas Production-Gas Reserves</t>
  </si>
  <si>
    <t>GRDEP117: Intangible Drilling Costs:</t>
  </si>
  <si>
    <t xml:space="preserve">     9330000: Nat Gas Plant-Producing Wells-Construction</t>
  </si>
  <si>
    <t xml:space="preserve">     9330000: Nat Gas Plant-Producing Wells-Construction - Change</t>
  </si>
  <si>
    <t xml:space="preserve">     Intangible Drilling Cost Adjustment</t>
  </si>
  <si>
    <t xml:space="preserve">          GRDEP117: Intangible Drilling Costs</t>
  </si>
  <si>
    <t>GRDEP201: Accretion:</t>
  </si>
  <si>
    <t xml:space="preserve">     9230300: Asset Retirement Obligations-Liability-Gas Reserves</t>
  </si>
  <si>
    <t xml:space="preserve">     9230300: Asset Retirement Obligations-Liability-Gas Reserves - change</t>
  </si>
  <si>
    <t xml:space="preserve">          GRDEP201: Accretion</t>
  </si>
  <si>
    <t>GRDEP202: ARO Asset:</t>
  </si>
  <si>
    <t>9339000: Nat Gas Plant-Asset Retirement Costs-GasReserves</t>
  </si>
  <si>
    <t>9339000: Nat Gas Plant-Asset Retirement Costs-GasReserves - change</t>
  </si>
  <si>
    <t>9108700: Accm Prov Amortiz-ARO-Gas Reserves</t>
  </si>
  <si>
    <t>9108700: Accm Prov Amortiz-ARO-Gas Reserves - change</t>
  </si>
  <si>
    <t xml:space="preserve">     GRDEP202: ARO Asset</t>
  </si>
  <si>
    <t>Actuals</t>
  </si>
  <si>
    <t>if</t>
  </si>
  <si>
    <t>GRDEP101: Tax Depreciation</t>
  </si>
  <si>
    <t>GRDEP101Adj: Tax Depreciation Adjustment</t>
  </si>
  <si>
    <t>GRDEP130: Bonus Depreciation</t>
  </si>
  <si>
    <t>GRDEP130Adj: Bonus Depreciation Adjustment</t>
  </si>
  <si>
    <t>GRDEP103: Reversal of Book Depreciation</t>
  </si>
  <si>
    <t>GRDEP117: Intangible Drilling Costs</t>
  </si>
  <si>
    <t>GRDEP201: ARO Accretion</t>
  </si>
  <si>
    <t>GRDEP202: ARO Asset</t>
  </si>
  <si>
    <t>GRSEC199: Section 199</t>
  </si>
  <si>
    <t>State NOL - Generated</t>
  </si>
  <si>
    <t>State NOL - Utilized</t>
  </si>
  <si>
    <t>9409180: Income taxes, Operating Inc-Federal-GasRes</t>
  </si>
  <si>
    <t>9410195: Prov Def Tax-Oper Income-Fed-GasRes</t>
  </si>
  <si>
    <t>9411195: Prov Def Tax-Cr-Oper Income-Federal-GasRes</t>
  </si>
  <si>
    <t>9409280: IncomeTaxes-OthIncome&amp;Deduct-Fed-BTL-GasRes</t>
  </si>
  <si>
    <t>9409190: Income Taxes Oper Income-State-GasRes</t>
  </si>
  <si>
    <t>9410196: Prov Def Tax-Oper Income-State-GasRes</t>
  </si>
  <si>
    <t>9411196: Prov Def Tax-Cr-Oper Income-State-GasRes</t>
  </si>
  <si>
    <t>9409290: IncomeTaxes-OthInc&amp;Deduct-State-BTL-GasRes</t>
  </si>
  <si>
    <t>end if</t>
  </si>
  <si>
    <t>State Tax Provision:</t>
  </si>
  <si>
    <t>Pre-Tax Book Income</t>
  </si>
  <si>
    <t>GRSEC199 - Section 199</t>
  </si>
  <si>
    <t>GRPermAdj - Manual Adjustment to State Perm</t>
  </si>
  <si>
    <t xml:space="preserve">     Total Permanent Differences</t>
  </si>
  <si>
    <t>GRADJ: Manual Adjustment State</t>
  </si>
  <si>
    <t xml:space="preserve">     Total Temporary Differences</t>
  </si>
  <si>
    <t>Total State Taxable Income B4 NOL</t>
  </si>
  <si>
    <t>State NOL Beginning Balance</t>
  </si>
  <si>
    <t xml:space="preserve">     State NOL - Generated</t>
  </si>
  <si>
    <t xml:space="preserve">          State NOL - Utilized - All</t>
  </si>
  <si>
    <t xml:space="preserve">          State NOL - Utilized - Partial</t>
  </si>
  <si>
    <t xml:space="preserve">     State NOL - Utilized</t>
  </si>
  <si>
    <t>State NOL Ending Balance</t>
  </si>
  <si>
    <t>Total State Taxable Income after NOL</t>
  </si>
  <si>
    <t>State Tax Rate</t>
  </si>
  <si>
    <t xml:space="preserve">     Current Tax Expense - State</t>
  </si>
  <si>
    <t>Deferred Tax Expense:</t>
  </si>
  <si>
    <t>GRDEP101: Tax Depreciation - SDIT</t>
  </si>
  <si>
    <t>GRDEP101Adj: Tax Depreciation Adjustment - SDIT</t>
  </si>
  <si>
    <t>GRDEP130: Bonus Depreciation - SDIT</t>
  </si>
  <si>
    <t>GRDEP130Adj: Bonus Depreciation Adjustment - SDIT</t>
  </si>
  <si>
    <t>GRDEP103: Reversal of Book Depreciation - SDIT</t>
  </si>
  <si>
    <t>GRDEP117: Intangible Drilling Costs - SDIT</t>
  </si>
  <si>
    <t>GRDEP201: ARO Accretion - SDIT</t>
  </si>
  <si>
    <t>GRDEP202: ARO Asset - SDIT</t>
  </si>
  <si>
    <t>GRADJ: Manual Adjustment - SDIT</t>
  </si>
  <si>
    <t xml:space="preserve">     Deferred Tax Expense - State - 282</t>
  </si>
  <si>
    <t>State NOL - SDIT - 190</t>
  </si>
  <si>
    <t xml:space="preserve">          Deferred Tax Expense - State</t>
  </si>
  <si>
    <t>Current Tax Expense - State</t>
  </si>
  <si>
    <t>Deferred Tax Expense - State</t>
  </si>
  <si>
    <t xml:space="preserve">     Total Income Tax Expense - State</t>
  </si>
  <si>
    <t>Ledger Data:</t>
  </si>
  <si>
    <t xml:space="preserve">     State Current Income Tax Expense</t>
  </si>
  <si>
    <t xml:space="preserve">     State Deferred Income Tax Expense</t>
  </si>
  <si>
    <t xml:space="preserve">     Total State Income Tax Expense</t>
  </si>
  <si>
    <t xml:space="preserve">     Income Tax State Payment to FPL</t>
  </si>
  <si>
    <t>Federal Tax Provision:</t>
  </si>
  <si>
    <t>GRPermAdj - Manual Adjustment to Federal Perm</t>
  </si>
  <si>
    <t>GRADJ: Manual Adjustment - Federal</t>
  </si>
  <si>
    <t>Total Federal Taxable Income</t>
  </si>
  <si>
    <t>Federal Tax Rate</t>
  </si>
  <si>
    <t xml:space="preserve">          Current Tax Expense - Federal</t>
  </si>
  <si>
    <t>GRDEP101: Tax Depreciation - FDIT</t>
  </si>
  <si>
    <t>GRDEP101Adj: Tax Depreciation - FDIT</t>
  </si>
  <si>
    <t>GRDEP130: Bonus Depreciation - FDIT</t>
  </si>
  <si>
    <t>GRDEP130Adj: Bonus Depreciation Adjustment - FDIT</t>
  </si>
  <si>
    <t>GRDEP103: Reversal of Book Depreciation - FDIT</t>
  </si>
  <si>
    <t>GRDEP117: Intangible Drilling Costs - FDIT</t>
  </si>
  <si>
    <t>GRDEP201: ARO Accretion - FDIT</t>
  </si>
  <si>
    <t>GRDEP202: ARO Asset - FDIT</t>
  </si>
  <si>
    <t>GRADJ: Manual Adjustment - FDIT</t>
  </si>
  <si>
    <t>State NOL - FDIT</t>
  </si>
  <si>
    <t xml:space="preserve">               Deferred Tax Expense - Federal</t>
  </si>
  <si>
    <t>Current Tax Expense - Federal</t>
  </si>
  <si>
    <t>Deferred Tax Expense - Federal</t>
  </si>
  <si>
    <t xml:space="preserve">     Total Income Tax Expense - Federal</t>
  </si>
  <si>
    <t xml:space="preserve">          Total Income Tax Expense</t>
  </si>
  <si>
    <t>Income Tax Federal Payment to FPL</t>
  </si>
  <si>
    <t>Ledger Data</t>
  </si>
  <si>
    <t xml:space="preserve">     Federal Current Income Tax Expense</t>
  </si>
  <si>
    <t xml:space="preserve">     Federal Deferred Income Tax Expense</t>
  </si>
  <si>
    <t xml:space="preserve">     Total Federal Income Tax Expense</t>
  </si>
  <si>
    <t>State Production Taxable Income</t>
  </si>
  <si>
    <t>Current Tax Expense - State for Section 199</t>
  </si>
  <si>
    <t>State Tax Deduction for 199</t>
  </si>
  <si>
    <t>Federal Production Taxable Income</t>
  </si>
  <si>
    <t>Section 199 %</t>
  </si>
  <si>
    <t>Annual Pre-Tax Book Income</t>
  </si>
  <si>
    <t>Annual Total Temporary Differences</t>
  </si>
  <si>
    <t>Annual GR Federal Taxable Income Excl Sec 199</t>
  </si>
  <si>
    <t>FPL Section 199:</t>
  </si>
  <si>
    <t xml:space="preserve">     Total FPL Sec 199 Deduction</t>
  </si>
  <si>
    <t>FPL Cons Excl GR Sec 199 Deduction - Annual Total</t>
  </si>
  <si>
    <t xml:space="preserve">     if</t>
  </si>
  <si>
    <t>else</t>
  </si>
  <si>
    <t xml:space="preserve">     else</t>
  </si>
  <si>
    <t xml:space="preserve">     end if</t>
  </si>
  <si>
    <t>YTD Pretax Income %</t>
  </si>
  <si>
    <t>YTD Section 199 Deduction</t>
  </si>
  <si>
    <t xml:space="preserve">     Previous Month - January</t>
  </si>
  <si>
    <t xml:space="preserve">     Previous YTD Schedule M Sec 199 Deduction - Jan</t>
  </si>
  <si>
    <t xml:space="preserve">     Previous Month - all others</t>
  </si>
  <si>
    <t xml:space="preserve">     Previous YTD Schedule M Sec 199 Deduction - all Others</t>
  </si>
  <si>
    <t>Previous Month  - to use</t>
  </si>
  <si>
    <t>Previous YTD Schedule M Sec 199 Deduction - to use</t>
  </si>
  <si>
    <t xml:space="preserve">     1st Quarter</t>
  </si>
  <si>
    <t>elseif</t>
  </si>
  <si>
    <t xml:space="preserve">     2nd Quarter</t>
  </si>
  <si>
    <t xml:space="preserve">     3rd Quarter</t>
  </si>
  <si>
    <t xml:space="preserve">     4th Quarter</t>
  </si>
  <si>
    <t>Current Quarter</t>
  </si>
  <si>
    <t>Current Qtr Sec 199 Deduction</t>
  </si>
  <si>
    <t>GR Schedule M - Sec 199 Deduction</t>
  </si>
  <si>
    <t>YTD Schedule M Sec 199 Deduction</t>
  </si>
  <si>
    <t>GR Schedule M - Sec 199 Deduction - Annual Total</t>
  </si>
  <si>
    <t>Section 199 Deduction for Federal</t>
  </si>
  <si>
    <t>Sec 199 - YTD - Federal</t>
  </si>
  <si>
    <t>For State</t>
  </si>
  <si>
    <t>Section 199 Deduction for State</t>
  </si>
  <si>
    <t>Sec 199 - YTD - State</t>
  </si>
  <si>
    <t>SECTION 199 PROVISION</t>
  </si>
  <si>
    <t>Federal:</t>
  </si>
  <si>
    <t>State:</t>
  </si>
  <si>
    <t>EMT - Gas Reserves - PetroQuest </t>
  </si>
  <si>
    <t>CDR - Department Total </t>
  </si>
  <si>
    <t>Cascade - Corporate</t>
  </si>
  <si>
    <t>Schedule M Code &amp; Descrition</t>
  </si>
  <si>
    <t>Convertible ITC - Basis Adjustment</t>
  </si>
  <si>
    <t>Debits</t>
  </si>
  <si>
    <t xml:space="preserve">     Post from Report: CAP: Construction &amp; Plant (Cap - Plant Site) </t>
  </si>
  <si>
    <t xml:space="preserve">       Line: CZ:[9403000: Depreciation Expense] </t>
  </si>
  <si>
    <t xml:space="preserve">         Entity: 000: NONE [Orig]</t>
  </si>
  <si>
    <t xml:space="preserve">         Entity: AMI Meters [Orig]</t>
  </si>
  <si>
    <t xml:space="preserve">         Entity: 010: CUTLER [Orig]</t>
  </si>
  <si>
    <t xml:space="preserve">         Entity: 040: RIVIERA #1 AND #2 [Orig]</t>
  </si>
  <si>
    <t xml:space="preserve">         Entity: 041: RIVIERA MODERNIZATIO [Orig]</t>
  </si>
  <si>
    <t xml:space="preserve">         Entity: 050: PUTNAM [Orig]</t>
  </si>
  <si>
    <t xml:space="preserve">         Entity: 070: SANFORD #3 [Orig]</t>
  </si>
  <si>
    <t xml:space="preserve">         Entity: 072: SANFORD  REPOWERED # [Orig]</t>
  </si>
  <si>
    <t xml:space="preserve">         Entity: 080: FT. LAUDERDALE [Orig]</t>
  </si>
  <si>
    <t xml:space="preserve">         Entity: 082: FT LAUDERDALE NEW [Orig]</t>
  </si>
  <si>
    <t xml:space="preserve">         Entity: 110: FT. MYERS - OLD #1 &amp; [Orig]</t>
  </si>
  <si>
    <t xml:space="preserve">         Entity: 112: FT. MYERS - REPOWERE [Orig]</t>
  </si>
  <si>
    <t xml:space="preserve">         Entity: 113: FT. MYERS PEAKING UN [Orig]</t>
  </si>
  <si>
    <t xml:space="preserve">         Entity: 360: Distribution Land &amp; Land Rights [Orig]</t>
  </si>
  <si>
    <t xml:space="preserve">         Entity: 120: PORT EVERGLADES [Orig]</t>
  </si>
  <si>
    <t xml:space="preserve">         Entity: 368: Distribution Line Transformers [Orig]</t>
  </si>
  <si>
    <t xml:space="preserve">         Entity: 121: PORT EVERGLADES COMB [Orig]</t>
  </si>
  <si>
    <t xml:space="preserve">         Entity: 130: CAPE CANAVERAL [Orig]</t>
  </si>
  <si>
    <t xml:space="preserve">         Entity: 370: Distribution Meters [Orig]</t>
  </si>
  <si>
    <t xml:space="preserve">         Entity: 131: CAPE CANAVERAL MODER [Orig]</t>
  </si>
  <si>
    <t xml:space="preserve">         Entity: 140: TURKEY POINT [Orig]</t>
  </si>
  <si>
    <t xml:space="preserve">         Entity: 141: TURKEY POINT #5 [Orig]</t>
  </si>
  <si>
    <t xml:space="preserve">         Entity: 365: Distribution Overhead Cond &amp; Devices [Orig]</t>
  </si>
  <si>
    <t xml:space="preserve">         Entity: 143: TURKEY POINT #3 [Orig]</t>
  </si>
  <si>
    <t xml:space="preserve">         Entity: 364: Distribution Poles, Towers &amp; Fixtures [Orig]</t>
  </si>
  <si>
    <t xml:space="preserve">         Entity: 144: TURKEY POINT #4 [Orig]</t>
  </si>
  <si>
    <t xml:space="preserve">         Entity: 150: ST. LUCIE COMMON [Orig]</t>
  </si>
  <si>
    <t xml:space="preserve">         Entity: 369: Distribution Services [Orig]</t>
  </si>
  <si>
    <t xml:space="preserve">         Entity: 151: ST LUCIE #1 [Orig]</t>
  </si>
  <si>
    <t xml:space="preserve">         Entity: 362: Distribution Station Equipment [Orig]</t>
  </si>
  <si>
    <t xml:space="preserve">         Entity: 152: ST LUCIE #2 [Orig]</t>
  </si>
  <si>
    <t xml:space="preserve">         Entity: 170: MANATEE #1 &amp; #2 [Orig]</t>
  </si>
  <si>
    <t xml:space="preserve">         Entity: 171: MANATEE #3 [Orig]</t>
  </si>
  <si>
    <t xml:space="preserve">         Entity: MANATEE PV SOLAR [Orig]</t>
  </si>
  <si>
    <t xml:space="preserve">         Entity: 361: Distribution Structures &amp; Improvements [Orig]</t>
  </si>
  <si>
    <t xml:space="preserve">         Entity: 180: MARTIN #1, #2, #3, # [Orig]</t>
  </si>
  <si>
    <t xml:space="preserve">         Entity: 182: MARTIN PEAKING UNITS [Orig]</t>
  </si>
  <si>
    <t xml:space="preserve">         Entity: 367: Distribution Underground Conductors &amp; Devices [Orig]</t>
  </si>
  <si>
    <t xml:space="preserve">         Entity: 366: Distribution Underground Conduit [Orig]</t>
  </si>
  <si>
    <t xml:space="preserve">         Entity: 190: WEST CNTY ENERGY CNT [Orig]</t>
  </si>
  <si>
    <t xml:space="preserve">         Entity: 191: WEST COUNTY ENERGY C [Orig]</t>
  </si>
  <si>
    <t xml:space="preserve">         Entity: 194: OKEECHOBEE SITE [Orig]</t>
  </si>
  <si>
    <t xml:space="preserve">         Entity: 081: FT LAUDERDALE GT'S [Orig]</t>
  </si>
  <si>
    <t xml:space="preserve">         Entity: BABCOCK RANCH SOLAR [Orig]</t>
  </si>
  <si>
    <t xml:space="preserve">         Entity: CITRUS PV SOLAR [Orig]</t>
  </si>
  <si>
    <t xml:space="preserve">         Entity: 371: Installations On Customer Premises [Orig]</t>
  </si>
  <si>
    <t xml:space="preserve">         Entity: 500: SJRPP #1 &amp; #2 [Orig]</t>
  </si>
  <si>
    <t xml:space="preserve">         Entity: 505: SCHERER #4 [Orig]</t>
  </si>
  <si>
    <t xml:space="preserve">         Entity: 503: SJRPP COAL TERMINAL [Orig]</t>
  </si>
  <si>
    <t xml:space="preserve">         Entity: 502: SJRPP UNIT #2 [Orig]</t>
  </si>
  <si>
    <t xml:space="preserve">         Entity: 153: ST LUCIE COMMON EPU [Orig]</t>
  </si>
  <si>
    <t xml:space="preserve">         Entity: 154: ST LUCIE UNIT #1 EPU [Orig]</t>
  </si>
  <si>
    <t xml:space="preserve">         Entity: 251: ST LUCIE UNIT #1 Uprates [Orig]</t>
  </si>
  <si>
    <t xml:space="preserve">         Entity: 155: ST LUCIE UNIT #2 EPU [Orig]</t>
  </si>
  <si>
    <t xml:space="preserve">         Entity: 252: ST LUCIE UNIT #2 Uprates [Orig]</t>
  </si>
  <si>
    <t xml:space="preserve">         Entity: 373: Street Lights &amp; Signal Systems [Orig]</t>
  </si>
  <si>
    <t xml:space="preserve">         Entity: 149: TURKEY POINT COMMON EPU [Orig]</t>
  </si>
  <si>
    <t xml:space="preserve">         Entity: 142: TURKEY POINT UNIT #3 EPU [Orig]</t>
  </si>
  <si>
    <t xml:space="preserve">         Entity: 243: TURKEY POINT UNIT #3 Uprates [Orig]</t>
  </si>
  <si>
    <t xml:space="preserve">         Entity: 145: TURKEY POINT UNIT #4 EPU [Orig]</t>
  </si>
  <si>
    <t xml:space="preserve">         Entity: 244: TURKEY POINT UNIT #4 Uprates [Orig]</t>
  </si>
  <si>
    <t xml:space="preserve">         Entity: Renewable-Default [Orig]</t>
  </si>
  <si>
    <t xml:space="preserve">       Line: DA:[9403002: Depreciation Exp-A08 Environmental] </t>
  </si>
  <si>
    <t xml:space="preserve">         Entity: 188: MARTIN SOLAR ENERGY [Orig]</t>
  </si>
  <si>
    <t xml:space="preserve">         Entity: 192: DESOTO SOLAR ENERGY [Orig]</t>
  </si>
  <si>
    <t xml:space="preserve">         Entity: 193: SPACE COAST SOLAR EN [Orig]</t>
  </si>
  <si>
    <t xml:space="preserve">       Line: DC:[9403111: Depreciation Exp-A05 Capacity Clause] </t>
  </si>
  <si>
    <t xml:space="preserve">       Line: DE:[9404111: Amort Limited-Term Elec Plt - A05 Capacity Clause] </t>
  </si>
  <si>
    <t xml:space="preserve">       Line: DF:[9403078: Depreciation Exp-Dismantle-A08 Environ] </t>
  </si>
  <si>
    <t xml:space="preserve">       Line: DG:[9403121: Depreciation Exp-A02 Conservation] </t>
  </si>
  <si>
    <t xml:space="preserve">       Line: DH:[9403133: Depreciation Exp-Oil Backout-FERC Jurisd] </t>
  </si>
  <si>
    <t xml:space="preserve">       Line: DI:[9403332: Depreciation Exp-Dismantlement Fossil] </t>
  </si>
  <si>
    <t xml:space="preserve">       Line: DJ:[9403410: Depreciation Exp-Coal Cars A04 Fuel] </t>
  </si>
  <si>
    <t xml:space="preserve">       Line: DK:[9404000: Amort Limited-Term Elec Plt] </t>
  </si>
  <si>
    <t xml:space="preserve">       Line: DL:[9404003: Amort Limited-Term Elec Plt-A08 Environ] </t>
  </si>
  <si>
    <t xml:space="preserve">       Line: DM:[9406000: Elec Plant Acquisition Adjustment] </t>
  </si>
  <si>
    <t xml:space="preserve">       Line: DN:[9407408: Reg Credits-Surplus Flowback] </t>
  </si>
  <si>
    <t xml:space="preserve">         Entity: 304: ITC INTEREST SYNCRONIZATION [Orig]</t>
  </si>
  <si>
    <t xml:space="preserve">       Line: DO:[9407409: Reg Credits-Dismantlement Reserve Surplus Flowback] </t>
  </si>
  <si>
    <t xml:space="preserve">       Line: DP:[9407412: Reg Credits-Avoided AFUDC] </t>
  </si>
  <si>
    <t xml:space="preserve">     Post from Report: CAP: Nuclear Fuel (SAP Profit Center) </t>
  </si>
  <si>
    <t xml:space="preserve">       Line: O:[Amortization] </t>
  </si>
  <si>
    <t xml:space="preserve">         Entity: PTN 3 Nuclear Fuel [Orig]</t>
  </si>
  <si>
    <t xml:space="preserve">         Entity: PTN 4 Nuclear Fuel [Orig]</t>
  </si>
  <si>
    <t xml:space="preserve">         Entity: PSL 1 Nuclear Fuel [Orig]</t>
  </si>
  <si>
    <t xml:space="preserve">         Entity: PSL 2 Nuclear Fuel [Orig]</t>
  </si>
  <si>
    <t xml:space="preserve">     Post from Report: OTH: Decommissioning Reserves (Planning Entity) </t>
  </si>
  <si>
    <t xml:space="preserve">       Line: AX:[Qualified Earnings (pre-tax)] </t>
  </si>
  <si>
    <t xml:space="preserve">         Entity: Florida Power &amp; Light [Orig]</t>
  </si>
  <si>
    <t xml:space="preserve">       Line: AZ:[Non-Qual. Earnings (grossed up for taxes)] </t>
  </si>
  <si>
    <t xml:space="preserve">       Line: CF:[Earnings (grossed up for tax)] </t>
  </si>
  <si>
    <t xml:space="preserve">     Post from Report: FIN: Bond Detail (Bond - Issues) </t>
  </si>
  <si>
    <t xml:space="preserve">         Entity: FPL 1991 Aug $15M POL - Miami - Dade 30 Yr - Variable [Orig]</t>
  </si>
  <si>
    <t xml:space="preserve">         Entity: FPL 1992 May $28M POL - Jacksonville 35 Yr - Variable [Orig]</t>
  </si>
  <si>
    <t xml:space="preserve">         Entity: FPL 1993 Dec $46M POL - Dade 28 Yr - Variable [Orig]</t>
  </si>
  <si>
    <t xml:space="preserve">         Entity: FPL 1994 Mar $17M POL - Manatee 30 Yr - Variable [Orig]</t>
  </si>
  <si>
    <t xml:space="preserve">         Entity: FPL 1994 Mar $46M POL - Jacksonville 30 Yr - Variable [Orig]</t>
  </si>
  <si>
    <t xml:space="preserve">         Entity: FPL 1994 Mar $4M POL - Putnam 30 Yr - Variable [Orig]</t>
  </si>
  <si>
    <t xml:space="preserve">         Entity: FPL 1995 Jun $52M POL - Jacksonville 34 Yr - Variable [Orig]</t>
  </si>
  <si>
    <t xml:space="preserve">         Entity: FPL 1995 Mar $9M POL - Dade 25 Yr - Variable [Orig]</t>
  </si>
  <si>
    <t xml:space="preserve">         Entity: FPL 2000 Apr $96M POL - Martin 22 Yr - Variable [Orig]</t>
  </si>
  <si>
    <t xml:space="preserve">         Entity: FPL 2000 Sep $242M POL - St. Lucie 28 Yr - Variable [Orig]</t>
  </si>
  <si>
    <t xml:space="preserve">         Entity: FPL 2003 May $79M SWD - St. Lucie 21 Yr - Variable [Orig]</t>
  </si>
  <si>
    <t xml:space="preserve">         Entity: FPL 2015 Jun $85M POL - Broward County  30 Yr - Variable [Orig]</t>
  </si>
  <si>
    <t xml:space="preserve">         Entity: FPL 2012 Dec $300M Term Loan  - Variable [Orig]</t>
  </si>
  <si>
    <t xml:space="preserve">         Entity: FPL 2007 May $100M Storm Sec Tranche A-3 - Fixed [Orig]</t>
  </si>
  <si>
    <t xml:space="preserve">         Entity: FPL 2007 May $140M Storm Sec Tranche A-2 - Fixed [Orig]</t>
  </si>
  <si>
    <t xml:space="preserve">         Entity: FPL 2007 May $288M Storm Sec Tranche A-4 - Fixed [Orig]</t>
  </si>
  <si>
    <t xml:space="preserve">         Entity: FPL 2002 Dec $0M FMB 10 Yr - Fixed [Orig]</t>
  </si>
  <si>
    <t xml:space="preserve">         Entity: FPL 2002 Dec $200M FMB 30 Yr - Fixed [Orig]</t>
  </si>
  <si>
    <t xml:space="preserve">         Entity: FPL 2003 Apr $500M FMB 30 Yr - Fixed [Orig]</t>
  </si>
  <si>
    <t xml:space="preserve">         Entity: FPL 2003 Oct $300M FMB 30 Yr - Fixed [Orig]</t>
  </si>
  <si>
    <t xml:space="preserve">         Entity: FPL 2004 Jan $240M FMB 30 Yr - Fixed [Orig]</t>
  </si>
  <si>
    <t xml:space="preserve">         Entity: FPL 2005 Jun $300M FMB 30 Yr - Fixed [Orig]</t>
  </si>
  <si>
    <t xml:space="preserve">         Entity: FPL 2005 Sep $300M FMB 30 Yr - Fixed [Orig]</t>
  </si>
  <si>
    <t xml:space="preserve">         Entity: FPL 2006 Jan $400M FMB 30 Yr - Fixed [Orig]</t>
  </si>
  <si>
    <t xml:space="preserve">         Entity: FPL 2006 Apr $300M FMB 30 Yr - Fixed [Orig]</t>
  </si>
  <si>
    <t xml:space="preserve">         Entity: FPL 2007 Apr $300M FMB 30 Yr - Fixed [Orig]</t>
  </si>
  <si>
    <t xml:space="preserve">         Entity: FPL 2007 Jul $300M FMB 10 Yr - Fixed [Orig]</t>
  </si>
  <si>
    <t xml:space="preserve">         Entity: FPL 2008 Jan $600M FMB 30 Yr - Fixed [Orig]</t>
  </si>
  <si>
    <t xml:space="preserve">         Entity: FPL 2009 Mar $500M FMB 30 Yr - Fixed [Orig]</t>
  </si>
  <si>
    <t xml:space="preserve">         Entity: FPL 2010 Feb $500M FMB 30 Yr - Fixed [Orig]</t>
  </si>
  <si>
    <t xml:space="preserve">         Entity: FPL 2010 Dec $400M FMB 30 Yr - Fixed [Orig]</t>
  </si>
  <si>
    <t xml:space="preserve">         Entity: FPL 2011 Jun $250M FMB 30 Yr - Fixed [Orig]</t>
  </si>
  <si>
    <t xml:space="preserve">         Entity: FPL 2011 Dec $600M FMB 30 Yr - Fixed [Orig]</t>
  </si>
  <si>
    <t xml:space="preserve">         Entity: FPL 2012 May $600M FMB 30 Yr - Fixed [Orig]</t>
  </si>
  <si>
    <t xml:space="preserve">         Entity: FPL 2012 Dec $400M FMB 30 Yr - Fixed [Orig]</t>
  </si>
  <si>
    <t xml:space="preserve">         Entity: FPL 2013 Jun $500M FMB 10 Yr - Fixed [Orig]</t>
  </si>
  <si>
    <t xml:space="preserve">         Entity: FPL 2014 May $500M FMB 10 Yr - Fixed [Orig]</t>
  </si>
  <si>
    <t xml:space="preserve">         Entity: FPL 2014 Sep $500M FMB 30 Yr - Fixed [Orig]</t>
  </si>
  <si>
    <t xml:space="preserve">         Entity: FPL 2017 Nov $800M FMB 30 Yr - Fixed [Orig]</t>
  </si>
  <si>
    <t xml:space="preserve">         Entity: FPL 2013 Mar $500M Term Loan - Variable [Orig]</t>
  </si>
  <si>
    <t xml:space="preserve">         Entity: FPL 002 POL 7.15% 02-01-23 $33M [Orig]</t>
  </si>
  <si>
    <t xml:space="preserve">         Entity: FPL 003 POL 7.15% 02-01-23 $4MM [Orig]</t>
  </si>
  <si>
    <t xml:space="preserve">         Entity: FPL 004 POL 6.7%05-01-27 $12.015MM [Orig]</t>
  </si>
  <si>
    <t xml:space="preserve">         Entity: FPL 009 FMB 7.05% 12-01-26 $135MM [Orig]</t>
  </si>
  <si>
    <t xml:space="preserve">         Entity: FPL 050 POL 7.3% 07-01-20 $76.3MM [Orig]</t>
  </si>
  <si>
    <t xml:space="preserve">         Entity: FPL 051 POL 7.5% 07-01-20 $9.835MM [Orig]</t>
  </si>
  <si>
    <t xml:space="preserve">         Entity: FPL 079 POL VAR 09-01-24 $4.48MM [Orig]</t>
  </si>
  <si>
    <t xml:space="preserve">         Entity: FPL 084 POL  VAR 05-01-27 $49.3MM [Orig]</t>
  </si>
  <si>
    <t xml:space="preserve">         Entity: FPL 087 POL VAR 01-01-26 $56.4MM [Orig]</t>
  </si>
  <si>
    <t xml:space="preserve">         Entity: FPL 085 SWDR VAR 01-01-27 $15.9MM [Orig]</t>
  </si>
  <si>
    <t xml:space="preserve">         Entity: FPL 086 SWDR VAR 01-01-27 $4.05MM [Orig]</t>
  </si>
  <si>
    <t xml:space="preserve">         Entity: FPL 088 PSL VAR 07-01-29 $57.5MM [Orig]</t>
  </si>
  <si>
    <t xml:space="preserve">         Entity: FPL 089 PSL VAR 07-01-29 $29MM [Orig]</t>
  </si>
  <si>
    <t xml:space="preserve">         Entity: FPL 094 FMB 7.875% 01-01-13 $250MM [Orig]</t>
  </si>
  <si>
    <t xml:space="preserve">         Entity: FPL 096 FMB 7.75% 02-01-23 $150MM [Orig]</t>
  </si>
  <si>
    <t xml:space="preserve">         Entity: FPL 098 FMB 7.3% 04-01-16 $225MM [Orig]</t>
  </si>
  <si>
    <t xml:space="preserve">         Entity: FPL 099 FMB 7.625% 06-01-24 $175MM [Orig]</t>
  </si>
  <si>
    <t xml:space="preserve">         Entity: FPL 102 FMB 7.000% 09-01-25 $125MM [Orig]</t>
  </si>
  <si>
    <t xml:space="preserve">         Entity: FPL 310 POL VAR 03-01-27 $50MM [Orig]</t>
  </si>
  <si>
    <t xml:space="preserve">         Entity: FPL 316 PSL VAR. SWDRRB $65.4MM 07-15-24 [Orig]</t>
  </si>
  <si>
    <t xml:space="preserve">         Entity: FPL 314 PSL_VAR_$48.9MM_1-15-25 [Orig]</t>
  </si>
  <si>
    <t xml:space="preserve">         Entity: FMB 8.5% 01-01-22 Reaquisition [Orig]</t>
  </si>
  <si>
    <t xml:space="preserve">     Post from Report: FIN: Short Term Rollover and Interest (Planning Entity) </t>
  </si>
  <si>
    <t xml:space="preserve">       Line: AD:[STD Interest Expense - External] </t>
  </si>
  <si>
    <t xml:space="preserve">     Post from Report: FIN: Goal Seek - Retail ROE (Planning Entity) </t>
  </si>
  <si>
    <t xml:space="preserve">     Post from Report: REV: Franchise Tax (Planning Entity) </t>
  </si>
  <si>
    <t xml:space="preserve">       Line: AQ:[Franchise Tax Expense] </t>
  </si>
  <si>
    <t xml:space="preserve">     Post from Report: REV: Gross Receipts Tax (Planning Entity) </t>
  </si>
  <si>
    <t xml:space="preserve">       Line: DD:[Total GRT Expense] </t>
  </si>
  <si>
    <t xml:space="preserve">     Post from Report: REV: Other Revenue Summary (Planning Entity) </t>
  </si>
  <si>
    <t xml:space="preserve">       Line: CS:[CILC (FERC 9442330)] </t>
  </si>
  <si>
    <t xml:space="preserve">       Line: CX:[CDR (FERC 9442340)] </t>
  </si>
  <si>
    <t xml:space="preserve">     Post from Report: REV: Reg Assessment Fees (Planning Entity) </t>
  </si>
  <si>
    <t xml:space="preserve">       Line: CH:[RAF Expense] </t>
  </si>
  <si>
    <t xml:space="preserve">     Post from Report: REV: Revenue By Class (Revenue Class) </t>
  </si>
  <si>
    <t xml:space="preserve">         Entity: Residential [Orig]</t>
  </si>
  <si>
    <t xml:space="preserve">         Entity: Commercial [Orig]</t>
  </si>
  <si>
    <t xml:space="preserve">         Entity: Industrial [Orig]</t>
  </si>
  <si>
    <t xml:space="preserve">         Entity: Street Lighting [Orig]</t>
  </si>
  <si>
    <t xml:space="preserve">         Entity: Other Retail [Orig]</t>
  </si>
  <si>
    <t xml:space="preserve">         Entity: Metro [Orig]</t>
  </si>
  <si>
    <t xml:space="preserve">     Post from Report: sys-System Defined Transactions (Planning Entity) </t>
  </si>
  <si>
    <t xml:space="preserve">       Line: ^:[     Targeting transaction: 9450400: Forfeited Disc-Field Collections Charge] </t>
  </si>
  <si>
    <t xml:space="preserve">       Line: ^:[     Targeting transaction: 9450500: Forfeited Disc-Late Pymt-Retail Accounts] </t>
  </si>
  <si>
    <t xml:space="preserve">       Line: ^:[     Targeting transaction: 9456000: Other Electric Revenues] </t>
  </si>
  <si>
    <t xml:space="preserve">       Line: ^:[     Targeting transaction: 9456145: Oth Elec Rev-Regulator Service] </t>
  </si>
  <si>
    <t xml:space="preserve">       Line: ^:[     Targeting transaction: 9456211: Oth Elec Rev-Transm Srce Demand LTF] </t>
  </si>
  <si>
    <t xml:space="preserve">       Line: ^:[     Targeting transaction: 9456212: Other Elc Rev-Trans Serv Radial Line Ch] </t>
  </si>
  <si>
    <t xml:space="preserve">       Line: ^:[     Targeting transaction: 9456213: Oth Elec Rev-Transm Srce Demand-STF &amp; NF] </t>
  </si>
  <si>
    <t xml:space="preserve">       Line: ^:[     Targeting transaction: 9456221: Oth Elec Rev-Trans Scheduling-LTF] </t>
  </si>
  <si>
    <t xml:space="preserve">       Line: ^:[     Targeting transaction: 9456222: Oth Elec Revenue-Reactive &amp; Voltage] </t>
  </si>
  <si>
    <t xml:space="preserve">       Line: ^:[     Targeting transaction: 9456223: Oth Elec Rev-Trans Scheduling-STF &amp; NF] </t>
  </si>
  <si>
    <t xml:space="preserve">       Line: ^:[     Targeting transaction: 9456224: Oth Elec Rev-AncillarySrvc-RegulationSrv] </t>
  </si>
  <si>
    <t xml:space="preserve">       Line: ^:[     Targeting transaction: 9456249: Oth Elec Rev-Unreserved Use Penalty] </t>
  </si>
  <si>
    <t xml:space="preserve">       Line: ^:[     Targeting transaction: 9456400: Oth Elec Rev-OUC/FMPA Use Chg Recov] </t>
  </si>
  <si>
    <t xml:space="preserve">       Line: ^:[     Targeting transaction: 9451000: Misc Serv Revenues] </t>
  </si>
  <si>
    <t xml:space="preserve">       Line: ^:[     Targeting transaction: 9451100: Misc Serv Revenues-TempContr,Q Facil,Intercnt Pro] </t>
  </si>
  <si>
    <t xml:space="preserve">       Line: ^:[     Targeting transaction: 9451001: Misc Srv Rev-Curr Di] </t>
  </si>
  <si>
    <t xml:space="preserve">       Line: ^:[     Targeting transaction: 9451002: Misc Srv Rev-Init Sr] </t>
  </si>
  <si>
    <t xml:space="preserve">       Line: ^:[     Targeting transaction: 9451003: Misc Srv Rev-Conn Sr] </t>
  </si>
  <si>
    <t xml:space="preserve">       Line: ^:[     Targeting transaction: 9451004: Misc Srv Rev-Return] </t>
  </si>
  <si>
    <t xml:space="preserve">       Line: ^:[     Targeting transaction: 9451005: Misc Srv Rev-Reconne] </t>
  </si>
  <si>
    <t xml:space="preserve">       Line: ^:[     Targeting transaction: 9454000: Rent From Electric Property] </t>
  </si>
  <si>
    <t xml:space="preserve">       Line: ^:[     Targeting transaction: 9454020: Rent From Electric Property-Affiliates] </t>
  </si>
  <si>
    <t xml:space="preserve">       Line: ^:[     Targeting transaction: 9454100: Rent From Electric Property-Future Use Property] </t>
  </si>
  <si>
    <t xml:space="preserve">       Line: ^:[     Targeting transaction: 9454200: Rent From Electric Property-Leased] </t>
  </si>
  <si>
    <t xml:space="preserve">       Line: ^:[     Targeting transaction: 9456225: Oth Elect Rev-Energy Imbal Serv A04 Fuel] </t>
  </si>
  <si>
    <t xml:space="preserve">       Line: ^:[     Targeting transaction: 9456230: Oth Elec Rev-Engy Imbal Pen Rev-A04 Fuel] </t>
  </si>
  <si>
    <t xml:space="preserve">       Line: ^:[     Targeting transaction: 9456231: Oth Elec Rev-Engy Imbal Pen Ref-A04 Fuel] </t>
  </si>
  <si>
    <t xml:space="preserve">       Line: ^:[     Targeting transaction: 9456232: Oth Elec Rev-Unreserved Use Penalty Revs] </t>
  </si>
  <si>
    <t xml:space="preserve">       Line: ^:[     Targeting transaction: 9447110: Sales for Resale-Recov Intchg Pwr A04Fuel] </t>
  </si>
  <si>
    <t xml:space="preserve">       Line: ^:[     Targeting transaction: 9447116: Sales for Resale-Non-Broker Sls A04 Fuel] </t>
  </si>
  <si>
    <t xml:space="preserve">       Line: ^:[     Targeting transaction: 9447120: Sales For Resale-Capac Revs A05 Capacity] </t>
  </si>
  <si>
    <t xml:space="preserve">       Line: ^:[     Targeting transaction: 9447122: Sales For Resale-EstTransmisSrvc-A05 Capac] </t>
  </si>
  <si>
    <t xml:space="preserve">       Line: ^:[     Targeting transaction: 9447123: Sales For Resale-TransmSrvcContra-A05Capac] </t>
  </si>
  <si>
    <t xml:space="preserve">       Line: ^:[     Targeting transaction: 9447124: Sales For Resale-Transmis Srvc-A05 Capac] </t>
  </si>
  <si>
    <t xml:space="preserve">       Line: ^:[     Targeting transaction: 9447125: Sales For Resale-SchSysCntrl Disp A05Capac] </t>
  </si>
  <si>
    <t xml:space="preserve">       Line: ^:[     Targeting transaction: 9447126: Sales For Resale-React&amp;Volt Cntrl A05Capac] </t>
  </si>
  <si>
    <t xml:space="preserve">       Line: ^:[     Targeting transaction: 9447210: Sales For Resale-Non-Clause Recoverable] </t>
  </si>
  <si>
    <t xml:space="preserve">       Line: ^:[     Targeting transaction: 9440300: Residential Sales-A02Conserv-Load Control Credits] </t>
  </si>
  <si>
    <t xml:space="preserve">       Line: ^:[     Targeting transaction: 9419520: Int &amp; Div Income-Tax Audit Ref-A06 BTL] </t>
  </si>
  <si>
    <t xml:space="preserve">       Line: ^:[     Targeting transaction: 9419910: Int &amp; Div Income-SJRPPAccts-A06 BTL] </t>
  </si>
  <si>
    <t xml:space="preserve">       Line: ^:[     Targeting transaction: 9421000: Miscellaneous Non-Oper Income-A06 BTL] </t>
  </si>
  <si>
    <t xml:space="preserve">       Line: ^:[     Targeting transaction: View: 9421010: Misc Non-OperInc NonControl Interest-A06-BTL] </t>
  </si>
  <si>
    <t>5.9E-323</t>
  </si>
  <si>
    <t xml:space="preserve">       Line: ^:[     Targeting transaction: 9418000: Non-Operating Rental Income-A06 BTL] </t>
  </si>
  <si>
    <t xml:space="preserve">       Line: ^:[     Targeting transaction: 9408200: Tax Oth Than Inc Tax-Oth Inc Ded-A06 BTL] </t>
  </si>
  <si>
    <t xml:space="preserve">       Line: ^:[     Targeting transaction: 9426110: Donations-A06 BTL] </t>
  </si>
  <si>
    <t xml:space="preserve">       Line: ^:[     Targeting transaction: 9426400: Exp- Civic &amp; Political Activity-A06 BTL] </t>
  </si>
  <si>
    <t xml:space="preserve">       Line: ^:[     Targeting transaction: 9426500: Other Misc Income Deductions-A06 BTL] </t>
  </si>
  <si>
    <t xml:space="preserve">       Line: ^:[     Targeting transaction: View: 9405200: Amortization of other Gas Plant-GasRes] </t>
  </si>
  <si>
    <t xml:space="preserve">       Line: ^:[     Targeting transaction: 9407410: Reg Credits-Other] </t>
  </si>
  <si>
    <t xml:space="preserve">       Line: ^:[     Targeting transaction: 9407411: Reg Credits-Aviation Trf to FPLGr] </t>
  </si>
  <si>
    <t xml:space="preserve">       Line: ^:[     Targeting transaction: View: 9404100: Amort/Depletion Land/Rights-GasRes] </t>
  </si>
  <si>
    <t xml:space="preserve">       Line: ^:[     Targeting transaction: View: 9403190: Depreciation Expense-ARO-GasRes] </t>
  </si>
  <si>
    <t xml:space="preserve">       Line: ^:[     Targeting transaction: 9920000: Administrative and General Salaries] </t>
  </si>
  <si>
    <t xml:space="preserve">       Line: ^:[     Targeting transaction: 9920400: A&amp;G Salaries-Participant Billing] </t>
  </si>
  <si>
    <t xml:space="preserve">       Line: ^:[     Targeting transaction: 9921000: Office Supplies and Expenses] </t>
  </si>
  <si>
    <t xml:space="preserve">       Line: ^:[     Targeting transaction: 9921400: Office Supplies&amp;Exp Participant Billing] </t>
  </si>
  <si>
    <t xml:space="preserve">       Line: ^:[     Targeting transaction: 9921999: Office Supplies &amp; Exp - FERC Trace Errors] </t>
  </si>
  <si>
    <t xml:space="preserve">       Line: ^:[     Targeting transaction: 9922000: Admin Expenses Transferred-Other] </t>
  </si>
  <si>
    <t xml:space="preserve">       Line: ^:[     Targeting transaction: 9923000: Outside Services Employed] </t>
  </si>
  <si>
    <t xml:space="preserve">       Line: ^:[     Targeting transaction: View: 9923600: Outside Services-GasRes] </t>
  </si>
  <si>
    <t xml:space="preserve">       Line: ^:[     Targeting transaction: 9924000: Property Insurance] </t>
  </si>
  <si>
    <t xml:space="preserve">       Line: ^:[     Targeting transaction: 9924100: Property Insurance-Nuclear Outage] </t>
  </si>
  <si>
    <t xml:space="preserve">       Line: ^:[     Targeting transaction: 9924120: Property Insurance-Storm Fund Contribution] </t>
  </si>
  <si>
    <t xml:space="preserve">       Line: ^:[     Targeting transaction: View: 9924600: Property Insurance-GasRes] </t>
  </si>
  <si>
    <t xml:space="preserve">       Line: ^:[     Targeting transaction: 9925000: Injuries and Damages-Insurance] </t>
  </si>
  <si>
    <t xml:space="preserve">       Line: ^:[     Targeting transaction: 9925102: Injuries and Damages-WrapUp WorkComp Ins] </t>
  </si>
  <si>
    <t xml:space="preserve">       Line: ^:[     Targeting transaction: 9925103: Injuries and Damages-EmployeeWorkCompIns] </t>
  </si>
  <si>
    <t xml:space="preserve">       Line: ^:[     Targeting transaction: 9925104: Injuries&amp; Damages-HeightSecure-A05 Capacity] </t>
  </si>
  <si>
    <t xml:space="preserve">       Line: ^:[     Targeting transaction: 9925112: Injs and Damages-EmployeeWorkComp-02ECCR] </t>
  </si>
  <si>
    <t xml:space="preserve">       Line: ^:[     Targeting transaction: 9925114: Injs and Damages-EmployeeWorkComp-04Fuel] </t>
  </si>
  <si>
    <t xml:space="preserve">       Line: ^:[     Targeting transaction: 9925115: Injs and Damages-EmployeeWorkComp-05Capc] </t>
  </si>
  <si>
    <t xml:space="preserve">       Line: ^:[     Targeting transaction: 9925118: Injs and Damages-EmployeeWorkComp-08Envr] </t>
  </si>
  <si>
    <t xml:space="preserve">       Line: ^:[     Targeting transaction: 9926000: Employee Pensions &amp; Benefits] </t>
  </si>
  <si>
    <t xml:space="preserve">       Line: ^:[     Targeting transaction: 9926205: Employee Pensions &amp; Benefits-A05 Capacity] </t>
  </si>
  <si>
    <t xml:space="preserve">       Line: ^:[     Targeting transaction: 9926211: Employee Pensions &amp; Benefits-A02  Conservation] </t>
  </si>
  <si>
    <t xml:space="preserve">       Line: ^:[     Targeting transaction: 9926213: Employee Pensions &amp; Benefits-A08 Environmental] </t>
  </si>
  <si>
    <t xml:space="preserve">       Line: ^:[     Targeting transaction: 9926226: Employee Persions &amp; Benefits-A04 Fuel] </t>
  </si>
  <si>
    <t xml:space="preserve">       Line: ^:[     Targeting transaction: 9928000: Regulatory Commission Expenses] </t>
  </si>
  <si>
    <t xml:space="preserve">       Line: ^:[     Targeting transaction: 9928100: Regulatory Commission Expenses-FERC Fee] </t>
  </si>
  <si>
    <t xml:space="preserve">       Line: ^:[     Targeting transaction: 9928110: Regulatory Commission Expenses-FERC] </t>
  </si>
  <si>
    <t xml:space="preserve">       Line: ^:[     Targeting transaction: 9930200: Miscellaneous General Expenses] </t>
  </si>
  <si>
    <t xml:space="preserve">       Line: ^:[     Targeting transaction: 9930203: FREC-Misc General Expen-A&amp;G Expense] </t>
  </si>
  <si>
    <t xml:space="preserve">       Line: ^:[     Targeting transaction: 9931000: Rents-Administrative and General] </t>
  </si>
  <si>
    <t xml:space="preserve">       Line: ^:[     Targeting transaction: 9901000: Supervision - Customer Accounts] </t>
  </si>
  <si>
    <t xml:space="preserve">       Line: ^:[     Targeting transaction: 9902000: Meter Reading Expenses] </t>
  </si>
  <si>
    <t xml:space="preserve">       Line: ^:[     Targeting transaction: 9903000: Customer Records &amp; Collection Expenses] </t>
  </si>
  <si>
    <t xml:space="preserve">       Line: ^:[     Targeting transaction: 9904000: Uncollectible Accounts] </t>
  </si>
  <si>
    <t xml:space="preserve">       Line: ^:[     Targeting transaction: 9907000: Supervision-Customer Service&amp;Inform Exp] </t>
  </si>
  <si>
    <t xml:space="preserve">       Line: ^:[     Targeting transaction: 9907100: Supervision-Mktg A02 Conservation] </t>
  </si>
  <si>
    <t xml:space="preserve">       Line: ^:[     Targeting transaction: 9907110: Supervision-Cust Srvc&amp;Inform Exp Non Rec] </t>
  </si>
  <si>
    <t xml:space="preserve">       Line: ^:[     Targeting transaction: 9908000: Customer Assistance Expenses] </t>
  </si>
  <si>
    <t xml:space="preserve">       Line: ^:[     Targeting transaction: 9908110: Customer Assist Exp-A02 Conservation] </t>
  </si>
  <si>
    <t xml:space="preserve">       Line: ^:[     Targeting transaction: 9909000: Information &amp;Instruction Advertising Exp] </t>
  </si>
  <si>
    <t xml:space="preserve">       Line: ^:[     Targeting transaction: 9909101: Inform &amp; Instruc Advert Exp A02 Conservation] </t>
  </si>
  <si>
    <t xml:space="preserve">       Line: ^:[     Targeting transaction: 9910000: Misc Customer Service &amp; Inform Exp] </t>
  </si>
  <si>
    <t xml:space="preserve">       Line: ^:[     Targeting transaction: 9910100: Misc Cust Serv&amp;Inform Exp-A02 Conservation] </t>
  </si>
  <si>
    <t xml:space="preserve">       Line: ^:[     Targeting transaction: 9580000: Operation Supervision &amp; Engineering] </t>
  </si>
  <si>
    <t xml:space="preserve">       Line: ^:[     Targeting transaction: 9581000: Load Dispatching] </t>
  </si>
  <si>
    <t xml:space="preserve">       Line: ^:[     Targeting transaction: 9582000: Station Expenses] </t>
  </si>
  <si>
    <t xml:space="preserve">       Line: ^:[     Targeting transaction: 9583000: Overhead Line Expenses] </t>
  </si>
  <si>
    <t xml:space="preserve">       Line: ^:[     Targeting transaction: 9584000: Underground Line Expenses] </t>
  </si>
  <si>
    <t xml:space="preserve">       Line: ^:[     Targeting transaction: 9585000: Street Lighting &amp; Signal System Expenses] </t>
  </si>
  <si>
    <t xml:space="preserve">       Line: ^:[     Targeting transaction: 9586000: Meter Expenses] </t>
  </si>
  <si>
    <t xml:space="preserve">       Line: ^:[     Targeting transaction: 9587000: Customer Installations Expenses] </t>
  </si>
  <si>
    <t xml:space="preserve">       Line: ^:[     Targeting transaction: 9587200: Customer Instal Exps-A02 Conservation] </t>
  </si>
  <si>
    <t xml:space="preserve">       Line: ^:[     Targeting transaction: 9588000: Miscellaneous Distribution Expenses] </t>
  </si>
  <si>
    <t xml:space="preserve">       Line: ^:[     Targeting transaction: 9589000: Rents-Distribution] </t>
  </si>
  <si>
    <t xml:space="preserve">       Line: ^:[     Targeting transaction: 9935000: Maintenance of General Plant] </t>
  </si>
  <si>
    <t xml:space="preserve">       Line: ^:[     Targeting transaction: 9590000: Maintenance Supervision &amp; Engineering] </t>
  </si>
  <si>
    <t xml:space="preserve">       Line: ^:[     Targeting transaction: 9591239: Maintenance of Structures-A08 Environmental] </t>
  </si>
  <si>
    <t xml:space="preserve">       Line: ^:[     Targeting transaction: 9592000: Maintenance of Station Equipment] </t>
  </si>
  <si>
    <t xml:space="preserve">       Line: ^:[     Targeting transaction: 9592199: Maiint of Station EquipPollPrevA-08Environmental] </t>
  </si>
  <si>
    <t xml:space="preserve">       Line: ^:[     Targeting transaction: 9592800: Maint of Station Equip-A02 Conservation] </t>
  </si>
  <si>
    <t xml:space="preserve">       Line: ^:[     Targeting transaction: 9593000: Maintenance of Overhead Lines] </t>
  </si>
  <si>
    <t xml:space="preserve">       Line: ^:[     Targeting transaction: 9594000: Maintenance of Underground Lines] </t>
  </si>
  <si>
    <t xml:space="preserve">       Line: ^:[     Targeting transaction: 9595000: Maintenance of Line Transformers] </t>
  </si>
  <si>
    <t xml:space="preserve">       Line: ^:[     Targeting transaction: 9596000: Maintenance of  Street Lighting &amp; Signal Systems] </t>
  </si>
  <si>
    <t xml:space="preserve">       Line: ^:[     Targeting transaction: 9597000: Maintenance of Meters] </t>
  </si>
  <si>
    <t xml:space="preserve">       Line: ^:[     Targeting transaction: 9598000: Maintenance of Misc Distribution Plant] </t>
  </si>
  <si>
    <t xml:space="preserve">       Line: ^:[     Targeting transaction: 9598140: Maint Distrib Plant-A02 Conservation] </t>
  </si>
  <si>
    <t xml:space="preserve">       Line: ^:[     Targeting transaction: 9528000: Maintenance Supervn&amp;Engineering-Nuclear] </t>
  </si>
  <si>
    <t xml:space="preserve">       Line: ^:[     Targeting transaction: 9529000: Maintenance of Structures-Nuclear] </t>
  </si>
  <si>
    <t xml:space="preserve">       Line: ^:[     Targeting transaction: 9529269: Maint of Structure-Nuclear-A08 Environmental] </t>
  </si>
  <si>
    <t xml:space="preserve">       Line: ^:[     Targeting transaction: 9530000: Maintenance Reactor Plant Equip-Nuclear] </t>
  </si>
  <si>
    <t xml:space="preserve">       Line: ^:[     Targeting transaction: 9531000: Maintenance of Electric Plant-Nuclear] </t>
  </si>
  <si>
    <t xml:space="preserve">       Line: ^:[     Targeting transaction: 9532000: Maintenance of Miscell Nuclear Plant] </t>
  </si>
  <si>
    <t xml:space="preserve">       Line: ^:[     Targeting transaction: 9551000: Maint Supervision &amp; Engineering] </t>
  </si>
  <si>
    <t xml:space="preserve">       Line: ^:[     Targeting transaction: 9551379: Maint Supervisn &amp; Engineering-A08 Environmental] </t>
  </si>
  <si>
    <t xml:space="preserve">       Line: ^:[     Targeting transaction: 9552000: Maintenance of Structures] </t>
  </si>
  <si>
    <t xml:space="preserve">       Line: ^:[     Targeting transaction: 9552059: Maintenance of Structures-A08 Environmental] </t>
  </si>
  <si>
    <t xml:space="preserve">       Line: ^:[     Targeting transaction: 9553000: Maint Generating &amp; Electric Plant] </t>
  </si>
  <si>
    <t xml:space="preserve">       Line: ^:[     Targeting transaction: 9553039: Maint Gener &amp; Elect Plant-A08 Environmental] </t>
  </si>
  <si>
    <t xml:space="preserve">       Line: ^:[     Targeting transaction: 9554000: Maint of Misc Other Power Gen Plant] </t>
  </si>
  <si>
    <t xml:space="preserve">       Line: ^:[     Targeting transaction: 9554139: Maint Misc Oth PwrGen Plant-A08 Environmental] </t>
  </si>
  <si>
    <t xml:space="preserve">       Line: ^:[     Targeting transaction: 9510000: Maint Supervision and Engineering] </t>
  </si>
  <si>
    <t xml:space="preserve">       Line: ^:[     Targeting transaction: 9511000: Maintenance of Structures] </t>
  </si>
  <si>
    <t xml:space="preserve">       Line: ^:[     Targeting transaction: 9511059: Maint of Structures-A08 Environmental] </t>
  </si>
  <si>
    <t xml:space="preserve">       Line: ^:[     Targeting transaction: 9512000: Maintenance of Boiler Plant] </t>
  </si>
  <si>
    <t xml:space="preserve">       Line: ^:[     Targeting transaction: 9512039: Maint of Boiler Plant-A08 Environmental] </t>
  </si>
  <si>
    <t xml:space="preserve">       Line: ^:[     Targeting transaction: 9513000: Maintenance of Electric Plant] </t>
  </si>
  <si>
    <t xml:space="preserve">       Line: ^:[     Targeting transaction: 9513419: Maint of Elect Plt-A08 Environmental] </t>
  </si>
  <si>
    <t xml:space="preserve">       Line: ^:[     Targeting transaction: 9514000: Maintenance of Miscellaneous Steam Plant] </t>
  </si>
  <si>
    <t xml:space="preserve">       Line: ^:[     Targeting transaction: 9514089: Maint of Misc Steam Plant-A08 Environmental] </t>
  </si>
  <si>
    <t xml:space="preserve">       Line: ^:[     Targeting transaction: 9568000: Maintenance Supervision &amp; Engineering] </t>
  </si>
  <si>
    <t xml:space="preserve">       Line: ^:[     Targeting transaction: 9569000: Maintenance of Structures] </t>
  </si>
  <si>
    <t xml:space="preserve">       Line: ^:[     Targeting transaction: 9569039: Maintenance of Structures-A08 Environmental] </t>
  </si>
  <si>
    <t xml:space="preserve">       Line: ^:[     Targeting transaction: 9569100: Maintenance of Computer Hardware] </t>
  </si>
  <si>
    <t xml:space="preserve">       Line: ^:[     Targeting transaction: 9569200: Maintenance of Computer Software] </t>
  </si>
  <si>
    <t xml:space="preserve">       Line: ^:[     Targeting transaction: 9569300: Maintenance of Communication Equipment] </t>
  </si>
  <si>
    <t xml:space="preserve">       Line: ^:[     Targeting transaction: 9570000: Maintenance of Station Equipment] </t>
  </si>
  <si>
    <t xml:space="preserve">       Line: ^:[     Targeting transaction: 9570199: Maintenance Station Equipment-A08 Environmental] </t>
  </si>
  <si>
    <t xml:space="preserve">       Line: ^:[     Targeting transaction: 9571000: Maintenance of Overhead Lines] </t>
  </si>
  <si>
    <t xml:space="preserve">       Line: ^:[     Targeting transaction: 9572000: Maintenance of Underground Lines] </t>
  </si>
  <si>
    <t xml:space="preserve">       Line: ^:[     Targeting transaction: 9573000: Maintenance Misc Transmission Plant] </t>
  </si>
  <si>
    <t xml:space="preserve">       Line: ^:[     Targeting transaction: 9546000: Operation Supervision &amp; Engineering] </t>
  </si>
  <si>
    <t xml:space="preserve">       Line: ^:[     Targeting transaction: 9546379: Oper Supervision &amp; Engineer-A08 Environnmental] </t>
  </si>
  <si>
    <t xml:space="preserve">       Line: ^:[     Targeting transaction: 9548000: Generation Expenses] </t>
  </si>
  <si>
    <t xml:space="preserve">       Line: ^:[     Targeting transaction: 9549000: Misc Other Power Generation Expense] </t>
  </si>
  <si>
    <t xml:space="preserve">       Line: ^:[     Targeting transaction: 9549019: Misc Other Power Gener Exp-A08 Environmental] </t>
  </si>
  <si>
    <t xml:space="preserve">       Line: ^:[     Targeting transaction: 9549075: Misc Other Power Gener Exp-Security-A05Capacity] </t>
  </si>
  <si>
    <t xml:space="preserve">       Line: ^:[     Targeting transaction: 9517000: OperationSupervision&amp;Engineering-Nuclear] </t>
  </si>
  <si>
    <t xml:space="preserve">       Line: ^:[     Targeting transaction: 9519000: Coolants and Water-Nuclear] </t>
  </si>
  <si>
    <t xml:space="preserve">       Line: ^:[     Targeting transaction: 9520000: Steam Expenses-Nuclear] </t>
  </si>
  <si>
    <t xml:space="preserve">       Line: ^:[     Targeting transaction: 9523000: Electric Expenses-Nuclear] </t>
  </si>
  <si>
    <t xml:space="preserve">       Line: ^:[     Targeting transaction: 9524000: Miscellaneous Nuclear Power Expenses] </t>
  </si>
  <si>
    <t xml:space="preserve">       Line: ^:[     Targeting transaction: 9524049: Misc Nucl Pwr Exps-A08 Environmental] </t>
  </si>
  <si>
    <t xml:space="preserve">       Line: ^:[     Targeting transaction: 9524220: Misc Nucl Pwr Exp-Height Sec-A05Capacity] </t>
  </si>
  <si>
    <t xml:space="preserve">       Line: ^:[     Targeting transaction: 9524005: Miscellaneous Nuclear Power Exp - Fukushima-A05] </t>
  </si>
  <si>
    <t xml:space="preserve">       Line: ^:[     Targeting transaction: 9556000: System Control and Load Dispatching] </t>
  </si>
  <si>
    <t xml:space="preserve">       Line: ^:[     Targeting transaction: 9557000: Other Expenses-Power Supply] </t>
  </si>
  <si>
    <t xml:space="preserve">       Line: ^:[     Targeting transaction: 9916000: Miscellaneous Sales Expenses] </t>
  </si>
  <si>
    <t xml:space="preserve">       Line: ^:[     Targeting transaction: 9500000: Operation Supervision &amp; Engineering-Steam] </t>
  </si>
  <si>
    <t xml:space="preserve">       Line: ^:[     Targeting transaction: 9502000: Steam Expenses] </t>
  </si>
  <si>
    <t xml:space="preserve">       Line: ^:[     Targeting transaction: 9502259: Steam Expenses-Oth Sources-A08 Environ] </t>
  </si>
  <si>
    <t xml:space="preserve">       Line: ^:[     Targeting transaction: 9505000: Electric Expenses- Steam] </t>
  </si>
  <si>
    <t xml:space="preserve">       Line: ^:[     Targeting transaction: 9506000: Misc Steam Power Expenses] </t>
  </si>
  <si>
    <t xml:space="preserve">       Line: ^:[     Targeting transaction: 9506019: Misc Steam Power Expenses-A08 Environmental] </t>
  </si>
  <si>
    <t xml:space="preserve">       Line: ^:[     Targeting transaction: 9506075: Misc Steam Power Expenses-Security-A05 Cap] </t>
  </si>
  <si>
    <t xml:space="preserve">       Line: ^:[     Targeting transaction: 9507000: Rents-Steam] </t>
  </si>
  <si>
    <t xml:space="preserve">       Line: ^:[     Targeting transaction: 9560000: Oper Suprvn &amp; Engr] </t>
  </si>
  <si>
    <t xml:space="preserve">       Line: ^:[     Targeting transaction: 9561700: Generation Interconnection Studies] </t>
  </si>
  <si>
    <t xml:space="preserve">       Line: ^:[     Targeting transaction: 9561200: Load Dispatch-Monitor Oper Transn Sys] </t>
  </si>
  <si>
    <t xml:space="preserve">       Line: ^:[     Targeting transaction: 9561100: Load Dispatch-Reliability] </t>
  </si>
  <si>
    <t xml:space="preserve">       Line: ^:[     Targeting transaction: 9561300: Load Dispatch-Transmn Service &amp; Schedule] </t>
  </si>
  <si>
    <t xml:space="preserve">       Line: ^:[     Targeting transaction: 9561500: Reliability Planning &amp; Standards Develop] </t>
  </si>
  <si>
    <t xml:space="preserve">       Line: ^:[     Targeting transaction: View: 9561800: Reliab Planning &amp; Standards Develop Svcs] </t>
  </si>
  <si>
    <t xml:space="preserve">       Line: ^:[     Targeting transaction: 9561600: Transmission Service Studies] </t>
  </si>
  <si>
    <t xml:space="preserve">       Line: ^:[     Targeting transaction: 9562000: Station Expenses] </t>
  </si>
  <si>
    <t xml:space="preserve">       Line: ^:[     Targeting transaction: 9563000: Overhead Line Expenses] </t>
  </si>
  <si>
    <t xml:space="preserve">       Line: ^:[     Targeting transaction: 9565000: Transmission of Electricty by Others] </t>
  </si>
  <si>
    <t xml:space="preserve">       Line: ^:[     Targeting transaction: 9565120: Transmiss of Electric Oths-A05 Capacity] </t>
  </si>
  <si>
    <t xml:space="preserve">       Line: ^:[     Targeting transaction: 9565130: Transmiss of Electric by Others-A04 Fuel] </t>
  </si>
  <si>
    <t xml:space="preserve">       Line: ^:[     Targeting transaction: 9566000: Miscellaneous Transmission Expenses] </t>
  </si>
  <si>
    <t xml:space="preserve">       Line: ^:[     Targeting transaction: 9567000: Rents-Transmission] </t>
  </si>
  <si>
    <t xml:space="preserve">       Line: ^:[     Targeting transaction: View: 9750000: Nat Gas Prod&amp;Gath Opers-Ops Supr Eng-GasRes] </t>
  </si>
  <si>
    <t xml:space="preserve">       Line: ^:[     Targeting transaction: View: 9751000: Nat Gas Prod&amp;Gath Opers-Prod Maps/Records-GasRes] </t>
  </si>
  <si>
    <t xml:space="preserve">       Line: ^:[     Targeting transaction: View: 9752000: Nat Gas Prod&amp;Gath Opers-Gas Wells-GasRes] </t>
  </si>
  <si>
    <t xml:space="preserve">       Line: ^:[     Targeting transaction: View: 9754000: NatGasProd&amp;GathOper-Field CompressorStation-GasRes] </t>
  </si>
  <si>
    <t xml:space="preserve">       Line: ^:[     Targeting transaction: View: 9756000: NatGasProd&amp;GathOper-Field MeasuringStation-GasRes] </t>
  </si>
  <si>
    <t xml:space="preserve">       Line: ^:[     Targeting transaction: View: 9759000: NatGasProd&amp;Gath Opers-Other Expenses-GasRes] </t>
  </si>
  <si>
    <t xml:space="preserve">       Line: ^:[     Targeting transaction: View: 9760000: Nat Gas Prod&amp;Gath Opers-Rents-GasRes] </t>
  </si>
  <si>
    <t xml:space="preserve">       Line: ^:[     Targeting transaction: View: 9761000: Nat Gas Prod&amp;Gath-Mtce-Suprv &amp; Engineering-GasRes] </t>
  </si>
  <si>
    <t xml:space="preserve">       Line: ^:[     Targeting transaction: View: 9763000: Nat Gas Prod&amp;Gath-Mtce-Producing Gas Wells-GasRes] </t>
  </si>
  <si>
    <t xml:space="preserve">       Line: ^:[     Targeting transaction: View: 9769000: Nat Gas Prod&amp;Gath-Mtce-Other Equipment-GasRes] </t>
  </si>
  <si>
    <t xml:space="preserve">       Line: ^:[     Targeting transaction: View: 9758000: NatGasProd&amp;GathOper-Gas Wells Royalties-GasRes] </t>
  </si>
  <si>
    <t xml:space="preserve">       Line: ^:[     Targeting transaction: View: 9795000: Nat Gas Explor &amp; Devel Exps-Delay Rentals-GasRes] </t>
  </si>
  <si>
    <t xml:space="preserve">       Line: ^:[     Targeting transaction: View: 9796000: Nat Gas Explor&amp;DevelExps-NonProd Well Drill-GasRes] </t>
  </si>
  <si>
    <t xml:space="preserve">       Line: ^:[     Targeting transaction: View: 9798000: Nat Gas Explor &amp; Devel Exps-Other-GasRes] </t>
  </si>
  <si>
    <t xml:space="preserve">       Line: ^:[     Targeting transaction: 9501210: Fuel Exp Non-Recov-A09 NonRec Fuel] </t>
  </si>
  <si>
    <t xml:space="preserve">       Line: ^:[     Targeting transaction: 9518201: Nuclear Fuel Exp-Last Core-A09 NonRecv Fuel] </t>
  </si>
  <si>
    <t xml:space="preserve">       Line: ^:[     Targeting transaction: 9547210: Fuel Expense-Oth Prod-A09 Non Recov Fuel] </t>
  </si>
  <si>
    <t xml:space="preserve">       Line: ^:[     Targeting transaction: 9921500: FREC-Office Supplies&amp;Expenses-Admn Fees] </t>
  </si>
  <si>
    <t xml:space="preserve">       Line: ^:[     Targeting transaction: 9408101: Tax Other Than Inc Tax-Consumer Vend Adj] </t>
  </si>
  <si>
    <t xml:space="preserve">       Line: ^:[     Targeting transaction: 9408150: Tax Oth Than Inc Tax-Occupational  License] </t>
  </si>
  <si>
    <t xml:space="preserve">       Line: ^:[     Targeting transaction: 9408172: Tax Oth Than Inc Tax-PR Tax-A02 Conserv] </t>
  </si>
  <si>
    <t xml:space="preserve">       Line: ^:[     Targeting transaction: 9408174: Tax Oth Than Inc Tax-PR Tax-A04 Fuel] </t>
  </si>
  <si>
    <t xml:space="preserve">       Line: ^:[     Targeting transaction: 9408175: Tax Oth Than Inc Tax-PR Tax-A05-Capac] </t>
  </si>
  <si>
    <t xml:space="preserve">       Line: ^:[     Targeting transaction: 9408178: Tax Oth Than Inc Tax-PR Tax-A08 Environ] </t>
  </si>
  <si>
    <t xml:space="preserve">       Line: ^:[     Targeting transaction: View: 9408190: Tax Other Than Inc Tax-Other-GasRes] </t>
  </si>
  <si>
    <t xml:space="preserve">       Line: ^:[     Targeting transaction: 9411610: Gains from Disposition of Utility Plant] </t>
  </si>
  <si>
    <t xml:space="preserve">       Line: ^:[     Targeting transaction: 9431520: Other Interest Exp-Tax Audits] </t>
  </si>
  <si>
    <t xml:space="preserve">     Post from Report: TAX: Federal Tax Rates &amp; Inputs (Planning Entity) </t>
  </si>
  <si>
    <t xml:space="preserve">     Post from Report: TAX: Federal Current Income Tax (Planning Entity) </t>
  </si>
  <si>
    <t xml:space="preserve">       Line: AM:[Federal Current Income Tax Expense before Adjustment (ATL)] </t>
  </si>
  <si>
    <t xml:space="preserve">       Line: AN:[(+) Federal OOP Adj (ATL)] </t>
  </si>
  <si>
    <t xml:space="preserve">       Line: AO:[(+) Federal Current Income Tax Expense Adjustment (ATL)] </t>
  </si>
  <si>
    <t xml:space="preserve">       Line: BL:[Federal Current Income Tax Expense Before Adjustment (BTL)] </t>
  </si>
  <si>
    <t xml:space="preserve">       Line: BM:[(+) Federal OOP Adj (BTL)] </t>
  </si>
  <si>
    <t xml:space="preserve">       Line: BN:[(+) Federal Current Income Tax Expense Adjustment (BTL)] </t>
  </si>
  <si>
    <t xml:space="preserve">     Post from Report: TAX: Schedule M - FDIT (Planning Entity) </t>
  </si>
  <si>
    <t xml:space="preserve">       Line: EP:[AFD101: AFUDC Debt] </t>
  </si>
  <si>
    <t xml:space="preserve">     Post from Report: TAX: Schedule M - SDIT (Planning Entity x TAX - State for Income Tax) </t>
  </si>
  <si>
    <t xml:space="preserve">         Entity: Florida Power &amp; Light / Florida [Orig]</t>
  </si>
  <si>
    <t xml:space="preserve">     Post from Report: OTH: Customer Deposits (Planning Entity) </t>
  </si>
  <si>
    <t xml:space="preserve">       Line: I:[Customer Deposit Interest Expense] </t>
  </si>
  <si>
    <t xml:space="preserve">     Post from Report: REV: Cost Recovery Clause - Over/Under (Clause Rate Schedule) </t>
  </si>
  <si>
    <t xml:space="preserve">       Line: EX:[GPIF Amortization of Prior Year entry] </t>
  </si>
  <si>
    <t xml:space="preserve">         Entity: Retail Fuel [Orig]</t>
  </si>
  <si>
    <t xml:space="preserve">     Post from Report: OTH: Journal Entry (Planning Entity) </t>
  </si>
  <si>
    <t xml:space="preserve">       Line: L:[Gain on Sale of Emissions (FERC 9254900/9411800) - Activity to Post] </t>
  </si>
  <si>
    <t xml:space="preserve">       Line: U:[9407373: Reg Debits-CovertITCDeprLoss-A08 Environ] </t>
  </si>
  <si>
    <t xml:space="preserve">       Line: V:[9407402: Reg Credits-Convert InvTaxCr-A08 Environ] </t>
  </si>
  <si>
    <t xml:space="preserve">       Line: W:[9407404: Reg Credits-Convert ITC G/Up-A08 Environ] </t>
  </si>
  <si>
    <t xml:space="preserve">       Line: Y:[9407374: Reg Debits-SpaceCst ITCDeprLoss-A08 Envir] </t>
  </si>
  <si>
    <t xml:space="preserve">       Line: Z:[9407403: Reg Credits-SpaceCoast InvTaxCr-A08Envir] </t>
  </si>
  <si>
    <t xml:space="preserve">       Line: AA:[9407405: Reg Credits-SpaceCst ITC Grs/Up-A08 Envr] </t>
  </si>
  <si>
    <t xml:space="preserve">       Line: AC:[9407375: Reg Debits-Martin ITCDeprLoss-A08 Envir] </t>
  </si>
  <si>
    <t xml:space="preserve">       Line: AD:[9407406: Reg Credits-Martin ITC Amortization-A08 Envr] </t>
  </si>
  <si>
    <t xml:space="preserve">       Line: AE:[9407407: Reg Credits-Martin ITC G/U Amortization-A08 Envr] </t>
  </si>
  <si>
    <t xml:space="preserve">       Line: AF:[9407340: Other Reg Assets - Glades Power Park] </t>
  </si>
  <si>
    <t xml:space="preserve">       Line: AG:[9407401: Reg Credits - Nuclear Amortization] </t>
  </si>
  <si>
    <t xml:space="preserve">       Line: AJ:[9408105: TOIT Real Property Tax (FERC 9408105)] </t>
  </si>
  <si>
    <t xml:space="preserve">       Line: AM:[9404081: Amort Limited-Term Elec Plt-WCH20] </t>
  </si>
  <si>
    <t xml:space="preserve">       Line: CA:[Projected NCRC base rate revenue requirements] </t>
  </si>
  <si>
    <t xml:space="preserve">       Line: CF:[BTL Topside Adjustment] </t>
  </si>
  <si>
    <t xml:space="preserve">       Line: CG:[9431040: Other Interest Expense - Misc. adjustment] </t>
  </si>
  <si>
    <t xml:space="preserve">     Post from Report: REV: Clauses by PE (Planning Entity) </t>
  </si>
  <si>
    <t xml:space="preserve">       Line: AB:[Retail Fuel Deferred Expenses] </t>
  </si>
  <si>
    <t xml:space="preserve">       Line: AC:[Wholesale Fuel Deferred Expenses] </t>
  </si>
  <si>
    <t xml:space="preserve">       Line: AD:[Conservation Deferred Expenses] </t>
  </si>
  <si>
    <t xml:space="preserve">       Line: AE:[Environmental Deferred Expenses] </t>
  </si>
  <si>
    <t xml:space="preserve">       Line: AF:[Capacity Deferred Expenses] </t>
  </si>
  <si>
    <t xml:space="preserve">     Post from Report: REV: Recoverable Costs - Retail Fuel (Planning Entity) </t>
  </si>
  <si>
    <t xml:space="preserve">       Line: FG:[Post 9547110 Fuel Expense-Oth Prod-Recoverable-A04-Fuel] </t>
  </si>
  <si>
    <t xml:space="preserve">       Line: FQ:[Post 9501110: Fuel Expense Recoverable-Steam-A04 Fuel] </t>
  </si>
  <si>
    <t xml:space="preserve">     Post from Report: REV: Fuel Expense (Planning Entity) </t>
  </si>
  <si>
    <t xml:space="preserve">       Line: BC:[Total Additional Fuel Costs (posted)] </t>
  </si>
  <si>
    <t xml:space="preserve">     Post from Report: REV: Storm Securitization (Planning Entity) </t>
  </si>
  <si>
    <t xml:space="preserve">       Line: H:[9904151: Uncollectible Accounts-A03 Storm Recovery] </t>
  </si>
  <si>
    <t xml:space="preserve">       Line: I:[9922150: FREC-Admin Expenses Transfered-Credit] </t>
  </si>
  <si>
    <t xml:space="preserve">       Line: J:[9924121: Property Insurance-Stm Def-A03StrmRecov] </t>
  </si>
  <si>
    <t xml:space="preserve">       Line: BR:[Amortization of Regulatory Asset - Def Taxes] </t>
  </si>
  <si>
    <t xml:space="preserve">       Line: BS:[Amortization of Storm Secur Regulatory Asset] </t>
  </si>
  <si>
    <t xml:space="preserve">     Post from Report: CAP: ARO (Planning Entity) </t>
  </si>
  <si>
    <t xml:space="preserve">       Line: L:[Depreciation Expense] </t>
  </si>
  <si>
    <t xml:space="preserve">       Line: N:[Decommissioning Reserve Offset] </t>
  </si>
  <si>
    <t xml:space="preserve">       Line: O:[Dismantlement Reserve Offset] </t>
  </si>
  <si>
    <t xml:space="preserve">       Line: P:[ARO Regulatory Credit] </t>
  </si>
  <si>
    <t xml:space="preserve">     Post from Report: TAX: State Current Income Tax (Planning Entity x TAX - State for Income Tax) </t>
  </si>
  <si>
    <t xml:space="preserve">       Line: AO:[Current State Income Tax Expense Before Adjustment (ATL)] </t>
  </si>
  <si>
    <t xml:space="preserve">       Line: AP:[(+) State OOP Adj (ATL)] </t>
  </si>
  <si>
    <t xml:space="preserve">       Line: AQ:[(+) Current State Income Tax Expense Adjustment (ATL)] </t>
  </si>
  <si>
    <t xml:space="preserve">       Line: BN:[Current State Income Tax Expense Before Adjustment (BTL)] </t>
  </si>
  <si>
    <t xml:space="preserve">       Line: BO:[(+) State OOP Adj (BTL)] </t>
  </si>
  <si>
    <t xml:space="preserve">       Line: BP:[(+) Current State Income Tax Expense Adjustment (BTL)] </t>
  </si>
  <si>
    <t xml:space="preserve">     Post from Report: TAX: Gas Reserves (CDR - Department) </t>
  </si>
  <si>
    <t xml:space="preserve">       Line: CU:[Deferred Tax Expense - State - 282] </t>
  </si>
  <si>
    <t xml:space="preserve">         Entity: EMT - Gas Reserves - PetroQuest [Orig]</t>
  </si>
  <si>
    <t xml:space="preserve">         Entity: EMT - Gas Reserves - Future Projects [Orig]</t>
  </si>
  <si>
    <t xml:space="preserve">       Line: CV:[State NOL - SDIT - 190] </t>
  </si>
  <si>
    <t xml:space="preserve">       Line: EP:[Current Tax Expense - Federal] </t>
  </si>
  <si>
    <t xml:space="preserve">       Line: FC:[Deferred Tax Expense - Federal] </t>
  </si>
  <si>
    <t>Credits</t>
  </si>
  <si>
    <t xml:space="preserve">       Line: S:[AFUDC Debt] </t>
  </si>
  <si>
    <t xml:space="preserve">         Entity: 148: TURKEY POINT COMMON [Orig]</t>
  </si>
  <si>
    <t xml:space="preserve">         Entity: 196: HENDRY SITE [Orig]</t>
  </si>
  <si>
    <t xml:space="preserve">       Line: T:[AFUDC Equity] </t>
  </si>
  <si>
    <t xml:space="preserve">       Line: P:[Earnings (pre-tax)] </t>
  </si>
  <si>
    <t xml:space="preserve">       Line: AF:[Non-Qualified Earnings] </t>
  </si>
  <si>
    <t xml:space="preserve">       Line: BM:[Storm Fund Earnings] </t>
  </si>
  <si>
    <t xml:space="preserve">       Line: AC:[TCI Interest Income - External] </t>
  </si>
  <si>
    <t xml:space="preserve">       Line: IU:[Post: dr. 182326, cr. 407408 (depreciation)] </t>
  </si>
  <si>
    <t xml:space="preserve">       Line: IV:[Post: dr. 182330, cr. 407409 (dismantlement)] </t>
  </si>
  <si>
    <t xml:space="preserve">       Line: Y:[Franchise Tax Revenue Generated by Other Revenue] </t>
  </si>
  <si>
    <t xml:space="preserve">       Line: BG:[Additional GRT Revenue] </t>
  </si>
  <si>
    <t xml:space="preserve">       Line: I:[Interchange Revenue - 20% gain] </t>
  </si>
  <si>
    <t xml:space="preserve">         Entity: Resale [Orig]</t>
  </si>
  <si>
    <t xml:space="preserve">     Post from Report: REV: Sales Summary and Unbilled Revenue (Planning Entity) </t>
  </si>
  <si>
    <t xml:space="preserve">       Line: BE:[Retail Unbilled Net Change] </t>
  </si>
  <si>
    <t xml:space="preserve">       Line: GG:[O&amp;M Adjustment to hit target Over/Under] </t>
  </si>
  <si>
    <t xml:space="preserve">       Line: AU:[9454300: Rent From Electric Property- CATVAttachments] </t>
  </si>
  <si>
    <t xml:space="preserve">       Line: AV:[9454400: Rent From Electric Property- Pole Attachments] </t>
  </si>
  <si>
    <t xml:space="preserve">       Line: BX:[Amortization of prior year NCRC Over/Under Balance] </t>
  </si>
  <si>
    <t xml:space="preserve">       Line: CB:[Nuclear carrying costs] </t>
  </si>
  <si>
    <t xml:space="preserve">       Line: T:[Retail Fuel Deferred Revenue] </t>
  </si>
  <si>
    <t xml:space="preserve">       Line: U:[Wholesale Fuel Deferred Revenue] </t>
  </si>
  <si>
    <t xml:space="preserve">       Line: V:[Conservation Deferred Revenue] </t>
  </si>
  <si>
    <t xml:space="preserve">       Line: W:[Environmental Deferred Revenue] </t>
  </si>
  <si>
    <t xml:space="preserve">       Line: X:[Capacity Deferred Revenue] </t>
  </si>
  <si>
    <t>Net Income</t>
  </si>
  <si>
    <t>Equity Earnings - Corp</t>
  </si>
  <si>
    <t>Equity Earnings - FPL</t>
  </si>
  <si>
    <t>Remove Equity Earnings</t>
  </si>
  <si>
    <t>Net Income before equity earnings</t>
  </si>
  <si>
    <t>Income Taxes (ATL)</t>
  </si>
  <si>
    <t>Current State Income Tax (ATL)</t>
  </si>
  <si>
    <t>Deferred State Income Tax (ATL)</t>
  </si>
  <si>
    <t>Current Federal Income Tax (ATL)</t>
  </si>
  <si>
    <t>Deferred Federal Income Tax (ATL)</t>
  </si>
  <si>
    <t xml:space="preserve">     Total Income Tax (ATL)</t>
  </si>
  <si>
    <t>Income Taxes (BTL)</t>
  </si>
  <si>
    <t>Current State Income Tax (BTL)</t>
  </si>
  <si>
    <t>Deferred State Income Tax (BTL)</t>
  </si>
  <si>
    <t>Current Federal Income Tax (BTL)</t>
  </si>
  <si>
    <t>Deferred Federal Income Tax (BTL)</t>
  </si>
  <si>
    <t xml:space="preserve">     Total Income Tax (BTL)</t>
  </si>
  <si>
    <t>Income Taxes (Gas Reserves)</t>
  </si>
  <si>
    <t>Current State Income Tax (GR)</t>
  </si>
  <si>
    <t>Deferred State Income Tax (GR)</t>
  </si>
  <si>
    <t>Current Federal Income Tax (GR)</t>
  </si>
  <si>
    <t>Deferred Federal Income Tax (GR)</t>
  </si>
  <si>
    <t xml:space="preserve">     Total Income Tax (GR)</t>
  </si>
  <si>
    <t>Total Income Taxes</t>
  </si>
  <si>
    <t>PreTax Book Income</t>
  </si>
  <si>
    <t>Less: Gas Reserves PTBI</t>
  </si>
  <si>
    <t>PTBI excluding GR</t>
  </si>
  <si>
    <t>Operating Revenues</t>
  </si>
  <si>
    <t>Operating Expenses</t>
  </si>
  <si>
    <t>Interest Charges</t>
  </si>
  <si>
    <t>FREC Interest &amp; Dividend Income</t>
  </si>
  <si>
    <t>Addback: Federal and State Income Taxes</t>
  </si>
  <si>
    <t>Pretax Book Income (ATL)</t>
  </si>
  <si>
    <t>Total Other Income</t>
  </si>
  <si>
    <t>Addback: Below the line Taxes</t>
  </si>
  <si>
    <t>Pretax Book Income (BTL)</t>
  </si>
  <si>
    <t>SUMMARY:</t>
  </si>
  <si>
    <t>Pre-Tax Book Income (ATL)</t>
  </si>
  <si>
    <t>Pre-Tax Book Income (BTL)</t>
  </si>
  <si>
    <t xml:space="preserve">     Pre-Tax Book Income excluding GR</t>
  </si>
  <si>
    <t>Pre-Tax Book Income (GR)</t>
  </si>
  <si>
    <t xml:space="preserve">     Total Pre-Tax Book Income</t>
  </si>
  <si>
    <t>Income Taxes (GR)</t>
  </si>
  <si>
    <t xml:space="preserve">     Total Income Taxes</t>
  </si>
  <si>
    <t xml:space="preserve">          NET INCOME</t>
  </si>
  <si>
    <t>State</t>
  </si>
  <si>
    <t>Excess Deferred Taxes</t>
  </si>
  <si>
    <t>ITC Generated</t>
  </si>
  <si>
    <t>Net Operating Income</t>
  </si>
  <si>
    <t>Data for MFR C-22</t>
  </si>
  <si>
    <t>Total Interest Charges</t>
  </si>
  <si>
    <t xml:space="preserve">Equity AFUDC Depreciation </t>
  </si>
  <si>
    <t>State Exemption</t>
  </si>
  <si>
    <t>Deferred Tax Expense</t>
  </si>
  <si>
    <t>Pre-Tax Schedule M</t>
  </si>
  <si>
    <t>Permanent Differences</t>
  </si>
  <si>
    <t>Temporary Differences</t>
  </si>
  <si>
    <t>Taxable Income</t>
  </si>
  <si>
    <t>Tax Rate</t>
  </si>
  <si>
    <t xml:space="preserve">Solar ITC Depreciation </t>
  </si>
  <si>
    <t>State Bonus Depreciation Adjustment</t>
  </si>
  <si>
    <t>State Net Operating Loss, net</t>
  </si>
  <si>
    <t>IRS Settlement</t>
  </si>
  <si>
    <t>Current Income Tax Expense</t>
  </si>
  <si>
    <t>Adjustments to Current Income Tax</t>
  </si>
  <si>
    <t>General Business Credits</t>
  </si>
  <si>
    <t>Return to Provision</t>
  </si>
  <si>
    <t>Out of Period</t>
  </si>
  <si>
    <t>Georgia State Taxes</t>
  </si>
  <si>
    <t>Miscelleneous Diff</t>
  </si>
  <si>
    <t>Total Current Income Tax Expense</t>
  </si>
  <si>
    <t>FIN48</t>
  </si>
  <si>
    <t>FBOS</t>
  </si>
  <si>
    <t>Deferred Tax Expense based on Temps</t>
  </si>
  <si>
    <t>Adjustments to Deferred Income Tax</t>
  </si>
  <si>
    <t>ITC Amortization</t>
  </si>
  <si>
    <t>Total Deferred  Income Tax Expense</t>
  </si>
  <si>
    <t>Capitalized Business Meals</t>
  </si>
  <si>
    <t>Florida Power &amp; Light Consolidated</t>
  </si>
  <si>
    <t>Summary of Current &amp; Deferred Tax Expense</t>
  </si>
  <si>
    <t>Grand Total - Income Tax Expense</t>
  </si>
  <si>
    <t>Grand Total</t>
  </si>
  <si>
    <t>FPLM: 2016 Rate Case v3</t>
  </si>
  <si>
    <t xml:space="preserve">       Line: HU:[PCB Remarketing Fees] </t>
  </si>
  <si>
    <t xml:space="preserve">       Line: HV:[Total Interest Accrual] </t>
  </si>
  <si>
    <t xml:space="preserve">         Entity: FPL 2015 Nov $600M Term Loan [Orig]</t>
  </si>
  <si>
    <t xml:space="preserve">         Entity: FPL 2015 Nov $600M FMB 10 Yr - Fixed [Orig]</t>
  </si>
  <si>
    <t xml:space="preserve">         Entity: FPL 2016 Mar $300M FMB 30 Yr - Fixed [Orig]</t>
  </si>
  <si>
    <t xml:space="preserve">         Entity: FPL 2018 Feb $500M FMB 30 Yr Fixed [Orig]</t>
  </si>
  <si>
    <t xml:space="preserve">         Entity: FPL 2017 Mar $500M FMB 30 Yr - Fixed [Orig]</t>
  </si>
  <si>
    <t xml:space="preserve">         Entity: FPL 2018 Nov $650M FMB 30 Yr Fixed [Orig]</t>
  </si>
  <si>
    <t xml:space="preserve">         Entity: FPL 2019 Nov $350M FMB 30 Yr - Fixed [Orig]</t>
  </si>
  <si>
    <t xml:space="preserve">         Entity: FPL 2019 Mar $500M FMB 30 Yr - Fixed [Orig]</t>
  </si>
  <si>
    <t xml:space="preserve">       Line: IM:[Amortization of Issue Cost] </t>
  </si>
  <si>
    <t xml:space="preserve">       Line: IN:[Amortization of Discount] </t>
  </si>
  <si>
    <t xml:space="preserve">       Line: JU:[Amortization of Reacquisition Loss] </t>
  </si>
  <si>
    <t xml:space="preserve">       Line: JV:[Amortization of Reacquisition Gain] </t>
  </si>
  <si>
    <t xml:space="preserve">       Line: DI:[WCEC3 Revenues Included in Base - xfered from Capacity] </t>
  </si>
  <si>
    <t>1.5E-323</t>
  </si>
  <si>
    <t xml:space="preserve">       Line: CX:[Unamortized ITC - Total] </t>
  </si>
  <si>
    <t xml:space="preserve">       Line: DG:[ARAM Federal] </t>
  </si>
  <si>
    <t xml:space="preserve">       Line: DH:[ARAM FBOS] </t>
  </si>
  <si>
    <t xml:space="preserve">       Line: DI:[ARAM State] </t>
  </si>
  <si>
    <t xml:space="preserve">       Line: JZ:[AMO201: Tx Refund Int Below] </t>
  </si>
  <si>
    <t xml:space="preserve">       Line: KA:[RES135: Rothenberg Obligation] </t>
  </si>
  <si>
    <t xml:space="preserve">       Line: KB:[DCM201: Decommissioning Below] </t>
  </si>
  <si>
    <t xml:space="preserve">       Line: KC:[STM201: Storm Fund Below] </t>
  </si>
  <si>
    <t xml:space="preserve">       Line: KX:[ATL - Temporary Differences - Federal and State - Acct 190] </t>
  </si>
  <si>
    <t xml:space="preserve">       Line: KY:[ATL - Temporary Differences - Federal and State - Acct 282] </t>
  </si>
  <si>
    <t xml:space="preserve">       Line: KZ:[ATL - Temporary Differences - Federal and State - Acct 283] </t>
  </si>
  <si>
    <t xml:space="preserve">       Line: LF:[ATL - Temporary Differences - Federal Only - NOL Acct 190] </t>
  </si>
  <si>
    <t xml:space="preserve">       Line: LG:[ATL - Temporary Differences - State Only - Acct 282] </t>
  </si>
  <si>
    <t xml:space="preserve">       Line: MD:[BTL - Temporary Differences - Federal and State - Acct 282] </t>
  </si>
  <si>
    <t xml:space="preserve">       Line: LN:[ATL - Temporary Differences - Federal and State - Acct 190] </t>
  </si>
  <si>
    <t xml:space="preserve">       Line: LO:[ATL - Temporary Differences - Federal and State - Acct 282] </t>
  </si>
  <si>
    <t xml:space="preserve">       Line: LP:[ATL - Temporary Differences - Federal and State - Acct 283] </t>
  </si>
  <si>
    <t xml:space="preserve">       Line: LS:[ATL - Temporary Differences - State Only - Acct 282] </t>
  </si>
  <si>
    <t xml:space="preserve">       Line: MR:[BTL - Temporary Differences - Federal and State - Acct 282] </t>
  </si>
  <si>
    <t xml:space="preserve">       Line: BZ:[Projected NCRC O&amp;M &amp; Amort of Prior Year O&amp;M O/U] </t>
  </si>
  <si>
    <t xml:space="preserve">       Line: DA:[9557902: Oth Exp-AmortCBLossBse (Base PPA Amortization)] </t>
  </si>
  <si>
    <t xml:space="preserve">       Line: DC:[9557902: Oth Exp-AmortCBLossBse (Base Tax Gross Up Amortization)] </t>
  </si>
  <si>
    <t xml:space="preserve">       Line: DJ:[Amortize 9182349: OthLTRegAstCBLPPACap] </t>
  </si>
  <si>
    <t xml:space="preserve">       Line: DO:[Amortize 9182347: OthLTRegAstCBTxGrPPACap] </t>
  </si>
  <si>
    <t xml:space="preserve">       Line: DT:[Amortize 9254602: OthLTRegLiab:BkTxDiffAcqPlt] </t>
  </si>
  <si>
    <t xml:space="preserve">       Line: EO:[9555410 - to post] </t>
  </si>
  <si>
    <t xml:space="preserve">       Line: EY:[9555110 - to post] </t>
  </si>
  <si>
    <t xml:space="preserve">       Line: FA:[Deferred Revenues - SWAPC] </t>
  </si>
  <si>
    <t xml:space="preserve">       Line: FB:[Establish Regulatory Liability SWAPC] </t>
  </si>
  <si>
    <t xml:space="preserve">       Line: FC:[Amortization of SWAPC Prepaid SWAPC] </t>
  </si>
  <si>
    <t xml:space="preserve">       Line: FF:[Prepaid Credit Line Committment Fees] </t>
  </si>
  <si>
    <t xml:space="preserve">       Line: FH:[9426550: Other Deductions-Flagami Amort A06-BTL] </t>
  </si>
  <si>
    <t xml:space="preserve">       Line: FJ:[Short Term Debt Fee - FERC 9431535] </t>
  </si>
  <si>
    <t xml:space="preserve">       Line: FM:[9549011: Misc Other Pwr Gen Exp-West County Fees] </t>
  </si>
  <si>
    <t xml:space="preserve">       Line: FR:[Total Payroll Expense] </t>
  </si>
  <si>
    <t xml:space="preserve">       Line: JD:[EPU Amortization] </t>
  </si>
  <si>
    <t xml:space="preserve">       Line: JF:[Amortization of Retired Meters (9407346)] </t>
  </si>
  <si>
    <t xml:space="preserve">       Line: JM:[Manual Input (CDR) - 407408] </t>
  </si>
  <si>
    <t xml:space="preserve">       Line: BS:[Base Energy Revenue - Existing] </t>
  </si>
  <si>
    <t xml:space="preserve">       Line: BU:[Base Energy Revenue - Existing - Wholesale] </t>
  </si>
  <si>
    <t xml:space="preserve">       Line: BV:[Base Energy Revenue - Seminole - Wholesale] </t>
  </si>
  <si>
    <t xml:space="preserve">       Line: CB:[Retail Fuel] </t>
  </si>
  <si>
    <t xml:space="preserve">       Line: CC:[Wholesale Fuel] </t>
  </si>
  <si>
    <t xml:space="preserve">       Line: CD:[Conservation] </t>
  </si>
  <si>
    <t xml:space="preserve">       Line: CL:[Less:  Load Control Credits] </t>
  </si>
  <si>
    <t xml:space="preserve">       Line: CN:[Environmental] </t>
  </si>
  <si>
    <t xml:space="preserve">       Line: CO:[Capacity] </t>
  </si>
  <si>
    <t xml:space="preserve">       Line: CQ:[Storm Fund] </t>
  </si>
  <si>
    <t xml:space="preserve">       Line: CT:[Franchise Revenues] </t>
  </si>
  <si>
    <t xml:space="preserve">       Line: CU:[GRT Revenue] </t>
  </si>
  <si>
    <t xml:space="preserve">       Line: CN:[Wholesale Unbilled Net Change] </t>
  </si>
  <si>
    <t xml:space="preserve">       Line: CY:[ITC Amortization - Total] </t>
  </si>
  <si>
    <t xml:space="preserve">       Line: BY:[Amortization of prior year NCRC base rate increase] </t>
  </si>
  <si>
    <t xml:space="preserve">       Line: FD:[Recognize Deferred Revenues - SWAPC] </t>
  </si>
  <si>
    <t xml:space="preserve">       Line: FV:[GPIF &amp; Asset Opti] </t>
  </si>
  <si>
    <t>Gas Reserves - Section 199 Calculation</t>
  </si>
  <si>
    <t>Section 199 (Deduction)/Addback</t>
  </si>
  <si>
    <t xml:space="preserve">     Annual Total - Section 199 (Deduction)/Addback</t>
  </si>
  <si>
    <t>Limitation of GR Sec 199  vs FPL Sec199</t>
  </si>
  <si>
    <t xml:space="preserve">          if</t>
  </si>
  <si>
    <t xml:space="preserve">          GR Sch M - Sec 199 Addback - GR Taxable Loss - Maxed to FPL Sec 199</t>
  </si>
  <si>
    <t xml:space="preserve">          GR Sch M - Sec 199 Addback - GR Taxable Loss - Use GR Calculated Sec 199</t>
  </si>
  <si>
    <t xml:space="preserve">          GR Sch M - Sec 199 Addback - GR Taxable Loss -  False Result - Always Zero</t>
  </si>
  <si>
    <t xml:space="preserve">     GR Sch M - Sec 199 Deduction - GR Taxable Inc - Use GR Calculated Sec 199</t>
  </si>
  <si>
    <t>GR Schedule M - Sec 199 Deduction - Annual Total (to use)</t>
  </si>
  <si>
    <t xml:space="preserve">     Sec 199 - Monthly - Federal</t>
  </si>
  <si>
    <t xml:space="preserve">     Sec 199 - YTD - Federal</t>
  </si>
  <si>
    <t xml:space="preserve">     Sec 199 - Monthly - State</t>
  </si>
  <si>
    <t xml:space="preserve">     Sec 199 - YTD - State</t>
  </si>
  <si>
    <t>Research and Experimental Costs</t>
  </si>
  <si>
    <t>Fuel Tax Credit</t>
  </si>
  <si>
    <t>Tax Year 2018</t>
  </si>
  <si>
    <t>OPC 012477</t>
  </si>
  <si>
    <t>FPL RC-16</t>
  </si>
  <si>
    <t>OPC 012478</t>
  </si>
  <si>
    <t>OPC 012479</t>
  </si>
  <si>
    <t>OPC 012480</t>
  </si>
  <si>
    <t>OPC 012481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</si>
</sst>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);[Red]\(#,##0\);&quot;0&quot;"/>
    <numFmt numFmtId="165" formatCode="#,##0.00%_);[Red]\(#,##0.00%\);&quot; &quot;"/>
    <numFmt numFmtId="166" formatCode="0.0%"/>
  </numFmts>
  <fonts count="19" x14ac:knownFonts="1">
    <font>
      <sz val="12"/>
      <color theme="1"/>
      <name val="Calibri"/>
      <family val="2"/>
    </font>
    <font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</font>
    <font>
      <b/>
      <sz val="9"/>
      <color rgb="FF0000FF"/>
      <name val="Calibri"/>
      <family val="2"/>
    </font>
    <font>
      <b/>
      <sz val="9"/>
      <color rgb="FF0000FF"/>
      <name val="Calibri"/>
      <family val="2"/>
      <scheme val="minor"/>
    </font>
    <font>
      <b/>
      <sz val="8"/>
      <color rgb="FF0000FF"/>
      <name val="Calibri"/>
      <family val="2"/>
    </font>
    <font>
      <sz val="11"/>
      <color indexed="8"/>
      <name val="Calibri"/>
      <family val="2"/>
      <scheme val="minor"/>
    </font>
    <font>
      <b/>
      <sz val="9"/>
      <color theme="1"/>
      <name val="Calibri"/>
      <family val="2"/>
    </font>
    <font>
      <sz val="9"/>
      <color theme="4" tint="0.79998168889431442"/>
      <name val="Calibri"/>
      <family val="2"/>
      <scheme val="minor"/>
    </font>
    <font>
      <b/>
      <sz val="8"/>
      <color indexed="8"/>
      <name val="Calibri"/>
      <family val="2"/>
    </font>
    <font>
      <b/>
      <sz val="9"/>
      <color indexed="8"/>
      <name val="Calibri"/>
      <family val="2"/>
    </font>
    <font>
      <b/>
      <sz val="9"/>
      <color indexed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5" fillId="0" borderId="0" applyNumberFormat="0" applyFont="0" applyFill="0" applyBorder="0" applyProtection="0">
      <alignment horizontal="left" indent="1"/>
    </xf>
    <xf numFmtId="3" fontId="5" fillId="0" borderId="0" applyFont="0" applyFill="0" applyBorder="0" applyAlignment="0" applyProtection="0"/>
    <xf numFmtId="3" fontId="5" fillId="0" borderId="3" applyFont="0" applyFill="0" applyAlignment="0" applyProtection="0"/>
    <xf numFmtId="3" fontId="5" fillId="0" borderId="4" applyFont="0" applyFill="0" applyAlignment="0" applyProtection="0"/>
    <xf numFmtId="9" fontId="4" fillId="0" borderId="0" applyFont="0" applyFill="0" applyBorder="0" applyAlignment="0" applyProtection="0"/>
    <xf numFmtId="0" fontId="13" fillId="0" borderId="0"/>
  </cellStyleXfs>
  <cellXfs count="80">
    <xf numFmtId="0" fontId="0" fillId="0" borderId="0" xfId="0"/>
    <xf numFmtId="49" fontId="1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left"/>
    </xf>
    <xf numFmtId="164" fontId="3" fillId="2" borderId="0" xfId="0" applyNumberFormat="1" applyFont="1" applyFill="1" applyAlignment="1">
      <alignment horizontal="left"/>
    </xf>
    <xf numFmtId="164" fontId="1" fillId="2" borderId="1" xfId="0" applyNumberFormat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left"/>
    </xf>
    <xf numFmtId="164" fontId="3" fillId="0" borderId="0" xfId="0" applyNumberFormat="1" applyFont="1" applyAlignment="1">
      <alignment horizontal="left"/>
    </xf>
    <xf numFmtId="164" fontId="1" fillId="2" borderId="2" xfId="0" applyNumberFormat="1" applyFont="1" applyFill="1" applyBorder="1" applyAlignment="1">
      <alignment horizontal="right"/>
    </xf>
    <xf numFmtId="0" fontId="6" fillId="0" borderId="0" xfId="0" applyFont="1"/>
    <xf numFmtId="37" fontId="6" fillId="0" borderId="0" xfId="0" applyNumberFormat="1" applyFont="1"/>
    <xf numFmtId="0" fontId="7" fillId="0" borderId="0" xfId="0" applyFont="1"/>
    <xf numFmtId="0" fontId="8" fillId="0" borderId="0" xfId="1" applyFont="1">
      <alignment horizontal="left" indent="1"/>
    </xf>
    <xf numFmtId="0" fontId="9" fillId="0" borderId="0" xfId="0" applyFont="1"/>
    <xf numFmtId="0" fontId="10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37" fontId="11" fillId="0" borderId="4" xfId="0" applyNumberFormat="1" applyFont="1" applyBorder="1" applyAlignment="1">
      <alignment horizontal="center"/>
    </xf>
    <xf numFmtId="49" fontId="12" fillId="0" borderId="4" xfId="0" applyNumberFormat="1" applyFont="1" applyBorder="1" applyAlignment="1">
      <alignment horizontal="left" wrapText="1"/>
    </xf>
    <xf numFmtId="49" fontId="12" fillId="0" borderId="4" xfId="0" applyNumberFormat="1" applyFont="1" applyBorder="1" applyAlignment="1">
      <alignment horizontal="center" wrapText="1"/>
    </xf>
    <xf numFmtId="164" fontId="2" fillId="3" borderId="4" xfId="0" applyNumberFormat="1" applyFont="1" applyFill="1" applyBorder="1" applyAlignment="1">
      <alignment horizontal="left"/>
    </xf>
    <xf numFmtId="164" fontId="2" fillId="3" borderId="4" xfId="0" applyNumberFormat="1" applyFont="1" applyFill="1" applyBorder="1" applyAlignment="1">
      <alignment horizontal="right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right"/>
    </xf>
    <xf numFmtId="164" fontId="3" fillId="4" borderId="4" xfId="0" applyNumberFormat="1" applyFont="1" applyFill="1" applyBorder="1" applyAlignment="1">
      <alignment horizontal="left"/>
    </xf>
    <xf numFmtId="164" fontId="3" fillId="4" borderId="4" xfId="0" applyNumberFormat="1" applyFont="1" applyFill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5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/>
    </xf>
    <xf numFmtId="164" fontId="1" fillId="5" borderId="0" xfId="0" applyNumberFormat="1" applyFont="1" applyFill="1" applyAlignment="1">
      <alignment horizontal="left"/>
    </xf>
    <xf numFmtId="164" fontId="1" fillId="5" borderId="0" xfId="0" applyNumberFormat="1" applyFont="1" applyFill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3" fillId="6" borderId="4" xfId="0" applyNumberFormat="1" applyFont="1" applyFill="1" applyBorder="1" applyAlignment="1">
      <alignment horizontal="left"/>
    </xf>
    <xf numFmtId="164" fontId="1" fillId="6" borderId="4" xfId="0" applyNumberFormat="1" applyFont="1" applyFill="1" applyBorder="1" applyAlignment="1">
      <alignment horizontal="right"/>
    </xf>
    <xf numFmtId="164" fontId="1" fillId="6" borderId="0" xfId="0" applyNumberFormat="1" applyFont="1" applyFill="1" applyAlignment="1">
      <alignment horizontal="left"/>
    </xf>
    <xf numFmtId="164" fontId="1" fillId="6" borderId="0" xfId="0" applyNumberFormat="1" applyFont="1" applyFill="1" applyAlignment="1">
      <alignment horizontal="right"/>
    </xf>
    <xf numFmtId="164" fontId="3" fillId="6" borderId="0" xfId="0" applyNumberFormat="1" applyFont="1" applyFill="1" applyAlignment="1">
      <alignment horizontal="left"/>
    </xf>
    <xf numFmtId="164" fontId="3" fillId="7" borderId="0" xfId="0" applyNumberFormat="1" applyFont="1" applyFill="1" applyAlignment="1">
      <alignment horizontal="left"/>
    </xf>
    <xf numFmtId="0" fontId="9" fillId="8" borderId="0" xfId="0" applyFont="1" applyFill="1"/>
    <xf numFmtId="0" fontId="8" fillId="8" borderId="0" xfId="1" applyFont="1" applyFill="1">
      <alignment horizontal="left" indent="1"/>
    </xf>
    <xf numFmtId="37" fontId="6" fillId="8" borderId="0" xfId="0" applyNumberFormat="1" applyFont="1" applyFill="1"/>
    <xf numFmtId="0" fontId="8" fillId="8" borderId="0" xfId="1" applyFont="1" applyFill="1" applyAlignment="1">
      <alignment horizontal="left"/>
    </xf>
    <xf numFmtId="37" fontId="6" fillId="0" borderId="1" xfId="0" applyNumberFormat="1" applyFont="1" applyBorder="1"/>
    <xf numFmtId="164" fontId="1" fillId="0" borderId="5" xfId="0" applyNumberFormat="1" applyFont="1" applyBorder="1" applyAlignment="1">
      <alignment horizontal="right"/>
    </xf>
    <xf numFmtId="164" fontId="3" fillId="2" borderId="4" xfId="0" applyNumberFormat="1" applyFont="1" applyFill="1" applyBorder="1" applyAlignment="1">
      <alignment horizontal="left"/>
    </xf>
    <xf numFmtId="164" fontId="3" fillId="2" borderId="4" xfId="0" applyNumberFormat="1" applyFont="1" applyFill="1" applyBorder="1" applyAlignment="1">
      <alignment horizontal="right"/>
    </xf>
    <xf numFmtId="164" fontId="3" fillId="0" borderId="0" xfId="0" applyNumberFormat="1" applyFont="1" applyAlignment="1">
      <alignment horizontal="left" indent="1"/>
    </xf>
    <xf numFmtId="37" fontId="1" fillId="0" borderId="0" xfId="0" applyNumberFormat="1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37" fontId="3" fillId="9" borderId="1" xfId="0" applyNumberFormat="1" applyFont="1" applyFill="1" applyBorder="1" applyAlignment="1">
      <alignment horizontal="right"/>
    </xf>
    <xf numFmtId="164" fontId="12" fillId="0" borderId="4" xfId="0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right"/>
    </xf>
    <xf numFmtId="37" fontId="9" fillId="0" borderId="0" xfId="0" applyNumberFormat="1" applyFont="1"/>
    <xf numFmtId="37" fontId="9" fillId="0" borderId="1" xfId="0" applyNumberFormat="1" applyFont="1" applyBorder="1"/>
    <xf numFmtId="9" fontId="9" fillId="0" borderId="0" xfId="5" applyFont="1"/>
    <xf numFmtId="166" fontId="9" fillId="0" borderId="0" xfId="5" applyNumberFormat="1" applyFont="1"/>
    <xf numFmtId="0" fontId="9" fillId="0" borderId="0" xfId="0" applyFont="1" applyAlignment="1">
      <alignment horizontal="left" indent="2"/>
    </xf>
    <xf numFmtId="0" fontId="14" fillId="0" borderId="0" xfId="0" applyFont="1"/>
    <xf numFmtId="37" fontId="9" fillId="0" borderId="1" xfId="0" applyNumberFormat="1" applyFont="1" applyFill="1" applyBorder="1"/>
    <xf numFmtId="37" fontId="9" fillId="0" borderId="0" xfId="0" applyNumberFormat="1" applyFont="1" applyFill="1"/>
    <xf numFmtId="0" fontId="9" fillId="0" borderId="4" xfId="0" applyFont="1" applyBorder="1"/>
    <xf numFmtId="0" fontId="14" fillId="0" borderId="4" xfId="0" applyFont="1" applyBorder="1" applyAlignment="1">
      <alignment horizontal="center"/>
    </xf>
    <xf numFmtId="0" fontId="14" fillId="10" borderId="0" xfId="0" applyFont="1" applyFill="1"/>
    <xf numFmtId="37" fontId="14" fillId="10" borderId="2" xfId="0" applyNumberFormat="1" applyFont="1" applyFill="1" applyBorder="1"/>
    <xf numFmtId="37" fontId="9" fillId="10" borderId="0" xfId="0" applyNumberFormat="1" applyFont="1" applyFill="1"/>
    <xf numFmtId="37" fontId="14" fillId="0" borderId="2" xfId="0" applyNumberFormat="1" applyFont="1" applyBorder="1"/>
    <xf numFmtId="49" fontId="12" fillId="0" borderId="0" xfId="0" applyNumberFormat="1" applyFont="1" applyAlignment="1">
      <alignment horizontal="left" wrapText="1"/>
    </xf>
    <xf numFmtId="49" fontId="12" fillId="0" borderId="4" xfId="0" applyNumberFormat="1" applyFont="1" applyBorder="1" applyAlignment="1">
      <alignment horizontal="right" wrapText="1"/>
    </xf>
    <xf numFmtId="37" fontId="3" fillId="0" borderId="1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164" fontId="3" fillId="0" borderId="4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/>
    </xf>
    <xf numFmtId="164" fontId="16" fillId="0" borderId="0" xfId="0" applyNumberFormat="1" applyFont="1" applyAlignment="1">
      <alignment horizontal="left"/>
    </xf>
    <xf numFmtId="164" fontId="16" fillId="0" borderId="0" xfId="0" applyNumberFormat="1" applyFont="1" applyAlignment="1">
      <alignment horizontal="right"/>
    </xf>
    <xf numFmtId="0" fontId="17" fillId="0" borderId="0" xfId="0" applyFont="1"/>
    <xf numFmtId="0" fontId="18" fillId="0" borderId="0" xfId="0" applyFont="1"/>
    <xf numFmtId="37" fontId="18" fillId="0" borderId="0" xfId="0" applyNumberFormat="1" applyFont="1"/>
  </cellXfs>
  <cellStyles count="7">
    <cellStyle name="DetailIndented" xfId="1"/>
    <cellStyle name="DetailTotalNumber" xfId="3"/>
    <cellStyle name="Normal" xfId="0" builtinId="0"/>
    <cellStyle name="Normal 2" xfId="6"/>
    <cellStyle name="Percent" xfId="5" builtinId="5"/>
    <cellStyle name="SubTotalNumber" xfId="4"/>
    <cellStyle name="TextNumber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F9D4E7"/>
      <rgbColor rgb="00FCDBEB"/>
      <rgbColor rgb="00FFFFCC"/>
      <rgbColor rgb="00FFCC00"/>
      <rgbColor rgb="00FF0000"/>
      <rgbColor rgb="00333399"/>
      <rgbColor rgb="0000FFFF"/>
      <rgbColor rgb="00F0F0F0"/>
      <rgbColor rgb="00FFCCFF"/>
      <rgbColor rgb="0099CCFF"/>
      <rgbColor rgb="009999FF"/>
      <rgbColor rgb="00FFFF99"/>
      <rgbColor rgb="00C0C0C0"/>
      <rgbColor rgb="0000CCFF"/>
      <rgbColor rgb="00CCCCCC"/>
      <rgbColor rgb="00808080"/>
      <rgbColor rgb="00CCFFFF"/>
      <rgbColor rgb="00CCCCFF"/>
    </indexed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tabSelected="1" zoomScale="120" zoomScaleNormal="120" workbookViewId="0">
      <selection activeCell="A2" sqref="A2"/>
    </sheetView>
  </sheetViews>
  <sheetFormatPr defaultColWidth="8.8984375" defaultRowHeight="14.1" customHeight="1" x14ac:dyDescent="0.25"/>
  <cols>
    <col min="1" max="1" width="25.8984375" style="15" customWidth="1"/>
    <col min="2" max="2" width="11.19921875" style="15" bestFit="1" customWidth="1"/>
    <col min="3" max="3" width="10" style="15" bestFit="1" customWidth="1"/>
    <col min="4" max="4" width="11.19921875" style="15" bestFit="1" customWidth="1"/>
    <col min="5" max="5" width="4.5" style="15" customWidth="1"/>
    <col min="6" max="6" width="11.19921875" style="15" bestFit="1" customWidth="1"/>
    <col min="7" max="7" width="9.19921875" style="15" bestFit="1" customWidth="1"/>
    <col min="8" max="8" width="11.19921875" style="15" bestFit="1" customWidth="1"/>
    <col min="9" max="9" width="4.5" style="15" customWidth="1"/>
    <col min="10" max="10" width="9.5" style="15" bestFit="1" customWidth="1"/>
    <col min="11" max="16384" width="8.8984375" style="15"/>
  </cols>
  <sheetData>
    <row r="1" spans="1:10" s="60" customFormat="1" ht="14.1" customHeight="1" x14ac:dyDescent="0.25">
      <c r="A1" s="60" t="s">
        <v>1202</v>
      </c>
    </row>
    <row r="2" spans="1:10" s="60" customFormat="1" ht="14.1" customHeight="1" x14ac:dyDescent="0.25">
      <c r="A2" s="60" t="s">
        <v>1203</v>
      </c>
    </row>
    <row r="3" spans="1:10" s="60" customFormat="1" ht="14.1" customHeight="1" x14ac:dyDescent="0.25"/>
    <row r="4" spans="1:10" ht="14.1" customHeight="1" x14ac:dyDescent="0.25">
      <c r="A4" s="60" t="s">
        <v>1109</v>
      </c>
    </row>
    <row r="5" spans="1:10" ht="14.1" customHeight="1" x14ac:dyDescent="0.25">
      <c r="A5" s="60" t="s">
        <v>1201</v>
      </c>
    </row>
    <row r="6" spans="1:10" ht="14.1" customHeight="1" x14ac:dyDescent="0.25">
      <c r="A6" s="60" t="s">
        <v>1110</v>
      </c>
    </row>
    <row r="9" spans="1:10" ht="14.1" customHeight="1" x14ac:dyDescent="0.25">
      <c r="A9" s="63"/>
      <c r="B9" s="64" t="s">
        <v>376</v>
      </c>
      <c r="C9" s="64" t="s">
        <v>377</v>
      </c>
      <c r="D9" s="64" t="s">
        <v>378</v>
      </c>
      <c r="E9" s="63"/>
      <c r="F9" s="64" t="s">
        <v>374</v>
      </c>
      <c r="G9" s="64" t="s">
        <v>375</v>
      </c>
      <c r="H9" s="64" t="s">
        <v>379</v>
      </c>
      <c r="J9" s="64" t="s">
        <v>1112</v>
      </c>
    </row>
    <row r="10" spans="1:10" ht="14.1" customHeight="1" x14ac:dyDescent="0.25">
      <c r="A10" s="15" t="s">
        <v>425</v>
      </c>
      <c r="B10" s="55">
        <f>'TAX  Pretax Book Income'!G2785</f>
        <v>2148697201.6336198</v>
      </c>
      <c r="C10" s="55">
        <f>'TAX  Pretax Book Income'!G2788</f>
        <v>90497698</v>
      </c>
      <c r="D10" s="55">
        <f>SUM(B10:C10)</f>
        <v>2239194899.6336198</v>
      </c>
      <c r="E10" s="55"/>
      <c r="F10" s="55">
        <f>'TAX  Pretax Book Income'!G2785</f>
        <v>2148697201.6336198</v>
      </c>
      <c r="G10" s="55">
        <f>'TAX  Pretax Book Income'!G2788</f>
        <v>90497698</v>
      </c>
      <c r="H10" s="55">
        <f>SUM(F10:G10)</f>
        <v>2239194899.6336198</v>
      </c>
    </row>
    <row r="11" spans="1:10" ht="14.1" customHeight="1" x14ac:dyDescent="0.25">
      <c r="B11" s="55"/>
      <c r="C11" s="55"/>
      <c r="D11" s="55"/>
      <c r="E11" s="55"/>
      <c r="F11" s="55"/>
      <c r="G11" s="55"/>
      <c r="H11" s="55"/>
    </row>
    <row r="12" spans="1:10" ht="14.1" customHeight="1" x14ac:dyDescent="0.25">
      <c r="A12" s="15" t="s">
        <v>1086</v>
      </c>
      <c r="B12" s="55">
        <f>'Perms &amp; Temps Detail'!C18</f>
        <v>-40006017.456801489</v>
      </c>
      <c r="C12" s="55">
        <f>'Perms &amp; Temps Detail'!D18</f>
        <v>12900247.7784339</v>
      </c>
      <c r="D12" s="55">
        <f>SUM(B12:C12)</f>
        <v>-27105769.678367589</v>
      </c>
      <c r="E12" s="55"/>
      <c r="F12" s="55">
        <f>'Perms &amp; Temps Detail'!F18</f>
        <v>-40099267.456801489</v>
      </c>
      <c r="G12" s="55">
        <f>'Perms &amp; Temps Detail'!G18</f>
        <v>-1030911.19412802</v>
      </c>
      <c r="H12" s="55">
        <f>SUM(F12:G12)</f>
        <v>-41130178.650929511</v>
      </c>
    </row>
    <row r="13" spans="1:10" ht="14.1" customHeight="1" x14ac:dyDescent="0.25">
      <c r="A13" s="15" t="s">
        <v>358</v>
      </c>
      <c r="B13" s="55">
        <f>-F32</f>
        <v>-41004062.272504486</v>
      </c>
      <c r="C13" s="55">
        <f>-G32</f>
        <v>2.2351741790771484E-8</v>
      </c>
      <c r="D13" s="55">
        <f>SUM(B13:C13)</f>
        <v>-41004062.272504464</v>
      </c>
      <c r="E13" s="55"/>
      <c r="F13" s="55"/>
      <c r="H13" s="55">
        <f>SUM(F13:G13)</f>
        <v>0</v>
      </c>
    </row>
    <row r="14" spans="1:10" ht="14.1" customHeight="1" x14ac:dyDescent="0.25">
      <c r="A14" s="15" t="s">
        <v>1087</v>
      </c>
      <c r="B14" s="55">
        <f>'Perms &amp; Temps Detail'!C126</f>
        <v>-843218510.82105458</v>
      </c>
      <c r="C14" s="55">
        <f>'Perms &amp; Temps Detail'!D126</f>
        <v>-310113765.04858613</v>
      </c>
      <c r="D14" s="55">
        <f>SUM(B14:C14)</f>
        <v>-1153332275.8696408</v>
      </c>
      <c r="E14" s="55"/>
      <c r="F14" s="55">
        <f>'Perms &amp; Temps Detail'!F126+'Perms &amp; Temps Detail'!F142</f>
        <v>-1363069529.2221913</v>
      </c>
      <c r="G14" s="55">
        <f>'Perms &amp; Temps Detail'!G126+'Perms &amp; Temps Detail'!G142</f>
        <v>-89466786.805872351</v>
      </c>
      <c r="H14" s="55">
        <f>SUM(F14:G14)</f>
        <v>-1452536316.0280638</v>
      </c>
    </row>
    <row r="15" spans="1:10" ht="14.1" customHeight="1" x14ac:dyDescent="0.25">
      <c r="B15" s="56">
        <f>SUM(B12:B14)</f>
        <v>-924228590.55036056</v>
      </c>
      <c r="C15" s="56">
        <f>SUM(C12:C14)</f>
        <v>-297213517.27015221</v>
      </c>
      <c r="D15" s="56">
        <f>SUM(D12:D14)</f>
        <v>-1221442107.8205128</v>
      </c>
      <c r="E15" s="55"/>
      <c r="F15" s="56">
        <f>SUM(F12:F14)</f>
        <v>-1403168796.6789927</v>
      </c>
      <c r="G15" s="56">
        <f>SUM(G12:G14)</f>
        <v>-90497698.000000373</v>
      </c>
      <c r="H15" s="56">
        <f>SUM(H12:H14)</f>
        <v>-1493666494.6789932</v>
      </c>
    </row>
    <row r="16" spans="1:10" ht="14.1" customHeight="1" x14ac:dyDescent="0.25">
      <c r="B16" s="55"/>
      <c r="C16" s="55"/>
      <c r="D16" s="55"/>
      <c r="E16" s="55"/>
      <c r="F16" s="55"/>
      <c r="G16" s="55"/>
      <c r="H16" s="55"/>
    </row>
    <row r="17" spans="1:10" ht="14.1" customHeight="1" x14ac:dyDescent="0.25">
      <c r="A17" s="15" t="s">
        <v>1088</v>
      </c>
      <c r="B17" s="55">
        <f>B10+B15</f>
        <v>1224468611.0832591</v>
      </c>
      <c r="C17" s="55">
        <f>C10+C15</f>
        <v>-206715819.27015221</v>
      </c>
      <c r="D17" s="55">
        <f>SUM(B17:C17)</f>
        <v>1017752791.8131069</v>
      </c>
      <c r="E17" s="55"/>
      <c r="F17" s="55">
        <f>F10+F15</f>
        <v>745528404.95462704</v>
      </c>
      <c r="G17" s="55">
        <f>G10+G15</f>
        <v>-3.7252902984619141E-7</v>
      </c>
      <c r="H17" s="55">
        <f>SUM(F17:G17)</f>
        <v>745528404.95462668</v>
      </c>
    </row>
    <row r="18" spans="1:10" ht="14.1" customHeight="1" x14ac:dyDescent="0.25">
      <c r="A18" s="15" t="s">
        <v>1089</v>
      </c>
      <c r="B18" s="57">
        <v>0.35</v>
      </c>
      <c r="C18" s="57">
        <v>0.35</v>
      </c>
      <c r="D18" s="55"/>
      <c r="E18" s="55"/>
      <c r="F18" s="58">
        <v>5.5E-2</v>
      </c>
      <c r="G18" s="57">
        <v>0.06</v>
      </c>
      <c r="H18" s="55"/>
    </row>
    <row r="19" spans="1:10" ht="14.1" customHeight="1" x14ac:dyDescent="0.25">
      <c r="A19" s="15" t="s">
        <v>1094</v>
      </c>
      <c r="B19" s="56">
        <f>B17*B18</f>
        <v>428564013.87914068</v>
      </c>
      <c r="C19" s="56">
        <f>C17*C18</f>
        <v>-72350536.744553268</v>
      </c>
      <c r="D19" s="56">
        <f>SUM(B19:C19)</f>
        <v>356213477.13458741</v>
      </c>
      <c r="E19" s="55"/>
      <c r="F19" s="61">
        <f>F17*F18</f>
        <v>41004062.272504486</v>
      </c>
      <c r="G19" s="56">
        <f>G17*G18</f>
        <v>-2.2351741790771484E-8</v>
      </c>
      <c r="H19" s="56">
        <f>SUM(F19:G19)</f>
        <v>41004062.272504464</v>
      </c>
    </row>
    <row r="20" spans="1:10" ht="14.1" customHeight="1" x14ac:dyDescent="0.25">
      <c r="B20" s="55"/>
      <c r="C20" s="55"/>
      <c r="D20" s="55"/>
      <c r="E20" s="55"/>
      <c r="F20" s="55"/>
      <c r="G20" s="55"/>
      <c r="H20" s="55"/>
    </row>
    <row r="21" spans="1:10" ht="14.1" customHeight="1" x14ac:dyDescent="0.25">
      <c r="A21" s="15" t="s">
        <v>1095</v>
      </c>
    </row>
    <row r="22" spans="1:10" ht="14.1" customHeight="1" x14ac:dyDescent="0.25">
      <c r="A22" s="59" t="s">
        <v>1078</v>
      </c>
      <c r="B22" s="55">
        <v>-174749.49822966199</v>
      </c>
      <c r="C22" s="55"/>
      <c r="D22" s="55">
        <f t="shared" ref="D22:D29" si="0">SUM(B22:C22)</f>
        <v>-174749.49822966199</v>
      </c>
      <c r="E22" s="55"/>
      <c r="F22" s="55"/>
      <c r="G22" s="55"/>
      <c r="H22" s="55">
        <f t="shared" ref="H22:H29" si="1">SUM(F22:G22)</f>
        <v>0</v>
      </c>
      <c r="I22" s="55"/>
    </row>
    <row r="23" spans="1:10" ht="14.1" customHeight="1" x14ac:dyDescent="0.25">
      <c r="A23" s="59" t="s">
        <v>1096</v>
      </c>
      <c r="B23" s="55">
        <v>-43250</v>
      </c>
      <c r="C23" s="55"/>
      <c r="D23" s="55">
        <f t="shared" si="0"/>
        <v>-43250</v>
      </c>
      <c r="E23" s="55"/>
      <c r="F23" s="55"/>
      <c r="G23" s="55"/>
      <c r="H23" s="55">
        <f t="shared" si="1"/>
        <v>0</v>
      </c>
      <c r="I23" s="55"/>
    </row>
    <row r="24" spans="1:10" ht="14.1" customHeight="1" x14ac:dyDescent="0.25">
      <c r="A24" s="59" t="s">
        <v>1097</v>
      </c>
      <c r="B24" s="55"/>
      <c r="C24" s="55"/>
      <c r="D24" s="55">
        <f t="shared" si="0"/>
        <v>0</v>
      </c>
      <c r="E24" s="55"/>
      <c r="F24" s="55"/>
      <c r="G24" s="55"/>
      <c r="H24" s="55">
        <f t="shared" si="1"/>
        <v>0</v>
      </c>
      <c r="I24" s="55"/>
    </row>
    <row r="25" spans="1:10" ht="14.1" customHeight="1" x14ac:dyDescent="0.25">
      <c r="A25" s="59" t="s">
        <v>1098</v>
      </c>
      <c r="B25" s="55"/>
      <c r="C25" s="55"/>
      <c r="D25" s="55">
        <f t="shared" si="0"/>
        <v>0</v>
      </c>
      <c r="E25" s="55"/>
      <c r="F25" s="55"/>
      <c r="G25" s="55"/>
      <c r="H25" s="55">
        <f t="shared" si="1"/>
        <v>0</v>
      </c>
      <c r="I25" s="55"/>
    </row>
    <row r="26" spans="1:10" ht="14.1" customHeight="1" x14ac:dyDescent="0.25">
      <c r="A26" s="59" t="s">
        <v>1093</v>
      </c>
      <c r="B26" s="55"/>
      <c r="C26" s="55"/>
      <c r="D26" s="55">
        <f t="shared" si="0"/>
        <v>0</v>
      </c>
      <c r="E26" s="55"/>
      <c r="F26" s="55"/>
      <c r="G26" s="55"/>
      <c r="H26" s="55">
        <f t="shared" si="1"/>
        <v>0</v>
      </c>
      <c r="I26" s="55"/>
    </row>
    <row r="27" spans="1:10" ht="14.1" customHeight="1" x14ac:dyDescent="0.25">
      <c r="A27" s="59" t="s">
        <v>1102</v>
      </c>
      <c r="B27" s="55"/>
      <c r="C27" s="55"/>
      <c r="D27" s="55">
        <f t="shared" ref="D27" si="2">SUM(B27:C27)</f>
        <v>0</v>
      </c>
      <c r="E27" s="55"/>
      <c r="F27" s="55"/>
      <c r="G27" s="55"/>
      <c r="H27" s="55">
        <f t="shared" ref="H27" si="3">SUM(F27:G27)</f>
        <v>0</v>
      </c>
      <c r="I27" s="55"/>
    </row>
    <row r="28" spans="1:10" ht="14.1" customHeight="1" x14ac:dyDescent="0.25">
      <c r="A28" s="59" t="s">
        <v>1099</v>
      </c>
      <c r="B28" s="55"/>
      <c r="C28" s="55"/>
      <c r="D28" s="55">
        <f t="shared" si="0"/>
        <v>0</v>
      </c>
      <c r="E28" s="55"/>
      <c r="F28" s="62"/>
      <c r="G28" s="55"/>
      <c r="H28" s="55">
        <f t="shared" si="1"/>
        <v>0</v>
      </c>
      <c r="I28" s="55"/>
    </row>
    <row r="29" spans="1:10" ht="14.1" customHeight="1" x14ac:dyDescent="0.25">
      <c r="A29" s="59" t="s">
        <v>1100</v>
      </c>
      <c r="B29" s="55"/>
      <c r="C29" s="55"/>
      <c r="D29" s="55">
        <f t="shared" si="0"/>
        <v>0</v>
      </c>
      <c r="E29" s="55"/>
      <c r="F29" s="55"/>
      <c r="G29" s="55"/>
      <c r="H29" s="55">
        <f t="shared" si="1"/>
        <v>0</v>
      </c>
      <c r="I29" s="55"/>
    </row>
    <row r="30" spans="1:10" ht="14.1" customHeight="1" x14ac:dyDescent="0.25">
      <c r="B30" s="56">
        <f>SUM(B22:B29)</f>
        <v>-217999.49822966199</v>
      </c>
      <c r="C30" s="56">
        <f t="shared" ref="C30:D30" si="4">SUM(C22:C29)</f>
        <v>0</v>
      </c>
      <c r="D30" s="56">
        <f t="shared" si="4"/>
        <v>-217999.49822966199</v>
      </c>
      <c r="E30" s="55"/>
      <c r="F30" s="56">
        <f>SUM(F22:F29)</f>
        <v>0</v>
      </c>
      <c r="G30" s="56">
        <f t="shared" ref="G30" si="5">SUM(G22:G29)</f>
        <v>0</v>
      </c>
      <c r="H30" s="56">
        <f t="shared" ref="H30" si="6">SUM(H22:H29)</f>
        <v>0</v>
      </c>
      <c r="I30" s="55"/>
    </row>
    <row r="31" spans="1:10" ht="14.1" customHeight="1" x14ac:dyDescent="0.25">
      <c r="B31" s="55"/>
      <c r="C31" s="55"/>
      <c r="D31" s="55"/>
      <c r="E31" s="55"/>
      <c r="F31" s="55"/>
      <c r="G31" s="55"/>
      <c r="H31" s="55"/>
      <c r="I31" s="55"/>
    </row>
    <row r="32" spans="1:10" ht="14.1" customHeight="1" thickBot="1" x14ac:dyDescent="0.3">
      <c r="A32" s="65" t="s">
        <v>1101</v>
      </c>
      <c r="B32" s="66">
        <f>B19+B30</f>
        <v>428346014.38091099</v>
      </c>
      <c r="C32" s="66">
        <f>C19+C30</f>
        <v>-72350536.744553268</v>
      </c>
      <c r="D32" s="66">
        <f>D19+D30</f>
        <v>355995477.63635772</v>
      </c>
      <c r="E32" s="67"/>
      <c r="F32" s="66">
        <f>F19+F30</f>
        <v>41004062.272504486</v>
      </c>
      <c r="G32" s="66">
        <f>G19+G30</f>
        <v>-2.2351741790771484E-8</v>
      </c>
      <c r="H32" s="66">
        <f>H19+H30</f>
        <v>41004062.272504464</v>
      </c>
      <c r="I32" s="55"/>
      <c r="J32" s="66">
        <f>D32+H32</f>
        <v>396999539.90886217</v>
      </c>
    </row>
    <row r="33" spans="1:12" ht="14.1" customHeight="1" thickTop="1" x14ac:dyDescent="0.25">
      <c r="B33" s="55">
        <f>B32-'TAX  Pretax Book Income'!G1320</f>
        <v>0</v>
      </c>
      <c r="C33" s="55">
        <f>C32-'TAX  Pretax Book Income'!G1334</f>
        <v>0</v>
      </c>
      <c r="D33" s="55"/>
      <c r="E33" s="55"/>
      <c r="F33" s="55">
        <f>F32-'TAX  Pretax Book Income'!G1317</f>
        <v>0</v>
      </c>
      <c r="G33" s="55">
        <f>G32-'TAX  Pretax Book Income'!G1332</f>
        <v>-2.2351741790771484E-8</v>
      </c>
      <c r="H33" s="55"/>
      <c r="I33" s="55"/>
    </row>
    <row r="34" spans="1:12" ht="14.1" customHeight="1" x14ac:dyDescent="0.25">
      <c r="B34" s="55"/>
      <c r="C34" s="55"/>
      <c r="D34" s="55"/>
      <c r="E34" s="55"/>
      <c r="F34" s="55"/>
      <c r="G34" s="55"/>
      <c r="H34" s="55"/>
      <c r="I34" s="55"/>
    </row>
    <row r="35" spans="1:12" ht="14.1" customHeight="1" x14ac:dyDescent="0.25">
      <c r="A35" s="15" t="s">
        <v>1087</v>
      </c>
      <c r="B35" s="55">
        <f>B14</f>
        <v>-843218510.82105458</v>
      </c>
      <c r="C35" s="55">
        <f>C14</f>
        <v>-310113765.04858613</v>
      </c>
      <c r="D35" s="55">
        <f t="shared" ref="D35" si="7">SUM(B35:C35)</f>
        <v>-1153332275.8696408</v>
      </c>
      <c r="F35" s="55">
        <f>F14</f>
        <v>-1363069529.2221913</v>
      </c>
      <c r="G35" s="55">
        <f>G14</f>
        <v>-89466786.805872351</v>
      </c>
      <c r="H35" s="55">
        <f t="shared" ref="H35" si="8">SUM(F35:G35)</f>
        <v>-1452536316.0280638</v>
      </c>
    </row>
    <row r="36" spans="1:12" ht="14.1" customHeight="1" x14ac:dyDescent="0.25">
      <c r="A36" s="15" t="s">
        <v>1089</v>
      </c>
      <c r="B36" s="57">
        <v>0.35</v>
      </c>
      <c r="C36" s="57">
        <v>0.35</v>
      </c>
      <c r="D36" s="55"/>
      <c r="E36" s="55"/>
      <c r="F36" s="58">
        <v>5.5E-2</v>
      </c>
      <c r="G36" s="57">
        <v>0.06</v>
      </c>
      <c r="H36" s="55"/>
    </row>
    <row r="37" spans="1:12" ht="14.1" customHeight="1" x14ac:dyDescent="0.25">
      <c r="B37" s="56">
        <f>B35*-B36</f>
        <v>295126478.78736907</v>
      </c>
      <c r="C37" s="56">
        <f>C35*-C36</f>
        <v>108539817.76700515</v>
      </c>
      <c r="D37" s="56">
        <f>SUM(B37:C37)</f>
        <v>403666296.55437422</v>
      </c>
      <c r="E37" s="55"/>
      <c r="F37" s="56">
        <f>F35*-F36</f>
        <v>74968824.107220531</v>
      </c>
      <c r="G37" s="56">
        <f>G35*-G36</f>
        <v>5368007.2083523413</v>
      </c>
      <c r="H37" s="56">
        <f>SUM(F37:G37)</f>
        <v>80336831.315572873</v>
      </c>
    </row>
    <row r="38" spans="1:12" ht="14.1" customHeight="1" x14ac:dyDescent="0.25">
      <c r="A38" s="15" t="s">
        <v>1103</v>
      </c>
      <c r="B38" s="55">
        <f>-F37*B36</f>
        <v>-26239088.437527183</v>
      </c>
      <c r="C38" s="55">
        <f>-G37*C36</f>
        <v>-1878802.5229233194</v>
      </c>
      <c r="D38" s="55">
        <f t="shared" ref="D38" si="9">SUM(B38:C38)</f>
        <v>-28117890.960450504</v>
      </c>
      <c r="F38" s="55"/>
    </row>
    <row r="39" spans="1:12" ht="14.1" customHeight="1" x14ac:dyDescent="0.25">
      <c r="A39" s="15" t="s">
        <v>1104</v>
      </c>
      <c r="B39" s="56">
        <f>B37+B38</f>
        <v>268887390.34984189</v>
      </c>
      <c r="C39" s="56">
        <f>C37+C38</f>
        <v>106661015.24408183</v>
      </c>
      <c r="D39" s="56">
        <f>D37+D38</f>
        <v>375548405.59392369</v>
      </c>
      <c r="F39" s="56">
        <f t="shared" ref="F39:H39" si="10">F37+F38</f>
        <v>74968824.107220531</v>
      </c>
      <c r="G39" s="56">
        <f t="shared" si="10"/>
        <v>5368007.2083523413</v>
      </c>
      <c r="H39" s="56">
        <f t="shared" si="10"/>
        <v>80336831.315572873</v>
      </c>
    </row>
    <row r="40" spans="1:12" ht="14.1" customHeight="1" x14ac:dyDescent="0.25">
      <c r="B40" s="55"/>
      <c r="F40" s="55"/>
    </row>
    <row r="41" spans="1:12" ht="14.1" customHeight="1" x14ac:dyDescent="0.25">
      <c r="A41" s="15" t="s">
        <v>1105</v>
      </c>
      <c r="B41" s="55"/>
      <c r="L41" s="4"/>
    </row>
    <row r="42" spans="1:12" ht="14.1" customHeight="1" x14ac:dyDescent="0.25">
      <c r="A42" s="59" t="s">
        <v>1077</v>
      </c>
      <c r="B42" s="55">
        <f>-2211628+35160</f>
        <v>-2176468</v>
      </c>
      <c r="C42" s="55"/>
      <c r="D42" s="55">
        <f t="shared" ref="D42:D49" si="11">SUM(B42:C42)</f>
        <v>-2176468</v>
      </c>
      <c r="E42" s="55"/>
      <c r="F42" s="55">
        <v>-100458.34966286299</v>
      </c>
      <c r="G42" s="55"/>
      <c r="H42" s="55">
        <f t="shared" ref="H42:H49" si="12">SUM(F42:G42)</f>
        <v>-100458.34966286299</v>
      </c>
      <c r="I42" s="55"/>
      <c r="L42" s="4"/>
    </row>
    <row r="43" spans="1:12" ht="14.1" customHeight="1" x14ac:dyDescent="0.25">
      <c r="A43" s="59" t="s">
        <v>1078</v>
      </c>
      <c r="B43" s="55">
        <v>174749</v>
      </c>
      <c r="C43" s="55"/>
      <c r="D43" s="55">
        <f t="shared" si="11"/>
        <v>174749</v>
      </c>
      <c r="E43" s="55"/>
      <c r="F43" s="55"/>
      <c r="G43" s="55"/>
      <c r="H43" s="55">
        <f t="shared" si="12"/>
        <v>0</v>
      </c>
      <c r="I43" s="55"/>
      <c r="L43" s="4"/>
    </row>
    <row r="44" spans="1:12" ht="14.1" customHeight="1" x14ac:dyDescent="0.25">
      <c r="A44" s="59" t="s">
        <v>1106</v>
      </c>
      <c r="B44" s="55">
        <v>-4638319</v>
      </c>
      <c r="C44" s="55"/>
      <c r="D44" s="55">
        <f t="shared" si="11"/>
        <v>-4638319</v>
      </c>
      <c r="E44" s="55"/>
      <c r="F44" s="55"/>
      <c r="G44" s="55"/>
      <c r="H44" s="55">
        <f t="shared" si="12"/>
        <v>0</v>
      </c>
      <c r="I44" s="55"/>
      <c r="L44" s="4"/>
    </row>
    <row r="45" spans="1:12" ht="14.1" customHeight="1" x14ac:dyDescent="0.25">
      <c r="A45" s="59" t="s">
        <v>1096</v>
      </c>
      <c r="B45" s="55"/>
      <c r="C45" s="55"/>
      <c r="D45" s="55">
        <f t="shared" si="11"/>
        <v>0</v>
      </c>
      <c r="E45" s="55"/>
      <c r="F45" s="55"/>
      <c r="G45" s="55"/>
      <c r="H45" s="55">
        <f t="shared" si="12"/>
        <v>0</v>
      </c>
      <c r="I45" s="55"/>
      <c r="L45" s="55"/>
    </row>
    <row r="46" spans="1:12" ht="14.1" customHeight="1" x14ac:dyDescent="0.25">
      <c r="A46" s="59" t="s">
        <v>1108</v>
      </c>
      <c r="B46" s="55"/>
      <c r="C46" s="55"/>
      <c r="D46" s="55">
        <f t="shared" ref="D46" si="13">SUM(B46:C46)</f>
        <v>0</v>
      </c>
      <c r="E46" s="55"/>
      <c r="F46" s="55"/>
      <c r="G46" s="55"/>
      <c r="H46" s="55">
        <f t="shared" ref="H46" si="14">SUM(F46:G46)</f>
        <v>0</v>
      </c>
      <c r="I46" s="55"/>
    </row>
    <row r="47" spans="1:12" ht="14.1" customHeight="1" x14ac:dyDescent="0.25">
      <c r="A47" s="59" t="s">
        <v>1097</v>
      </c>
      <c r="B47" s="55"/>
      <c r="C47" s="55"/>
      <c r="D47" s="55">
        <f t="shared" si="11"/>
        <v>0</v>
      </c>
      <c r="E47" s="55"/>
      <c r="F47" s="55"/>
      <c r="G47" s="55"/>
      <c r="H47" s="55">
        <f t="shared" si="12"/>
        <v>0</v>
      </c>
      <c r="I47" s="55"/>
    </row>
    <row r="48" spans="1:12" ht="14.1" customHeight="1" x14ac:dyDescent="0.2">
      <c r="A48" s="59" t="s">
        <v>1098</v>
      </c>
      <c r="B48" s="55"/>
      <c r="C48" s="55"/>
      <c r="D48" s="55">
        <f t="shared" si="11"/>
        <v>0</v>
      </c>
      <c r="E48" s="55"/>
      <c r="F48" s="55"/>
      <c r="G48" s="55"/>
      <c r="H48" s="55">
        <f t="shared" si="12"/>
        <v>0</v>
      </c>
      <c r="I48" s="55"/>
    </row>
    <row r="49" spans="1:10" ht="14.1" customHeight="1" x14ac:dyDescent="0.25">
      <c r="A49" s="59" t="s">
        <v>1093</v>
      </c>
      <c r="B49" s="55"/>
      <c r="C49" s="55"/>
      <c r="D49" s="55">
        <f t="shared" si="11"/>
        <v>0</v>
      </c>
      <c r="E49" s="55"/>
      <c r="F49" s="55"/>
      <c r="G49" s="55"/>
      <c r="H49" s="55">
        <f t="shared" si="12"/>
        <v>0</v>
      </c>
      <c r="I49" s="55"/>
    </row>
    <row r="50" spans="1:10" ht="14.1" customHeight="1" x14ac:dyDescent="0.25">
      <c r="B50" s="56">
        <f>SUM(B42:B49)</f>
        <v>-6640038</v>
      </c>
      <c r="C50" s="56">
        <f t="shared" ref="C50:D50" si="15">SUM(C42:C49)</f>
        <v>0</v>
      </c>
      <c r="D50" s="56">
        <f t="shared" si="15"/>
        <v>-6640038</v>
      </c>
      <c r="E50" s="55"/>
      <c r="F50" s="56">
        <f>SUM(F42:F49)</f>
        <v>-100458.34966286299</v>
      </c>
      <c r="G50" s="56">
        <f t="shared" ref="G50" si="16">SUM(G42:G49)</f>
        <v>0</v>
      </c>
      <c r="H50" s="56">
        <f t="shared" ref="H50" si="17">SUM(H42:H49)</f>
        <v>-100458.34966286299</v>
      </c>
      <c r="I50" s="55"/>
    </row>
    <row r="52" spans="1:10" ht="14.1" customHeight="1" thickBot="1" x14ac:dyDescent="0.3">
      <c r="A52" s="65" t="s">
        <v>1107</v>
      </c>
      <c r="B52" s="66">
        <f>B39+B50</f>
        <v>262247352.34984189</v>
      </c>
      <c r="C52" s="66">
        <f>C39+C50</f>
        <v>106661015.24408183</v>
      </c>
      <c r="D52" s="66">
        <f>D39+D50</f>
        <v>368908367.59392369</v>
      </c>
      <c r="E52" s="67"/>
      <c r="F52" s="66">
        <f>F39+F50</f>
        <v>74868365.75755766</v>
      </c>
      <c r="G52" s="66">
        <f>G39+G50</f>
        <v>5368007.2083523413</v>
      </c>
      <c r="H52" s="66">
        <f>H39+H50</f>
        <v>80236372.965910003</v>
      </c>
      <c r="I52" s="55"/>
      <c r="J52" s="66">
        <f>D52+H52</f>
        <v>449144740.55983371</v>
      </c>
    </row>
    <row r="53" spans="1:10" ht="14.1" customHeight="1" thickTop="1" x14ac:dyDescent="0.25">
      <c r="B53" s="55">
        <f>B52-'TAX  Pretax Book Income'!G1321</f>
        <v>-1.0863440930843353</v>
      </c>
      <c r="C53" s="55">
        <f>C52-'TAX  Pretax Book Income'!G1335</f>
        <v>8.1956386566162109E-7</v>
      </c>
      <c r="F53" s="55">
        <f>F52-'TAX  Pretax Book Income'!G1319</f>
        <v>-2.384185791015625E-7</v>
      </c>
      <c r="G53" s="55">
        <f>G52-'TAX  Pretax Book Income'!G1333</f>
        <v>3.166496753692627E-8</v>
      </c>
    </row>
    <row r="55" spans="1:10" ht="14.1" customHeight="1" thickBot="1" x14ac:dyDescent="0.25">
      <c r="A55" s="60" t="s">
        <v>1111</v>
      </c>
      <c r="B55" s="68">
        <f>B32+B52</f>
        <v>690593366.73075294</v>
      </c>
      <c r="C55" s="68">
        <f>C32+C52</f>
        <v>34310478.499528557</v>
      </c>
      <c r="D55" s="68">
        <f>D32+D52</f>
        <v>724903845.23028135</v>
      </c>
      <c r="F55" s="68">
        <f>F32+F52</f>
        <v>115872428.03006214</v>
      </c>
      <c r="G55" s="68">
        <f>G32+G52</f>
        <v>5368007.208352319</v>
      </c>
      <c r="H55" s="68">
        <f>H32+H52</f>
        <v>121240435.23841447</v>
      </c>
      <c r="J55" s="66">
        <f>D55+H55</f>
        <v>846144280.46869588</v>
      </c>
    </row>
    <row r="56" spans="1:10" ht="14.1" customHeight="1" thickTop="1" x14ac:dyDescent="0.25"/>
  </sheetData>
  <pageMargins left="0.25" right="0.25" top="0.5" bottom="0.5" header="0.3" footer="0.05"/>
  <pageSetup scale="85" orientation="portrait" horizontalDpi="4294967293" verticalDpi="4294967293" r:id="rId1"/>
  <headerFooter>
    <oddFooter>&amp;L&amp;Z&amp;F&amp;R&amp;A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14"/>
  <sheetViews>
    <sheetView zoomScale="110" zoomScaleNormal="110" workbookViewId="0"/>
  </sheetViews>
  <sheetFormatPr defaultColWidth="8.8984375" defaultRowHeight="10.199999999999999" outlineLevelRow="1" x14ac:dyDescent="0.2"/>
  <cols>
    <col min="1" max="1" width="30.69921875" style="5" customWidth="1"/>
    <col min="2" max="3" width="10.69921875" style="4" customWidth="1"/>
    <col min="4" max="7" width="11.69921875" style="4" customWidth="1"/>
    <col min="8" max="9" width="10.69921875" style="4" customWidth="1"/>
    <col min="10" max="16384" width="8.8984375" style="4"/>
  </cols>
  <sheetData>
    <row r="1" spans="1:9" s="76" customFormat="1" x14ac:dyDescent="0.2">
      <c r="A1" s="75" t="s">
        <v>1204</v>
      </c>
    </row>
    <row r="2" spans="1:9" s="76" customFormat="1" x14ac:dyDescent="0.2">
      <c r="A2" s="75" t="s">
        <v>1203</v>
      </c>
    </row>
    <row r="3" spans="1:9" s="76" customFormat="1" x14ac:dyDescent="0.2">
      <c r="A3" s="75"/>
    </row>
    <row r="4" spans="1:9" s="2" customFormat="1" x14ac:dyDescent="0.2">
      <c r="A4" s="1"/>
    </row>
    <row r="5" spans="1:9" s="2" customFormat="1" x14ac:dyDescent="0.2">
      <c r="A5" s="69" t="s">
        <v>1113</v>
      </c>
      <c r="B5" s="70" t="s">
        <v>0</v>
      </c>
      <c r="C5" s="70" t="s">
        <v>1</v>
      </c>
      <c r="D5" s="70" t="s">
        <v>2</v>
      </c>
      <c r="E5" s="70" t="s">
        <v>3</v>
      </c>
      <c r="F5" s="70" t="s">
        <v>4</v>
      </c>
      <c r="G5" s="70" t="s">
        <v>5</v>
      </c>
      <c r="H5" s="70" t="s">
        <v>6</v>
      </c>
      <c r="I5" s="70" t="s">
        <v>7</v>
      </c>
    </row>
    <row r="6" spans="1:9" s="2" customFormat="1" x14ac:dyDescent="0.2">
      <c r="A6" s="1"/>
    </row>
    <row r="7" spans="1:9" x14ac:dyDescent="0.2">
      <c r="A7" s="3" t="s">
        <v>8</v>
      </c>
    </row>
    <row r="9" spans="1:9" outlineLevel="1" x14ac:dyDescent="0.2">
      <c r="A9" s="5" t="s">
        <v>534</v>
      </c>
    </row>
    <row r="10" spans="1:9" outlineLevel="1" x14ac:dyDescent="0.2">
      <c r="A10" s="5" t="s">
        <v>535</v>
      </c>
    </row>
    <row r="11" spans="1:9" outlineLevel="1" x14ac:dyDescent="0.2">
      <c r="A11" s="5" t="s">
        <v>536</v>
      </c>
    </row>
    <row r="12" spans="1:9" outlineLevel="1" x14ac:dyDescent="0.2">
      <c r="A12" s="5" t="s">
        <v>537</v>
      </c>
      <c r="B12" s="4">
        <v>106830074.779999</v>
      </c>
      <c r="C12" s="4">
        <v>114698948.579999</v>
      </c>
      <c r="D12" s="4">
        <v>123705941.97574399</v>
      </c>
      <c r="E12" s="4">
        <v>135079590.651548</v>
      </c>
      <c r="F12" s="4">
        <v>154952533.28002599</v>
      </c>
      <c r="G12" s="4">
        <v>168853283.06641501</v>
      </c>
      <c r="H12" s="4">
        <v>180484103.991826</v>
      </c>
      <c r="I12" s="4">
        <v>188309003.46423501</v>
      </c>
    </row>
    <row r="13" spans="1:9" outlineLevel="1" x14ac:dyDescent="0.2">
      <c r="A13" s="5" t="s">
        <v>538</v>
      </c>
      <c r="B13" s="4">
        <v>36680051.259999998</v>
      </c>
      <c r="C13" s="4">
        <v>39890067.039999999</v>
      </c>
      <c r="D13" s="4">
        <v>41646487.866399601</v>
      </c>
      <c r="E13" s="4">
        <v>46181125.449585497</v>
      </c>
      <c r="F13" s="4">
        <v>51687469.153682701</v>
      </c>
      <c r="G13" s="4">
        <v>57753899.222554103</v>
      </c>
      <c r="H13" s="4">
        <v>65379080.735710002</v>
      </c>
      <c r="I13" s="4">
        <v>74497124.546287104</v>
      </c>
    </row>
    <row r="14" spans="1:9" outlineLevel="1" x14ac:dyDescent="0.2">
      <c r="A14" s="5" t="s">
        <v>539</v>
      </c>
      <c r="B14" s="4">
        <v>1283664</v>
      </c>
      <c r="C14" s="4">
        <v>1283664</v>
      </c>
      <c r="D14" s="4">
        <v>1283664</v>
      </c>
      <c r="E14" s="4">
        <v>1283664</v>
      </c>
    </row>
    <row r="15" spans="1:9" outlineLevel="1" x14ac:dyDescent="0.2">
      <c r="A15" s="5" t="s">
        <v>540</v>
      </c>
      <c r="C15" s="4">
        <v>1258203.9099999999</v>
      </c>
    </row>
    <row r="16" spans="1:9" outlineLevel="1" x14ac:dyDescent="0.2">
      <c r="A16" s="5" t="s">
        <v>541</v>
      </c>
      <c r="C16" s="4">
        <v>25508821.84</v>
      </c>
      <c r="D16" s="4">
        <v>36345534.268949002</v>
      </c>
      <c r="E16" s="4">
        <v>37384700.884496801</v>
      </c>
      <c r="F16" s="4">
        <v>37775492.511156201</v>
      </c>
      <c r="G16" s="4">
        <v>38717130.5041539</v>
      </c>
      <c r="H16" s="4">
        <v>39040978.558319598</v>
      </c>
      <c r="I16" s="4">
        <v>39060245.299561702</v>
      </c>
    </row>
    <row r="17" spans="1:9" outlineLevel="1" x14ac:dyDescent="0.2">
      <c r="A17" s="5" t="s">
        <v>542</v>
      </c>
      <c r="B17" s="4">
        <v>7654259.5599999996</v>
      </c>
      <c r="C17" s="4">
        <v>7430027.7999999896</v>
      </c>
      <c r="D17" s="4">
        <v>-4.8860795454545398E-3</v>
      </c>
      <c r="E17" s="4">
        <v>-1.95443181818181E-2</v>
      </c>
      <c r="F17" s="4">
        <v>-1.95443181818181E-2</v>
      </c>
      <c r="G17" s="4">
        <v>-1.95443181818181E-2</v>
      </c>
      <c r="H17" s="4">
        <v>-1.95443181818181E-2</v>
      </c>
      <c r="I17" s="4">
        <v>-1.95443181818181E-2</v>
      </c>
    </row>
    <row r="18" spans="1:9" outlineLevel="1" x14ac:dyDescent="0.2">
      <c r="A18" s="5" t="s">
        <v>543</v>
      </c>
      <c r="B18" s="4">
        <v>20578099.129999999</v>
      </c>
      <c r="C18" s="4">
        <v>20361199.439999901</v>
      </c>
      <c r="D18" s="4">
        <v>19606947.7726922</v>
      </c>
      <c r="E18" s="4">
        <v>19706221.675368998</v>
      </c>
      <c r="F18" s="4">
        <v>18208925.266729001</v>
      </c>
      <c r="G18" s="4">
        <v>18113804.858089</v>
      </c>
      <c r="H18" s="4">
        <v>18018684.449448999</v>
      </c>
      <c r="I18" s="4">
        <v>17923564.040809002</v>
      </c>
    </row>
    <row r="19" spans="1:9" outlineLevel="1" x14ac:dyDescent="0.2">
      <c r="A19" s="5" t="s">
        <v>544</v>
      </c>
      <c r="B19" s="4">
        <v>15520565.970000001</v>
      </c>
      <c r="C19" s="4">
        <v>15474634.24</v>
      </c>
      <c r="D19" s="4">
        <v>16566938.333453299</v>
      </c>
      <c r="E19" s="4">
        <v>18432334.975011099</v>
      </c>
      <c r="F19" s="4">
        <v>23286681.696143001</v>
      </c>
      <c r="G19" s="4">
        <v>27078588.7113581</v>
      </c>
      <c r="H19" s="4">
        <v>27437280.116849001</v>
      </c>
      <c r="I19" s="4">
        <v>28207009.080717601</v>
      </c>
    </row>
    <row r="20" spans="1:9" outlineLevel="1" x14ac:dyDescent="0.2">
      <c r="A20" s="5" t="s">
        <v>545</v>
      </c>
      <c r="B20" s="4">
        <v>23268189.809999999</v>
      </c>
      <c r="C20" s="4">
        <v>23480892.669999901</v>
      </c>
      <c r="D20" s="4">
        <v>24981190.4295757</v>
      </c>
      <c r="E20" s="4">
        <v>25778984.4509614</v>
      </c>
      <c r="F20" s="4">
        <v>27424709.099965099</v>
      </c>
      <c r="G20" s="4">
        <v>28472197.943590399</v>
      </c>
      <c r="H20" s="4">
        <v>29707548.2150359</v>
      </c>
      <c r="I20" s="4">
        <v>30070979.733729899</v>
      </c>
    </row>
    <row r="21" spans="1:9" outlineLevel="1" x14ac:dyDescent="0.2">
      <c r="A21" s="5" t="s">
        <v>547</v>
      </c>
      <c r="B21" s="4">
        <v>2401747.23</v>
      </c>
      <c r="C21" s="4">
        <v>2461478.88</v>
      </c>
      <c r="D21" s="4">
        <v>2398573.5344225001</v>
      </c>
      <c r="E21" s="4">
        <v>1157022.41667262</v>
      </c>
      <c r="F21" s="4">
        <v>561062.862183069</v>
      </c>
      <c r="G21" s="4">
        <v>561062.862183069</v>
      </c>
      <c r="H21" s="4">
        <v>561062.862183069</v>
      </c>
      <c r="I21" s="4">
        <v>561062.862183069</v>
      </c>
    </row>
    <row r="22" spans="1:9" outlineLevel="1" x14ac:dyDescent="0.2">
      <c r="A22" s="5" t="s">
        <v>548</v>
      </c>
      <c r="B22" s="4">
        <v>22931349.09</v>
      </c>
      <c r="C22" s="4">
        <v>24011757.170000002</v>
      </c>
      <c r="D22" s="4">
        <v>25891908.3502963</v>
      </c>
      <c r="E22" s="4">
        <v>33878109.496623904</v>
      </c>
      <c r="F22" s="4">
        <v>35440605.187435701</v>
      </c>
      <c r="G22" s="4">
        <v>36258579.457057402</v>
      </c>
      <c r="H22" s="4">
        <v>36637993.756754898</v>
      </c>
      <c r="I22" s="4">
        <v>36587481.608241498</v>
      </c>
    </row>
    <row r="23" spans="1:9" outlineLevel="1" x14ac:dyDescent="0.2">
      <c r="A23" s="5" t="s">
        <v>549</v>
      </c>
      <c r="B23" s="4">
        <v>3986170.4599999902</v>
      </c>
      <c r="C23" s="4">
        <v>4065785.85</v>
      </c>
      <c r="D23" s="4">
        <v>4246221.8874898199</v>
      </c>
      <c r="E23" s="4">
        <v>5126639.9833305301</v>
      </c>
      <c r="F23" s="4">
        <v>14580581.336200399</v>
      </c>
      <c r="G23" s="4">
        <v>14614518.734079201</v>
      </c>
      <c r="H23" s="4">
        <v>14601489.315656301</v>
      </c>
      <c r="I23" s="4">
        <v>14600466.246797901</v>
      </c>
    </row>
    <row r="24" spans="1:9" outlineLevel="1" x14ac:dyDescent="0.2">
      <c r="A24" s="5" t="s">
        <v>551</v>
      </c>
      <c r="B24" s="4">
        <v>-2530159.98</v>
      </c>
      <c r="C24" s="4">
        <v>-2722457.31</v>
      </c>
      <c r="D24" s="4">
        <v>-1648484.6473956101</v>
      </c>
      <c r="E24" s="4">
        <v>1411289.2131497301</v>
      </c>
    </row>
    <row r="25" spans="1:9" outlineLevel="1" x14ac:dyDescent="0.2">
      <c r="A25" s="5" t="s">
        <v>550</v>
      </c>
      <c r="C25" s="4">
        <v>-0.01</v>
      </c>
    </row>
    <row r="26" spans="1:9" outlineLevel="1" x14ac:dyDescent="0.2">
      <c r="A26" s="5" t="s">
        <v>553</v>
      </c>
      <c r="D26" s="4">
        <v>843.82006600479599</v>
      </c>
      <c r="E26" s="4">
        <v>26089434.399415199</v>
      </c>
      <c r="F26" s="4">
        <v>37227053.322640903</v>
      </c>
      <c r="G26" s="4">
        <v>38308781.876606598</v>
      </c>
      <c r="H26" s="4">
        <v>38846868.131505802</v>
      </c>
      <c r="I26" s="4">
        <v>39664219.910355203</v>
      </c>
    </row>
    <row r="27" spans="1:9" outlineLevel="1" x14ac:dyDescent="0.2">
      <c r="A27" s="5" t="s">
        <v>552</v>
      </c>
      <c r="B27" s="4">
        <v>76508821.2299999</v>
      </c>
      <c r="C27" s="4">
        <v>77854725.090000004</v>
      </c>
      <c r="D27" s="4">
        <v>79132536.343885899</v>
      </c>
      <c r="E27" s="4">
        <v>81704010.685551807</v>
      </c>
      <c r="F27" s="4">
        <v>83462393.294078603</v>
      </c>
      <c r="G27" s="4">
        <v>85524207.175208107</v>
      </c>
      <c r="H27" s="4">
        <v>88430487.131853193</v>
      </c>
      <c r="I27" s="4">
        <v>92145537.191141099</v>
      </c>
    </row>
    <row r="28" spans="1:9" outlineLevel="1" x14ac:dyDescent="0.2">
      <c r="A28" s="5" t="s">
        <v>554</v>
      </c>
      <c r="D28" s="4">
        <v>0.51746910646946898</v>
      </c>
      <c r="E28" s="4">
        <v>5.5003113471792</v>
      </c>
      <c r="F28" s="4">
        <v>6.1737665190148503</v>
      </c>
      <c r="G28" s="4">
        <v>6.19256991486112</v>
      </c>
      <c r="H28" s="4">
        <v>6.1930949203999202</v>
      </c>
      <c r="I28" s="4">
        <v>6.1931095789657498</v>
      </c>
    </row>
    <row r="29" spans="1:9" outlineLevel="1" x14ac:dyDescent="0.2">
      <c r="A29" s="5" t="s">
        <v>556</v>
      </c>
      <c r="B29" s="4">
        <v>19558318.66</v>
      </c>
      <c r="C29" s="4">
        <v>28683310.109999999</v>
      </c>
      <c r="D29" s="4">
        <v>29229293.014282901</v>
      </c>
      <c r="E29" s="4">
        <v>29916196.1887035</v>
      </c>
      <c r="F29" s="4">
        <v>30938927.8234929</v>
      </c>
      <c r="G29" s="4">
        <v>32067237.0559223</v>
      </c>
      <c r="H29" s="4">
        <v>32248775.6307321</v>
      </c>
      <c r="I29" s="4">
        <v>32154160.782934401</v>
      </c>
    </row>
    <row r="30" spans="1:9" outlineLevel="1" x14ac:dyDescent="0.2">
      <c r="A30" s="5" t="s">
        <v>555</v>
      </c>
      <c r="B30" s="4">
        <v>8500417.0199999996</v>
      </c>
      <c r="C30" s="4">
        <v>8327319.2899999898</v>
      </c>
      <c r="D30" s="4">
        <v>6391681.5567099899</v>
      </c>
      <c r="E30" s="4">
        <v>3260856.7868400002</v>
      </c>
      <c r="F30" s="4">
        <v>3260856.7868400002</v>
      </c>
      <c r="G30" s="4">
        <v>3260856.7868400002</v>
      </c>
      <c r="H30" s="4">
        <v>3260856.7868400002</v>
      </c>
      <c r="I30" s="4">
        <v>3260856.7868400002</v>
      </c>
    </row>
    <row r="31" spans="1:9" outlineLevel="1" x14ac:dyDescent="0.2">
      <c r="A31" s="5" t="s">
        <v>557</v>
      </c>
      <c r="B31" s="4">
        <v>13900679.890000001</v>
      </c>
      <c r="C31" s="4">
        <v>13831160.7299999</v>
      </c>
      <c r="D31" s="4">
        <v>12203651.102563201</v>
      </c>
      <c r="E31" s="4">
        <v>12944527.672124401</v>
      </c>
      <c r="F31" s="4">
        <v>11424971.5874248</v>
      </c>
      <c r="G31" s="4">
        <v>12277691.83804</v>
      </c>
      <c r="H31" s="4">
        <v>13014699.793289101</v>
      </c>
      <c r="I31" s="4">
        <v>14196002.0330643</v>
      </c>
    </row>
    <row r="32" spans="1:9" outlineLevel="1" x14ac:dyDescent="0.2">
      <c r="A32" s="5" t="s">
        <v>558</v>
      </c>
      <c r="B32" s="4">
        <v>25827327.609999999</v>
      </c>
      <c r="C32" s="4">
        <v>26504196.760000002</v>
      </c>
      <c r="D32" s="4">
        <v>26412892.839187101</v>
      </c>
      <c r="E32" s="4">
        <v>26697667.900352601</v>
      </c>
      <c r="F32" s="4">
        <v>28879293.958619099</v>
      </c>
      <c r="G32" s="4">
        <v>34095065.133243598</v>
      </c>
      <c r="H32" s="4">
        <v>35885587.101789601</v>
      </c>
      <c r="I32" s="4">
        <v>37297822.987242199</v>
      </c>
    </row>
    <row r="33" spans="1:9" outlineLevel="1" x14ac:dyDescent="0.2">
      <c r="A33" s="5" t="s">
        <v>560</v>
      </c>
      <c r="B33" s="4">
        <v>13168351.15</v>
      </c>
      <c r="C33" s="4">
        <v>12552710.2999999</v>
      </c>
      <c r="D33" s="4">
        <v>13663862.4875577</v>
      </c>
      <c r="E33" s="4">
        <v>13149609.085465901</v>
      </c>
      <c r="F33" s="4">
        <v>13225712.1978459</v>
      </c>
      <c r="G33" s="4">
        <v>13103367.7259259</v>
      </c>
      <c r="H33" s="4">
        <v>12981023.2540059</v>
      </c>
      <c r="I33" s="4">
        <v>12858678.782085899</v>
      </c>
    </row>
    <row r="34" spans="1:9" outlineLevel="1" x14ac:dyDescent="0.2">
      <c r="A34" s="5" t="s">
        <v>559</v>
      </c>
      <c r="B34" s="4">
        <v>52164210.420000002</v>
      </c>
      <c r="C34" s="4">
        <v>55416089.640000001</v>
      </c>
      <c r="D34" s="4">
        <v>63399437.814479403</v>
      </c>
      <c r="E34" s="4">
        <v>73257225.083872899</v>
      </c>
      <c r="F34" s="4">
        <v>82277944.261117905</v>
      </c>
      <c r="G34" s="4">
        <v>92169302.451725394</v>
      </c>
      <c r="H34" s="4">
        <v>104483697.346817</v>
      </c>
      <c r="I34" s="4">
        <v>119118706.060525</v>
      </c>
    </row>
    <row r="35" spans="1:9" outlineLevel="1" x14ac:dyDescent="0.2">
      <c r="A35" s="5" t="s">
        <v>562</v>
      </c>
      <c r="B35" s="4">
        <v>12516466.329999899</v>
      </c>
      <c r="C35" s="4">
        <v>23619647.469999999</v>
      </c>
      <c r="D35" s="4">
        <v>13122198.782625699</v>
      </c>
      <c r="E35" s="4">
        <v>13512491.503136599</v>
      </c>
      <c r="F35" s="4">
        <v>13649263.086290499</v>
      </c>
      <c r="G35" s="4">
        <v>13796612.235148801</v>
      </c>
      <c r="H35" s="4">
        <v>15653752.1816989</v>
      </c>
      <c r="I35" s="4">
        <v>17097282.437746398</v>
      </c>
    </row>
    <row r="36" spans="1:9" outlineLevel="1" x14ac:dyDescent="0.2">
      <c r="A36" s="5" t="s">
        <v>561</v>
      </c>
      <c r="B36" s="4">
        <v>46087467.659999996</v>
      </c>
      <c r="C36" s="4">
        <v>50471390.920000002</v>
      </c>
      <c r="D36" s="4">
        <v>56899846.567985997</v>
      </c>
      <c r="E36" s="4">
        <v>67796653.879988894</v>
      </c>
      <c r="F36" s="4">
        <v>79301414.234228</v>
      </c>
      <c r="G36" s="4">
        <v>91909920.123791397</v>
      </c>
      <c r="H36" s="4">
        <v>107590211.108503</v>
      </c>
      <c r="I36" s="4">
        <v>126212441.40697999</v>
      </c>
    </row>
    <row r="37" spans="1:9" outlineLevel="1" x14ac:dyDescent="0.2">
      <c r="A37" s="5" t="s">
        <v>563</v>
      </c>
      <c r="B37" s="4">
        <v>9502998.0199999996</v>
      </c>
      <c r="C37" s="4">
        <v>9045348.3999999892</v>
      </c>
      <c r="D37" s="4">
        <v>9123649.5901719294</v>
      </c>
      <c r="E37" s="4">
        <v>9149939.5477010105</v>
      </c>
      <c r="F37" s="4">
        <v>9362724.5434992705</v>
      </c>
      <c r="G37" s="4">
        <v>9427517.7740777601</v>
      </c>
      <c r="H37" s="4">
        <v>9554269.4288790897</v>
      </c>
      <c r="I37" s="4">
        <v>9735952.4749908503</v>
      </c>
    </row>
    <row r="38" spans="1:9" outlineLevel="1" x14ac:dyDescent="0.2">
      <c r="A38" s="5" t="s">
        <v>565</v>
      </c>
      <c r="B38" s="4">
        <v>15588371.960000001</v>
      </c>
      <c r="C38" s="4">
        <v>19507202.7299999</v>
      </c>
      <c r="D38" s="4">
        <v>19852333.6403891</v>
      </c>
      <c r="E38" s="4">
        <v>20306786.561986402</v>
      </c>
      <c r="F38" s="4">
        <v>20757822.179599699</v>
      </c>
      <c r="G38" s="4">
        <v>21064908.156725898</v>
      </c>
      <c r="H38" s="4">
        <v>21270112.9756804</v>
      </c>
      <c r="I38" s="4">
        <v>21561693.2276209</v>
      </c>
    </row>
    <row r="39" spans="1:9" outlineLevel="1" x14ac:dyDescent="0.2">
      <c r="A39" s="5" t="s">
        <v>564</v>
      </c>
      <c r="B39" s="4">
        <v>28084292.460000001</v>
      </c>
      <c r="C39" s="4">
        <v>29620953.77</v>
      </c>
      <c r="D39" s="4">
        <v>32027305.631920598</v>
      </c>
      <c r="E39" s="4">
        <v>35449332.094066799</v>
      </c>
      <c r="F39" s="4">
        <v>39338326.467168897</v>
      </c>
      <c r="G39" s="4">
        <v>43598354.6798402</v>
      </c>
      <c r="H39" s="4">
        <v>48890990.664600402</v>
      </c>
      <c r="I39" s="4">
        <v>55172585.6117585</v>
      </c>
    </row>
    <row r="40" spans="1:9" outlineLevel="1" x14ac:dyDescent="0.2">
      <c r="A40" s="5" t="s">
        <v>567</v>
      </c>
      <c r="B40" s="4">
        <v>31173299.4599999</v>
      </c>
      <c r="C40" s="4">
        <v>28412014.760000002</v>
      </c>
      <c r="D40" s="4">
        <v>29127489.4807963</v>
      </c>
      <c r="E40" s="4">
        <v>30050210.155401599</v>
      </c>
      <c r="F40" s="4">
        <v>30258857.881778799</v>
      </c>
      <c r="G40" s="4">
        <v>30309762.292314399</v>
      </c>
      <c r="H40" s="4">
        <v>30297245.215029899</v>
      </c>
      <c r="I40" s="4">
        <v>30487558.5294291</v>
      </c>
    </row>
    <row r="41" spans="1:9" outlineLevel="1" x14ac:dyDescent="0.2">
      <c r="A41" s="5" t="s">
        <v>566</v>
      </c>
      <c r="B41" s="4">
        <v>35323293.409999996</v>
      </c>
      <c r="C41" s="4">
        <v>36718909.159999996</v>
      </c>
      <c r="D41" s="4">
        <v>38764232.460531503</v>
      </c>
      <c r="E41" s="4">
        <v>42733004.879390702</v>
      </c>
      <c r="F41" s="4">
        <v>46984069.038001597</v>
      </c>
      <c r="G41" s="4">
        <v>50906415.054618701</v>
      </c>
      <c r="H41" s="4">
        <v>54159916.717815198</v>
      </c>
      <c r="I41" s="4">
        <v>56567272.7485523</v>
      </c>
    </row>
    <row r="42" spans="1:9" outlineLevel="1" x14ac:dyDescent="0.2">
      <c r="A42" s="5" t="s">
        <v>568</v>
      </c>
      <c r="B42" s="4">
        <v>11351928.269999901</v>
      </c>
      <c r="C42" s="4">
        <v>11450271.859999999</v>
      </c>
      <c r="D42" s="4">
        <v>11575824.370878801</v>
      </c>
      <c r="E42" s="4">
        <v>12026280.3503037</v>
      </c>
      <c r="F42" s="4">
        <v>12276694.129871201</v>
      </c>
      <c r="G42" s="4">
        <v>12596235.000766</v>
      </c>
      <c r="H42" s="4">
        <v>12811968.604381699</v>
      </c>
      <c r="I42" s="4">
        <v>12959345.5483287</v>
      </c>
    </row>
    <row r="43" spans="1:9" outlineLevel="1" x14ac:dyDescent="0.2">
      <c r="A43" s="5" t="s">
        <v>569</v>
      </c>
      <c r="B43" s="4">
        <v>19284714.59</v>
      </c>
      <c r="C43" s="4">
        <v>19748330.469999999</v>
      </c>
      <c r="D43" s="4">
        <v>20875504.908011399</v>
      </c>
      <c r="E43" s="4">
        <v>20956943.738283399</v>
      </c>
      <c r="F43" s="4">
        <v>24189579.7550455</v>
      </c>
      <c r="G43" s="4">
        <v>25377456.5977173</v>
      </c>
      <c r="H43" s="4">
        <v>24821063.301419199</v>
      </c>
      <c r="I43" s="4">
        <v>24828295.5708673</v>
      </c>
    </row>
    <row r="44" spans="1:9" outlineLevel="1" x14ac:dyDescent="0.2">
      <c r="A44" s="5" t="s">
        <v>572</v>
      </c>
      <c r="B44" s="4">
        <v>40175410.809999898</v>
      </c>
      <c r="C44" s="4">
        <v>41527888.93</v>
      </c>
      <c r="D44" s="4">
        <v>42143664.070120297</v>
      </c>
      <c r="E44" s="4">
        <v>44708352.299302503</v>
      </c>
      <c r="F44" s="4">
        <v>47094115.6791448</v>
      </c>
      <c r="G44" s="4">
        <v>47839001.9514824</v>
      </c>
      <c r="H44" s="4">
        <v>48212038.303325899</v>
      </c>
      <c r="I44" s="4">
        <v>48005246.541189</v>
      </c>
    </row>
    <row r="45" spans="1:9" outlineLevel="1" x14ac:dyDescent="0.2">
      <c r="A45" s="5" t="s">
        <v>573</v>
      </c>
      <c r="B45" s="4">
        <v>21169295.199999999</v>
      </c>
      <c r="C45" s="4">
        <v>21933294.969999999</v>
      </c>
      <c r="D45" s="4">
        <v>22062859.848537099</v>
      </c>
      <c r="E45" s="4">
        <v>23460995.115281299</v>
      </c>
      <c r="F45" s="4">
        <v>25993338.950161301</v>
      </c>
      <c r="G45" s="4">
        <v>28224049.0619823</v>
      </c>
      <c r="H45" s="4">
        <v>28102944.7217572</v>
      </c>
      <c r="I45" s="4">
        <v>28214901.486281801</v>
      </c>
    </row>
    <row r="46" spans="1:9" outlineLevel="1" x14ac:dyDescent="0.2">
      <c r="A46" s="5" t="s">
        <v>571</v>
      </c>
      <c r="B46" s="4">
        <v>3374938.1999999899</v>
      </c>
      <c r="C46" s="4">
        <v>3420692.9299999899</v>
      </c>
      <c r="D46" s="4">
        <v>3497685.9330881401</v>
      </c>
      <c r="E46" s="4">
        <v>3612921.99566516</v>
      </c>
      <c r="F46" s="4">
        <v>3726372.9289933601</v>
      </c>
      <c r="G46" s="4">
        <v>3830872.3813495501</v>
      </c>
      <c r="H46" s="4">
        <v>3917158.21316572</v>
      </c>
      <c r="I46" s="4">
        <v>3980402.2484975802</v>
      </c>
    </row>
    <row r="47" spans="1:9" outlineLevel="1" x14ac:dyDescent="0.2">
      <c r="A47" s="5" t="s">
        <v>574</v>
      </c>
      <c r="B47" s="4">
        <v>54792538.469999902</v>
      </c>
      <c r="C47" s="4">
        <v>56427192.93</v>
      </c>
      <c r="D47" s="4">
        <v>58837774.080063902</v>
      </c>
      <c r="E47" s="4">
        <v>63346930.708271898</v>
      </c>
      <c r="F47" s="4">
        <v>68296923.733624399</v>
      </c>
      <c r="G47" s="4">
        <v>73662460.531619698</v>
      </c>
      <c r="H47" s="4">
        <v>80408745.490441799</v>
      </c>
      <c r="I47" s="4">
        <v>88479884.685235903</v>
      </c>
    </row>
    <row r="48" spans="1:9" outlineLevel="1" x14ac:dyDescent="0.2">
      <c r="A48" s="5" t="s">
        <v>576</v>
      </c>
      <c r="B48" s="4">
        <v>41178293.139999896</v>
      </c>
      <c r="C48" s="4">
        <v>42480743.859999999</v>
      </c>
      <c r="D48" s="4">
        <v>42649111.207744896</v>
      </c>
      <c r="E48" s="4">
        <v>44498581.521779001</v>
      </c>
      <c r="F48" s="4">
        <v>44644877.427813098</v>
      </c>
      <c r="G48" s="4">
        <v>45005066.679781802</v>
      </c>
      <c r="H48" s="4">
        <v>46172647.417098999</v>
      </c>
      <c r="I48" s="4">
        <v>46953786.5504492</v>
      </c>
    </row>
    <row r="49" spans="1:9" outlineLevel="1" x14ac:dyDescent="0.2">
      <c r="A49" s="5" t="s">
        <v>575</v>
      </c>
      <c r="B49" s="4">
        <v>22653383.809999999</v>
      </c>
      <c r="C49" s="4">
        <v>23402768.199999999</v>
      </c>
      <c r="D49" s="4">
        <v>24298090.548423201</v>
      </c>
      <c r="E49" s="4">
        <v>25577536.249019299</v>
      </c>
      <c r="F49" s="4">
        <v>26899389.312896799</v>
      </c>
      <c r="G49" s="4">
        <v>28345712.615413401</v>
      </c>
      <c r="H49" s="4">
        <v>30138443.501566201</v>
      </c>
      <c r="I49" s="4">
        <v>32262939.162050098</v>
      </c>
    </row>
    <row r="50" spans="1:9" outlineLevel="1" x14ac:dyDescent="0.2">
      <c r="A50" s="5" t="s">
        <v>577</v>
      </c>
      <c r="B50" s="4">
        <v>25627185.579999998</v>
      </c>
      <c r="C50" s="4">
        <v>25834343.939999901</v>
      </c>
      <c r="D50" s="4">
        <v>25445963.046842299</v>
      </c>
      <c r="E50" s="4">
        <v>25464670.331012901</v>
      </c>
      <c r="F50" s="4">
        <v>25403707.368445698</v>
      </c>
      <c r="G50" s="4">
        <v>26079415.669113901</v>
      </c>
      <c r="H50" s="4">
        <v>26056247.1482496</v>
      </c>
      <c r="I50" s="4">
        <v>26458133.707530402</v>
      </c>
    </row>
    <row r="51" spans="1:9" outlineLevel="1" x14ac:dyDescent="0.2">
      <c r="A51" s="5" t="s">
        <v>578</v>
      </c>
      <c r="H51" s="4">
        <v>21886763.933235001</v>
      </c>
      <c r="I51" s="4">
        <v>40406365.9956185</v>
      </c>
    </row>
    <row r="52" spans="1:9" outlineLevel="1" x14ac:dyDescent="0.2">
      <c r="A52" s="5" t="s">
        <v>583</v>
      </c>
      <c r="B52" s="4">
        <v>4035502.15</v>
      </c>
      <c r="C52" s="4">
        <v>4173569.37</v>
      </c>
      <c r="D52" s="4">
        <v>4208828.8290541703</v>
      </c>
      <c r="E52" s="4">
        <v>4224328.7364246203</v>
      </c>
      <c r="F52" s="4">
        <v>4251402.08798273</v>
      </c>
      <c r="G52" s="4">
        <v>4266204.8430297105</v>
      </c>
      <c r="H52" s="4">
        <v>4296238.4144293703</v>
      </c>
      <c r="I52" s="4">
        <v>6002842.34797295</v>
      </c>
    </row>
    <row r="53" spans="1:9" outlineLevel="1" x14ac:dyDescent="0.2">
      <c r="A53" s="5" t="s">
        <v>579</v>
      </c>
      <c r="B53" s="4">
        <v>2198991.83</v>
      </c>
      <c r="C53" s="4">
        <v>2163407.73999999</v>
      </c>
      <c r="D53" s="4">
        <v>2096155.36304875</v>
      </c>
      <c r="E53" s="4">
        <v>1509833.1358280201</v>
      </c>
      <c r="F53" s="4">
        <v>453970.69457917998</v>
      </c>
      <c r="G53" s="4">
        <v>453970.69457917998</v>
      </c>
      <c r="H53" s="4">
        <v>453970.69457917998</v>
      </c>
      <c r="I53" s="4">
        <v>453970.69457917998</v>
      </c>
    </row>
    <row r="54" spans="1:9" outlineLevel="1" x14ac:dyDescent="0.2">
      <c r="A54" s="5" t="s">
        <v>584</v>
      </c>
      <c r="B54" s="4">
        <v>14775333.4699999</v>
      </c>
      <c r="C54" s="4">
        <v>14920951.199999999</v>
      </c>
      <c r="D54" s="4">
        <v>15382250.021833699</v>
      </c>
      <c r="E54" s="4">
        <v>15763815.0555145</v>
      </c>
      <c r="F54" s="4">
        <v>16157578.637042901</v>
      </c>
      <c r="G54" s="4">
        <v>16745783.604568601</v>
      </c>
      <c r="H54" s="4">
        <v>17224776.619350798</v>
      </c>
      <c r="I54" s="4">
        <v>17932854.395307999</v>
      </c>
    </row>
    <row r="55" spans="1:9" outlineLevel="1" x14ac:dyDescent="0.2">
      <c r="A55" s="5" t="s">
        <v>570</v>
      </c>
      <c r="E55" s="4">
        <v>182537.53364097301</v>
      </c>
      <c r="F55" s="4">
        <v>4388388.6355745997</v>
      </c>
      <c r="G55" s="4">
        <v>4388895.1567133497</v>
      </c>
      <c r="H55" s="4">
        <v>4388895.1567133497</v>
      </c>
      <c r="I55" s="4">
        <v>4388895.1567133497</v>
      </c>
    </row>
    <row r="56" spans="1:9" outlineLevel="1" x14ac:dyDescent="0.2">
      <c r="A56" s="5" t="s">
        <v>581</v>
      </c>
      <c r="E56" s="4">
        <v>548743.32438653696</v>
      </c>
      <c r="F56" s="4">
        <v>4482369.38716105</v>
      </c>
      <c r="G56" s="4">
        <v>4483203.6782422997</v>
      </c>
      <c r="H56" s="4">
        <v>4483203.6782422997</v>
      </c>
      <c r="I56" s="4">
        <v>4483203.6782422997</v>
      </c>
    </row>
    <row r="57" spans="1:9" outlineLevel="1" x14ac:dyDescent="0.2">
      <c r="A57" s="5" t="s">
        <v>546</v>
      </c>
      <c r="E57" s="4">
        <v>644157.49460869096</v>
      </c>
      <c r="F57" s="4">
        <v>15865625.0045473</v>
      </c>
      <c r="G57" s="4">
        <v>15883903.1764785</v>
      </c>
      <c r="H57" s="4">
        <v>15883903.1764785</v>
      </c>
      <c r="I57" s="4">
        <v>15883903.1764785</v>
      </c>
    </row>
    <row r="58" spans="1:9" outlineLevel="1" x14ac:dyDescent="0.2">
      <c r="A58" s="5" t="s">
        <v>580</v>
      </c>
      <c r="E58" s="4">
        <v>535665.53368062095</v>
      </c>
      <c r="F58" s="4">
        <v>4345142.5217299601</v>
      </c>
      <c r="G58" s="4">
        <v>4345743.1704049604</v>
      </c>
      <c r="H58" s="4">
        <v>4345743.1704049604</v>
      </c>
      <c r="I58" s="4">
        <v>4345743.1704049604</v>
      </c>
    </row>
    <row r="59" spans="1:9" outlineLevel="1" x14ac:dyDescent="0.2">
      <c r="A59" s="5" t="s">
        <v>582</v>
      </c>
      <c r="B59" s="4">
        <v>2789176.12</v>
      </c>
      <c r="C59" s="4">
        <v>2867325.0999999898</v>
      </c>
      <c r="D59" s="4">
        <v>3035032.2780263298</v>
      </c>
      <c r="E59" s="4">
        <v>3193483.55686364</v>
      </c>
      <c r="F59" s="4">
        <v>3356096.0031430302</v>
      </c>
      <c r="G59" s="4">
        <v>3536896.41221376</v>
      </c>
      <c r="H59" s="4">
        <v>3768314.9313700702</v>
      </c>
      <c r="I59" s="4">
        <v>4048211.9096101499</v>
      </c>
    </row>
    <row r="60" spans="1:9" outlineLevel="1" x14ac:dyDescent="0.2">
      <c r="A60" s="5" t="s">
        <v>585</v>
      </c>
      <c r="B60" s="4">
        <v>1479958.8999999899</v>
      </c>
      <c r="C60" s="4">
        <v>1488995.97</v>
      </c>
      <c r="D60" s="4">
        <v>1483449.66091749</v>
      </c>
      <c r="E60" s="4">
        <v>1475318.6390199901</v>
      </c>
      <c r="F60" s="4">
        <v>1465675.8155799999</v>
      </c>
      <c r="G60" s="4">
        <v>1456032.99214</v>
      </c>
      <c r="H60" s="4">
        <v>1446390.1687</v>
      </c>
      <c r="I60" s="4">
        <v>1436747.3452599901</v>
      </c>
    </row>
    <row r="61" spans="1:9" outlineLevel="1" x14ac:dyDescent="0.2">
      <c r="A61" s="5" t="s">
        <v>586</v>
      </c>
      <c r="B61" s="4">
        <v>2708547.32</v>
      </c>
      <c r="C61" s="4">
        <v>2835767.46</v>
      </c>
      <c r="D61" s="4">
        <v>2848082.9468649998</v>
      </c>
      <c r="E61" s="4">
        <v>2828416.34395999</v>
      </c>
      <c r="F61" s="4">
        <v>2802568.65835999</v>
      </c>
      <c r="G61" s="4">
        <v>2776720.97275999</v>
      </c>
      <c r="H61" s="4">
        <v>2750873.2871599901</v>
      </c>
      <c r="I61" s="4">
        <v>2725025.6015599901</v>
      </c>
    </row>
    <row r="62" spans="1:9" outlineLevel="1" x14ac:dyDescent="0.2">
      <c r="A62" s="5" t="s">
        <v>587</v>
      </c>
      <c r="B62" s="4">
        <v>26316.659999999902</v>
      </c>
      <c r="C62" s="4">
        <v>28772.04</v>
      </c>
      <c r="D62" s="4">
        <v>28772.164485000001</v>
      </c>
      <c r="E62" s="4">
        <v>28772.177940000001</v>
      </c>
      <c r="F62" s="4">
        <v>28772.177940000001</v>
      </c>
      <c r="G62" s="4">
        <v>28772.177940000001</v>
      </c>
      <c r="H62" s="4">
        <v>28772.177940000001</v>
      </c>
      <c r="I62" s="4">
        <v>28772.177940000001</v>
      </c>
    </row>
    <row r="63" spans="1:9" outlineLevel="1" x14ac:dyDescent="0.2">
      <c r="A63" s="5" t="s">
        <v>588</v>
      </c>
      <c r="B63" s="4">
        <v>12715146.689999999</v>
      </c>
      <c r="C63" s="4">
        <v>12330082.439999999</v>
      </c>
      <c r="D63" s="4">
        <v>12321697.483275</v>
      </c>
      <c r="E63" s="4">
        <v>12317863.1731</v>
      </c>
      <c r="F63" s="4">
        <v>12317863.1731</v>
      </c>
      <c r="G63" s="4">
        <v>12317863.1731</v>
      </c>
      <c r="H63" s="4">
        <v>12317863.1731</v>
      </c>
      <c r="I63" s="4">
        <v>12317863.1731</v>
      </c>
    </row>
    <row r="64" spans="1:9" outlineLevel="1" x14ac:dyDescent="0.2">
      <c r="A64" s="5" t="s">
        <v>589</v>
      </c>
      <c r="B64" s="4">
        <v>-0.29999999981373499</v>
      </c>
      <c r="D64" s="4">
        <v>-57.32</v>
      </c>
    </row>
    <row r="65" spans="1:9" outlineLevel="1" x14ac:dyDescent="0.2">
      <c r="A65" s="5" t="s">
        <v>590</v>
      </c>
      <c r="B65" s="4">
        <v>8815290.75</v>
      </c>
      <c r="C65" s="4">
        <v>8973994.6799999997</v>
      </c>
      <c r="D65" s="4">
        <v>8970022.8196199909</v>
      </c>
      <c r="E65" s="4">
        <v>8967317.2784799896</v>
      </c>
      <c r="F65" s="4">
        <v>8967317.2784799896</v>
      </c>
      <c r="G65" s="4">
        <v>8967317.2784799896</v>
      </c>
      <c r="H65" s="4">
        <v>8967317.2784799896</v>
      </c>
      <c r="I65" s="4">
        <v>8967317.2784799896</v>
      </c>
    </row>
    <row r="66" spans="1:9" outlineLevel="1" x14ac:dyDescent="0.2">
      <c r="A66" s="5" t="s">
        <v>591</v>
      </c>
      <c r="B66" s="4">
        <v>809901.49</v>
      </c>
      <c r="D66" s="4">
        <v>0.67999999999999905</v>
      </c>
    </row>
    <row r="67" spans="1:9" outlineLevel="1" x14ac:dyDescent="0.2">
      <c r="A67" s="5" t="s">
        <v>592</v>
      </c>
      <c r="B67" s="4">
        <v>16392353.75</v>
      </c>
      <c r="C67" s="4">
        <v>16849784.140000001</v>
      </c>
      <c r="D67" s="4">
        <v>17317660.6311481</v>
      </c>
      <c r="E67" s="4">
        <v>18120307.457010198</v>
      </c>
      <c r="F67" s="4">
        <v>18999919.0825058</v>
      </c>
      <c r="G67" s="4">
        <v>19987451.0260511</v>
      </c>
      <c r="H67" s="4">
        <v>21275331.205525301</v>
      </c>
      <c r="I67" s="4">
        <v>22850863.7616238</v>
      </c>
    </row>
    <row r="68" spans="1:9" outlineLevel="1" x14ac:dyDescent="0.2">
      <c r="A68" s="5" t="s">
        <v>593</v>
      </c>
      <c r="B68" s="4">
        <v>11043960.210000001</v>
      </c>
      <c r="C68" s="4">
        <v>17238239.75</v>
      </c>
      <c r="D68" s="4">
        <v>16654142.729554901</v>
      </c>
      <c r="E68" s="4">
        <v>16655163.11822</v>
      </c>
      <c r="F68" s="4">
        <v>16655163.11822</v>
      </c>
      <c r="G68" s="4">
        <v>16655163.11822</v>
      </c>
      <c r="H68" s="4">
        <v>16655163.11822</v>
      </c>
      <c r="I68" s="4">
        <v>16655163.11822</v>
      </c>
    </row>
    <row r="69" spans="1:9" outlineLevel="1" x14ac:dyDescent="0.2">
      <c r="A69" s="5" t="s">
        <v>594</v>
      </c>
      <c r="B69" s="4">
        <v>22410157.469999898</v>
      </c>
      <c r="C69" s="4">
        <v>23884713.629999999</v>
      </c>
      <c r="D69" s="4">
        <v>23935916.7340899</v>
      </c>
      <c r="E69" s="4">
        <v>23936990.896359898</v>
      </c>
      <c r="F69" s="4">
        <v>23936990.896359898</v>
      </c>
      <c r="G69" s="4">
        <v>23936990.896359898</v>
      </c>
      <c r="H69" s="4">
        <v>23936990.896359898</v>
      </c>
      <c r="I69" s="4">
        <v>23936990.896359898</v>
      </c>
    </row>
    <row r="70" spans="1:9" outlineLevel="1" x14ac:dyDescent="0.2">
      <c r="A70" s="5" t="s">
        <v>595</v>
      </c>
      <c r="B70" s="4">
        <v>7.0000000065192497E-2</v>
      </c>
      <c r="D70" s="4">
        <v>3397.44</v>
      </c>
    </row>
    <row r="71" spans="1:9" outlineLevel="1" x14ac:dyDescent="0.2">
      <c r="A71" s="5" t="s">
        <v>596</v>
      </c>
      <c r="B71" s="4">
        <v>167606.09</v>
      </c>
      <c r="C71" s="4">
        <v>762079.41999999899</v>
      </c>
      <c r="D71" s="4">
        <v>732821.54634499899</v>
      </c>
      <c r="E71" s="4">
        <v>732867.86537999904</v>
      </c>
      <c r="F71" s="4">
        <v>732867.86537999904</v>
      </c>
      <c r="G71" s="4">
        <v>732867.86537999904</v>
      </c>
      <c r="H71" s="4">
        <v>732867.86537999904</v>
      </c>
      <c r="I71" s="4">
        <v>732867.86537999904</v>
      </c>
    </row>
    <row r="72" spans="1:9" outlineLevel="1" x14ac:dyDescent="0.2">
      <c r="A72" s="5" t="s">
        <v>597</v>
      </c>
      <c r="C72" s="4">
        <v>-13225353.710000001</v>
      </c>
      <c r="D72" s="4">
        <v>-212884.49</v>
      </c>
    </row>
    <row r="73" spans="1:9" outlineLevel="1" x14ac:dyDescent="0.2">
      <c r="A73" s="5" t="s">
        <v>598</v>
      </c>
      <c r="D73" s="4">
        <v>40537.994163017996</v>
      </c>
      <c r="E73" s="4">
        <v>485894.09035588702</v>
      </c>
      <c r="F73" s="4">
        <v>547847.70072446496</v>
      </c>
      <c r="G73" s="4">
        <v>593541.95483509602</v>
      </c>
      <c r="H73" s="4">
        <v>600433.36553389195</v>
      </c>
      <c r="I73" s="4">
        <v>600802.13705899101</v>
      </c>
    </row>
    <row r="74" spans="1:9" outlineLevel="1" x14ac:dyDescent="0.2">
      <c r="A74" s="5" t="s">
        <v>599</v>
      </c>
    </row>
    <row r="75" spans="1:9" outlineLevel="1" x14ac:dyDescent="0.2">
      <c r="A75" s="5" t="s">
        <v>537</v>
      </c>
      <c r="B75" s="4">
        <v>449976.18999999901</v>
      </c>
      <c r="C75" s="4">
        <v>255930.489999999</v>
      </c>
      <c r="D75" s="4">
        <v>320583.16993288998</v>
      </c>
      <c r="E75" s="4">
        <v>508992.743555917</v>
      </c>
      <c r="F75" s="4">
        <v>663113.21759335196</v>
      </c>
      <c r="G75" s="4">
        <v>816863.44656106795</v>
      </c>
      <c r="H75" s="4">
        <v>820957.050500785</v>
      </c>
      <c r="I75" s="4">
        <v>826054.86069103098</v>
      </c>
    </row>
    <row r="76" spans="1:9" outlineLevel="1" x14ac:dyDescent="0.2">
      <c r="A76" s="5" t="s">
        <v>540</v>
      </c>
      <c r="B76" s="4">
        <v>2277468.8299999898</v>
      </c>
      <c r="C76" s="4">
        <v>279135.90000000002</v>
      </c>
    </row>
    <row r="77" spans="1:9" outlineLevel="1" x14ac:dyDescent="0.2">
      <c r="A77" s="5" t="s">
        <v>542</v>
      </c>
      <c r="B77" s="4">
        <v>105898.439999999</v>
      </c>
      <c r="C77" s="4">
        <v>101959.93</v>
      </c>
    </row>
    <row r="78" spans="1:9" outlineLevel="1" x14ac:dyDescent="0.2">
      <c r="A78" s="5" t="s">
        <v>543</v>
      </c>
      <c r="B78" s="4">
        <v>17550.96</v>
      </c>
      <c r="C78" s="4">
        <v>18341.759999999998</v>
      </c>
      <c r="D78" s="4">
        <v>18329.941993440701</v>
      </c>
      <c r="E78" s="4">
        <v>18086.641973762999</v>
      </c>
      <c r="F78" s="4">
        <v>17754.088373762999</v>
      </c>
      <c r="G78" s="4">
        <v>17421.534773763</v>
      </c>
      <c r="H78" s="4">
        <v>17088.981173763001</v>
      </c>
      <c r="I78" s="4">
        <v>16756.427573763001</v>
      </c>
    </row>
    <row r="79" spans="1:9" outlineLevel="1" x14ac:dyDescent="0.2">
      <c r="A79" s="5" t="s">
        <v>544</v>
      </c>
      <c r="B79" s="4">
        <v>4894.16</v>
      </c>
      <c r="C79" s="4">
        <v>5661.96</v>
      </c>
      <c r="D79" s="4">
        <v>6250.1111149038798</v>
      </c>
      <c r="E79" s="4">
        <v>6161.2872549460099</v>
      </c>
      <c r="F79" s="4">
        <v>5451.8937396271003</v>
      </c>
      <c r="G79" s="4">
        <v>4935.5940178881001</v>
      </c>
      <c r="H79" s="4">
        <v>4184.92258720887</v>
      </c>
      <c r="I79" s="4">
        <v>3961.6845111061898</v>
      </c>
    </row>
    <row r="80" spans="1:9" outlineLevel="1" x14ac:dyDescent="0.2">
      <c r="A80" s="5" t="s">
        <v>545</v>
      </c>
      <c r="B80" s="4">
        <v>154598.13</v>
      </c>
      <c r="C80" s="4">
        <v>156627.81</v>
      </c>
      <c r="D80" s="4">
        <v>156885.40476472201</v>
      </c>
      <c r="E80" s="4">
        <v>156342.72821366001</v>
      </c>
      <c r="F80" s="4">
        <v>153513.800863457</v>
      </c>
      <c r="G80" s="4">
        <v>152517.99189442399</v>
      </c>
      <c r="H80" s="4">
        <v>150338.62992039099</v>
      </c>
      <c r="I80" s="4">
        <v>149168.93619193399</v>
      </c>
    </row>
    <row r="81" spans="1:9" outlineLevel="1" x14ac:dyDescent="0.2">
      <c r="A81" s="5" t="s">
        <v>547</v>
      </c>
      <c r="B81" s="4">
        <v>24950.879999999899</v>
      </c>
      <c r="C81" s="4">
        <v>24950.879999999899</v>
      </c>
      <c r="D81" s="4">
        <v>24950.883227499999</v>
      </c>
      <c r="E81" s="4">
        <v>24950.892909999999</v>
      </c>
      <c r="F81" s="4">
        <v>24950.892909999999</v>
      </c>
      <c r="G81" s="4">
        <v>24950.892909999999</v>
      </c>
      <c r="H81" s="4">
        <v>24950.892909999999</v>
      </c>
      <c r="I81" s="4">
        <v>24950.892909999999</v>
      </c>
    </row>
    <row r="82" spans="1:9" outlineLevel="1" x14ac:dyDescent="0.2">
      <c r="A82" s="5" t="s">
        <v>548</v>
      </c>
      <c r="B82" s="4">
        <v>8283.89</v>
      </c>
      <c r="C82" s="4">
        <v>9019.7999999999902</v>
      </c>
      <c r="D82" s="4">
        <v>9011.6448318408293</v>
      </c>
      <c r="E82" s="4">
        <v>8911.4617017756991</v>
      </c>
      <c r="F82" s="4">
        <v>8769.5124946842807</v>
      </c>
      <c r="G82" s="4">
        <v>8619.1743346842795</v>
      </c>
      <c r="H82" s="4">
        <v>8468.8361746842802</v>
      </c>
      <c r="I82" s="4">
        <v>8156.5660343740901</v>
      </c>
    </row>
    <row r="83" spans="1:9" outlineLevel="1" x14ac:dyDescent="0.2">
      <c r="A83" s="5" t="s">
        <v>549</v>
      </c>
      <c r="B83" s="4">
        <v>541.32000000000005</v>
      </c>
      <c r="C83" s="4">
        <v>739.10999999999899</v>
      </c>
      <c r="D83" s="4">
        <v>1248.72180999999</v>
      </c>
      <c r="E83" s="4">
        <v>1106.2265252504601</v>
      </c>
      <c r="F83" s="4">
        <v>1003.05356146766</v>
      </c>
      <c r="G83" s="4">
        <v>1004.16438161376</v>
      </c>
      <c r="H83" s="4">
        <v>1004.16438161376</v>
      </c>
      <c r="I83" s="4">
        <v>1004.16438161376</v>
      </c>
    </row>
    <row r="84" spans="1:9" outlineLevel="1" x14ac:dyDescent="0.2">
      <c r="A84" s="5" t="s">
        <v>551</v>
      </c>
      <c r="B84" s="4">
        <v>16612701.0499999</v>
      </c>
      <c r="C84" s="4">
        <v>16565966.999999899</v>
      </c>
      <c r="D84" s="4">
        <v>16564822.225664699</v>
      </c>
      <c r="E84" s="4">
        <v>16554789.941715</v>
      </c>
    </row>
    <row r="85" spans="1:9" outlineLevel="1" x14ac:dyDescent="0.2">
      <c r="A85" s="5" t="s">
        <v>552</v>
      </c>
      <c r="B85" s="4">
        <v>-3.68</v>
      </c>
    </row>
    <row r="86" spans="1:9" outlineLevel="1" x14ac:dyDescent="0.2">
      <c r="A86" s="5" t="s">
        <v>554</v>
      </c>
      <c r="B86" s="4">
        <v>3982094.85</v>
      </c>
    </row>
    <row r="87" spans="1:9" outlineLevel="1" x14ac:dyDescent="0.2">
      <c r="A87" s="5" t="s">
        <v>556</v>
      </c>
      <c r="F87" s="4">
        <v>132590.96315938499</v>
      </c>
      <c r="G87" s="4">
        <v>131129.23580103199</v>
      </c>
      <c r="H87" s="4">
        <v>131048.81231378599</v>
      </c>
      <c r="I87" s="4">
        <v>129792.344374072</v>
      </c>
    </row>
    <row r="88" spans="1:9" outlineLevel="1" x14ac:dyDescent="0.2">
      <c r="A88" s="5" t="s">
        <v>557</v>
      </c>
      <c r="B88" s="4">
        <v>210521.36</v>
      </c>
      <c r="C88" s="4">
        <v>144445.07999999999</v>
      </c>
      <c r="D88" s="4">
        <v>359659.15639625001</v>
      </c>
      <c r="E88" s="4">
        <v>378355.84767012001</v>
      </c>
      <c r="F88" s="4">
        <v>321232.66781105299</v>
      </c>
      <c r="G88" s="4">
        <v>321232.66781105299</v>
      </c>
      <c r="H88" s="4">
        <v>321232.66781105299</v>
      </c>
      <c r="I88" s="4">
        <v>321232.66781105299</v>
      </c>
    </row>
    <row r="89" spans="1:9" outlineLevel="1" x14ac:dyDescent="0.2">
      <c r="A89" s="5" t="s">
        <v>559</v>
      </c>
      <c r="B89" s="4">
        <v>238777.17</v>
      </c>
      <c r="C89" s="4">
        <v>24117.839999999898</v>
      </c>
      <c r="D89" s="4">
        <v>19062.170474319999</v>
      </c>
      <c r="E89" s="4">
        <v>28071.251697280099</v>
      </c>
      <c r="F89" s="4">
        <v>28071.139377280098</v>
      </c>
      <c r="G89" s="4">
        <v>28071.027057280098</v>
      </c>
      <c r="H89" s="4">
        <v>28070.914737280102</v>
      </c>
      <c r="I89" s="4">
        <v>28070.802417280102</v>
      </c>
    </row>
    <row r="90" spans="1:9" outlineLevel="1" x14ac:dyDescent="0.2">
      <c r="A90" s="5" t="s">
        <v>561</v>
      </c>
      <c r="B90" s="4">
        <v>163336.96999999901</v>
      </c>
      <c r="C90" s="4">
        <v>7400.76</v>
      </c>
      <c r="D90" s="4">
        <v>2698.5032541965102</v>
      </c>
      <c r="E90" s="4">
        <v>9652.0930167860497</v>
      </c>
      <c r="F90" s="4">
        <v>9652.0930167860497</v>
      </c>
      <c r="G90" s="4">
        <v>9652.0930167860497</v>
      </c>
      <c r="H90" s="4">
        <v>9652.0930167860497</v>
      </c>
      <c r="I90" s="4">
        <v>9652.0930167860497</v>
      </c>
    </row>
    <row r="91" spans="1:9" outlineLevel="1" x14ac:dyDescent="0.2">
      <c r="A91" s="5" t="s">
        <v>563</v>
      </c>
      <c r="B91" s="4">
        <v>130591.03</v>
      </c>
      <c r="C91" s="4">
        <v>145118.01999999999</v>
      </c>
      <c r="D91" s="4">
        <v>248104.60214249999</v>
      </c>
      <c r="E91" s="4">
        <v>261529.768619999</v>
      </c>
      <c r="F91" s="4">
        <v>260259.17669999899</v>
      </c>
      <c r="G91" s="4">
        <v>258988.58477999899</v>
      </c>
      <c r="H91" s="4">
        <v>257717.99285999901</v>
      </c>
      <c r="I91" s="4">
        <v>256447.400939999</v>
      </c>
    </row>
    <row r="92" spans="1:9" outlineLevel="1" x14ac:dyDescent="0.2">
      <c r="A92" s="5" t="s">
        <v>564</v>
      </c>
      <c r="B92" s="4">
        <v>551.46</v>
      </c>
      <c r="D92" s="4">
        <v>5.91882993290033</v>
      </c>
      <c r="E92" s="4">
        <v>23.675319731601299</v>
      </c>
      <c r="F92" s="4">
        <v>23.675319731601299</v>
      </c>
      <c r="G92" s="4">
        <v>23.675319731601299</v>
      </c>
      <c r="H92" s="4">
        <v>23.675319731601299</v>
      </c>
      <c r="I92" s="4">
        <v>23.675319731601299</v>
      </c>
    </row>
    <row r="93" spans="1:9" outlineLevel="1" x14ac:dyDescent="0.2">
      <c r="A93" s="5" t="s">
        <v>565</v>
      </c>
      <c r="B93" s="4">
        <v>31254.12</v>
      </c>
      <c r="C93" s="4">
        <v>31254.12</v>
      </c>
      <c r="D93" s="4">
        <v>31254.0726619491</v>
      </c>
      <c r="E93" s="4">
        <v>31253.930647796398</v>
      </c>
      <c r="F93" s="4">
        <v>31253.930647796398</v>
      </c>
      <c r="G93" s="4">
        <v>31253.930647796398</v>
      </c>
      <c r="H93" s="4">
        <v>31253.930647796398</v>
      </c>
      <c r="I93" s="4">
        <v>31253.930647796398</v>
      </c>
    </row>
    <row r="94" spans="1:9" outlineLevel="1" x14ac:dyDescent="0.2">
      <c r="A94" s="5" t="s">
        <v>567</v>
      </c>
      <c r="B94" s="4">
        <v>13257.36</v>
      </c>
      <c r="C94" s="4">
        <v>13257.36</v>
      </c>
      <c r="D94" s="4">
        <v>13257.357840000001</v>
      </c>
      <c r="E94" s="4">
        <v>13257.351360000001</v>
      </c>
      <c r="F94" s="4">
        <v>13257.351360000001</v>
      </c>
      <c r="G94" s="4">
        <v>13257.351360000001</v>
      </c>
      <c r="H94" s="4">
        <v>13257.351360000001</v>
      </c>
      <c r="I94" s="4">
        <v>13257.351360000001</v>
      </c>
    </row>
    <row r="95" spans="1:9" outlineLevel="1" x14ac:dyDescent="0.2">
      <c r="A95" s="5" t="s">
        <v>566</v>
      </c>
      <c r="B95" s="4">
        <v>340529.32</v>
      </c>
      <c r="C95" s="4">
        <v>60771.86</v>
      </c>
      <c r="D95" s="4">
        <v>55094.91577</v>
      </c>
      <c r="E95" s="4">
        <v>64311.74308</v>
      </c>
      <c r="F95" s="4">
        <v>64311.74308</v>
      </c>
      <c r="G95" s="4">
        <v>64311.74308</v>
      </c>
      <c r="H95" s="4">
        <v>64311.74308</v>
      </c>
      <c r="I95" s="4">
        <v>64311.74308</v>
      </c>
    </row>
    <row r="96" spans="1:9" outlineLevel="1" x14ac:dyDescent="0.2">
      <c r="A96" s="5" t="s">
        <v>568</v>
      </c>
      <c r="B96" s="4">
        <v>4256220.8899999997</v>
      </c>
      <c r="C96" s="4">
        <v>5210051.62</v>
      </c>
      <c r="D96" s="4">
        <v>5221234.5040315297</v>
      </c>
      <c r="E96" s="4">
        <v>5241078.2433316903</v>
      </c>
      <c r="F96" s="4">
        <v>5251494.6355459699</v>
      </c>
      <c r="G96" s="4">
        <v>5249855.03333335</v>
      </c>
      <c r="H96" s="4">
        <v>5243575.0878546899</v>
      </c>
      <c r="I96" s="4">
        <v>5236842.6118823197</v>
      </c>
    </row>
    <row r="97" spans="1:9" outlineLevel="1" x14ac:dyDescent="0.2">
      <c r="A97" s="5" t="s">
        <v>569</v>
      </c>
      <c r="B97" s="4">
        <v>2916.89</v>
      </c>
      <c r="C97" s="4">
        <v>3770.76</v>
      </c>
      <c r="D97" s="4">
        <v>3771.8704428558299</v>
      </c>
      <c r="E97" s="4">
        <v>3774.1414055151699</v>
      </c>
      <c r="F97" s="4">
        <v>3684.9007437487098</v>
      </c>
      <c r="G97" s="4">
        <v>3688.2536542801699</v>
      </c>
      <c r="H97" s="4">
        <v>3574.6423566172598</v>
      </c>
      <c r="I97" s="4">
        <v>3486.77099926134</v>
      </c>
    </row>
    <row r="98" spans="1:9" outlineLevel="1" x14ac:dyDescent="0.2">
      <c r="A98" s="5" t="s">
        <v>572</v>
      </c>
      <c r="B98" s="4">
        <v>1774911.36</v>
      </c>
      <c r="C98" s="4">
        <v>2634304.84</v>
      </c>
      <c r="D98" s="4">
        <v>4434264.5449304301</v>
      </c>
      <c r="E98" s="4">
        <v>4459419.3081363104</v>
      </c>
      <c r="F98" s="4">
        <v>4455597.5942886397</v>
      </c>
      <c r="G98" s="4">
        <v>4453849.9750080397</v>
      </c>
      <c r="H98" s="4">
        <v>4452097.0608622404</v>
      </c>
      <c r="I98" s="4">
        <v>4448885.90469479</v>
      </c>
    </row>
    <row r="99" spans="1:9" outlineLevel="1" x14ac:dyDescent="0.2">
      <c r="A99" s="5" t="s">
        <v>573</v>
      </c>
      <c r="B99" s="4">
        <v>22008.240000000002</v>
      </c>
      <c r="C99" s="4">
        <v>22008.240000000002</v>
      </c>
      <c r="D99" s="4">
        <v>22008.228959999899</v>
      </c>
      <c r="E99" s="4">
        <v>21870.535978348598</v>
      </c>
      <c r="F99" s="4">
        <v>20858.9211271247</v>
      </c>
      <c r="G99" s="4">
        <v>21079.0516941151</v>
      </c>
      <c r="H99" s="4">
        <v>20784.5400822509</v>
      </c>
      <c r="I99" s="4">
        <v>20846.031517695101</v>
      </c>
    </row>
    <row r="100" spans="1:9" outlineLevel="1" x14ac:dyDescent="0.2">
      <c r="A100" s="5" t="s">
        <v>571</v>
      </c>
      <c r="B100" s="4">
        <v>77889.570000000007</v>
      </c>
      <c r="C100" s="4">
        <v>74216.809999999896</v>
      </c>
      <c r="D100" s="4">
        <v>75338.283722499895</v>
      </c>
      <c r="E100" s="4">
        <v>76450.535789999994</v>
      </c>
      <c r="F100" s="4">
        <v>76417.129230000006</v>
      </c>
      <c r="G100" s="4">
        <v>76383.722669999901</v>
      </c>
      <c r="H100" s="4">
        <v>76350.316109999898</v>
      </c>
      <c r="I100" s="4">
        <v>76316.909549999895</v>
      </c>
    </row>
    <row r="101" spans="1:9" outlineLevel="1" x14ac:dyDescent="0.2">
      <c r="A101" s="5" t="s">
        <v>574</v>
      </c>
      <c r="B101" s="4">
        <v>157460.859999999</v>
      </c>
      <c r="C101" s="4">
        <v>1589.76</v>
      </c>
      <c r="D101" s="4">
        <v>1169.63423134239</v>
      </c>
      <c r="E101" s="4">
        <v>4465.7769253695697</v>
      </c>
      <c r="F101" s="4">
        <v>4465.7769253695697</v>
      </c>
      <c r="G101" s="4">
        <v>4465.7769253695697</v>
      </c>
      <c r="H101" s="4">
        <v>4465.7769253695697</v>
      </c>
      <c r="I101" s="4">
        <v>4465.7769253695697</v>
      </c>
    </row>
    <row r="102" spans="1:9" outlineLevel="1" x14ac:dyDescent="0.2">
      <c r="A102" s="5" t="s">
        <v>600</v>
      </c>
      <c r="B102" s="4">
        <v>13559447.24</v>
      </c>
      <c r="C102" s="4">
        <v>13952473.699999999</v>
      </c>
      <c r="D102" s="4">
        <v>13908534.7701138</v>
      </c>
      <c r="E102" s="4">
        <v>13928484.791354701</v>
      </c>
      <c r="F102" s="4">
        <v>13935770.6067286</v>
      </c>
      <c r="G102" s="4">
        <v>13936065.793122601</v>
      </c>
      <c r="H102" s="4">
        <v>13927836.9750206</v>
      </c>
      <c r="I102" s="4">
        <v>13919794.137661001</v>
      </c>
    </row>
    <row r="103" spans="1:9" outlineLevel="1" x14ac:dyDescent="0.2">
      <c r="A103" s="5" t="s">
        <v>575</v>
      </c>
      <c r="B103" s="4">
        <v>216948.71999999901</v>
      </c>
      <c r="C103" s="4">
        <v>2940.42</v>
      </c>
      <c r="D103" s="4">
        <v>3717.0174046709399</v>
      </c>
      <c r="E103" s="4">
        <v>6206.8296186837797</v>
      </c>
      <c r="F103" s="4">
        <v>6206.8296186837797</v>
      </c>
      <c r="G103" s="4">
        <v>6206.8296186837797</v>
      </c>
      <c r="H103" s="4">
        <v>6206.8296186837797</v>
      </c>
      <c r="I103" s="4">
        <v>6206.8296186837797</v>
      </c>
    </row>
    <row r="104" spans="1:9" outlineLevel="1" x14ac:dyDescent="0.2">
      <c r="A104" s="5" t="s">
        <v>601</v>
      </c>
      <c r="B104" s="4">
        <v>4839117.45</v>
      </c>
      <c r="C104" s="4">
        <v>4838877.7099999897</v>
      </c>
      <c r="D104" s="4">
        <v>4840491.4032202996</v>
      </c>
      <c r="E104" s="4">
        <v>4858203.8028870402</v>
      </c>
      <c r="F104" s="4">
        <v>4860234.4548759703</v>
      </c>
      <c r="G104" s="4">
        <v>4865953.4518428296</v>
      </c>
      <c r="H104" s="4">
        <v>4866623.8774052002</v>
      </c>
      <c r="I104" s="4">
        <v>4867846.2581454599</v>
      </c>
    </row>
    <row r="105" spans="1:9" outlineLevel="1" x14ac:dyDescent="0.2">
      <c r="A105" s="5" t="s">
        <v>602</v>
      </c>
      <c r="B105" s="4">
        <v>2034854.51999999</v>
      </c>
      <c r="C105" s="4">
        <v>2034854.51999999</v>
      </c>
      <c r="D105" s="4">
        <v>2034854.4936599899</v>
      </c>
      <c r="E105" s="4">
        <v>2034854.4146399901</v>
      </c>
      <c r="F105" s="4">
        <v>2034854.4146399901</v>
      </c>
      <c r="G105" s="4">
        <v>2034854.4146399901</v>
      </c>
      <c r="H105" s="4">
        <v>2034854.4146399901</v>
      </c>
      <c r="I105" s="4">
        <v>2034854.4146399901</v>
      </c>
    </row>
    <row r="106" spans="1:9" outlineLevel="1" x14ac:dyDescent="0.2">
      <c r="A106" s="5" t="s">
        <v>583</v>
      </c>
      <c r="B106" s="4">
        <v>733141.1</v>
      </c>
      <c r="C106" s="4">
        <v>733652.43</v>
      </c>
      <c r="D106" s="4">
        <v>734713.33759293903</v>
      </c>
      <c r="E106" s="4">
        <v>736004.34499043098</v>
      </c>
      <c r="F106" s="4">
        <v>742626.70663954294</v>
      </c>
      <c r="G106" s="4">
        <v>752864.348611978</v>
      </c>
      <c r="H106" s="4">
        <v>762066.69614052598</v>
      </c>
      <c r="I106" s="4">
        <v>781217.32704099198</v>
      </c>
    </row>
    <row r="107" spans="1:9" outlineLevel="1" x14ac:dyDescent="0.2">
      <c r="A107" s="5" t="s">
        <v>579</v>
      </c>
      <c r="B107" s="4">
        <v>33773.039999999899</v>
      </c>
      <c r="C107" s="4">
        <v>33773.039999999899</v>
      </c>
      <c r="D107" s="4">
        <v>33773.040402500003</v>
      </c>
      <c r="E107" s="4">
        <v>33773.04161</v>
      </c>
      <c r="F107" s="4">
        <v>33773.04161</v>
      </c>
      <c r="G107" s="4">
        <v>33773.04161</v>
      </c>
      <c r="H107" s="4">
        <v>33773.04161</v>
      </c>
      <c r="I107" s="4">
        <v>33773.04161</v>
      </c>
    </row>
    <row r="108" spans="1:9" outlineLevel="1" x14ac:dyDescent="0.2">
      <c r="A108" s="5" t="s">
        <v>584</v>
      </c>
      <c r="B108" s="4">
        <v>11816998.25</v>
      </c>
      <c r="C108" s="4">
        <v>11802411.6</v>
      </c>
      <c r="D108" s="4">
        <v>11634566.0575782</v>
      </c>
      <c r="E108" s="4">
        <v>11753080.743201699</v>
      </c>
      <c r="F108" s="4">
        <v>11920957.8596604</v>
      </c>
      <c r="G108" s="4">
        <v>12189608.860647</v>
      </c>
      <c r="H108" s="4">
        <v>12922584.374569699</v>
      </c>
      <c r="I108" s="4">
        <v>13370380.952295801</v>
      </c>
    </row>
    <row r="109" spans="1:9" outlineLevel="1" x14ac:dyDescent="0.2">
      <c r="A109" s="5" t="s">
        <v>586</v>
      </c>
      <c r="B109" s="4">
        <v>700693</v>
      </c>
      <c r="C109" s="4">
        <v>700356.73</v>
      </c>
      <c r="D109" s="4">
        <v>700370.19478000002</v>
      </c>
      <c r="E109" s="4">
        <v>699948.68541999895</v>
      </c>
      <c r="F109" s="4">
        <v>699362.23149999999</v>
      </c>
      <c r="G109" s="4">
        <v>698775.77757999999</v>
      </c>
      <c r="H109" s="4">
        <v>698189.32365999895</v>
      </c>
      <c r="I109" s="4">
        <v>697602.86973999895</v>
      </c>
    </row>
    <row r="110" spans="1:9" outlineLevel="1" x14ac:dyDescent="0.2">
      <c r="A110" s="5" t="s">
        <v>592</v>
      </c>
      <c r="B110" s="4">
        <v>-0.83</v>
      </c>
    </row>
    <row r="111" spans="1:9" outlineLevel="1" x14ac:dyDescent="0.2">
      <c r="A111" s="5" t="s">
        <v>603</v>
      </c>
    </row>
    <row r="112" spans="1:9" outlineLevel="1" x14ac:dyDescent="0.2">
      <c r="A112" s="5" t="s">
        <v>557</v>
      </c>
      <c r="D112" s="4">
        <v>65845.320034999997</v>
      </c>
      <c r="E112" s="4">
        <v>145639.52013999899</v>
      </c>
      <c r="F112" s="4">
        <v>145639.52013999899</v>
      </c>
      <c r="G112" s="4">
        <v>145639.52013999899</v>
      </c>
      <c r="H112" s="4">
        <v>145639.52013999899</v>
      </c>
      <c r="I112" s="4">
        <v>145639.52013999899</v>
      </c>
    </row>
    <row r="113" spans="1:9" outlineLevel="1" x14ac:dyDescent="0.2">
      <c r="A113" s="5" t="s">
        <v>560</v>
      </c>
      <c r="D113" s="4">
        <v>21585.878146769301</v>
      </c>
      <c r="E113" s="4">
        <v>51102.9525870773</v>
      </c>
      <c r="F113" s="4">
        <v>51102.9525870773</v>
      </c>
      <c r="G113" s="4">
        <v>51102.9525870773</v>
      </c>
      <c r="H113" s="4">
        <v>51102.9525870773</v>
      </c>
      <c r="I113" s="4">
        <v>51102.9525870773</v>
      </c>
    </row>
    <row r="114" spans="1:9" outlineLevel="1" x14ac:dyDescent="0.2">
      <c r="A114" s="5" t="s">
        <v>562</v>
      </c>
      <c r="D114" s="4">
        <v>19303.02608</v>
      </c>
      <c r="E114" s="4">
        <v>45976.624320000003</v>
      </c>
      <c r="F114" s="4">
        <v>45976.624320000003</v>
      </c>
      <c r="G114" s="4">
        <v>45976.624320000003</v>
      </c>
      <c r="H114" s="4">
        <v>45976.624320000003</v>
      </c>
      <c r="I114" s="4">
        <v>45976.624320000003</v>
      </c>
    </row>
    <row r="115" spans="1:9" outlineLevel="1" x14ac:dyDescent="0.2">
      <c r="A115" s="5" t="s">
        <v>563</v>
      </c>
      <c r="C115" s="4">
        <v>122.95</v>
      </c>
      <c r="D115" s="4">
        <v>98835.659759999995</v>
      </c>
      <c r="E115" s="4">
        <v>130598.759039999</v>
      </c>
      <c r="F115" s="4">
        <v>130598.759039999</v>
      </c>
      <c r="G115" s="4">
        <v>130598.759039999</v>
      </c>
      <c r="H115" s="4">
        <v>130598.759039999</v>
      </c>
      <c r="I115" s="4">
        <v>130598.759039999</v>
      </c>
    </row>
    <row r="116" spans="1:9" outlineLevel="1" x14ac:dyDescent="0.2">
      <c r="A116" s="5" t="s">
        <v>565</v>
      </c>
      <c r="D116" s="4">
        <v>102802.500180749</v>
      </c>
      <c r="E116" s="4">
        <v>144941.56072299901</v>
      </c>
      <c r="F116" s="4">
        <v>144941.56072299901</v>
      </c>
      <c r="G116" s="4">
        <v>144941.56072299901</v>
      </c>
      <c r="H116" s="4">
        <v>144941.56072299901</v>
      </c>
      <c r="I116" s="4">
        <v>144941.56072299901</v>
      </c>
    </row>
    <row r="117" spans="1:9" outlineLevel="1" x14ac:dyDescent="0.2">
      <c r="A117" s="5" t="s">
        <v>567</v>
      </c>
      <c r="D117" s="4">
        <v>16431.034500000002</v>
      </c>
      <c r="E117" s="4">
        <v>30723.338</v>
      </c>
      <c r="F117" s="4">
        <v>30723.338</v>
      </c>
      <c r="G117" s="4">
        <v>30723.338</v>
      </c>
      <c r="H117" s="4">
        <v>30723.338</v>
      </c>
      <c r="I117" s="4">
        <v>30723.338</v>
      </c>
    </row>
    <row r="118" spans="1:9" outlineLevel="1" x14ac:dyDescent="0.2">
      <c r="A118" s="5" t="s">
        <v>568</v>
      </c>
      <c r="C118" s="4">
        <v>160.17999999999901</v>
      </c>
      <c r="D118" s="4">
        <v>3888.6444449999999</v>
      </c>
      <c r="E118" s="4">
        <v>3920.13778</v>
      </c>
      <c r="F118" s="4">
        <v>3920.13778</v>
      </c>
      <c r="G118" s="4">
        <v>3920.13778</v>
      </c>
      <c r="H118" s="4">
        <v>3920.13778</v>
      </c>
      <c r="I118" s="4">
        <v>3920.13778</v>
      </c>
    </row>
    <row r="119" spans="1:9" outlineLevel="1" x14ac:dyDescent="0.2">
      <c r="A119" s="5" t="s">
        <v>604</v>
      </c>
    </row>
    <row r="120" spans="1:9" outlineLevel="1" x14ac:dyDescent="0.2">
      <c r="A120" s="5" t="s">
        <v>557</v>
      </c>
      <c r="D120" s="4">
        <v>79819.689738550995</v>
      </c>
      <c r="E120" s="4">
        <v>123718.358954204</v>
      </c>
      <c r="F120" s="4">
        <v>123718.358954204</v>
      </c>
      <c r="G120" s="4">
        <v>123718.358954204</v>
      </c>
      <c r="H120" s="4">
        <v>123718.358954204</v>
      </c>
      <c r="I120" s="4">
        <v>123718.358954204</v>
      </c>
    </row>
    <row r="121" spans="1:9" outlineLevel="1" x14ac:dyDescent="0.2">
      <c r="A121" s="5" t="s">
        <v>563</v>
      </c>
      <c r="C121" s="4">
        <v>2050.34</v>
      </c>
      <c r="D121" s="4">
        <v>99369.509072854897</v>
      </c>
      <c r="E121" s="4">
        <v>114000.436291419</v>
      </c>
      <c r="F121" s="4">
        <v>114000.436291419</v>
      </c>
      <c r="G121" s="4">
        <v>114000.436291419</v>
      </c>
      <c r="H121" s="4">
        <v>114000.436291419</v>
      </c>
      <c r="I121" s="4">
        <v>114000.436291419</v>
      </c>
    </row>
    <row r="122" spans="1:9" outlineLevel="1" x14ac:dyDescent="0.2">
      <c r="A122" s="5" t="s">
        <v>605</v>
      </c>
    </row>
    <row r="123" spans="1:9" outlineLevel="1" x14ac:dyDescent="0.2">
      <c r="A123" s="5" t="s">
        <v>600</v>
      </c>
      <c r="B123" s="4">
        <v>346164</v>
      </c>
      <c r="C123" s="4">
        <v>346164</v>
      </c>
      <c r="D123" s="4">
        <v>346164</v>
      </c>
      <c r="E123" s="4">
        <v>346164</v>
      </c>
      <c r="F123" s="4">
        <v>346164</v>
      </c>
      <c r="G123" s="4">
        <v>346164</v>
      </c>
      <c r="H123" s="4">
        <v>346164</v>
      </c>
      <c r="I123" s="4">
        <v>346164</v>
      </c>
    </row>
    <row r="124" spans="1:9" outlineLevel="1" x14ac:dyDescent="0.2">
      <c r="A124" s="5" t="s">
        <v>601</v>
      </c>
      <c r="B124" s="4">
        <v>72708</v>
      </c>
      <c r="C124" s="4">
        <v>72708</v>
      </c>
      <c r="D124" s="4">
        <v>72708</v>
      </c>
      <c r="E124" s="4">
        <v>72708</v>
      </c>
      <c r="F124" s="4">
        <v>72708</v>
      </c>
      <c r="G124" s="4">
        <v>72708</v>
      </c>
      <c r="H124" s="4">
        <v>72708</v>
      </c>
      <c r="I124" s="4">
        <v>72708</v>
      </c>
    </row>
    <row r="125" spans="1:9" outlineLevel="1" x14ac:dyDescent="0.2">
      <c r="A125" s="5" t="s">
        <v>602</v>
      </c>
      <c r="B125" s="4">
        <v>34944</v>
      </c>
      <c r="C125" s="4">
        <v>34944</v>
      </c>
      <c r="D125" s="4">
        <v>34944</v>
      </c>
      <c r="E125" s="4">
        <v>34944</v>
      </c>
      <c r="F125" s="4">
        <v>34944</v>
      </c>
      <c r="G125" s="4">
        <v>34944</v>
      </c>
      <c r="H125" s="4">
        <v>34944</v>
      </c>
      <c r="I125" s="4">
        <v>34944</v>
      </c>
    </row>
    <row r="126" spans="1:9" outlineLevel="1" x14ac:dyDescent="0.2">
      <c r="A126" s="5" t="s">
        <v>606</v>
      </c>
    </row>
    <row r="127" spans="1:9" outlineLevel="1" x14ac:dyDescent="0.2">
      <c r="A127" s="5" t="s">
        <v>537</v>
      </c>
      <c r="B127" s="4">
        <v>315136.73</v>
      </c>
      <c r="C127" s="4">
        <v>389753.14</v>
      </c>
      <c r="D127" s="4">
        <v>500995.341667381</v>
      </c>
      <c r="E127" s="4">
        <v>941488.18176766101</v>
      </c>
      <c r="F127" s="4">
        <v>964822.08876815101</v>
      </c>
      <c r="G127" s="4">
        <v>667669.193584005</v>
      </c>
      <c r="H127" s="4">
        <v>626131.97459702799</v>
      </c>
      <c r="I127" s="4">
        <v>544149.22272322595</v>
      </c>
    </row>
    <row r="128" spans="1:9" outlineLevel="1" x14ac:dyDescent="0.2">
      <c r="A128" s="5" t="s">
        <v>563</v>
      </c>
      <c r="B128" s="4">
        <v>1909129.48</v>
      </c>
      <c r="C128" s="4">
        <v>1898811.19</v>
      </c>
      <c r="D128" s="4">
        <v>1918727.94656612</v>
      </c>
      <c r="E128" s="4">
        <v>1081434.1094771801</v>
      </c>
      <c r="F128" s="4">
        <v>237912.89503691901</v>
      </c>
      <c r="G128" s="4">
        <v>105952.27577690801</v>
      </c>
      <c r="H128" s="4">
        <v>22762.100571428498</v>
      </c>
      <c r="I128" s="4">
        <v>2845.26257142857</v>
      </c>
    </row>
    <row r="129" spans="1:9" outlineLevel="1" x14ac:dyDescent="0.2">
      <c r="A129" s="5" t="s">
        <v>566</v>
      </c>
      <c r="B129" s="4">
        <v>631866.18999999994</v>
      </c>
      <c r="C129" s="4">
        <v>679218.84</v>
      </c>
      <c r="D129" s="4">
        <v>739359.70630661503</v>
      </c>
      <c r="E129" s="4">
        <v>1921466.83906605</v>
      </c>
      <c r="F129" s="4">
        <v>3881199.80815821</v>
      </c>
      <c r="G129" s="4">
        <v>5860492.8596113296</v>
      </c>
      <c r="H129" s="4">
        <v>7812099.3897923399</v>
      </c>
      <c r="I129" s="4">
        <v>9817821.8143264409</v>
      </c>
    </row>
    <row r="130" spans="1:9" outlineLevel="1" x14ac:dyDescent="0.2">
      <c r="A130" s="5" t="s">
        <v>582</v>
      </c>
      <c r="B130" s="4">
        <v>4784124.12</v>
      </c>
      <c r="C130" s="4">
        <v>5520607.1799999904</v>
      </c>
      <c r="D130" s="4">
        <v>6311267.1565960301</v>
      </c>
      <c r="E130" s="4">
        <v>5678767.9932174804</v>
      </c>
      <c r="F130" s="4">
        <v>4404904.1357174804</v>
      </c>
      <c r="G130" s="4">
        <v>4057916.54838415</v>
      </c>
      <c r="H130" s="4">
        <v>3282267.1586341499</v>
      </c>
      <c r="I130" s="4">
        <v>1843654.92296748</v>
      </c>
    </row>
    <row r="131" spans="1:9" outlineLevel="1" x14ac:dyDescent="0.2">
      <c r="A131" s="5" t="s">
        <v>607</v>
      </c>
    </row>
    <row r="132" spans="1:9" outlineLevel="1" x14ac:dyDescent="0.2">
      <c r="A132" s="5" t="s">
        <v>537</v>
      </c>
      <c r="B132" s="4">
        <v>130095.36</v>
      </c>
      <c r="C132" s="4">
        <v>128255.42</v>
      </c>
      <c r="D132" s="4">
        <v>127066.659437383</v>
      </c>
      <c r="E132" s="4">
        <v>126686.277749534</v>
      </c>
      <c r="F132" s="4">
        <v>126686.277749534</v>
      </c>
      <c r="G132" s="4">
        <v>126686.277749534</v>
      </c>
      <c r="H132" s="4">
        <v>126686.277749534</v>
      </c>
      <c r="I132" s="4">
        <v>126686.277749534</v>
      </c>
    </row>
    <row r="133" spans="1:9" outlineLevel="1" x14ac:dyDescent="0.2">
      <c r="A133" s="5" t="s">
        <v>566</v>
      </c>
      <c r="B133" s="4">
        <v>201.479999999999</v>
      </c>
      <c r="C133" s="4">
        <v>184.64999999999901</v>
      </c>
      <c r="D133" s="4">
        <v>164.76695265000001</v>
      </c>
      <c r="E133" s="4">
        <v>164.7878106</v>
      </c>
      <c r="F133" s="4">
        <v>164.7878106</v>
      </c>
      <c r="G133" s="4">
        <v>164.7878106</v>
      </c>
      <c r="H133" s="4">
        <v>164.7878106</v>
      </c>
      <c r="I133" s="4">
        <v>164.7878106</v>
      </c>
    </row>
    <row r="134" spans="1:9" outlineLevel="1" x14ac:dyDescent="0.2">
      <c r="A134" s="5" t="s">
        <v>571</v>
      </c>
      <c r="B134" s="4">
        <v>20.28</v>
      </c>
      <c r="C134" s="4">
        <v>20.28</v>
      </c>
      <c r="D134" s="4">
        <v>20.273330999999999</v>
      </c>
      <c r="E134" s="4">
        <v>20.253323999999999</v>
      </c>
      <c r="F134" s="4">
        <v>20.253323999999999</v>
      </c>
      <c r="G134" s="4">
        <v>20.253323999999999</v>
      </c>
      <c r="H134" s="4">
        <v>20.253323999999999</v>
      </c>
      <c r="I134" s="4">
        <v>20.253323999999999</v>
      </c>
    </row>
    <row r="135" spans="1:9" outlineLevel="1" x14ac:dyDescent="0.2">
      <c r="A135" s="5" t="s">
        <v>608</v>
      </c>
    </row>
    <row r="136" spans="1:9" outlineLevel="1" x14ac:dyDescent="0.2">
      <c r="A136" s="5" t="s">
        <v>539</v>
      </c>
      <c r="B136" s="4">
        <v>333804</v>
      </c>
      <c r="C136" s="4">
        <v>333804</v>
      </c>
      <c r="D136" s="4">
        <v>333804</v>
      </c>
      <c r="E136" s="4">
        <v>333804</v>
      </c>
      <c r="F136" s="4">
        <v>333804</v>
      </c>
      <c r="G136" s="4">
        <v>333804</v>
      </c>
      <c r="H136" s="4">
        <v>333804</v>
      </c>
      <c r="I136" s="4">
        <v>333804</v>
      </c>
    </row>
    <row r="137" spans="1:9" outlineLevel="1" x14ac:dyDescent="0.2">
      <c r="A137" s="5" t="s">
        <v>540</v>
      </c>
      <c r="B137" s="4">
        <v>89184</v>
      </c>
      <c r="C137" s="4">
        <v>89184</v>
      </c>
      <c r="D137" s="4">
        <v>89184</v>
      </c>
      <c r="E137" s="4">
        <v>89184</v>
      </c>
      <c r="F137" s="4">
        <v>89184</v>
      </c>
      <c r="G137" s="4">
        <v>89184</v>
      </c>
      <c r="H137" s="4">
        <v>89184</v>
      </c>
      <c r="I137" s="4">
        <v>89184</v>
      </c>
    </row>
    <row r="138" spans="1:9" outlineLevel="1" x14ac:dyDescent="0.2">
      <c r="A138" s="5" t="s">
        <v>542</v>
      </c>
      <c r="B138" s="4">
        <v>405300</v>
      </c>
      <c r="C138" s="4">
        <v>405300</v>
      </c>
      <c r="D138" s="4">
        <v>405300</v>
      </c>
      <c r="E138" s="4">
        <v>405300</v>
      </c>
      <c r="F138" s="4">
        <v>405300</v>
      </c>
      <c r="G138" s="4">
        <v>405300</v>
      </c>
      <c r="H138" s="4">
        <v>405300</v>
      </c>
      <c r="I138" s="4">
        <v>405300</v>
      </c>
    </row>
    <row r="139" spans="1:9" outlineLevel="1" x14ac:dyDescent="0.2">
      <c r="A139" s="5" t="s">
        <v>543</v>
      </c>
      <c r="B139" s="4">
        <v>671604</v>
      </c>
      <c r="C139" s="4">
        <v>671604</v>
      </c>
      <c r="D139" s="4">
        <v>671604</v>
      </c>
      <c r="E139" s="4">
        <v>671604</v>
      </c>
      <c r="F139" s="4">
        <v>671604</v>
      </c>
      <c r="G139" s="4">
        <v>671604</v>
      </c>
      <c r="H139" s="4">
        <v>671604</v>
      </c>
      <c r="I139" s="4">
        <v>671604</v>
      </c>
    </row>
    <row r="140" spans="1:9" outlineLevel="1" x14ac:dyDescent="0.2">
      <c r="A140" s="5" t="s">
        <v>544</v>
      </c>
      <c r="B140" s="4">
        <v>821796</v>
      </c>
      <c r="C140" s="4">
        <v>821796</v>
      </c>
      <c r="D140" s="4">
        <v>821796</v>
      </c>
      <c r="E140" s="4">
        <v>821796</v>
      </c>
      <c r="F140" s="4">
        <v>821796</v>
      </c>
      <c r="G140" s="4">
        <v>821796</v>
      </c>
      <c r="H140" s="4">
        <v>821796</v>
      </c>
      <c r="I140" s="4">
        <v>821796</v>
      </c>
    </row>
    <row r="141" spans="1:9" outlineLevel="1" x14ac:dyDescent="0.2">
      <c r="A141" s="5" t="s">
        <v>545</v>
      </c>
      <c r="B141" s="4">
        <v>1235724</v>
      </c>
      <c r="C141" s="4">
        <v>1235724</v>
      </c>
      <c r="D141" s="4">
        <v>1235724</v>
      </c>
      <c r="E141" s="4">
        <v>1235724</v>
      </c>
      <c r="F141" s="4">
        <v>1235724</v>
      </c>
      <c r="G141" s="4">
        <v>1235724</v>
      </c>
      <c r="H141" s="4">
        <v>1235724</v>
      </c>
      <c r="I141" s="4">
        <v>1235724</v>
      </c>
    </row>
    <row r="142" spans="1:9" outlineLevel="1" x14ac:dyDescent="0.2">
      <c r="A142" s="5" t="s">
        <v>547</v>
      </c>
      <c r="B142" s="4">
        <v>101772</v>
      </c>
      <c r="C142" s="4">
        <v>101772</v>
      </c>
      <c r="D142" s="4">
        <v>101772</v>
      </c>
      <c r="E142" s="4">
        <v>101772</v>
      </c>
      <c r="F142" s="4">
        <v>101772</v>
      </c>
      <c r="G142" s="4">
        <v>101772</v>
      </c>
      <c r="H142" s="4">
        <v>101772</v>
      </c>
      <c r="I142" s="4">
        <v>101772</v>
      </c>
    </row>
    <row r="143" spans="1:9" outlineLevel="1" x14ac:dyDescent="0.2">
      <c r="A143" s="5" t="s">
        <v>548</v>
      </c>
      <c r="B143" s="4">
        <v>955116</v>
      </c>
      <c r="C143" s="4">
        <v>955116</v>
      </c>
      <c r="D143" s="4">
        <v>955116</v>
      </c>
      <c r="E143" s="4">
        <v>955116</v>
      </c>
      <c r="F143" s="4">
        <v>955116</v>
      </c>
      <c r="G143" s="4">
        <v>955116</v>
      </c>
      <c r="H143" s="4">
        <v>955116</v>
      </c>
      <c r="I143" s="4">
        <v>955116</v>
      </c>
    </row>
    <row r="144" spans="1:9" outlineLevel="1" x14ac:dyDescent="0.2">
      <c r="A144" s="5" t="s">
        <v>549</v>
      </c>
      <c r="B144" s="4">
        <v>260424</v>
      </c>
      <c r="C144" s="4">
        <v>260424</v>
      </c>
      <c r="D144" s="4">
        <v>260424</v>
      </c>
      <c r="E144" s="4">
        <v>260424</v>
      </c>
      <c r="F144" s="4">
        <v>260424</v>
      </c>
      <c r="G144" s="4">
        <v>260424</v>
      </c>
      <c r="H144" s="4">
        <v>260424</v>
      </c>
      <c r="I144" s="4">
        <v>260424</v>
      </c>
    </row>
    <row r="145" spans="1:9" outlineLevel="1" x14ac:dyDescent="0.2">
      <c r="A145" s="5" t="s">
        <v>551</v>
      </c>
      <c r="B145" s="4">
        <v>2802360</v>
      </c>
      <c r="C145" s="4">
        <v>2802360</v>
      </c>
      <c r="D145" s="4">
        <v>2802360</v>
      </c>
      <c r="E145" s="4">
        <v>2802360</v>
      </c>
      <c r="F145" s="4">
        <v>2802360</v>
      </c>
      <c r="G145" s="4">
        <v>2802360</v>
      </c>
      <c r="H145" s="4">
        <v>2802360</v>
      </c>
      <c r="I145" s="4">
        <v>2802360</v>
      </c>
    </row>
    <row r="146" spans="1:9" outlineLevel="1" x14ac:dyDescent="0.2">
      <c r="A146" s="5" t="s">
        <v>554</v>
      </c>
      <c r="B146" s="4">
        <v>252192</v>
      </c>
      <c r="C146" s="4">
        <v>252192</v>
      </c>
      <c r="D146" s="4">
        <v>252192</v>
      </c>
      <c r="E146" s="4">
        <v>252192</v>
      </c>
      <c r="F146" s="4">
        <v>252192</v>
      </c>
      <c r="G146" s="4">
        <v>252192</v>
      </c>
      <c r="H146" s="4">
        <v>252192</v>
      </c>
      <c r="I146" s="4">
        <v>252192</v>
      </c>
    </row>
    <row r="147" spans="1:9" outlineLevel="1" x14ac:dyDescent="0.2">
      <c r="A147" s="5" t="s">
        <v>557</v>
      </c>
      <c r="B147" s="4">
        <v>726204</v>
      </c>
      <c r="C147" s="4">
        <v>726204</v>
      </c>
      <c r="D147" s="4">
        <v>726204</v>
      </c>
      <c r="E147" s="4">
        <v>726204</v>
      </c>
      <c r="F147" s="4">
        <v>726204</v>
      </c>
      <c r="G147" s="4">
        <v>726204</v>
      </c>
      <c r="H147" s="4">
        <v>726204</v>
      </c>
      <c r="I147" s="4">
        <v>726204</v>
      </c>
    </row>
    <row r="148" spans="1:9" outlineLevel="1" x14ac:dyDescent="0.2">
      <c r="A148" s="5" t="s">
        <v>558</v>
      </c>
      <c r="B148" s="4">
        <v>384996</v>
      </c>
      <c r="C148" s="4">
        <v>384996</v>
      </c>
      <c r="D148" s="4">
        <v>384996</v>
      </c>
      <c r="E148" s="4">
        <v>384996</v>
      </c>
      <c r="F148" s="4">
        <v>384996</v>
      </c>
      <c r="G148" s="4">
        <v>384996</v>
      </c>
      <c r="H148" s="4">
        <v>384996</v>
      </c>
      <c r="I148" s="4">
        <v>384996</v>
      </c>
    </row>
    <row r="149" spans="1:9" outlineLevel="1" x14ac:dyDescent="0.2">
      <c r="A149" s="5" t="s">
        <v>568</v>
      </c>
      <c r="B149" s="4">
        <v>1627596</v>
      </c>
      <c r="C149" s="4">
        <v>1627596</v>
      </c>
      <c r="D149" s="4">
        <v>1627596</v>
      </c>
      <c r="E149" s="4">
        <v>1627596</v>
      </c>
      <c r="F149" s="4">
        <v>1627596</v>
      </c>
      <c r="G149" s="4">
        <v>1627596</v>
      </c>
      <c r="H149" s="4">
        <v>1627596</v>
      </c>
      <c r="I149" s="4">
        <v>1627596</v>
      </c>
    </row>
    <row r="150" spans="1:9" outlineLevel="1" x14ac:dyDescent="0.2">
      <c r="A150" s="5" t="s">
        <v>569</v>
      </c>
      <c r="B150" s="4">
        <v>931824</v>
      </c>
      <c r="C150" s="4">
        <v>931824</v>
      </c>
      <c r="D150" s="4">
        <v>931824</v>
      </c>
      <c r="E150" s="4">
        <v>931824</v>
      </c>
      <c r="F150" s="4">
        <v>931824</v>
      </c>
      <c r="G150" s="4">
        <v>931824</v>
      </c>
      <c r="H150" s="4">
        <v>931824</v>
      </c>
      <c r="I150" s="4">
        <v>931824</v>
      </c>
    </row>
    <row r="151" spans="1:9" outlineLevel="1" x14ac:dyDescent="0.2">
      <c r="A151" s="5" t="s">
        <v>572</v>
      </c>
      <c r="B151" s="4">
        <v>2217360</v>
      </c>
      <c r="C151" s="4">
        <v>2217360</v>
      </c>
      <c r="D151" s="4">
        <v>2217360</v>
      </c>
      <c r="E151" s="4">
        <v>2217360</v>
      </c>
      <c r="F151" s="4">
        <v>2217360</v>
      </c>
      <c r="G151" s="4">
        <v>2217360</v>
      </c>
      <c r="H151" s="4">
        <v>2217360</v>
      </c>
      <c r="I151" s="4">
        <v>2217360</v>
      </c>
    </row>
    <row r="152" spans="1:9" outlineLevel="1" x14ac:dyDescent="0.2">
      <c r="A152" s="5" t="s">
        <v>573</v>
      </c>
      <c r="B152" s="4">
        <v>315708</v>
      </c>
      <c r="C152" s="4">
        <v>315708</v>
      </c>
      <c r="D152" s="4">
        <v>315708</v>
      </c>
      <c r="E152" s="4">
        <v>315708</v>
      </c>
      <c r="F152" s="4">
        <v>315708</v>
      </c>
      <c r="G152" s="4">
        <v>315708</v>
      </c>
      <c r="H152" s="4">
        <v>315708</v>
      </c>
      <c r="I152" s="4">
        <v>315708</v>
      </c>
    </row>
    <row r="153" spans="1:9" outlineLevel="1" x14ac:dyDescent="0.2">
      <c r="A153" s="5" t="s">
        <v>576</v>
      </c>
      <c r="B153" s="4">
        <v>1014336</v>
      </c>
      <c r="C153" s="4">
        <v>1014336</v>
      </c>
      <c r="D153" s="4">
        <v>1014336</v>
      </c>
      <c r="E153" s="4">
        <v>1014336</v>
      </c>
      <c r="F153" s="4">
        <v>1014336</v>
      </c>
      <c r="G153" s="4">
        <v>1014336</v>
      </c>
      <c r="H153" s="4">
        <v>1014336</v>
      </c>
      <c r="I153" s="4">
        <v>1014336</v>
      </c>
    </row>
    <row r="154" spans="1:9" outlineLevel="1" x14ac:dyDescent="0.2">
      <c r="A154" s="5" t="s">
        <v>577</v>
      </c>
      <c r="B154" s="4">
        <v>318012</v>
      </c>
      <c r="C154" s="4">
        <v>318012</v>
      </c>
      <c r="D154" s="4">
        <v>318012</v>
      </c>
      <c r="E154" s="4">
        <v>318012</v>
      </c>
      <c r="F154" s="4">
        <v>318012</v>
      </c>
      <c r="G154" s="4">
        <v>318012</v>
      </c>
      <c r="H154" s="4">
        <v>318012</v>
      </c>
      <c r="I154" s="4">
        <v>318012</v>
      </c>
    </row>
    <row r="155" spans="1:9" outlineLevel="1" x14ac:dyDescent="0.2">
      <c r="A155" s="5" t="s">
        <v>583</v>
      </c>
      <c r="B155" s="4">
        <v>555096</v>
      </c>
      <c r="C155" s="4">
        <v>555096</v>
      </c>
      <c r="D155" s="4">
        <v>555096</v>
      </c>
      <c r="E155" s="4">
        <v>555096</v>
      </c>
      <c r="F155" s="4">
        <v>555096</v>
      </c>
      <c r="G155" s="4">
        <v>555096</v>
      </c>
      <c r="H155" s="4">
        <v>555096</v>
      </c>
      <c r="I155" s="4">
        <v>555096</v>
      </c>
    </row>
    <row r="156" spans="1:9" outlineLevel="1" x14ac:dyDescent="0.2">
      <c r="A156" s="5" t="s">
        <v>579</v>
      </c>
      <c r="B156" s="4">
        <v>15456</v>
      </c>
      <c r="C156" s="4">
        <v>15456</v>
      </c>
      <c r="D156" s="4">
        <v>15456</v>
      </c>
      <c r="E156" s="4">
        <v>15456</v>
      </c>
      <c r="F156" s="4">
        <v>15456</v>
      </c>
      <c r="G156" s="4">
        <v>15456</v>
      </c>
      <c r="H156" s="4">
        <v>15456</v>
      </c>
      <c r="I156" s="4">
        <v>15456</v>
      </c>
    </row>
    <row r="157" spans="1:9" outlineLevel="1" x14ac:dyDescent="0.2">
      <c r="A157" s="5" t="s">
        <v>584</v>
      </c>
      <c r="B157" s="4">
        <v>1634148</v>
      </c>
      <c r="C157" s="4">
        <v>1634148</v>
      </c>
      <c r="D157" s="4">
        <v>1634148</v>
      </c>
      <c r="E157" s="4">
        <v>1634148</v>
      </c>
      <c r="F157" s="4">
        <v>1634148</v>
      </c>
      <c r="G157" s="4">
        <v>1634148</v>
      </c>
      <c r="H157" s="4">
        <v>1634148</v>
      </c>
      <c r="I157" s="4">
        <v>1634148</v>
      </c>
    </row>
    <row r="158" spans="1:9" outlineLevel="1" x14ac:dyDescent="0.2">
      <c r="A158" s="5" t="s">
        <v>585</v>
      </c>
      <c r="B158" s="4">
        <v>124200</v>
      </c>
      <c r="C158" s="4">
        <v>124200</v>
      </c>
      <c r="D158" s="4">
        <v>124200</v>
      </c>
      <c r="E158" s="4">
        <v>124200</v>
      </c>
      <c r="F158" s="4">
        <v>124200</v>
      </c>
      <c r="G158" s="4">
        <v>124200</v>
      </c>
      <c r="H158" s="4">
        <v>124200</v>
      </c>
      <c r="I158" s="4">
        <v>124200</v>
      </c>
    </row>
    <row r="159" spans="1:9" outlineLevel="1" x14ac:dyDescent="0.2">
      <c r="A159" s="5" t="s">
        <v>586</v>
      </c>
      <c r="B159" s="4">
        <v>190296</v>
      </c>
      <c r="C159" s="4">
        <v>190296</v>
      </c>
      <c r="D159" s="4">
        <v>190296</v>
      </c>
      <c r="E159" s="4">
        <v>190296</v>
      </c>
      <c r="F159" s="4">
        <v>190296</v>
      </c>
      <c r="G159" s="4">
        <v>190296</v>
      </c>
      <c r="H159" s="4">
        <v>190296</v>
      </c>
      <c r="I159" s="4">
        <v>190296</v>
      </c>
    </row>
    <row r="160" spans="1:9" outlineLevel="1" x14ac:dyDescent="0.2">
      <c r="A160" s="5" t="s">
        <v>609</v>
      </c>
    </row>
    <row r="161" spans="1:9" outlineLevel="1" x14ac:dyDescent="0.2">
      <c r="A161" s="5" t="s">
        <v>584</v>
      </c>
      <c r="B161" s="4">
        <v>-151710</v>
      </c>
      <c r="D161" s="4">
        <v>-53435</v>
      </c>
    </row>
    <row r="162" spans="1:9" outlineLevel="1" x14ac:dyDescent="0.2">
      <c r="A162" s="5" t="s">
        <v>610</v>
      </c>
    </row>
    <row r="163" spans="1:9" outlineLevel="1" x14ac:dyDescent="0.2">
      <c r="A163" s="5" t="s">
        <v>537</v>
      </c>
      <c r="B163" s="4">
        <v>59537863.9099999</v>
      </c>
      <c r="C163" s="4">
        <v>68859076.930000007</v>
      </c>
      <c r="D163" s="4">
        <v>80263995.8552607</v>
      </c>
      <c r="E163" s="4">
        <v>88861790.516692102</v>
      </c>
      <c r="F163" s="4">
        <v>105158273.04288501</v>
      </c>
      <c r="G163" s="4">
        <v>106784574.85578001</v>
      </c>
      <c r="H163" s="4">
        <v>112027778.65216701</v>
      </c>
      <c r="I163" s="4">
        <v>115575384.294248</v>
      </c>
    </row>
    <row r="164" spans="1:9" outlineLevel="1" x14ac:dyDescent="0.2">
      <c r="A164" s="5" t="s">
        <v>539</v>
      </c>
      <c r="B164" s="4">
        <v>9716.84</v>
      </c>
      <c r="C164" s="4">
        <v>8172</v>
      </c>
      <c r="D164" s="4">
        <v>6129</v>
      </c>
    </row>
    <row r="165" spans="1:9" outlineLevel="1" x14ac:dyDescent="0.2">
      <c r="A165" s="5" t="s">
        <v>540</v>
      </c>
      <c r="B165" s="4">
        <v>27881.0999999999</v>
      </c>
      <c r="C165" s="4">
        <v>33975.29</v>
      </c>
      <c r="D165" s="4">
        <v>135544.41816544</v>
      </c>
      <c r="E165" s="4">
        <v>135657.31266175999</v>
      </c>
      <c r="F165" s="4">
        <v>135657.31266175999</v>
      </c>
      <c r="G165" s="4">
        <v>135350.68974815999</v>
      </c>
      <c r="H165" s="4">
        <v>50687.704749999997</v>
      </c>
      <c r="I165" s="4">
        <v>0.29799999999813698</v>
      </c>
    </row>
    <row r="166" spans="1:9" outlineLevel="1" x14ac:dyDescent="0.2">
      <c r="A166" s="5" t="s">
        <v>541</v>
      </c>
      <c r="C166" s="4">
        <v>84700.05</v>
      </c>
      <c r="D166" s="4">
        <v>373782.99496851902</v>
      </c>
      <c r="E166" s="4">
        <v>369977.88660780899</v>
      </c>
      <c r="F166" s="4">
        <v>370301.621249363</v>
      </c>
      <c r="G166" s="4">
        <v>368338.04284273298</v>
      </c>
      <c r="H166" s="4">
        <v>364980.95717978501</v>
      </c>
      <c r="I166" s="4">
        <v>363946.38361070002</v>
      </c>
    </row>
    <row r="167" spans="1:9" outlineLevel="1" x14ac:dyDescent="0.2">
      <c r="A167" s="5" t="s">
        <v>542</v>
      </c>
      <c r="B167" s="4">
        <v>233082.27</v>
      </c>
      <c r="C167" s="4">
        <v>189169.86</v>
      </c>
    </row>
    <row r="168" spans="1:9" outlineLevel="1" x14ac:dyDescent="0.2">
      <c r="A168" s="5" t="s">
        <v>543</v>
      </c>
      <c r="B168" s="4">
        <v>169740.65</v>
      </c>
      <c r="C168" s="4">
        <v>10227.98</v>
      </c>
      <c r="D168" s="4">
        <v>10289.4954343437</v>
      </c>
      <c r="E168" s="4">
        <v>7785.6217373750997</v>
      </c>
      <c r="F168" s="4">
        <v>7785.6217373750997</v>
      </c>
      <c r="G168" s="4">
        <v>4931.0851540417698</v>
      </c>
      <c r="H168" s="4">
        <v>3181.5106655253098</v>
      </c>
      <c r="I168" s="4">
        <v>999.63779249610604</v>
      </c>
    </row>
    <row r="169" spans="1:9" outlineLevel="1" x14ac:dyDescent="0.2">
      <c r="A169" s="5" t="s">
        <v>544</v>
      </c>
      <c r="B169" s="4">
        <v>60745.36</v>
      </c>
      <c r="C169" s="4">
        <v>216473.05</v>
      </c>
      <c r="D169" s="4">
        <v>213386.14122733899</v>
      </c>
      <c r="E169" s="4">
        <v>164719.26421871799</v>
      </c>
      <c r="F169" s="4">
        <v>121101.339517288</v>
      </c>
      <c r="G169" s="4">
        <v>77334.647035341404</v>
      </c>
      <c r="H169" s="4">
        <v>40786.246598064303</v>
      </c>
      <c r="I169" s="4">
        <v>6943.4433028387202</v>
      </c>
    </row>
    <row r="170" spans="1:9" outlineLevel="1" x14ac:dyDescent="0.2">
      <c r="A170" s="5" t="s">
        <v>545</v>
      </c>
      <c r="B170" s="4">
        <v>199478.88</v>
      </c>
      <c r="C170" s="4">
        <v>192988.49</v>
      </c>
      <c r="D170" s="4">
        <v>191557.25719996201</v>
      </c>
      <c r="E170" s="4">
        <v>150850.215241617</v>
      </c>
      <c r="F170" s="4">
        <v>120224.556642671</v>
      </c>
      <c r="G170" s="4">
        <v>96750.438920835004</v>
      </c>
      <c r="H170" s="4">
        <v>52145.3579006582</v>
      </c>
      <c r="I170" s="4">
        <v>11216.501861737701</v>
      </c>
    </row>
    <row r="171" spans="1:9" outlineLevel="1" x14ac:dyDescent="0.2">
      <c r="A171" s="5" t="s">
        <v>548</v>
      </c>
      <c r="B171" s="4">
        <v>106118.06</v>
      </c>
      <c r="C171" s="4">
        <v>125019.09</v>
      </c>
      <c r="D171" s="4">
        <v>139137.637707171</v>
      </c>
      <c r="E171" s="4">
        <v>104885.17964239301</v>
      </c>
      <c r="F171" s="4">
        <v>94957.427960866698</v>
      </c>
      <c r="G171" s="4">
        <v>88688.918750861398</v>
      </c>
      <c r="H171" s="4">
        <v>67449.941136338894</v>
      </c>
      <c r="I171" s="4">
        <v>41788.949928887501</v>
      </c>
    </row>
    <row r="172" spans="1:9" outlineLevel="1" x14ac:dyDescent="0.2">
      <c r="A172" s="5" t="s">
        <v>551</v>
      </c>
      <c r="B172" s="4">
        <v>178678.59</v>
      </c>
      <c r="C172" s="4">
        <v>174448.04</v>
      </c>
      <c r="D172" s="4">
        <v>179978.331758577</v>
      </c>
      <c r="E172" s="4">
        <v>74565.587087214197</v>
      </c>
    </row>
    <row r="173" spans="1:9" outlineLevel="1" x14ac:dyDescent="0.2">
      <c r="A173" s="5" t="s">
        <v>554</v>
      </c>
      <c r="B173" s="4">
        <v>24708.44</v>
      </c>
      <c r="C173" s="4">
        <v>5969.59</v>
      </c>
      <c r="D173" s="4">
        <v>3041.1024921645699</v>
      </c>
      <c r="E173" s="4">
        <v>3134.1699686583001</v>
      </c>
      <c r="F173" s="4">
        <v>2188.62164478045</v>
      </c>
      <c r="G173" s="4">
        <v>155.09097067131199</v>
      </c>
      <c r="H173" s="4">
        <v>1.51582448779663E-13</v>
      </c>
      <c r="I173" s="4">
        <v>1.51582448779663E-13</v>
      </c>
    </row>
    <row r="174" spans="1:9" outlineLevel="1" x14ac:dyDescent="0.2">
      <c r="A174" s="5" t="s">
        <v>556</v>
      </c>
      <c r="B174" s="4">
        <v>1673628.95</v>
      </c>
      <c r="C174" s="4">
        <v>2202671.8899999899</v>
      </c>
      <c r="D174" s="4">
        <v>2293794.0099917501</v>
      </c>
      <c r="E174" s="4">
        <v>2286108.1744914101</v>
      </c>
      <c r="F174" s="4">
        <v>2284380.73429453</v>
      </c>
      <c r="G174" s="4">
        <v>2283906.70691525</v>
      </c>
      <c r="H174" s="4">
        <v>2282638.2573393802</v>
      </c>
      <c r="I174" s="4">
        <v>2281593.42943592</v>
      </c>
    </row>
    <row r="175" spans="1:9" outlineLevel="1" x14ac:dyDescent="0.2">
      <c r="A175" s="5" t="s">
        <v>557</v>
      </c>
      <c r="B175" s="4">
        <v>3548693.81</v>
      </c>
      <c r="C175" s="4">
        <v>3252697.78</v>
      </c>
      <c r="D175" s="4">
        <v>3096449.3566243001</v>
      </c>
      <c r="E175" s="4">
        <v>2755513.3813630198</v>
      </c>
      <c r="F175" s="4">
        <v>2398037.6830499601</v>
      </c>
      <c r="G175" s="4">
        <v>2225135.3730090898</v>
      </c>
      <c r="H175" s="4">
        <v>1861768.0381336999</v>
      </c>
      <c r="I175" s="4">
        <v>1313691.8300403799</v>
      </c>
    </row>
    <row r="176" spans="1:9" outlineLevel="1" x14ac:dyDescent="0.2">
      <c r="A176" s="5" t="s">
        <v>558</v>
      </c>
      <c r="B176" s="4">
        <v>50433.84</v>
      </c>
      <c r="C176" s="4">
        <v>55199.97</v>
      </c>
      <c r="D176" s="4">
        <v>56518.818347402499</v>
      </c>
      <c r="E176" s="4">
        <v>43190.438752302201</v>
      </c>
      <c r="F176" s="4">
        <v>30077.260610870599</v>
      </c>
      <c r="G176" s="4">
        <v>26520.910320710002</v>
      </c>
      <c r="H176" s="4">
        <v>14018.0955089696</v>
      </c>
      <c r="I176" s="4">
        <v>4227.6467304069502</v>
      </c>
    </row>
    <row r="177" spans="1:9" outlineLevel="1" x14ac:dyDescent="0.2">
      <c r="A177" s="5" t="s">
        <v>563</v>
      </c>
      <c r="B177" s="4">
        <v>53249529.979999997</v>
      </c>
      <c r="C177" s="4">
        <v>56566399</v>
      </c>
      <c r="D177" s="4">
        <v>59219992.933204897</v>
      </c>
      <c r="E177" s="4">
        <v>52766832.032762699</v>
      </c>
      <c r="F177" s="4">
        <v>47240957.304614298</v>
      </c>
      <c r="G177" s="4">
        <v>39381731.502534702</v>
      </c>
      <c r="H177" s="4">
        <v>30438420.452208798</v>
      </c>
      <c r="I177" s="4">
        <v>18439393.535247099</v>
      </c>
    </row>
    <row r="178" spans="1:9" outlineLevel="1" x14ac:dyDescent="0.2">
      <c r="A178" s="5" t="s">
        <v>565</v>
      </c>
      <c r="B178" s="4">
        <v>1801.56</v>
      </c>
      <c r="C178" s="4">
        <v>4234.01</v>
      </c>
      <c r="D178" s="4">
        <v>49734.685275004202</v>
      </c>
      <c r="E178" s="4">
        <v>50128.541100016897</v>
      </c>
      <c r="F178" s="4">
        <v>50128.541100016897</v>
      </c>
      <c r="G178" s="4">
        <v>50128.541100016897</v>
      </c>
      <c r="H178" s="4">
        <v>50128.541100016897</v>
      </c>
      <c r="I178" s="4">
        <v>50128.541100016897</v>
      </c>
    </row>
    <row r="179" spans="1:9" outlineLevel="1" x14ac:dyDescent="0.2">
      <c r="A179" s="5" t="s">
        <v>567</v>
      </c>
      <c r="C179" s="4">
        <v>4219.87</v>
      </c>
      <c r="D179" s="4">
        <v>16759.283129920801</v>
      </c>
      <c r="E179" s="4">
        <v>16872.972519683299</v>
      </c>
      <c r="F179" s="4">
        <v>16872.972519683299</v>
      </c>
      <c r="G179" s="4">
        <v>16872.972519683299</v>
      </c>
      <c r="H179" s="4">
        <v>16872.972519683299</v>
      </c>
      <c r="I179" s="4">
        <v>16872.972519683299</v>
      </c>
    </row>
    <row r="180" spans="1:9" outlineLevel="1" x14ac:dyDescent="0.2">
      <c r="A180" s="5" t="s">
        <v>568</v>
      </c>
      <c r="B180" s="4">
        <v>180225.41</v>
      </c>
      <c r="C180" s="4">
        <v>239757.21999999901</v>
      </c>
      <c r="D180" s="4">
        <v>349930.41927632602</v>
      </c>
      <c r="E180" s="4">
        <v>337391.57494098297</v>
      </c>
      <c r="F180" s="4">
        <v>322647.12765422999</v>
      </c>
      <c r="G180" s="4">
        <v>300353.15200146002</v>
      </c>
      <c r="H180" s="4">
        <v>273235.01078098197</v>
      </c>
      <c r="I180" s="4">
        <v>247515.85264052</v>
      </c>
    </row>
    <row r="181" spans="1:9" outlineLevel="1" x14ac:dyDescent="0.2">
      <c r="A181" s="5" t="s">
        <v>569</v>
      </c>
      <c r="B181" s="4">
        <v>71296.22</v>
      </c>
      <c r="C181" s="4">
        <v>58096.5099999999</v>
      </c>
      <c r="D181" s="4">
        <v>63646.004456782503</v>
      </c>
      <c r="E181" s="4">
        <v>53415.073798715799</v>
      </c>
      <c r="F181" s="4">
        <v>39249.270898769297</v>
      </c>
      <c r="G181" s="4">
        <v>34858.208427484999</v>
      </c>
      <c r="H181" s="4">
        <v>31151.6517806784</v>
      </c>
      <c r="I181" s="4">
        <v>25048.3161814421</v>
      </c>
    </row>
    <row r="182" spans="1:9" outlineLevel="1" x14ac:dyDescent="0.2">
      <c r="A182" s="5" t="s">
        <v>572</v>
      </c>
      <c r="B182" s="4">
        <v>368371.14</v>
      </c>
      <c r="C182" s="4">
        <v>422660.69</v>
      </c>
      <c r="D182" s="4">
        <v>549798.13285449997</v>
      </c>
      <c r="E182" s="4">
        <v>497238.61813901999</v>
      </c>
      <c r="F182" s="4">
        <v>417509.97870810801</v>
      </c>
      <c r="G182" s="4">
        <v>372997.479793265</v>
      </c>
      <c r="H182" s="4">
        <v>299338.506254568</v>
      </c>
      <c r="I182" s="4">
        <v>248620.40407358101</v>
      </c>
    </row>
    <row r="183" spans="1:9" outlineLevel="1" x14ac:dyDescent="0.2">
      <c r="A183" s="5" t="s">
        <v>576</v>
      </c>
      <c r="B183" s="4">
        <v>885920.49</v>
      </c>
      <c r="C183" s="4">
        <v>2327509.6</v>
      </c>
      <c r="D183" s="4">
        <v>2439705.3922388498</v>
      </c>
      <c r="E183" s="4">
        <v>2438782.4597922498</v>
      </c>
      <c r="F183" s="4">
        <v>2315702.5724913399</v>
      </c>
      <c r="G183" s="4">
        <v>2301616.9257096001</v>
      </c>
      <c r="H183" s="4">
        <v>2285193.1292316499</v>
      </c>
      <c r="I183" s="4">
        <v>2200721.5044046598</v>
      </c>
    </row>
    <row r="184" spans="1:9" outlineLevel="1" x14ac:dyDescent="0.2">
      <c r="A184" s="5" t="s">
        <v>583</v>
      </c>
      <c r="B184" s="4">
        <v>41335.06</v>
      </c>
      <c r="C184" s="4">
        <v>42537.67</v>
      </c>
      <c r="D184" s="4">
        <v>44940.754986486201</v>
      </c>
      <c r="E184" s="4">
        <v>41355.167539948401</v>
      </c>
      <c r="F184" s="4">
        <v>38565.668201397202</v>
      </c>
      <c r="G184" s="4">
        <v>32697.415510411</v>
      </c>
      <c r="H184" s="4">
        <v>24578.605703868801</v>
      </c>
      <c r="I184" s="4">
        <v>16915.950258367098</v>
      </c>
    </row>
    <row r="185" spans="1:9" outlineLevel="1" x14ac:dyDescent="0.2">
      <c r="A185" s="5" t="s">
        <v>579</v>
      </c>
      <c r="B185" s="4">
        <v>5538.6</v>
      </c>
      <c r="C185" s="4">
        <v>5538.6</v>
      </c>
      <c r="D185" s="4">
        <v>5538.59282945</v>
      </c>
      <c r="E185" s="4">
        <v>5538.5713177999896</v>
      </c>
      <c r="F185" s="4">
        <v>4384.7022932583304</v>
      </c>
    </row>
    <row r="186" spans="1:9" outlineLevel="1" x14ac:dyDescent="0.2">
      <c r="A186" s="5" t="s">
        <v>584</v>
      </c>
      <c r="B186" s="4">
        <v>218460.79999999999</v>
      </c>
      <c r="C186" s="4">
        <v>104254.34</v>
      </c>
      <c r="D186" s="4">
        <v>73003.338712851502</v>
      </c>
      <c r="E186" s="4">
        <v>70045.132218696803</v>
      </c>
      <c r="F186" s="4">
        <v>69266.642052194293</v>
      </c>
      <c r="G186" s="4">
        <v>18534.628157968</v>
      </c>
      <c r="H186" s="4">
        <v>4995.5541858032002</v>
      </c>
      <c r="I186" s="4">
        <v>2705.9251839767298</v>
      </c>
    </row>
    <row r="187" spans="1:9" outlineLevel="1" x14ac:dyDescent="0.2">
      <c r="A187" s="5" t="s">
        <v>611</v>
      </c>
    </row>
    <row r="188" spans="1:9" outlineLevel="1" x14ac:dyDescent="0.2">
      <c r="A188" s="5" t="s">
        <v>537</v>
      </c>
      <c r="B188" s="4">
        <v>5701.33</v>
      </c>
      <c r="C188" s="4">
        <v>7917.3</v>
      </c>
      <c r="D188" s="4">
        <v>8975.40321674191</v>
      </c>
      <c r="E188" s="4">
        <v>9070.5682845319898</v>
      </c>
      <c r="F188" s="4">
        <v>4644.2377239563803</v>
      </c>
      <c r="G188" s="4">
        <v>214.74024182232799</v>
      </c>
      <c r="H188" s="4">
        <v>-8.0269781722215594</v>
      </c>
      <c r="I188" s="4">
        <v>-8.0269781722215594</v>
      </c>
    </row>
    <row r="189" spans="1:9" outlineLevel="1" x14ac:dyDescent="0.2">
      <c r="A189" s="5" t="s">
        <v>540</v>
      </c>
      <c r="B189" s="4">
        <v>3830.0099999999902</v>
      </c>
      <c r="C189" s="4">
        <v>1193.0999999999999</v>
      </c>
    </row>
    <row r="190" spans="1:9" outlineLevel="1" x14ac:dyDescent="0.2">
      <c r="A190" s="5" t="s">
        <v>541</v>
      </c>
      <c r="C190" s="4">
        <v>1312.4099999999901</v>
      </c>
    </row>
    <row r="191" spans="1:9" outlineLevel="1" x14ac:dyDescent="0.2">
      <c r="A191" s="5" t="s">
        <v>542</v>
      </c>
      <c r="B191" s="4">
        <v>2636.77</v>
      </c>
      <c r="C191" s="4">
        <v>2087.44</v>
      </c>
    </row>
    <row r="192" spans="1:9" outlineLevel="1" x14ac:dyDescent="0.2">
      <c r="A192" s="5" t="s">
        <v>545</v>
      </c>
      <c r="B192" s="4">
        <v>850.15999999999894</v>
      </c>
    </row>
    <row r="193" spans="1:9" outlineLevel="1" x14ac:dyDescent="0.2">
      <c r="A193" s="5" t="s">
        <v>548</v>
      </c>
      <c r="B193" s="4">
        <v>2389.2800000000002</v>
      </c>
      <c r="C193" s="4">
        <v>1945.56</v>
      </c>
      <c r="D193" s="4">
        <v>1944.8096121552101</v>
      </c>
      <c r="E193" s="4">
        <v>1865.4284766309499</v>
      </c>
      <c r="F193" s="4">
        <v>2.7410295114121199</v>
      </c>
      <c r="G193" s="4">
        <v>2.7410295114121199</v>
      </c>
      <c r="H193" s="4">
        <v>2.7410295114121199</v>
      </c>
      <c r="I193" s="4">
        <v>-32.187165970076599</v>
      </c>
    </row>
    <row r="194" spans="1:9" outlineLevel="1" x14ac:dyDescent="0.2">
      <c r="A194" s="5" t="s">
        <v>554</v>
      </c>
      <c r="B194" s="4">
        <v>7508.52</v>
      </c>
      <c r="C194" s="4">
        <v>2812.15</v>
      </c>
    </row>
    <row r="195" spans="1:9" outlineLevel="1" x14ac:dyDescent="0.2">
      <c r="A195" s="5" t="s">
        <v>556</v>
      </c>
      <c r="C195" s="4">
        <v>843.65</v>
      </c>
    </row>
    <row r="196" spans="1:9" outlineLevel="1" x14ac:dyDescent="0.2">
      <c r="A196" s="5" t="s">
        <v>557</v>
      </c>
      <c r="B196" s="4">
        <v>3893.86</v>
      </c>
      <c r="C196" s="4">
        <v>1652.77</v>
      </c>
      <c r="D196" s="4">
        <v>367.92285530319901</v>
      </c>
      <c r="E196" s="4">
        <v>367.93142121279902</v>
      </c>
      <c r="F196" s="4">
        <v>367.93142121279902</v>
      </c>
      <c r="G196" s="4">
        <v>15.330475883866599</v>
      </c>
    </row>
    <row r="197" spans="1:9" outlineLevel="1" x14ac:dyDescent="0.2">
      <c r="A197" s="5" t="s">
        <v>563</v>
      </c>
      <c r="B197" s="4">
        <v>225120.34999999899</v>
      </c>
      <c r="C197" s="4">
        <v>225120.44999999899</v>
      </c>
      <c r="D197" s="4">
        <v>225120.422321755</v>
      </c>
      <c r="E197" s="4">
        <v>225120.44928701999</v>
      </c>
      <c r="F197" s="4">
        <v>225120.44928701999</v>
      </c>
      <c r="G197" s="4">
        <v>225120.44928701999</v>
      </c>
      <c r="H197" s="4">
        <v>225120.44928701999</v>
      </c>
      <c r="I197" s="4">
        <v>225120.44928701999</v>
      </c>
    </row>
    <row r="198" spans="1:9" outlineLevel="1" x14ac:dyDescent="0.2">
      <c r="A198" s="5" t="s">
        <v>568</v>
      </c>
      <c r="B198" s="4">
        <v>18325.169999999998</v>
      </c>
      <c r="C198" s="4">
        <v>15762.75</v>
      </c>
      <c r="D198" s="4">
        <v>9627.9683491611704</v>
      </c>
      <c r="E198" s="4">
        <v>7748.6855593119999</v>
      </c>
      <c r="F198" s="4">
        <v>7536.5636587925301</v>
      </c>
      <c r="G198" s="4">
        <v>3049.5685104372001</v>
      </c>
      <c r="H198" s="4">
        <v>2668.3724466325498</v>
      </c>
    </row>
    <row r="199" spans="1:9" outlineLevel="1" x14ac:dyDescent="0.2">
      <c r="A199" s="5" t="s">
        <v>572</v>
      </c>
      <c r="B199" s="4">
        <v>19928.04</v>
      </c>
      <c r="C199" s="4">
        <v>48445.709999999897</v>
      </c>
      <c r="D199" s="4">
        <v>58597.322962730097</v>
      </c>
      <c r="E199" s="4">
        <v>60985.809748797998</v>
      </c>
      <c r="F199" s="4">
        <v>60891.286142883</v>
      </c>
      <c r="G199" s="4">
        <v>58212.238100901399</v>
      </c>
      <c r="H199" s="4">
        <v>43456.452607841296</v>
      </c>
      <c r="I199" s="4">
        <v>35841.059508240403</v>
      </c>
    </row>
    <row r="200" spans="1:9" outlineLevel="1" x14ac:dyDescent="0.2">
      <c r="A200" s="5" t="s">
        <v>600</v>
      </c>
      <c r="B200" s="4">
        <v>6464.6699999999901</v>
      </c>
      <c r="C200" s="4">
        <v>9147.24</v>
      </c>
      <c r="D200" s="4">
        <v>8262.1220988706991</v>
      </c>
      <c r="E200" s="4">
        <v>8797.2883954827994</v>
      </c>
      <c r="F200" s="4">
        <v>8797.2883954827994</v>
      </c>
      <c r="G200" s="4">
        <v>8797.2883954827994</v>
      </c>
      <c r="H200" s="4">
        <v>8797.2883954827994</v>
      </c>
      <c r="I200" s="4">
        <v>8797.2883954827994</v>
      </c>
    </row>
    <row r="201" spans="1:9" outlineLevel="1" x14ac:dyDescent="0.2">
      <c r="A201" s="5" t="s">
        <v>601</v>
      </c>
      <c r="B201" s="4">
        <v>28745.87</v>
      </c>
      <c r="C201" s="4">
        <v>25197.359999999899</v>
      </c>
      <c r="D201" s="4">
        <v>25766.025934155601</v>
      </c>
      <c r="E201" s="4">
        <v>27730.085234265702</v>
      </c>
      <c r="F201" s="4">
        <v>14881.8912646633</v>
      </c>
      <c r="G201" s="4">
        <v>13833.6804522942</v>
      </c>
      <c r="H201" s="4">
        <v>13276.5215943898</v>
      </c>
      <c r="I201" s="4">
        <v>7107.7001332646296</v>
      </c>
    </row>
    <row r="202" spans="1:9" outlineLevel="1" x14ac:dyDescent="0.2">
      <c r="A202" s="5" t="s">
        <v>602</v>
      </c>
      <c r="B202" s="4">
        <v>10742.57</v>
      </c>
      <c r="C202" s="4">
        <v>9690</v>
      </c>
      <c r="D202" s="4">
        <v>11627.6087477941</v>
      </c>
      <c r="E202" s="4">
        <v>14606.312076874199</v>
      </c>
      <c r="F202" s="4">
        <v>11062.068276710799</v>
      </c>
      <c r="G202" s="4">
        <v>7628.2038215786097</v>
      </c>
      <c r="H202" s="4">
        <v>7040.4679999999998</v>
      </c>
      <c r="I202" s="4">
        <v>5377.78866666666</v>
      </c>
    </row>
    <row r="203" spans="1:9" outlineLevel="1" x14ac:dyDescent="0.2">
      <c r="A203" s="5" t="s">
        <v>584</v>
      </c>
      <c r="C203" s="4">
        <v>521.11999999999898</v>
      </c>
      <c r="D203" s="4">
        <v>1801.07320516045</v>
      </c>
      <c r="E203" s="4">
        <v>1825.0528206418001</v>
      </c>
      <c r="F203" s="4">
        <v>1825.0528206418001</v>
      </c>
      <c r="G203" s="4">
        <v>1825.0528206418001</v>
      </c>
      <c r="H203" s="4">
        <v>1006.14343225808</v>
      </c>
      <c r="I203" s="4">
        <v>20.768273394158498</v>
      </c>
    </row>
    <row r="204" spans="1:9" outlineLevel="1" x14ac:dyDescent="0.2">
      <c r="A204" s="5" t="s">
        <v>612</v>
      </c>
    </row>
    <row r="205" spans="1:9" outlineLevel="1" x14ac:dyDescent="0.2">
      <c r="A205" s="5" t="s">
        <v>584</v>
      </c>
      <c r="B205" s="4">
        <v>1660380.72</v>
      </c>
      <c r="C205" s="4">
        <v>1660380.72</v>
      </c>
      <c r="D205" s="4">
        <v>1659285.54</v>
      </c>
      <c r="E205" s="4">
        <v>1656000</v>
      </c>
      <c r="F205" s="4">
        <v>1656000</v>
      </c>
      <c r="G205" s="4">
        <v>1656000</v>
      </c>
      <c r="H205" s="4">
        <v>1656000</v>
      </c>
      <c r="I205" s="4">
        <v>1656000</v>
      </c>
    </row>
    <row r="206" spans="1:9" outlineLevel="1" x14ac:dyDescent="0.2">
      <c r="A206" s="5" t="s">
        <v>613</v>
      </c>
    </row>
    <row r="207" spans="1:9" outlineLevel="1" x14ac:dyDescent="0.2">
      <c r="A207" s="5" t="s">
        <v>537</v>
      </c>
      <c r="B207" s="4">
        <v>-73988351.029999897</v>
      </c>
      <c r="C207" s="4">
        <v>15689319.24</v>
      </c>
      <c r="D207" s="4">
        <v>38878243.679999903</v>
      </c>
    </row>
    <row r="208" spans="1:9" outlineLevel="1" x14ac:dyDescent="0.2">
      <c r="A208" s="5" t="s">
        <v>614</v>
      </c>
      <c r="B208" s="4">
        <v>-80686312.969999999</v>
      </c>
      <c r="C208" s="4">
        <v>17099226.759999901</v>
      </c>
      <c r="D208" s="4">
        <v>42372004.319999903</v>
      </c>
    </row>
    <row r="209" spans="1:4" outlineLevel="1" x14ac:dyDescent="0.2">
      <c r="A209" s="5" t="s">
        <v>615</v>
      </c>
    </row>
    <row r="210" spans="1:4" outlineLevel="1" x14ac:dyDescent="0.2">
      <c r="A210" s="5" t="s">
        <v>539</v>
      </c>
      <c r="C210" s="4">
        <v>9.9999998928979004E-3</v>
      </c>
      <c r="D210" s="4">
        <v>9.9999999802093901E-3</v>
      </c>
    </row>
    <row r="211" spans="1:4" outlineLevel="1" x14ac:dyDescent="0.2">
      <c r="A211" s="5" t="s">
        <v>540</v>
      </c>
      <c r="B211" s="4">
        <v>1.00000000093132E-2</v>
      </c>
      <c r="C211" s="4">
        <v>6.0000000084983102E-2</v>
      </c>
    </row>
    <row r="212" spans="1:4" outlineLevel="1" x14ac:dyDescent="0.2">
      <c r="A212" s="5" t="s">
        <v>542</v>
      </c>
      <c r="B212" s="4">
        <v>-1.00000002421438E-2</v>
      </c>
      <c r="C212" s="4">
        <v>-1.9999999902211098E-2</v>
      </c>
      <c r="D212" s="4">
        <v>1.99999999895226E-2</v>
      </c>
    </row>
    <row r="213" spans="1:4" outlineLevel="1" x14ac:dyDescent="0.2">
      <c r="A213" s="5" t="s">
        <v>543</v>
      </c>
      <c r="C213" s="4">
        <v>1.00000000093132E-2</v>
      </c>
      <c r="D213" s="4">
        <v>2.0000000018626399E-2</v>
      </c>
    </row>
    <row r="214" spans="1:4" outlineLevel="1" x14ac:dyDescent="0.2">
      <c r="A214" s="5" t="s">
        <v>544</v>
      </c>
      <c r="C214" s="4">
        <v>-9.9999990779906494E-3</v>
      </c>
      <c r="D214" s="4">
        <v>-1.00000000093132E-2</v>
      </c>
    </row>
    <row r="215" spans="1:4" outlineLevel="1" x14ac:dyDescent="0.2">
      <c r="A215" s="5" t="s">
        <v>545</v>
      </c>
      <c r="B215" s="4">
        <v>-4.65661287307739E-10</v>
      </c>
      <c r="C215" s="4">
        <v>-3.00000002607703E-2</v>
      </c>
      <c r="D215" s="4">
        <v>1.00000000093132E-2</v>
      </c>
    </row>
    <row r="216" spans="1:4" outlineLevel="1" x14ac:dyDescent="0.2">
      <c r="A216" s="5" t="s">
        <v>547</v>
      </c>
      <c r="B216" s="4">
        <v>-1.00000000093132E-2</v>
      </c>
      <c r="C216" s="4">
        <v>-2.91038304567337E-11</v>
      </c>
    </row>
    <row r="217" spans="1:4" outlineLevel="1" x14ac:dyDescent="0.2">
      <c r="A217" s="5" t="s">
        <v>548</v>
      </c>
      <c r="B217" s="4">
        <v>-4.65661287307739E-10</v>
      </c>
      <c r="C217" s="4">
        <v>-9.9999993108212896E-3</v>
      </c>
    </row>
    <row r="218" spans="1:4" outlineLevel="1" x14ac:dyDescent="0.2">
      <c r="A218" s="5" t="s">
        <v>549</v>
      </c>
      <c r="B218" s="4">
        <v>1.00000000093132E-2</v>
      </c>
      <c r="C218" s="4">
        <v>-1.00000000093132E-2</v>
      </c>
    </row>
    <row r="219" spans="1:4" outlineLevel="1" x14ac:dyDescent="0.2">
      <c r="A219" s="5" t="s">
        <v>551</v>
      </c>
      <c r="B219" s="4">
        <v>-1.9999999552965102E-2</v>
      </c>
      <c r="C219" s="4">
        <v>-4.0000000037252903E-2</v>
      </c>
      <c r="D219" s="4">
        <v>3.0000000027939601E-2</v>
      </c>
    </row>
    <row r="220" spans="1:4" outlineLevel="1" x14ac:dyDescent="0.2">
      <c r="A220" s="5" t="s">
        <v>554</v>
      </c>
      <c r="C220" s="4">
        <v>-1.9999999902211098E-2</v>
      </c>
      <c r="D220" s="4">
        <v>1.99999999895226E-2</v>
      </c>
    </row>
    <row r="221" spans="1:4" outlineLevel="1" x14ac:dyDescent="0.2">
      <c r="A221" s="5" t="s">
        <v>557</v>
      </c>
      <c r="B221" s="4">
        <v>2.0000000018626399E-2</v>
      </c>
      <c r="C221" s="4">
        <v>1.9999999785795801E-2</v>
      </c>
    </row>
    <row r="222" spans="1:4" outlineLevel="1" x14ac:dyDescent="0.2">
      <c r="A222" s="5" t="s">
        <v>558</v>
      </c>
      <c r="B222" s="4">
        <v>9.9999997764825804E-3</v>
      </c>
      <c r="C222" s="4">
        <v>-1.16415321826934E-10</v>
      </c>
    </row>
    <row r="223" spans="1:4" outlineLevel="1" x14ac:dyDescent="0.2">
      <c r="A223" s="5" t="s">
        <v>568</v>
      </c>
      <c r="B223" s="4">
        <v>9.9999997764825804E-3</v>
      </c>
      <c r="C223" s="4">
        <v>3493779.98</v>
      </c>
      <c r="D223" s="4">
        <v>2.0000000018626399E-2</v>
      </c>
    </row>
    <row r="224" spans="1:4" outlineLevel="1" x14ac:dyDescent="0.2">
      <c r="A224" s="5" t="s">
        <v>569</v>
      </c>
      <c r="B224" s="4">
        <v>-4.9999999813735402E-2</v>
      </c>
      <c r="C224" s="4">
        <v>-3493779.8999999901</v>
      </c>
      <c r="D224" s="4">
        <v>-0.130000000004656</v>
      </c>
    </row>
    <row r="225" spans="1:9" outlineLevel="1" x14ac:dyDescent="0.2">
      <c r="A225" s="5" t="s">
        <v>572</v>
      </c>
      <c r="B225" s="4">
        <v>-1.0000000707805099E-2</v>
      </c>
      <c r="D225" s="4">
        <v>4.0000000037252903E-2</v>
      </c>
    </row>
    <row r="226" spans="1:9" outlineLevel="1" x14ac:dyDescent="0.2">
      <c r="A226" s="5" t="s">
        <v>573</v>
      </c>
      <c r="B226" s="4">
        <v>1.00000000093132E-2</v>
      </c>
      <c r="C226" s="4">
        <v>9.9999997764825804E-3</v>
      </c>
    </row>
    <row r="227" spans="1:9" outlineLevel="1" x14ac:dyDescent="0.2">
      <c r="A227" s="5" t="s">
        <v>576</v>
      </c>
      <c r="C227" s="4">
        <v>-2.0000000251457001E-2</v>
      </c>
    </row>
    <row r="228" spans="1:9" outlineLevel="1" x14ac:dyDescent="0.2">
      <c r="A228" s="5" t="s">
        <v>577</v>
      </c>
      <c r="C228" s="4">
        <v>-3.9999999920837498E-2</v>
      </c>
      <c r="D228" s="4">
        <v>-7.0000000006984905E-2</v>
      </c>
    </row>
    <row r="229" spans="1:9" outlineLevel="1" x14ac:dyDescent="0.2">
      <c r="A229" s="5" t="s">
        <v>583</v>
      </c>
      <c r="C229" s="4">
        <v>1.00000002421438E-2</v>
      </c>
      <c r="D229" s="4">
        <v>1.00000000093132E-2</v>
      </c>
    </row>
    <row r="230" spans="1:9" outlineLevel="1" x14ac:dyDescent="0.2">
      <c r="A230" s="5" t="s">
        <v>579</v>
      </c>
      <c r="C230" s="4">
        <v>-1.00000000020372E-2</v>
      </c>
      <c r="D230" s="4">
        <v>1.0000000000218201E-2</v>
      </c>
    </row>
    <row r="231" spans="1:9" outlineLevel="1" x14ac:dyDescent="0.2">
      <c r="A231" s="5" t="s">
        <v>584</v>
      </c>
      <c r="B231" s="4">
        <v>9.9999997764825804E-3</v>
      </c>
      <c r="C231" s="4">
        <v>-2.0000000484287701E-2</v>
      </c>
      <c r="D231" s="4">
        <v>1.00000000093132E-2</v>
      </c>
    </row>
    <row r="232" spans="1:9" outlineLevel="1" x14ac:dyDescent="0.2">
      <c r="A232" s="5" t="s">
        <v>585</v>
      </c>
      <c r="B232" s="4">
        <v>1.00000000093132E-2</v>
      </c>
      <c r="C232" s="4">
        <v>2.0000000076834099E-2</v>
      </c>
      <c r="D232" s="4">
        <v>9.9999999947613105E-3</v>
      </c>
    </row>
    <row r="233" spans="1:9" outlineLevel="1" x14ac:dyDescent="0.2">
      <c r="A233" s="5" t="s">
        <v>586</v>
      </c>
      <c r="B233" s="4">
        <v>1.00000000093132E-2</v>
      </c>
      <c r="C233" s="4">
        <v>1.0000000125728501E-2</v>
      </c>
    </row>
    <row r="234" spans="1:9" outlineLevel="1" x14ac:dyDescent="0.2">
      <c r="A234" s="5" t="s">
        <v>616</v>
      </c>
    </row>
    <row r="235" spans="1:9" outlineLevel="1" x14ac:dyDescent="0.2">
      <c r="A235" s="5" t="s">
        <v>537</v>
      </c>
      <c r="B235" s="4">
        <v>-45395.199999999997</v>
      </c>
      <c r="C235" s="4">
        <v>-44946.29</v>
      </c>
      <c r="D235" s="4">
        <v>-44956.365300996498</v>
      </c>
      <c r="E235" s="4">
        <v>-44943.101203986298</v>
      </c>
      <c r="F235" s="4">
        <v>-44943.101203986298</v>
      </c>
      <c r="G235" s="4">
        <v>-44943.101203986298</v>
      </c>
      <c r="H235" s="4">
        <v>-44883.749555634597</v>
      </c>
      <c r="I235" s="4">
        <v>-44775.692426647103</v>
      </c>
    </row>
    <row r="236" spans="1:9" outlineLevel="1" x14ac:dyDescent="0.2">
      <c r="A236" s="5" t="s">
        <v>557</v>
      </c>
      <c r="B236" s="4">
        <v>-2187.8399999999901</v>
      </c>
      <c r="C236" s="4">
        <v>-456.46</v>
      </c>
    </row>
    <row r="237" spans="1:9" outlineLevel="1" x14ac:dyDescent="0.2">
      <c r="A237" s="5" t="s">
        <v>559</v>
      </c>
      <c r="B237" s="4">
        <v>-0.47999999999999898</v>
      </c>
      <c r="C237" s="4">
        <v>-0.47999999999999898</v>
      </c>
      <c r="D237" s="4">
        <v>-0.483406669277613</v>
      </c>
      <c r="E237" s="4">
        <v>-0.49362667711045299</v>
      </c>
      <c r="F237" s="4">
        <v>-0.49362667711045299</v>
      </c>
      <c r="G237" s="4">
        <v>-0.49362667711045299</v>
      </c>
      <c r="H237" s="4">
        <v>-0.49362667711045299</v>
      </c>
      <c r="I237" s="4">
        <v>-0.49362667711045299</v>
      </c>
    </row>
    <row r="238" spans="1:9" outlineLevel="1" x14ac:dyDescent="0.2">
      <c r="A238" s="5" t="s">
        <v>560</v>
      </c>
      <c r="C238" s="4">
        <v>-147.51</v>
      </c>
      <c r="D238" s="4">
        <v>-207.594612190974</v>
      </c>
      <c r="E238" s="4">
        <v>-209.818448763899</v>
      </c>
      <c r="F238" s="4">
        <v>-209.818448763899</v>
      </c>
      <c r="G238" s="4">
        <v>-209.818448763899</v>
      </c>
      <c r="H238" s="4">
        <v>-209.818448763899</v>
      </c>
      <c r="I238" s="4">
        <v>-209.818448763899</v>
      </c>
    </row>
    <row r="239" spans="1:9" outlineLevel="1" x14ac:dyDescent="0.2">
      <c r="A239" s="5" t="s">
        <v>562</v>
      </c>
      <c r="B239" s="4">
        <v>85039.67</v>
      </c>
    </row>
    <row r="240" spans="1:9" outlineLevel="1" x14ac:dyDescent="0.2">
      <c r="A240" s="5" t="s">
        <v>561</v>
      </c>
      <c r="B240" s="4">
        <v>-0.36</v>
      </c>
      <c r="C240" s="4">
        <v>-0.36</v>
      </c>
      <c r="D240" s="4">
        <v>-0.36303978160114803</v>
      </c>
      <c r="E240" s="4">
        <v>-0.37215912640459398</v>
      </c>
      <c r="F240" s="4">
        <v>-0.37215912640459398</v>
      </c>
      <c r="G240" s="4">
        <v>-0.37215912640459398</v>
      </c>
      <c r="H240" s="4">
        <v>-0.37215912640459398</v>
      </c>
      <c r="I240" s="4">
        <v>-0.37215912640459398</v>
      </c>
    </row>
    <row r="241" spans="1:9" outlineLevel="1" x14ac:dyDescent="0.2">
      <c r="A241" s="5" t="s">
        <v>563</v>
      </c>
      <c r="B241" s="4">
        <v>-1247223.3</v>
      </c>
      <c r="C241" s="4">
        <v>-1027949.16</v>
      </c>
      <c r="D241" s="4">
        <v>-1144027.5647831999</v>
      </c>
      <c r="E241" s="4">
        <v>-1144027.53913283</v>
      </c>
      <c r="F241" s="4">
        <v>-1144027.53913283</v>
      </c>
      <c r="G241" s="4">
        <v>-1144027.53913283</v>
      </c>
      <c r="H241" s="4">
        <v>-1144027.53913283</v>
      </c>
      <c r="I241" s="4">
        <v>-1144027.53913283</v>
      </c>
    </row>
    <row r="242" spans="1:9" outlineLevel="1" x14ac:dyDescent="0.2">
      <c r="A242" s="5" t="s">
        <v>564</v>
      </c>
      <c r="D242" s="4">
        <v>-4.2899963273418497E-3</v>
      </c>
      <c r="E242" s="4">
        <v>-1.7159985309367399E-2</v>
      </c>
      <c r="F242" s="4">
        <v>-1.7159985309367399E-2</v>
      </c>
      <c r="G242" s="4">
        <v>-1.7159985309367399E-2</v>
      </c>
      <c r="H242" s="4">
        <v>-1.7159985309367399E-2</v>
      </c>
      <c r="I242" s="4">
        <v>-1.7159985309367399E-2</v>
      </c>
    </row>
    <row r="243" spans="1:9" outlineLevel="1" x14ac:dyDescent="0.2">
      <c r="A243" s="5" t="s">
        <v>567</v>
      </c>
      <c r="B243" s="4">
        <v>-46210.99</v>
      </c>
    </row>
    <row r="244" spans="1:9" outlineLevel="1" x14ac:dyDescent="0.2">
      <c r="A244" s="5" t="s">
        <v>574</v>
      </c>
      <c r="B244" s="4">
        <v>-1.68</v>
      </c>
      <c r="C244" s="4">
        <v>-1.68</v>
      </c>
      <c r="D244" s="4">
        <v>-1.6906524459461501</v>
      </c>
      <c r="E244" s="4">
        <v>-1.7226097837846299</v>
      </c>
      <c r="F244" s="4">
        <v>-1.7226097837846299</v>
      </c>
      <c r="G244" s="4">
        <v>-1.7226097837846299</v>
      </c>
      <c r="H244" s="4">
        <v>-1.7226097837846299</v>
      </c>
      <c r="I244" s="4">
        <v>-1.7226097837846299</v>
      </c>
    </row>
    <row r="245" spans="1:9" outlineLevel="1" x14ac:dyDescent="0.2">
      <c r="A245" s="5" t="s">
        <v>587</v>
      </c>
      <c r="B245" s="4">
        <v>-637.39</v>
      </c>
      <c r="C245" s="4">
        <v>-652.20000000000005</v>
      </c>
      <c r="D245" s="4">
        <v>-652.22590499999899</v>
      </c>
      <c r="E245" s="4">
        <v>-652.303619999999</v>
      </c>
      <c r="F245" s="4">
        <v>-652.303619999999</v>
      </c>
      <c r="G245" s="4">
        <v>-652.303619999999</v>
      </c>
      <c r="H245" s="4">
        <v>-652.303619999999</v>
      </c>
      <c r="I245" s="4">
        <v>-652.303619999999</v>
      </c>
    </row>
    <row r="246" spans="1:9" outlineLevel="1" x14ac:dyDescent="0.2">
      <c r="A246" s="5" t="s">
        <v>588</v>
      </c>
      <c r="B246" s="4">
        <v>-718206.02</v>
      </c>
      <c r="C246" s="4">
        <v>-693737.52</v>
      </c>
      <c r="D246" s="4">
        <v>-693737.53623500001</v>
      </c>
      <c r="E246" s="4">
        <v>-693737.58493999997</v>
      </c>
      <c r="F246" s="4">
        <v>-693737.58493999997</v>
      </c>
      <c r="G246" s="4">
        <v>-693737.58493999997</v>
      </c>
      <c r="H246" s="4">
        <v>-693737.58493999997</v>
      </c>
      <c r="I246" s="4">
        <v>-693737.58493999997</v>
      </c>
    </row>
    <row r="247" spans="1:9" outlineLevel="1" x14ac:dyDescent="0.2">
      <c r="A247" s="5" t="s">
        <v>590</v>
      </c>
      <c r="B247" s="4">
        <v>-528367.24</v>
      </c>
      <c r="C247" s="4">
        <v>-573927</v>
      </c>
      <c r="D247" s="4">
        <v>-573927.02070999995</v>
      </c>
      <c r="E247" s="4">
        <v>-573927.08284000005</v>
      </c>
      <c r="F247" s="4">
        <v>-573927.08284000005</v>
      </c>
      <c r="G247" s="4">
        <v>-573927.08284000005</v>
      </c>
      <c r="H247" s="4">
        <v>-573927.08284000005</v>
      </c>
      <c r="I247" s="4">
        <v>-573927.08284000005</v>
      </c>
    </row>
    <row r="248" spans="1:9" outlineLevel="1" x14ac:dyDescent="0.2">
      <c r="A248" s="5" t="s">
        <v>593</v>
      </c>
      <c r="B248" s="4">
        <v>-587711.32999999996</v>
      </c>
      <c r="C248" s="4">
        <v>-698871.27999999898</v>
      </c>
      <c r="D248" s="4">
        <v>-698638.20873999898</v>
      </c>
      <c r="E248" s="4">
        <v>-698638.23496000003</v>
      </c>
      <c r="F248" s="4">
        <v>-698638.23496000003</v>
      </c>
      <c r="G248" s="4">
        <v>-698638.23496000003</v>
      </c>
      <c r="H248" s="4">
        <v>-698638.23496000003</v>
      </c>
      <c r="I248" s="4">
        <v>-698638.23496000003</v>
      </c>
    </row>
    <row r="249" spans="1:9" outlineLevel="1" x14ac:dyDescent="0.2">
      <c r="A249" s="5" t="s">
        <v>594</v>
      </c>
      <c r="B249" s="4">
        <v>-1271898.26</v>
      </c>
      <c r="C249" s="4">
        <v>-1352984.73</v>
      </c>
      <c r="D249" s="4">
        <v>-1344230.6722200001</v>
      </c>
      <c r="E249" s="4">
        <v>-1344228.5288799901</v>
      </c>
      <c r="F249" s="4">
        <v>-1344228.5288799901</v>
      </c>
      <c r="G249" s="4">
        <v>-1344228.5288799901</v>
      </c>
      <c r="H249" s="4">
        <v>-1344228.5288799901</v>
      </c>
      <c r="I249" s="4">
        <v>-1344228.5288799901</v>
      </c>
    </row>
    <row r="250" spans="1:9" outlineLevel="1" x14ac:dyDescent="0.2">
      <c r="A250" s="5" t="s">
        <v>617</v>
      </c>
    </row>
    <row r="251" spans="1:9" outlineLevel="1" x14ac:dyDescent="0.2">
      <c r="A251" s="5" t="s">
        <v>618</v>
      </c>
    </row>
    <row r="252" spans="1:9" outlineLevel="1" x14ac:dyDescent="0.2">
      <c r="A252" s="5" t="s">
        <v>619</v>
      </c>
      <c r="D252" s="4">
        <v>8593596</v>
      </c>
      <c r="E252" s="4">
        <v>51667182</v>
      </c>
      <c r="F252" s="4">
        <v>44035182</v>
      </c>
      <c r="G252" s="4">
        <v>42920826</v>
      </c>
      <c r="H252" s="4">
        <v>43357513</v>
      </c>
      <c r="I252" s="4">
        <v>39835492</v>
      </c>
    </row>
    <row r="253" spans="1:9" outlineLevel="1" x14ac:dyDescent="0.2">
      <c r="A253" s="5" t="s">
        <v>620</v>
      </c>
      <c r="D253" s="4">
        <v>12421555</v>
      </c>
      <c r="E253" s="4">
        <v>43760322</v>
      </c>
      <c r="F253" s="4">
        <v>43376025</v>
      </c>
      <c r="G253" s="4">
        <v>43419071</v>
      </c>
      <c r="H253" s="4">
        <v>41068088</v>
      </c>
      <c r="I253" s="4">
        <v>41403465</v>
      </c>
    </row>
    <row r="254" spans="1:9" outlineLevel="1" x14ac:dyDescent="0.2">
      <c r="A254" s="5" t="s">
        <v>621</v>
      </c>
      <c r="D254" s="4">
        <v>14276285.2083249</v>
      </c>
      <c r="E254" s="4">
        <v>52289244.065453</v>
      </c>
      <c r="F254" s="4">
        <v>55694222.270556301</v>
      </c>
      <c r="G254" s="4">
        <v>50233108.393734999</v>
      </c>
      <c r="H254" s="4">
        <v>48189062.723113999</v>
      </c>
      <c r="I254" s="4">
        <v>45548345.6360199</v>
      </c>
    </row>
    <row r="255" spans="1:9" outlineLevel="1" x14ac:dyDescent="0.2">
      <c r="A255" s="5" t="s">
        <v>622</v>
      </c>
      <c r="D255" s="4">
        <v>10173920</v>
      </c>
      <c r="E255" s="4">
        <v>47134872</v>
      </c>
      <c r="F255" s="4">
        <v>46937043</v>
      </c>
      <c r="G255" s="4">
        <v>45375451</v>
      </c>
      <c r="H255" s="4">
        <v>41811115</v>
      </c>
      <c r="I255" s="4">
        <v>36917934</v>
      </c>
    </row>
    <row r="256" spans="1:9" outlineLevel="1" x14ac:dyDescent="0.2">
      <c r="A256" s="5" t="s">
        <v>623</v>
      </c>
    </row>
    <row r="257" spans="1:9" outlineLevel="1" x14ac:dyDescent="0.2">
      <c r="A257" s="5" t="s">
        <v>624</v>
      </c>
    </row>
    <row r="258" spans="1:9" outlineLevel="1" x14ac:dyDescent="0.2">
      <c r="A258" s="5" t="s">
        <v>625</v>
      </c>
      <c r="C258" s="4">
        <v>48768483.269040003</v>
      </c>
      <c r="D258" s="4">
        <v>50838928.689075001</v>
      </c>
      <c r="E258" s="4">
        <v>123132212.71420801</v>
      </c>
      <c r="F258" s="4">
        <v>128660635.863922</v>
      </c>
      <c r="G258" s="4">
        <v>134437275.64069599</v>
      </c>
      <c r="H258" s="4">
        <v>140473276.54130101</v>
      </c>
      <c r="I258" s="4">
        <v>146780283.43112001</v>
      </c>
    </row>
    <row r="259" spans="1:9" outlineLevel="1" x14ac:dyDescent="0.2">
      <c r="A259" s="5" t="s">
        <v>626</v>
      </c>
    </row>
    <row r="260" spans="1:9" outlineLevel="1" x14ac:dyDescent="0.2">
      <c r="A260" s="5" t="s">
        <v>625</v>
      </c>
      <c r="C260" s="4">
        <v>2687130.9059635298</v>
      </c>
      <c r="D260" s="4">
        <v>2740410.52288131</v>
      </c>
      <c r="E260" s="4">
        <v>26702818.863484401</v>
      </c>
      <c r="F260" s="4">
        <v>27439003.2516171</v>
      </c>
      <c r="G260" s="4">
        <v>28195483.903455202</v>
      </c>
      <c r="H260" s="4">
        <v>28972820.377618801</v>
      </c>
      <c r="I260" s="4">
        <v>29771587.659501001</v>
      </c>
    </row>
    <row r="261" spans="1:9" outlineLevel="1" x14ac:dyDescent="0.2">
      <c r="A261" s="5" t="s">
        <v>627</v>
      </c>
    </row>
    <row r="262" spans="1:9" outlineLevel="1" x14ac:dyDescent="0.2">
      <c r="A262" s="5" t="s">
        <v>625</v>
      </c>
      <c r="C262" s="4">
        <v>972146.58993833303</v>
      </c>
      <c r="D262" s="4">
        <v>983865.59612505103</v>
      </c>
      <c r="E262" s="4">
        <v>1070720.4485024901</v>
      </c>
      <c r="F262" s="4">
        <v>1079964.48724883</v>
      </c>
      <c r="G262" s="4">
        <v>1089288.3341770801</v>
      </c>
      <c r="H262" s="4">
        <v>1098692.6783092499</v>
      </c>
      <c r="I262" s="4">
        <v>1108178.2146159599</v>
      </c>
    </row>
    <row r="263" spans="1:9" outlineLevel="1" x14ac:dyDescent="0.2">
      <c r="A263" s="5" t="s">
        <v>628</v>
      </c>
    </row>
    <row r="264" spans="1:9" outlineLevel="1" x14ac:dyDescent="0.2">
      <c r="A264" s="5" t="s">
        <v>1114</v>
      </c>
    </row>
    <row r="265" spans="1:9" outlineLevel="1" x14ac:dyDescent="0.2">
      <c r="A265" s="5" t="s">
        <v>629</v>
      </c>
      <c r="E265" s="4">
        <v>11233.999550864601</v>
      </c>
      <c r="F265" s="4">
        <v>11250</v>
      </c>
      <c r="G265" s="4">
        <v>11250</v>
      </c>
      <c r="H265" s="4">
        <v>11266.000449135399</v>
      </c>
      <c r="I265" s="4">
        <v>11233.999550864601</v>
      </c>
    </row>
    <row r="266" spans="1:9" outlineLevel="1" x14ac:dyDescent="0.2">
      <c r="A266" s="5" t="s">
        <v>630</v>
      </c>
      <c r="E266" s="4">
        <v>28345.3342316042</v>
      </c>
      <c r="F266" s="4">
        <v>28254.6657683958</v>
      </c>
      <c r="G266" s="4">
        <v>28300</v>
      </c>
      <c r="H266" s="4">
        <v>28300</v>
      </c>
      <c r="I266" s="4">
        <v>28345.3342316042</v>
      </c>
    </row>
    <row r="267" spans="1:9" outlineLevel="1" x14ac:dyDescent="0.2">
      <c r="A267" s="5" t="s">
        <v>631</v>
      </c>
      <c r="E267" s="4">
        <v>45823.287671232902</v>
      </c>
      <c r="F267" s="4">
        <v>45676.712328767098</v>
      </c>
      <c r="G267" s="4">
        <v>45750</v>
      </c>
      <c r="H267" s="4">
        <v>45750</v>
      </c>
      <c r="I267" s="4">
        <v>45823.287671232902</v>
      </c>
    </row>
    <row r="268" spans="1:9" outlineLevel="1" x14ac:dyDescent="0.2">
      <c r="A268" s="5" t="s">
        <v>632</v>
      </c>
      <c r="E268" s="4">
        <v>16536.447638296198</v>
      </c>
      <c r="F268" s="4">
        <v>16483.5523617037</v>
      </c>
      <c r="G268" s="4">
        <v>16510</v>
      </c>
      <c r="H268" s="4">
        <v>16510</v>
      </c>
      <c r="I268" s="4">
        <v>16536.447638296198</v>
      </c>
    </row>
    <row r="269" spans="1:9" outlineLevel="1" x14ac:dyDescent="0.2">
      <c r="A269" s="5" t="s">
        <v>633</v>
      </c>
      <c r="E269" s="4">
        <v>46033.624073658197</v>
      </c>
      <c r="F269" s="4">
        <v>45886.375926341803</v>
      </c>
      <c r="G269" s="4">
        <v>45960</v>
      </c>
      <c r="H269" s="4">
        <v>45960</v>
      </c>
      <c r="I269" s="4">
        <v>46033.624073658197</v>
      </c>
    </row>
    <row r="270" spans="1:9" outlineLevel="1" x14ac:dyDescent="0.2">
      <c r="A270" s="5" t="s">
        <v>634</v>
      </c>
      <c r="E270" s="4">
        <v>4487.1765850737302</v>
      </c>
      <c r="F270" s="4">
        <v>4472.8234149262698</v>
      </c>
      <c r="G270" s="4">
        <v>4480</v>
      </c>
      <c r="H270" s="4">
        <v>4480</v>
      </c>
      <c r="I270" s="4">
        <v>4487.1765850737302</v>
      </c>
    </row>
    <row r="271" spans="1:9" outlineLevel="1" x14ac:dyDescent="0.2">
      <c r="A271" s="5" t="s">
        <v>635</v>
      </c>
      <c r="D271" s="4">
        <v>9818.7945205479391</v>
      </c>
      <c r="E271" s="4">
        <v>38981.827307433101</v>
      </c>
      <c r="F271" s="4">
        <v>38928.172692566797</v>
      </c>
      <c r="G271" s="4">
        <v>38955</v>
      </c>
      <c r="H271" s="4">
        <v>38955</v>
      </c>
      <c r="I271" s="4">
        <v>38981.827307433101</v>
      </c>
    </row>
    <row r="272" spans="1:9" outlineLevel="1" x14ac:dyDescent="0.2">
      <c r="A272" s="5" t="s">
        <v>636</v>
      </c>
      <c r="D272" s="4">
        <v>1632.3698630137001</v>
      </c>
      <c r="E272" s="4">
        <v>6480.7100269481298</v>
      </c>
      <c r="F272" s="4">
        <v>6471.7899730518802</v>
      </c>
      <c r="G272" s="4">
        <v>6476.25000000001</v>
      </c>
      <c r="H272" s="4">
        <v>6476.25000000001</v>
      </c>
      <c r="I272" s="4">
        <v>3242.5850269481298</v>
      </c>
    </row>
    <row r="273" spans="1:9" outlineLevel="1" x14ac:dyDescent="0.2">
      <c r="A273" s="5" t="s">
        <v>637</v>
      </c>
      <c r="D273" s="4">
        <v>24121.6438356164</v>
      </c>
      <c r="E273" s="4">
        <v>95765.906130698393</v>
      </c>
      <c r="F273" s="4">
        <v>95634.093869301505</v>
      </c>
      <c r="G273" s="4">
        <v>95699.999999999898</v>
      </c>
      <c r="H273" s="4">
        <v>95699.999999999898</v>
      </c>
      <c r="I273" s="4">
        <v>95765.906130698393</v>
      </c>
    </row>
    <row r="274" spans="1:9" outlineLevel="1" x14ac:dyDescent="0.2">
      <c r="A274" s="5" t="s">
        <v>638</v>
      </c>
      <c r="E274" s="4">
        <v>181657.5</v>
      </c>
      <c r="F274" s="4">
        <v>182155.19</v>
      </c>
      <c r="G274" s="4">
        <v>181657.5</v>
      </c>
      <c r="H274" s="4">
        <v>181657.5</v>
      </c>
      <c r="I274" s="4">
        <v>181657.5</v>
      </c>
    </row>
    <row r="275" spans="1:9" outlineLevel="1" x14ac:dyDescent="0.2">
      <c r="A275" s="5" t="s">
        <v>639</v>
      </c>
      <c r="E275" s="4">
        <v>59088.75</v>
      </c>
      <c r="F275" s="4">
        <v>59088.75</v>
      </c>
      <c r="G275" s="4">
        <v>59088.75</v>
      </c>
      <c r="H275" s="4">
        <v>59197.116971704498</v>
      </c>
      <c r="I275" s="4">
        <v>59088.75</v>
      </c>
    </row>
    <row r="276" spans="1:9" outlineLevel="1" x14ac:dyDescent="0.2">
      <c r="A276" s="5" t="s">
        <v>1115</v>
      </c>
    </row>
    <row r="277" spans="1:9" outlineLevel="1" x14ac:dyDescent="0.2">
      <c r="A277" s="5" t="s">
        <v>629</v>
      </c>
      <c r="B277" s="4">
        <v>39475.440000000002</v>
      </c>
      <c r="C277" s="4">
        <v>49732.1499999999</v>
      </c>
      <c r="D277" s="4">
        <v>47772.84</v>
      </c>
      <c r="E277" s="4">
        <v>92481.25</v>
      </c>
      <c r="F277" s="4">
        <v>172055</v>
      </c>
      <c r="G277" s="4">
        <v>238711.25</v>
      </c>
      <c r="H277" s="4">
        <v>292602.5</v>
      </c>
      <c r="I277" s="4">
        <v>326280</v>
      </c>
    </row>
    <row r="278" spans="1:9" outlineLevel="1" x14ac:dyDescent="0.2">
      <c r="A278" s="5" t="s">
        <v>630</v>
      </c>
      <c r="B278" s="4">
        <v>86328.51</v>
      </c>
      <c r="C278" s="4">
        <v>97510.5</v>
      </c>
      <c r="D278" s="4">
        <v>83543.944999999905</v>
      </c>
      <c r="E278" s="4">
        <v>174481.29166666599</v>
      </c>
      <c r="F278" s="4">
        <v>324610.433333333</v>
      </c>
      <c r="G278" s="4">
        <v>450368.558333333</v>
      </c>
      <c r="H278" s="4">
        <v>552043.38333333295</v>
      </c>
      <c r="I278" s="4">
        <v>615581.6</v>
      </c>
    </row>
    <row r="279" spans="1:9" outlineLevel="1" x14ac:dyDescent="0.2">
      <c r="A279" s="5" t="s">
        <v>631</v>
      </c>
      <c r="B279" s="4">
        <v>114215.63</v>
      </c>
      <c r="C279" s="4">
        <v>139333.69</v>
      </c>
      <c r="D279" s="4">
        <v>100576.9675</v>
      </c>
      <c r="E279" s="4">
        <v>282067.8125</v>
      </c>
      <c r="F279" s="4">
        <v>524767.75</v>
      </c>
      <c r="G279" s="4">
        <v>728069.3125</v>
      </c>
      <c r="H279" s="4">
        <v>892437.625</v>
      </c>
      <c r="I279" s="4">
        <v>995154</v>
      </c>
    </row>
    <row r="280" spans="1:9" outlineLevel="1" x14ac:dyDescent="0.2">
      <c r="A280" s="5" t="s">
        <v>632</v>
      </c>
      <c r="B280" s="4">
        <v>29147.68</v>
      </c>
      <c r="C280" s="4">
        <v>30213.59</v>
      </c>
      <c r="D280" s="4">
        <v>32264.8374999999</v>
      </c>
      <c r="E280" s="4">
        <v>101791.02916666601</v>
      </c>
      <c r="F280" s="4">
        <v>189375.20333333299</v>
      </c>
      <c r="G280" s="4">
        <v>262741.51583333302</v>
      </c>
      <c r="H280" s="4">
        <v>322057.81833333301</v>
      </c>
      <c r="I280" s="4">
        <v>359125.51999999897</v>
      </c>
    </row>
    <row r="281" spans="1:9" outlineLevel="1" x14ac:dyDescent="0.2">
      <c r="A281" s="5" t="s">
        <v>633</v>
      </c>
      <c r="B281" s="4">
        <v>121533.989999999</v>
      </c>
      <c r="C281" s="4">
        <v>153738.91999999899</v>
      </c>
      <c r="D281" s="4">
        <v>130530.53</v>
      </c>
      <c r="E281" s="4">
        <v>283362.55</v>
      </c>
      <c r="F281" s="4">
        <v>527176.52</v>
      </c>
      <c r="G281" s="4">
        <v>731411.27</v>
      </c>
      <c r="H281" s="4">
        <v>896534.05999999901</v>
      </c>
      <c r="I281" s="4">
        <v>999721.91999999899</v>
      </c>
    </row>
    <row r="282" spans="1:9" outlineLevel="1" x14ac:dyDescent="0.2">
      <c r="A282" s="5" t="s">
        <v>634</v>
      </c>
      <c r="B282" s="4">
        <v>13425.359999999901</v>
      </c>
      <c r="C282" s="4">
        <v>11468.4799999999</v>
      </c>
      <c r="D282" s="4">
        <v>12826.63</v>
      </c>
      <c r="E282" s="4">
        <v>27621.0666666666</v>
      </c>
      <c r="F282" s="4">
        <v>51387.093333333301</v>
      </c>
      <c r="G282" s="4">
        <v>71295.093333333294</v>
      </c>
      <c r="H282" s="4">
        <v>87390.613333333298</v>
      </c>
      <c r="I282" s="4">
        <v>97448.960000000006</v>
      </c>
    </row>
    <row r="283" spans="1:9" outlineLevel="1" x14ac:dyDescent="0.2">
      <c r="A283" s="5" t="s">
        <v>635</v>
      </c>
      <c r="B283" s="4">
        <v>87129.56</v>
      </c>
      <c r="C283" s="4">
        <v>68449.119999999995</v>
      </c>
      <c r="D283" s="4">
        <v>89516.004999999903</v>
      </c>
      <c r="E283" s="4">
        <v>320231.741666666</v>
      </c>
      <c r="F283" s="4">
        <v>595769.11333333305</v>
      </c>
      <c r="G283" s="4">
        <v>826577.48833333305</v>
      </c>
      <c r="H283" s="4">
        <v>1013184.92333333</v>
      </c>
      <c r="I283" s="4">
        <v>1129798.8799999999</v>
      </c>
    </row>
    <row r="284" spans="1:9" outlineLevel="1" x14ac:dyDescent="0.2">
      <c r="A284" s="5" t="s">
        <v>636</v>
      </c>
      <c r="B284" s="4">
        <v>30344.17</v>
      </c>
      <c r="C284" s="4">
        <v>27036.7399999999</v>
      </c>
      <c r="D284" s="4">
        <v>23320.96875</v>
      </c>
      <c r="E284" s="4">
        <v>53238.372916666602</v>
      </c>
      <c r="F284" s="4">
        <v>99046.328333333295</v>
      </c>
      <c r="G284" s="4">
        <v>137418.10958333299</v>
      </c>
      <c r="H284" s="4">
        <v>168441.50583333301</v>
      </c>
      <c r="I284" s="4">
        <v>44309.782916666598</v>
      </c>
    </row>
    <row r="285" spans="1:9" outlineLevel="1" x14ac:dyDescent="0.2">
      <c r="A285" s="5" t="s">
        <v>637</v>
      </c>
      <c r="B285" s="4">
        <v>229240.71</v>
      </c>
      <c r="C285" s="4">
        <v>159257.25</v>
      </c>
      <c r="D285" s="4">
        <v>178116.82500000001</v>
      </c>
      <c r="E285" s="4">
        <v>590030.375</v>
      </c>
      <c r="F285" s="4">
        <v>1097710.8999999999</v>
      </c>
      <c r="G285" s="4">
        <v>1522977.7749999999</v>
      </c>
      <c r="H285" s="4">
        <v>1866803.95</v>
      </c>
      <c r="I285" s="4">
        <v>2081666.4</v>
      </c>
    </row>
    <row r="286" spans="1:9" outlineLevel="1" x14ac:dyDescent="0.2">
      <c r="A286" s="5" t="s">
        <v>638</v>
      </c>
      <c r="B286" s="4">
        <v>433585.88</v>
      </c>
      <c r="C286" s="4">
        <v>323564.31</v>
      </c>
      <c r="D286" s="4">
        <v>460854.66249999998</v>
      </c>
      <c r="E286" s="4">
        <v>1493325.57083333</v>
      </c>
      <c r="F286" s="4">
        <v>2778229.43666666</v>
      </c>
      <c r="G286" s="4">
        <v>3854550.12416666</v>
      </c>
      <c r="H286" s="4">
        <v>4724750.10166666</v>
      </c>
      <c r="I286" s="4">
        <v>5268551.9199999897</v>
      </c>
    </row>
    <row r="287" spans="1:9" outlineLevel="1" x14ac:dyDescent="0.2">
      <c r="A287" s="5" t="s">
        <v>640</v>
      </c>
      <c r="D287" s="4">
        <v>77502.889999999898</v>
      </c>
      <c r="E287" s="4">
        <v>524060.41666666599</v>
      </c>
      <c r="F287" s="4">
        <v>974978.33333333302</v>
      </c>
      <c r="G287" s="4">
        <v>1352697.08333333</v>
      </c>
      <c r="H287" s="4">
        <v>1658080.83333333</v>
      </c>
      <c r="I287" s="4">
        <v>1848920</v>
      </c>
    </row>
    <row r="288" spans="1:9" outlineLevel="1" x14ac:dyDescent="0.2">
      <c r="A288" s="5" t="s">
        <v>639</v>
      </c>
      <c r="B288" s="4">
        <v>107412.55</v>
      </c>
      <c r="C288" s="4">
        <v>161284.24999999901</v>
      </c>
      <c r="D288" s="4">
        <v>157754.31625</v>
      </c>
      <c r="E288" s="4">
        <v>485742.35208333301</v>
      </c>
      <c r="F288" s="4">
        <v>903690.21166666597</v>
      </c>
      <c r="G288" s="4">
        <v>1253791.0554166599</v>
      </c>
      <c r="H288" s="4">
        <v>1536845.86416666</v>
      </c>
      <c r="I288" s="4">
        <v>1713731.32</v>
      </c>
    </row>
    <row r="289" spans="1:9" outlineLevel="1" x14ac:dyDescent="0.2">
      <c r="A289" s="5" t="s">
        <v>641</v>
      </c>
      <c r="B289" s="4">
        <v>1980907</v>
      </c>
      <c r="C289" s="4">
        <v>727528.75</v>
      </c>
    </row>
    <row r="290" spans="1:9" outlineLevel="1" x14ac:dyDescent="0.2">
      <c r="A290" s="5" t="s">
        <v>642</v>
      </c>
      <c r="B290" s="4">
        <v>5084821.8099999996</v>
      </c>
      <c r="C290" s="4">
        <v>3114096.01</v>
      </c>
      <c r="D290" s="4">
        <v>504592.799999999</v>
      </c>
    </row>
    <row r="291" spans="1:9" outlineLevel="1" x14ac:dyDescent="0.2">
      <c r="A291" s="5" t="s">
        <v>643</v>
      </c>
      <c r="B291" s="4">
        <v>773205.71</v>
      </c>
    </row>
    <row r="292" spans="1:9" outlineLevel="1" x14ac:dyDescent="0.2">
      <c r="A292" s="5" t="s">
        <v>644</v>
      </c>
      <c r="B292" s="4">
        <v>15135840</v>
      </c>
      <c r="C292" s="4">
        <v>15135840</v>
      </c>
      <c r="D292" s="4">
        <v>14800201.0108387</v>
      </c>
      <c r="E292" s="4">
        <v>12300111.621845599</v>
      </c>
      <c r="F292" s="4">
        <v>8901044.3859816995</v>
      </c>
      <c r="G292" s="4">
        <v>5300828.3296880396</v>
      </c>
      <c r="H292" s="4">
        <v>1377550.87055587</v>
      </c>
    </row>
    <row r="293" spans="1:9" outlineLevel="1" x14ac:dyDescent="0.2">
      <c r="A293" s="5" t="s">
        <v>645</v>
      </c>
      <c r="B293" s="4">
        <v>1640087.65</v>
      </c>
    </row>
    <row r="294" spans="1:9" outlineLevel="1" x14ac:dyDescent="0.2">
      <c r="A294" s="5" t="s">
        <v>646</v>
      </c>
      <c r="B294" s="4">
        <v>11716842.949999999</v>
      </c>
      <c r="C294" s="4">
        <v>11709855.710000001</v>
      </c>
      <c r="D294" s="4">
        <v>11268403.725</v>
      </c>
      <c r="E294" s="4">
        <v>9985657.5</v>
      </c>
      <c r="F294" s="4">
        <v>9985657.5</v>
      </c>
      <c r="G294" s="4">
        <v>9985657.5</v>
      </c>
      <c r="H294" s="4">
        <v>9985657.5</v>
      </c>
      <c r="I294" s="4">
        <v>9985657.5</v>
      </c>
    </row>
    <row r="295" spans="1:9" outlineLevel="1" x14ac:dyDescent="0.2">
      <c r="A295" s="5" t="s">
        <v>647</v>
      </c>
      <c r="B295" s="4">
        <v>28167098.399999999</v>
      </c>
      <c r="C295" s="4">
        <v>28152276.68</v>
      </c>
      <c r="D295" s="4">
        <v>26964116.739999998</v>
      </c>
      <c r="E295" s="4">
        <v>23522175</v>
      </c>
      <c r="F295" s="4">
        <v>23522175</v>
      </c>
      <c r="G295" s="4">
        <v>23522175</v>
      </c>
      <c r="H295" s="4">
        <v>23522175</v>
      </c>
      <c r="I295" s="4">
        <v>23522175</v>
      </c>
    </row>
    <row r="296" spans="1:9" outlineLevel="1" x14ac:dyDescent="0.2">
      <c r="A296" s="5" t="s">
        <v>648</v>
      </c>
      <c r="B296" s="4">
        <v>17875261.539999999</v>
      </c>
      <c r="C296" s="4">
        <v>17867426.969999999</v>
      </c>
      <c r="D296" s="4">
        <v>17443351.559999999</v>
      </c>
      <c r="E296" s="4">
        <v>16210417.999999899</v>
      </c>
      <c r="F296" s="4">
        <v>16210417.999999899</v>
      </c>
      <c r="G296" s="4">
        <v>16210417.999999899</v>
      </c>
      <c r="H296" s="4">
        <v>16210417.999999899</v>
      </c>
      <c r="I296" s="4">
        <v>16210417.999999899</v>
      </c>
    </row>
    <row r="297" spans="1:9" outlineLevel="1" x14ac:dyDescent="0.2">
      <c r="A297" s="5" t="s">
        <v>649</v>
      </c>
      <c r="B297" s="4">
        <v>13580210.289999999</v>
      </c>
      <c r="C297" s="4">
        <v>13573095.93</v>
      </c>
      <c r="D297" s="4">
        <v>13054370.1849999</v>
      </c>
      <c r="E297" s="4">
        <v>11550351.5</v>
      </c>
      <c r="F297" s="4">
        <v>11550351.5</v>
      </c>
      <c r="G297" s="4">
        <v>11550351.5</v>
      </c>
      <c r="H297" s="4">
        <v>11550351.5</v>
      </c>
      <c r="I297" s="4">
        <v>11550351.5</v>
      </c>
    </row>
    <row r="298" spans="1:9" outlineLevel="1" x14ac:dyDescent="0.2">
      <c r="A298" s="5" t="s">
        <v>650</v>
      </c>
      <c r="B298" s="4">
        <v>14875261.43</v>
      </c>
      <c r="C298" s="4">
        <v>14866368.41</v>
      </c>
      <c r="D298" s="4">
        <v>14866910.24</v>
      </c>
      <c r="E298" s="4">
        <v>14850000</v>
      </c>
      <c r="F298" s="4">
        <v>14850000</v>
      </c>
      <c r="G298" s="4">
        <v>14850000</v>
      </c>
      <c r="H298" s="4">
        <v>14850000</v>
      </c>
      <c r="I298" s="4">
        <v>14850000</v>
      </c>
    </row>
    <row r="299" spans="1:9" outlineLevel="1" x14ac:dyDescent="0.2">
      <c r="A299" s="5" t="s">
        <v>651</v>
      </c>
      <c r="B299" s="4">
        <v>16225261.439999999</v>
      </c>
      <c r="C299" s="4">
        <v>16216368.41</v>
      </c>
      <c r="D299" s="4">
        <v>15234634.939999999</v>
      </c>
      <c r="E299" s="4">
        <v>12397644</v>
      </c>
      <c r="F299" s="4">
        <v>12397644</v>
      </c>
      <c r="G299" s="4">
        <v>12397644</v>
      </c>
      <c r="H299" s="4">
        <v>12397644</v>
      </c>
      <c r="I299" s="4">
        <v>12397644</v>
      </c>
    </row>
    <row r="300" spans="1:9" outlineLevel="1" x14ac:dyDescent="0.2">
      <c r="A300" s="5" t="s">
        <v>652</v>
      </c>
      <c r="B300" s="4">
        <v>22633679.9099999</v>
      </c>
      <c r="C300" s="4">
        <v>22621822.509999901</v>
      </c>
      <c r="D300" s="4">
        <v>22549434.395</v>
      </c>
      <c r="E300" s="4">
        <v>22316991.5</v>
      </c>
      <c r="F300" s="4">
        <v>22316991.5</v>
      </c>
      <c r="G300" s="4">
        <v>22316991.5</v>
      </c>
      <c r="H300" s="4">
        <v>22316991.5</v>
      </c>
      <c r="I300" s="4">
        <v>22316991.5</v>
      </c>
    </row>
    <row r="301" spans="1:9" outlineLevel="1" x14ac:dyDescent="0.2">
      <c r="A301" s="5" t="s">
        <v>653</v>
      </c>
      <c r="B301" s="4">
        <v>18625261.439999901</v>
      </c>
      <c r="C301" s="4">
        <v>18616368.41</v>
      </c>
      <c r="D301" s="4">
        <v>17322138.93</v>
      </c>
      <c r="E301" s="4">
        <v>13587982</v>
      </c>
      <c r="F301" s="4">
        <v>13587982</v>
      </c>
      <c r="G301" s="4">
        <v>13587982</v>
      </c>
      <c r="H301" s="4">
        <v>13587982</v>
      </c>
      <c r="I301" s="4">
        <v>13587982</v>
      </c>
    </row>
    <row r="302" spans="1:9" outlineLevel="1" x14ac:dyDescent="0.2">
      <c r="A302" s="5" t="s">
        <v>654</v>
      </c>
      <c r="B302" s="4">
        <v>17575261.439999901</v>
      </c>
      <c r="C302" s="4">
        <v>17566368.41</v>
      </c>
      <c r="D302" s="4">
        <v>16516908.975</v>
      </c>
      <c r="E302" s="4">
        <v>13485478.5</v>
      </c>
      <c r="F302" s="4">
        <v>13485478.5</v>
      </c>
      <c r="G302" s="4">
        <v>13485478.5</v>
      </c>
      <c r="H302" s="4">
        <v>13485478.5</v>
      </c>
      <c r="I302" s="4">
        <v>13485478.5</v>
      </c>
    </row>
    <row r="303" spans="1:9" outlineLevel="1" x14ac:dyDescent="0.2">
      <c r="A303" s="5" t="s">
        <v>655</v>
      </c>
      <c r="B303" s="4">
        <v>16675261.439999999</v>
      </c>
      <c r="C303" s="4">
        <v>16666368.41</v>
      </c>
      <c r="D303" s="4">
        <v>16666910.24</v>
      </c>
      <c r="E303" s="4">
        <v>16650000</v>
      </c>
      <c r="F303" s="4">
        <v>13875000</v>
      </c>
    </row>
    <row r="304" spans="1:9" outlineLevel="1" x14ac:dyDescent="0.2">
      <c r="A304" s="5" t="s">
        <v>656</v>
      </c>
      <c r="B304" s="4">
        <v>35750516.869999997</v>
      </c>
      <c r="C304" s="4">
        <v>35732730.82</v>
      </c>
      <c r="D304" s="4">
        <v>35733814.490000002</v>
      </c>
      <c r="E304" s="4">
        <v>35700000</v>
      </c>
      <c r="F304" s="4">
        <v>35700000</v>
      </c>
      <c r="G304" s="4">
        <v>35700000</v>
      </c>
      <c r="H304" s="4">
        <v>35700000</v>
      </c>
      <c r="I304" s="4">
        <v>35700000</v>
      </c>
    </row>
    <row r="305" spans="1:9" outlineLevel="1" x14ac:dyDescent="0.2">
      <c r="A305" s="5" t="s">
        <v>657</v>
      </c>
      <c r="B305" s="4">
        <v>29842098.379999898</v>
      </c>
      <c r="C305" s="4">
        <v>29827276.6399999</v>
      </c>
      <c r="D305" s="4">
        <v>29828179.719999999</v>
      </c>
      <c r="E305" s="4">
        <v>29799999.999999899</v>
      </c>
      <c r="F305" s="4">
        <v>29799999.999999899</v>
      </c>
      <c r="G305" s="4">
        <v>29799999.999999899</v>
      </c>
      <c r="H305" s="4">
        <v>29799999.999999899</v>
      </c>
      <c r="I305" s="4">
        <v>29799999.999999899</v>
      </c>
    </row>
    <row r="306" spans="1:9" outlineLevel="1" x14ac:dyDescent="0.2">
      <c r="A306" s="5" t="s">
        <v>658</v>
      </c>
      <c r="B306" s="4">
        <v>28492098.379999898</v>
      </c>
      <c r="C306" s="4">
        <v>28477276.6399999</v>
      </c>
      <c r="D306" s="4">
        <v>28478179.719999999</v>
      </c>
      <c r="E306" s="4">
        <v>28450000</v>
      </c>
      <c r="F306" s="4">
        <v>28450000</v>
      </c>
      <c r="G306" s="4">
        <v>28450000</v>
      </c>
      <c r="H306" s="4">
        <v>28450000</v>
      </c>
      <c r="I306" s="4">
        <v>28450000</v>
      </c>
    </row>
    <row r="307" spans="1:9" outlineLevel="1" x14ac:dyDescent="0.2">
      <c r="A307" s="5" t="s">
        <v>659</v>
      </c>
      <c r="B307" s="4">
        <v>21033679.93</v>
      </c>
      <c r="C307" s="4">
        <v>21021822.550000001</v>
      </c>
      <c r="D307" s="4">
        <v>21022544.989999998</v>
      </c>
      <c r="E307" s="4">
        <v>20999999.999999899</v>
      </c>
      <c r="F307" s="4">
        <v>20999999.999999899</v>
      </c>
      <c r="G307" s="4">
        <v>20999999.999999899</v>
      </c>
      <c r="H307" s="4">
        <v>20999999.999999899</v>
      </c>
      <c r="I307" s="4">
        <v>20999999.999999899</v>
      </c>
    </row>
    <row r="308" spans="1:9" outlineLevel="1" x14ac:dyDescent="0.2">
      <c r="A308" s="5" t="s">
        <v>660</v>
      </c>
      <c r="B308" s="4">
        <v>12833552.18</v>
      </c>
      <c r="C308" s="4">
        <v>12826141.300000001</v>
      </c>
      <c r="D308" s="4">
        <v>12826592.84</v>
      </c>
      <c r="E308" s="4">
        <v>12812500</v>
      </c>
      <c r="F308" s="4">
        <v>12812500</v>
      </c>
      <c r="G308" s="4">
        <v>12812500</v>
      </c>
      <c r="H308" s="4">
        <v>12812500</v>
      </c>
      <c r="I308" s="4">
        <v>12812500</v>
      </c>
    </row>
    <row r="309" spans="1:9" outlineLevel="1" x14ac:dyDescent="0.2">
      <c r="A309" s="5" t="s">
        <v>661</v>
      </c>
      <c r="B309" s="4">
        <v>24800516.870000001</v>
      </c>
      <c r="C309" s="4">
        <v>24782730.82</v>
      </c>
      <c r="D309" s="4">
        <v>24783814.489999998</v>
      </c>
      <c r="E309" s="4">
        <v>24750000</v>
      </c>
      <c r="F309" s="4">
        <v>24750000</v>
      </c>
      <c r="G309" s="4">
        <v>24750000</v>
      </c>
      <c r="H309" s="4">
        <v>24750000</v>
      </c>
      <c r="I309" s="4">
        <v>24750000</v>
      </c>
    </row>
    <row r="310" spans="1:9" outlineLevel="1" x14ac:dyDescent="0.2">
      <c r="A310" s="5" t="s">
        <v>662</v>
      </c>
      <c r="B310" s="4">
        <v>24327296.550000001</v>
      </c>
      <c r="C310" s="4">
        <v>24332730.82</v>
      </c>
      <c r="D310" s="4">
        <v>24333814.489999998</v>
      </c>
      <c r="E310" s="4">
        <v>24300000</v>
      </c>
      <c r="F310" s="4">
        <v>24300000</v>
      </c>
      <c r="G310" s="4">
        <v>24300000</v>
      </c>
      <c r="H310" s="4">
        <v>24300000</v>
      </c>
      <c r="I310" s="4">
        <v>24300000</v>
      </c>
    </row>
    <row r="311" spans="1:9" outlineLevel="1" x14ac:dyDescent="0.2">
      <c r="A311" s="5" t="s">
        <v>663</v>
      </c>
      <c r="B311" s="4">
        <v>15284895.439999999</v>
      </c>
      <c r="C311" s="4">
        <v>15221822.59</v>
      </c>
      <c r="D311" s="4">
        <v>15222545.019999901</v>
      </c>
      <c r="E311" s="4">
        <v>15199999.999999899</v>
      </c>
      <c r="F311" s="4">
        <v>15199999.999999899</v>
      </c>
      <c r="G311" s="4">
        <v>15199999.999999899</v>
      </c>
      <c r="H311" s="4">
        <v>15199999.999999899</v>
      </c>
      <c r="I311" s="4">
        <v>15199999.999999899</v>
      </c>
    </row>
    <row r="312" spans="1:9" outlineLevel="1" x14ac:dyDescent="0.2">
      <c r="A312" s="5" t="s">
        <v>664</v>
      </c>
      <c r="B312" s="4">
        <v>7868055.5999999996</v>
      </c>
      <c r="C312" s="4">
        <v>13777276.76</v>
      </c>
      <c r="D312" s="4">
        <v>13778179.810000001</v>
      </c>
      <c r="E312" s="4">
        <v>13750000</v>
      </c>
      <c r="F312" s="4">
        <v>13750000</v>
      </c>
      <c r="G312" s="4">
        <v>13750000</v>
      </c>
      <c r="H312" s="4">
        <v>13750000</v>
      </c>
      <c r="I312" s="4">
        <v>13750000</v>
      </c>
    </row>
    <row r="313" spans="1:9" outlineLevel="1" x14ac:dyDescent="0.2">
      <c r="A313" s="5" t="s">
        <v>665</v>
      </c>
      <c r="C313" s="4">
        <v>10249174.2099999</v>
      </c>
      <c r="D313" s="4">
        <v>16223034.8799999</v>
      </c>
      <c r="E313" s="4">
        <v>16249999.999999899</v>
      </c>
      <c r="F313" s="4">
        <v>16249999.999999899</v>
      </c>
      <c r="G313" s="4">
        <v>16249999.999999899</v>
      </c>
      <c r="H313" s="4">
        <v>16249999.999999899</v>
      </c>
      <c r="I313" s="4">
        <v>16249999.999999899</v>
      </c>
    </row>
    <row r="314" spans="1:9" outlineLevel="1" x14ac:dyDescent="0.2">
      <c r="A314" s="5" t="s">
        <v>666</v>
      </c>
      <c r="C314" s="4">
        <v>6693750</v>
      </c>
      <c r="D314" s="4">
        <v>19818173.739999998</v>
      </c>
      <c r="E314" s="4">
        <v>20250000</v>
      </c>
      <c r="F314" s="4">
        <v>20250000</v>
      </c>
      <c r="G314" s="4">
        <v>20250000</v>
      </c>
      <c r="H314" s="4">
        <v>20250000</v>
      </c>
      <c r="I314" s="4">
        <v>20250000</v>
      </c>
    </row>
    <row r="315" spans="1:9" outlineLevel="1" x14ac:dyDescent="0.2">
      <c r="A315" s="5" t="s">
        <v>1116</v>
      </c>
      <c r="D315" s="4">
        <v>315053.33333333302</v>
      </c>
      <c r="E315" s="4">
        <v>3699250</v>
      </c>
      <c r="F315" s="4">
        <v>6882200</v>
      </c>
      <c r="G315" s="4">
        <v>8199300</v>
      </c>
    </row>
    <row r="316" spans="1:9" outlineLevel="1" x14ac:dyDescent="0.2">
      <c r="A316" s="5" t="s">
        <v>1117</v>
      </c>
      <c r="D316" s="4">
        <v>2300000</v>
      </c>
      <c r="E316" s="4">
        <v>18000000</v>
      </c>
      <c r="F316" s="4">
        <v>18000000</v>
      </c>
      <c r="G316" s="4">
        <v>18000000</v>
      </c>
      <c r="H316" s="4">
        <v>18000000</v>
      </c>
      <c r="I316" s="4">
        <v>18000000</v>
      </c>
    </row>
    <row r="317" spans="1:9" outlineLevel="1" x14ac:dyDescent="0.2">
      <c r="A317" s="5" t="s">
        <v>1118</v>
      </c>
      <c r="E317" s="4">
        <v>12464833.3333333</v>
      </c>
      <c r="F317" s="4">
        <v>15690000</v>
      </c>
      <c r="G317" s="4">
        <v>15690000</v>
      </c>
      <c r="H317" s="4">
        <v>15690000</v>
      </c>
      <c r="I317" s="4">
        <v>15690000</v>
      </c>
    </row>
    <row r="318" spans="1:9" outlineLevel="1" x14ac:dyDescent="0.2">
      <c r="A318" s="5" t="s">
        <v>1119</v>
      </c>
      <c r="G318" s="4">
        <v>28527777.777777702</v>
      </c>
      <c r="H318" s="4">
        <v>32499999.999999899</v>
      </c>
      <c r="I318" s="4">
        <v>32499999.999999899</v>
      </c>
    </row>
    <row r="319" spans="1:9" outlineLevel="1" x14ac:dyDescent="0.2">
      <c r="A319" s="5" t="s">
        <v>1120</v>
      </c>
      <c r="F319" s="4">
        <v>24468888.888888799</v>
      </c>
      <c r="G319" s="4">
        <v>30800000</v>
      </c>
      <c r="H319" s="4">
        <v>30800000</v>
      </c>
      <c r="I319" s="4">
        <v>30800000</v>
      </c>
    </row>
    <row r="320" spans="1:9" outlineLevel="1" x14ac:dyDescent="0.2">
      <c r="A320" s="5" t="s">
        <v>667</v>
      </c>
      <c r="F320" s="4">
        <v>6296888.8888888899</v>
      </c>
      <c r="G320" s="4">
        <v>49280000</v>
      </c>
      <c r="H320" s="4">
        <v>49280000</v>
      </c>
      <c r="I320" s="4">
        <v>49280000</v>
      </c>
    </row>
    <row r="321" spans="1:9" outlineLevel="1" x14ac:dyDescent="0.2">
      <c r="A321" s="5" t="s">
        <v>1121</v>
      </c>
      <c r="G321" s="4">
        <v>5398611.1111111101</v>
      </c>
      <c r="H321" s="4">
        <v>42250000</v>
      </c>
      <c r="I321" s="4">
        <v>42250000</v>
      </c>
    </row>
    <row r="322" spans="1:9" outlineLevel="1" x14ac:dyDescent="0.2">
      <c r="A322" s="5" t="s">
        <v>1122</v>
      </c>
      <c r="H322" s="4">
        <v>2951666.66666666</v>
      </c>
      <c r="I322" s="4">
        <v>23100000</v>
      </c>
    </row>
    <row r="323" spans="1:9" outlineLevel="1" x14ac:dyDescent="0.2">
      <c r="A323" s="5" t="s">
        <v>1123</v>
      </c>
      <c r="H323" s="4">
        <v>26216666.666666601</v>
      </c>
      <c r="I323" s="4">
        <v>33000000</v>
      </c>
    </row>
    <row r="324" spans="1:9" outlineLevel="1" x14ac:dyDescent="0.2">
      <c r="A324" s="5" t="s">
        <v>1124</v>
      </c>
    </row>
    <row r="325" spans="1:9" outlineLevel="1" x14ac:dyDescent="0.2">
      <c r="A325" s="5" t="s">
        <v>629</v>
      </c>
      <c r="B325" s="4">
        <v>16501.560000000001</v>
      </c>
      <c r="C325" s="4">
        <v>16501.560000000001</v>
      </c>
      <c r="D325" s="4">
        <v>16501.560000000001</v>
      </c>
      <c r="E325" s="4">
        <v>16501.559999999899</v>
      </c>
      <c r="F325" s="4">
        <v>16501.559999999899</v>
      </c>
      <c r="G325" s="4">
        <v>16501.559999999899</v>
      </c>
      <c r="H325" s="4">
        <v>16501.559999999899</v>
      </c>
      <c r="I325" s="4">
        <v>16501.559999999899</v>
      </c>
    </row>
    <row r="326" spans="1:9" outlineLevel="1" x14ac:dyDescent="0.2">
      <c r="A326" s="5" t="s">
        <v>630</v>
      </c>
      <c r="B326" s="4">
        <v>10595.88</v>
      </c>
      <c r="C326" s="4">
        <v>10595.88</v>
      </c>
      <c r="D326" s="4">
        <v>10595.88</v>
      </c>
      <c r="E326" s="4">
        <v>10595.879999999899</v>
      </c>
      <c r="F326" s="4">
        <v>10595.879999999899</v>
      </c>
      <c r="G326" s="4">
        <v>10595.879999999899</v>
      </c>
      <c r="H326" s="4">
        <v>10595.879999999899</v>
      </c>
      <c r="I326" s="4">
        <v>10595.879999999899</v>
      </c>
    </row>
    <row r="327" spans="1:9" outlineLevel="1" x14ac:dyDescent="0.2">
      <c r="A327" s="5" t="s">
        <v>631</v>
      </c>
      <c r="B327" s="4">
        <v>25844.039999999899</v>
      </c>
      <c r="C327" s="4">
        <v>25844.039999999899</v>
      </c>
      <c r="D327" s="4">
        <v>25844.039999999899</v>
      </c>
      <c r="E327" s="4">
        <v>25844.039999999899</v>
      </c>
      <c r="F327" s="4">
        <v>25844.039999999899</v>
      </c>
      <c r="G327" s="4">
        <v>25844.039999999899</v>
      </c>
      <c r="H327" s="4">
        <v>25844.039999999899</v>
      </c>
      <c r="I327" s="4">
        <v>25844.039999999899</v>
      </c>
    </row>
    <row r="328" spans="1:9" outlineLevel="1" x14ac:dyDescent="0.2">
      <c r="A328" s="5" t="s">
        <v>632</v>
      </c>
      <c r="B328" s="4">
        <v>12597.98</v>
      </c>
      <c r="C328" s="4">
        <v>4320.3599999999897</v>
      </c>
      <c r="D328" s="4">
        <v>4320.3599999999897</v>
      </c>
      <c r="E328" s="4">
        <v>4320.3599999999997</v>
      </c>
      <c r="F328" s="4">
        <v>4320.3599999999997</v>
      </c>
      <c r="G328" s="4">
        <v>4320.3599999999997</v>
      </c>
      <c r="H328" s="4">
        <v>4320.3599999999997</v>
      </c>
      <c r="I328" s="4">
        <v>4320.3599999999997</v>
      </c>
    </row>
    <row r="329" spans="1:9" outlineLevel="1" x14ac:dyDescent="0.2">
      <c r="A329" s="5" t="s">
        <v>633</v>
      </c>
      <c r="B329" s="4">
        <v>13006.6799999999</v>
      </c>
      <c r="C329" s="4">
        <v>13006.6799999999</v>
      </c>
      <c r="D329" s="4">
        <v>13006.651962616799</v>
      </c>
      <c r="E329" s="4">
        <v>13006.5678504672</v>
      </c>
      <c r="F329" s="4">
        <v>13006.5678504672</v>
      </c>
      <c r="G329" s="4">
        <v>13006.5678504672</v>
      </c>
      <c r="H329" s="4">
        <v>13006.5678504672</v>
      </c>
      <c r="I329" s="4">
        <v>13006.5678504672</v>
      </c>
    </row>
    <row r="330" spans="1:9" outlineLevel="1" x14ac:dyDescent="0.2">
      <c r="A330" s="5" t="s">
        <v>634</v>
      </c>
      <c r="B330" s="4">
        <v>2716.92</v>
      </c>
      <c r="C330" s="4">
        <v>2716.92</v>
      </c>
      <c r="D330" s="4">
        <v>2716.92</v>
      </c>
      <c r="E330" s="4">
        <v>2716.92</v>
      </c>
      <c r="F330" s="4">
        <v>2716.92</v>
      </c>
      <c r="G330" s="4">
        <v>2716.92</v>
      </c>
      <c r="H330" s="4">
        <v>2716.92</v>
      </c>
      <c r="I330" s="4">
        <v>2716.92</v>
      </c>
    </row>
    <row r="331" spans="1:9" outlineLevel="1" x14ac:dyDescent="0.2">
      <c r="A331" s="5" t="s">
        <v>635</v>
      </c>
      <c r="B331" s="4">
        <v>10182.719999999899</v>
      </c>
      <c r="C331" s="4">
        <v>10182.719999999899</v>
      </c>
      <c r="D331" s="4">
        <v>10182.719999999899</v>
      </c>
      <c r="E331" s="4">
        <v>10182.719999999999</v>
      </c>
      <c r="F331" s="4">
        <v>10182.719999999999</v>
      </c>
      <c r="G331" s="4">
        <v>10182.719999999999</v>
      </c>
      <c r="H331" s="4">
        <v>10182.719999999999</v>
      </c>
      <c r="I331" s="4">
        <v>10182.719999999999</v>
      </c>
    </row>
    <row r="332" spans="1:9" outlineLevel="1" x14ac:dyDescent="0.2">
      <c r="A332" s="5" t="s">
        <v>636</v>
      </c>
      <c r="B332" s="4">
        <v>7260</v>
      </c>
      <c r="C332" s="4">
        <v>7260</v>
      </c>
      <c r="D332" s="4">
        <v>7260</v>
      </c>
      <c r="E332" s="4">
        <v>7260</v>
      </c>
      <c r="F332" s="4">
        <v>7260</v>
      </c>
      <c r="G332" s="4">
        <v>7260</v>
      </c>
      <c r="H332" s="4">
        <v>7260</v>
      </c>
      <c r="I332" s="4">
        <v>1815</v>
      </c>
    </row>
    <row r="333" spans="1:9" outlineLevel="1" x14ac:dyDescent="0.2">
      <c r="A333" s="5" t="s">
        <v>637</v>
      </c>
      <c r="B333" s="4">
        <v>22351.199999999899</v>
      </c>
      <c r="C333" s="4">
        <v>22351.199999999899</v>
      </c>
      <c r="D333" s="4">
        <v>22385.692592592499</v>
      </c>
      <c r="E333" s="4">
        <v>22489.170370370299</v>
      </c>
      <c r="F333" s="4">
        <v>22489.170370370299</v>
      </c>
      <c r="G333" s="4">
        <v>22489.170370370299</v>
      </c>
      <c r="H333" s="4">
        <v>22489.170370370299</v>
      </c>
      <c r="I333" s="4">
        <v>22489.170370370299</v>
      </c>
    </row>
    <row r="334" spans="1:9" outlineLevel="1" x14ac:dyDescent="0.2">
      <c r="A334" s="5" t="s">
        <v>638</v>
      </c>
      <c r="B334" s="4">
        <v>20368.919999999998</v>
      </c>
      <c r="C334" s="4">
        <v>20368.919999999998</v>
      </c>
      <c r="D334" s="4">
        <v>20368.919999999998</v>
      </c>
      <c r="E334" s="4">
        <v>20368.919999999998</v>
      </c>
      <c r="F334" s="4">
        <v>20368.9199999999</v>
      </c>
      <c r="G334" s="4">
        <v>20368.9199999999</v>
      </c>
      <c r="H334" s="4">
        <v>20368.9199999999</v>
      </c>
      <c r="I334" s="4">
        <v>20368.9199999999</v>
      </c>
    </row>
    <row r="335" spans="1:9" outlineLevel="1" x14ac:dyDescent="0.2">
      <c r="A335" s="5" t="s">
        <v>639</v>
      </c>
      <c r="B335" s="4">
        <v>21054.240000000002</v>
      </c>
      <c r="C335" s="4">
        <v>21054.240000000002</v>
      </c>
      <c r="D335" s="4">
        <v>21054.240000000002</v>
      </c>
      <c r="E335" s="4">
        <v>21054.240000000002</v>
      </c>
      <c r="F335" s="4">
        <v>21054.240000000002</v>
      </c>
      <c r="G335" s="4">
        <v>21054.240000000002</v>
      </c>
      <c r="H335" s="4">
        <v>21054.240000000002</v>
      </c>
      <c r="I335" s="4">
        <v>21054.240000000002</v>
      </c>
    </row>
    <row r="336" spans="1:9" outlineLevel="1" x14ac:dyDescent="0.2">
      <c r="A336" s="5" t="s">
        <v>640</v>
      </c>
      <c r="D336" s="4">
        <v>11131.218595505599</v>
      </c>
      <c r="E336" s="4">
        <v>16482.394382022401</v>
      </c>
      <c r="F336" s="4">
        <v>16482.394382022401</v>
      </c>
      <c r="G336" s="4">
        <v>16482.394382022401</v>
      </c>
      <c r="H336" s="4">
        <v>16482.394382022401</v>
      </c>
      <c r="I336" s="4">
        <v>16482.394382022499</v>
      </c>
    </row>
    <row r="337" spans="1:9" outlineLevel="1" x14ac:dyDescent="0.2">
      <c r="A337" s="5" t="s">
        <v>668</v>
      </c>
      <c r="B337" s="4">
        <v>250000</v>
      </c>
    </row>
    <row r="338" spans="1:9" outlineLevel="1" x14ac:dyDescent="0.2">
      <c r="A338" s="5" t="s">
        <v>642</v>
      </c>
      <c r="B338" s="4">
        <v>144353.639999999</v>
      </c>
      <c r="C338" s="4">
        <v>144353.639999999</v>
      </c>
      <c r="D338" s="4">
        <v>84206.29</v>
      </c>
    </row>
    <row r="339" spans="1:9" outlineLevel="1" x14ac:dyDescent="0.2">
      <c r="A339" s="5" t="s">
        <v>643</v>
      </c>
      <c r="B339" s="4">
        <v>155613.29</v>
      </c>
    </row>
    <row r="340" spans="1:9" outlineLevel="1" x14ac:dyDescent="0.2">
      <c r="A340" s="5" t="s">
        <v>644</v>
      </c>
      <c r="B340" s="4">
        <v>279987.12</v>
      </c>
      <c r="C340" s="4">
        <v>279987.12</v>
      </c>
      <c r="D340" s="4">
        <v>278993.73</v>
      </c>
      <c r="E340" s="4">
        <v>276013.56</v>
      </c>
      <c r="F340" s="4">
        <v>276013.56</v>
      </c>
      <c r="G340" s="4">
        <v>276013.55999999901</v>
      </c>
      <c r="H340" s="4">
        <v>161007.90999999901</v>
      </c>
    </row>
    <row r="341" spans="1:9" outlineLevel="1" x14ac:dyDescent="0.2">
      <c r="A341" s="5" t="s">
        <v>645</v>
      </c>
      <c r="B341" s="4">
        <v>36388.629999999997</v>
      </c>
    </row>
    <row r="342" spans="1:9" outlineLevel="1" x14ac:dyDescent="0.2">
      <c r="A342" s="5" t="s">
        <v>646</v>
      </c>
      <c r="B342" s="4">
        <v>103524.24</v>
      </c>
      <c r="C342" s="4">
        <v>103524.24</v>
      </c>
      <c r="D342" s="4">
        <v>85194.78</v>
      </c>
      <c r="E342" s="4">
        <v>30206.3999999999</v>
      </c>
      <c r="F342" s="4">
        <v>30206.3999999999</v>
      </c>
      <c r="G342" s="4">
        <v>30206.3999999999</v>
      </c>
      <c r="H342" s="4">
        <v>30206.3999999999</v>
      </c>
      <c r="I342" s="4">
        <v>30206.3999999999</v>
      </c>
    </row>
    <row r="343" spans="1:9" outlineLevel="1" x14ac:dyDescent="0.2">
      <c r="A343" s="5" t="s">
        <v>647</v>
      </c>
      <c r="B343" s="4">
        <v>279969.59999999899</v>
      </c>
      <c r="C343" s="4">
        <v>279969.59999999899</v>
      </c>
      <c r="D343" s="4">
        <v>227731.139999999</v>
      </c>
      <c r="E343" s="4">
        <v>71015.759999999995</v>
      </c>
      <c r="F343" s="4">
        <v>71015.759999999995</v>
      </c>
      <c r="G343" s="4">
        <v>71015.759999999995</v>
      </c>
      <c r="H343" s="4">
        <v>71015.759999999995</v>
      </c>
      <c r="I343" s="4">
        <v>71015.760000000097</v>
      </c>
    </row>
    <row r="344" spans="1:9" outlineLevel="1" x14ac:dyDescent="0.2">
      <c r="A344" s="5" t="s">
        <v>648</v>
      </c>
      <c r="B344" s="4">
        <v>244288.799999999</v>
      </c>
      <c r="C344" s="4">
        <v>244288.799999999</v>
      </c>
      <c r="D344" s="4">
        <v>195938.79</v>
      </c>
      <c r="E344" s="4">
        <v>50888.76</v>
      </c>
      <c r="F344" s="4">
        <v>50888.76</v>
      </c>
      <c r="G344" s="4">
        <v>50888.76</v>
      </c>
      <c r="H344" s="4">
        <v>50888.76</v>
      </c>
      <c r="I344" s="4">
        <v>50888.760000000097</v>
      </c>
    </row>
    <row r="345" spans="1:9" outlineLevel="1" x14ac:dyDescent="0.2">
      <c r="A345" s="5" t="s">
        <v>649</v>
      </c>
      <c r="B345" s="4">
        <v>129826.2</v>
      </c>
      <c r="C345" s="4">
        <v>129826.2</v>
      </c>
      <c r="D345" s="4">
        <v>107548.769999999</v>
      </c>
      <c r="E345" s="4">
        <v>40716.479999999901</v>
      </c>
      <c r="F345" s="4">
        <v>40716.479999999901</v>
      </c>
      <c r="G345" s="4">
        <v>40716.479999999901</v>
      </c>
      <c r="H345" s="4">
        <v>40716.479999999799</v>
      </c>
      <c r="I345" s="4">
        <v>40716.479999999799</v>
      </c>
    </row>
    <row r="346" spans="1:9" outlineLevel="1" x14ac:dyDescent="0.2">
      <c r="A346" s="5" t="s">
        <v>650</v>
      </c>
      <c r="B346" s="4">
        <v>217598.87999999899</v>
      </c>
      <c r="C346" s="4">
        <v>217598.87999999899</v>
      </c>
      <c r="D346" s="4">
        <v>176823.87</v>
      </c>
      <c r="E346" s="4">
        <v>54498.84</v>
      </c>
      <c r="F346" s="4">
        <v>54498.84</v>
      </c>
      <c r="G346" s="4">
        <v>54498.84</v>
      </c>
      <c r="H346" s="4">
        <v>54498.84</v>
      </c>
      <c r="I346" s="4">
        <v>54498.84</v>
      </c>
    </row>
    <row r="347" spans="1:9" outlineLevel="1" x14ac:dyDescent="0.2">
      <c r="A347" s="5" t="s">
        <v>651</v>
      </c>
      <c r="B347" s="4">
        <v>187528.92</v>
      </c>
      <c r="C347" s="4">
        <v>187528.92</v>
      </c>
      <c r="D347" s="4">
        <v>153923.37899999999</v>
      </c>
      <c r="E347" s="4">
        <v>53106.756000000001</v>
      </c>
      <c r="F347" s="4">
        <v>53106.756000000001</v>
      </c>
      <c r="G347" s="4">
        <v>53106.756000000001</v>
      </c>
      <c r="H347" s="4">
        <v>53106.756000000001</v>
      </c>
      <c r="I347" s="4">
        <v>53106.756000000103</v>
      </c>
    </row>
    <row r="348" spans="1:9" outlineLevel="1" x14ac:dyDescent="0.2">
      <c r="A348" s="5" t="s">
        <v>652</v>
      </c>
      <c r="B348" s="4">
        <v>268959.71999999997</v>
      </c>
      <c r="C348" s="4">
        <v>268959.71999999997</v>
      </c>
      <c r="D348" s="4">
        <v>217766.17171875</v>
      </c>
      <c r="E348" s="4">
        <v>64185.526874999901</v>
      </c>
      <c r="F348" s="4">
        <v>64185.526874999901</v>
      </c>
      <c r="G348" s="4">
        <v>64185.526874999901</v>
      </c>
      <c r="H348" s="4">
        <v>64185.526874999901</v>
      </c>
      <c r="I348" s="4">
        <v>64185.526874999799</v>
      </c>
    </row>
    <row r="349" spans="1:9" outlineLevel="1" x14ac:dyDescent="0.2">
      <c r="A349" s="5" t="s">
        <v>653</v>
      </c>
      <c r="B349" s="4">
        <v>147252.12</v>
      </c>
      <c r="C349" s="4">
        <v>147252.12</v>
      </c>
      <c r="D349" s="4">
        <v>124964.294056795</v>
      </c>
      <c r="E349" s="4">
        <v>58100.816227180498</v>
      </c>
      <c r="F349" s="4">
        <v>58100.816227180498</v>
      </c>
      <c r="G349" s="4">
        <v>58100.816227180403</v>
      </c>
      <c r="H349" s="4">
        <v>58100.816227180403</v>
      </c>
      <c r="I349" s="4">
        <v>58100.816227180403</v>
      </c>
    </row>
    <row r="350" spans="1:9" outlineLevel="1" x14ac:dyDescent="0.2">
      <c r="A350" s="5" t="s">
        <v>654</v>
      </c>
      <c r="B350" s="4">
        <v>156356.4</v>
      </c>
      <c r="C350" s="4">
        <v>156356.4</v>
      </c>
      <c r="D350" s="4">
        <v>151370.24999999901</v>
      </c>
      <c r="E350" s="4">
        <v>136411.79999999999</v>
      </c>
      <c r="F350" s="4">
        <v>136411.79999999999</v>
      </c>
      <c r="G350" s="4">
        <v>136411.79999999999</v>
      </c>
      <c r="H350" s="4">
        <v>136411.79999999999</v>
      </c>
      <c r="I350" s="4">
        <v>136411.79999999999</v>
      </c>
    </row>
    <row r="351" spans="1:9" outlineLevel="1" x14ac:dyDescent="0.2">
      <c r="A351" s="5" t="s">
        <v>655</v>
      </c>
      <c r="B351" s="4">
        <v>358474.68</v>
      </c>
      <c r="C351" s="4">
        <v>358474.68</v>
      </c>
      <c r="D351" s="4">
        <v>356392.05479999998</v>
      </c>
      <c r="E351" s="4">
        <v>350144.17920000001</v>
      </c>
      <c r="F351" s="4">
        <v>291786.815999999</v>
      </c>
    </row>
    <row r="352" spans="1:9" outlineLevel="1" x14ac:dyDescent="0.2">
      <c r="A352" s="5" t="s">
        <v>656</v>
      </c>
      <c r="B352" s="4">
        <v>369348</v>
      </c>
      <c r="C352" s="4">
        <v>369348</v>
      </c>
      <c r="D352" s="4">
        <v>342223.35</v>
      </c>
      <c r="E352" s="4">
        <v>260849.399999999</v>
      </c>
      <c r="F352" s="4">
        <v>260849.399999999</v>
      </c>
      <c r="G352" s="4">
        <v>260849.399999999</v>
      </c>
      <c r="H352" s="4">
        <v>260849.399999999</v>
      </c>
      <c r="I352" s="4">
        <v>260849.399999999</v>
      </c>
    </row>
    <row r="353" spans="1:9" outlineLevel="1" x14ac:dyDescent="0.2">
      <c r="A353" s="5" t="s">
        <v>657</v>
      </c>
      <c r="B353" s="4">
        <v>232654.31999999899</v>
      </c>
      <c r="C353" s="4">
        <v>232654.31999999899</v>
      </c>
      <c r="D353" s="4">
        <v>229621.08</v>
      </c>
      <c r="E353" s="4">
        <v>220521.36</v>
      </c>
      <c r="F353" s="4">
        <v>220521.359999999</v>
      </c>
      <c r="G353" s="4">
        <v>220521.359999999</v>
      </c>
      <c r="H353" s="4">
        <v>220521.359999999</v>
      </c>
      <c r="I353" s="4">
        <v>220521.359999999</v>
      </c>
    </row>
    <row r="354" spans="1:9" outlineLevel="1" x14ac:dyDescent="0.2">
      <c r="A354" s="5" t="s">
        <v>658</v>
      </c>
      <c r="B354" s="4">
        <v>251916.239999999</v>
      </c>
      <c r="C354" s="4">
        <v>251916.239999999</v>
      </c>
      <c r="D354" s="4">
        <v>246446.49876923001</v>
      </c>
      <c r="E354" s="4">
        <v>230037.27507692299</v>
      </c>
      <c r="F354" s="4">
        <v>230037.27507692299</v>
      </c>
      <c r="G354" s="4">
        <v>230037.27507692299</v>
      </c>
      <c r="H354" s="4">
        <v>230037.27507692299</v>
      </c>
      <c r="I354" s="4">
        <v>230037.27507692299</v>
      </c>
    </row>
    <row r="355" spans="1:9" outlineLevel="1" x14ac:dyDescent="0.2">
      <c r="A355" s="5" t="s">
        <v>659</v>
      </c>
      <c r="B355" s="4">
        <v>205950.12</v>
      </c>
      <c r="C355" s="4">
        <v>205950.12</v>
      </c>
      <c r="D355" s="4">
        <v>197729.12999999899</v>
      </c>
      <c r="E355" s="4">
        <v>173066.16</v>
      </c>
      <c r="F355" s="4">
        <v>173066.16</v>
      </c>
      <c r="G355" s="4">
        <v>173066.15999999901</v>
      </c>
      <c r="H355" s="4">
        <v>173066.15999999901</v>
      </c>
      <c r="I355" s="4">
        <v>173066.15999999901</v>
      </c>
    </row>
    <row r="356" spans="1:9" outlineLevel="1" x14ac:dyDescent="0.2">
      <c r="A356" s="5" t="s">
        <v>660</v>
      </c>
      <c r="B356" s="4">
        <v>120380.35</v>
      </c>
      <c r="C356" s="4">
        <v>117973.2</v>
      </c>
      <c r="D356" s="4">
        <v>116098.2</v>
      </c>
      <c r="E356" s="4">
        <v>110473.19999999899</v>
      </c>
      <c r="F356" s="4">
        <v>110473.19999999899</v>
      </c>
      <c r="G356" s="4">
        <v>110473.19999999899</v>
      </c>
      <c r="H356" s="4">
        <v>110473.19999999899</v>
      </c>
      <c r="I356" s="4">
        <v>110473.19999999899</v>
      </c>
    </row>
    <row r="357" spans="1:9" outlineLevel="1" x14ac:dyDescent="0.2">
      <c r="A357" s="5" t="s">
        <v>661</v>
      </c>
      <c r="B357" s="4">
        <v>320226.62</v>
      </c>
      <c r="C357" s="4">
        <v>318522.71999999997</v>
      </c>
      <c r="D357" s="4">
        <v>306240.96000000002</v>
      </c>
      <c r="E357" s="4">
        <v>269395.68</v>
      </c>
      <c r="F357" s="4">
        <v>269395.68</v>
      </c>
      <c r="G357" s="4">
        <v>269395.68</v>
      </c>
      <c r="H357" s="4">
        <v>269395.68</v>
      </c>
      <c r="I357" s="4">
        <v>269395.68</v>
      </c>
    </row>
    <row r="358" spans="1:9" outlineLevel="1" x14ac:dyDescent="0.2">
      <c r="A358" s="5" t="s">
        <v>662</v>
      </c>
      <c r="B358" s="4">
        <v>293846.88</v>
      </c>
      <c r="C358" s="4">
        <v>290277.71999999997</v>
      </c>
      <c r="D358" s="4">
        <v>283297.11</v>
      </c>
      <c r="E358" s="4">
        <v>262355.27999999898</v>
      </c>
      <c r="F358" s="4">
        <v>262355.27999999898</v>
      </c>
      <c r="G358" s="4">
        <v>262355.27999999898</v>
      </c>
      <c r="H358" s="4">
        <v>262355.27999999898</v>
      </c>
      <c r="I358" s="4">
        <v>262355.27999999898</v>
      </c>
    </row>
    <row r="359" spans="1:9" outlineLevel="1" x14ac:dyDescent="0.2">
      <c r="A359" s="5" t="s">
        <v>663</v>
      </c>
      <c r="B359" s="4">
        <v>254869.49</v>
      </c>
      <c r="C359" s="4">
        <v>240967.81999999899</v>
      </c>
      <c r="D359" s="4">
        <v>224434.47964777899</v>
      </c>
      <c r="E359" s="4">
        <v>174834.518591117</v>
      </c>
      <c r="F359" s="4">
        <v>174834.518591117</v>
      </c>
      <c r="G359" s="4">
        <v>174834.518591117</v>
      </c>
      <c r="H359" s="4">
        <v>174834.518591117</v>
      </c>
      <c r="I359" s="4">
        <v>174834.518591117</v>
      </c>
    </row>
    <row r="360" spans="1:9" outlineLevel="1" x14ac:dyDescent="0.2">
      <c r="A360" s="5" t="s">
        <v>664</v>
      </c>
      <c r="B360" s="4">
        <v>440708.71</v>
      </c>
      <c r="C360" s="4">
        <v>754694.84</v>
      </c>
      <c r="D360" s="4">
        <v>703044.255652174</v>
      </c>
      <c r="E360" s="4">
        <v>560169.302608695</v>
      </c>
      <c r="F360" s="4">
        <v>560169.302608695</v>
      </c>
      <c r="G360" s="4">
        <v>560169.302608695</v>
      </c>
      <c r="H360" s="4">
        <v>560169.302608695</v>
      </c>
      <c r="I360" s="4">
        <v>560169.302608695</v>
      </c>
    </row>
    <row r="361" spans="1:9" outlineLevel="1" x14ac:dyDescent="0.2">
      <c r="A361" s="5" t="s">
        <v>665</v>
      </c>
      <c r="C361" s="4">
        <v>416197.6</v>
      </c>
      <c r="D361" s="4">
        <v>627493.38951923</v>
      </c>
      <c r="E361" s="4">
        <v>579518.19807692198</v>
      </c>
      <c r="F361" s="4">
        <v>579518.19807692198</v>
      </c>
      <c r="G361" s="4">
        <v>579518.19807692198</v>
      </c>
      <c r="H361" s="4">
        <v>579518.19807692303</v>
      </c>
      <c r="I361" s="4">
        <v>579518.19807692303</v>
      </c>
    </row>
    <row r="362" spans="1:9" outlineLevel="1" x14ac:dyDescent="0.2">
      <c r="A362" s="5" t="s">
        <v>666</v>
      </c>
      <c r="C362" s="4">
        <v>93352.709999999905</v>
      </c>
      <c r="D362" s="4">
        <v>264698.73073170701</v>
      </c>
      <c r="E362" s="4">
        <v>222801.242926829</v>
      </c>
      <c r="F362" s="4">
        <v>222801.242926829</v>
      </c>
      <c r="G362" s="4">
        <v>222801.24292682801</v>
      </c>
      <c r="H362" s="4">
        <v>222801.24292682801</v>
      </c>
      <c r="I362" s="4">
        <v>222801.24292682801</v>
      </c>
    </row>
    <row r="363" spans="1:9" outlineLevel="1" x14ac:dyDescent="0.2">
      <c r="A363" s="5" t="s">
        <v>1116</v>
      </c>
      <c r="D363" s="4">
        <v>127107.85259502201</v>
      </c>
      <c r="E363" s="4">
        <v>999266.83387999097</v>
      </c>
      <c r="F363" s="4">
        <v>999266.83387999097</v>
      </c>
      <c r="G363" s="4">
        <v>874358.47964499204</v>
      </c>
    </row>
    <row r="364" spans="1:9" outlineLevel="1" x14ac:dyDescent="0.2">
      <c r="A364" s="5" t="s">
        <v>1117</v>
      </c>
      <c r="D364" s="4">
        <v>66975.121095852301</v>
      </c>
      <c r="E364" s="4">
        <v>524863.278876369</v>
      </c>
      <c r="F364" s="4">
        <v>524863.278876369</v>
      </c>
      <c r="G364" s="4">
        <v>524863.278876369</v>
      </c>
      <c r="H364" s="4">
        <v>524863.278876369</v>
      </c>
      <c r="I364" s="4">
        <v>524863.278876369</v>
      </c>
    </row>
    <row r="365" spans="1:9" outlineLevel="1" x14ac:dyDescent="0.2">
      <c r="A365" s="5" t="s">
        <v>1118</v>
      </c>
      <c r="E365" s="4">
        <v>69502.545336700103</v>
      </c>
      <c r="F365" s="4">
        <v>87492.066921425299</v>
      </c>
      <c r="G365" s="4">
        <v>87492.066921425198</v>
      </c>
      <c r="H365" s="4">
        <v>87492.066921425096</v>
      </c>
      <c r="I365" s="4">
        <v>87492.066921424994</v>
      </c>
    </row>
    <row r="366" spans="1:9" outlineLevel="1" x14ac:dyDescent="0.2">
      <c r="A366" s="5" t="s">
        <v>1119</v>
      </c>
      <c r="G366" s="4">
        <v>127989.25152247499</v>
      </c>
      <c r="H366" s="4">
        <v>145820.11153570801</v>
      </c>
      <c r="I366" s="4">
        <v>145820.11153570801</v>
      </c>
    </row>
    <row r="367" spans="1:9" outlineLevel="1" x14ac:dyDescent="0.2">
      <c r="A367" s="5" t="s">
        <v>1120</v>
      </c>
      <c r="F367" s="4">
        <v>115837.575561166</v>
      </c>
      <c r="G367" s="4">
        <v>145820.11153570801</v>
      </c>
      <c r="H367" s="4">
        <v>145820.11153570801</v>
      </c>
      <c r="I367" s="4">
        <v>145820.11153570801</v>
      </c>
    </row>
    <row r="368" spans="1:9" outlineLevel="1" x14ac:dyDescent="0.2">
      <c r="A368" s="5" t="s">
        <v>667</v>
      </c>
      <c r="F368" s="4">
        <v>29798.668593110699</v>
      </c>
      <c r="G368" s="4">
        <v>233312.178457134</v>
      </c>
      <c r="H368" s="4">
        <v>233312.178457134</v>
      </c>
      <c r="I368" s="4">
        <v>233312.178457134</v>
      </c>
    </row>
    <row r="369" spans="1:9" outlineLevel="1" x14ac:dyDescent="0.2">
      <c r="A369" s="5" t="s">
        <v>1122</v>
      </c>
      <c r="H369" s="4">
        <v>13036.9175094859</v>
      </c>
      <c r="I369" s="4">
        <v>102074.078074996</v>
      </c>
    </row>
    <row r="370" spans="1:9" outlineLevel="1" x14ac:dyDescent="0.2">
      <c r="A370" s="5" t="s">
        <v>1121</v>
      </c>
      <c r="G370" s="4">
        <v>24211.4182319024</v>
      </c>
      <c r="H370" s="4">
        <v>189566.144996421</v>
      </c>
      <c r="I370" s="4">
        <v>189566.144996421</v>
      </c>
    </row>
    <row r="371" spans="1:9" outlineLevel="1" x14ac:dyDescent="0.2">
      <c r="A371" s="5" t="s">
        <v>1123</v>
      </c>
      <c r="H371" s="4">
        <v>115837.575561166</v>
      </c>
      <c r="I371" s="4">
        <v>145820.11153570801</v>
      </c>
    </row>
    <row r="372" spans="1:9" outlineLevel="1" x14ac:dyDescent="0.2">
      <c r="A372" s="5" t="s">
        <v>1125</v>
      </c>
    </row>
    <row r="373" spans="1:9" outlineLevel="1" x14ac:dyDescent="0.2">
      <c r="A373" s="5" t="s">
        <v>644</v>
      </c>
      <c r="D373" s="4">
        <v>993.39</v>
      </c>
      <c r="E373" s="4">
        <v>3973.56</v>
      </c>
      <c r="F373" s="4">
        <v>3973.56</v>
      </c>
      <c r="G373" s="4">
        <v>3973.56</v>
      </c>
      <c r="H373" s="4">
        <v>2317.91</v>
      </c>
    </row>
    <row r="374" spans="1:9" outlineLevel="1" x14ac:dyDescent="0.2">
      <c r="A374" s="5" t="s">
        <v>646</v>
      </c>
      <c r="D374" s="4">
        <v>18329.4382211538</v>
      </c>
      <c r="E374" s="4">
        <v>73317.7528846153</v>
      </c>
      <c r="F374" s="4">
        <v>73317.752884615402</v>
      </c>
      <c r="G374" s="4">
        <v>73317.752884615402</v>
      </c>
      <c r="H374" s="4">
        <v>73317.752884615402</v>
      </c>
      <c r="I374" s="4">
        <v>73317.752884615402</v>
      </c>
    </row>
    <row r="375" spans="1:9" outlineLevel="1" x14ac:dyDescent="0.2">
      <c r="A375" s="5" t="s">
        <v>647</v>
      </c>
      <c r="D375" s="4">
        <v>52238.483918918901</v>
      </c>
      <c r="E375" s="4">
        <v>208953.93567567499</v>
      </c>
      <c r="F375" s="4">
        <v>208953.93567567499</v>
      </c>
      <c r="G375" s="4">
        <v>208953.93567567499</v>
      </c>
      <c r="H375" s="4">
        <v>208953.93567567499</v>
      </c>
      <c r="I375" s="4">
        <v>208953.93567567499</v>
      </c>
    </row>
    <row r="376" spans="1:9" outlineLevel="1" x14ac:dyDescent="0.2">
      <c r="A376" s="5" t="s">
        <v>648</v>
      </c>
      <c r="D376" s="4">
        <v>48349.993333333303</v>
      </c>
      <c r="E376" s="4">
        <v>193399.97333333301</v>
      </c>
      <c r="F376" s="4">
        <v>193399.97333333301</v>
      </c>
      <c r="G376" s="4">
        <v>193399.97333333301</v>
      </c>
      <c r="H376" s="4">
        <v>193399.97333333301</v>
      </c>
      <c r="I376" s="4">
        <v>193399.97333333301</v>
      </c>
    </row>
    <row r="377" spans="1:9" outlineLevel="1" x14ac:dyDescent="0.2">
      <c r="A377" s="5" t="s">
        <v>649</v>
      </c>
      <c r="D377" s="4">
        <v>22277.4129310344</v>
      </c>
      <c r="E377" s="4">
        <v>89109.651724137904</v>
      </c>
      <c r="F377" s="4">
        <v>89109.651724137904</v>
      </c>
      <c r="G377" s="4">
        <v>89109.651724137802</v>
      </c>
      <c r="H377" s="4">
        <v>89109.651724137802</v>
      </c>
      <c r="I377" s="4">
        <v>89109.651724137802</v>
      </c>
    </row>
    <row r="378" spans="1:9" outlineLevel="1" x14ac:dyDescent="0.2">
      <c r="A378" s="5" t="s">
        <v>650</v>
      </c>
      <c r="D378" s="4">
        <v>40774.994745762699</v>
      </c>
      <c r="E378" s="4">
        <v>163099.97898305001</v>
      </c>
      <c r="F378" s="4">
        <v>163099.97898305001</v>
      </c>
      <c r="G378" s="4">
        <v>163099.97898305001</v>
      </c>
      <c r="H378" s="4">
        <v>163099.97898305001</v>
      </c>
      <c r="I378" s="4">
        <v>163099.97898305001</v>
      </c>
    </row>
    <row r="379" spans="1:9" outlineLevel="1" x14ac:dyDescent="0.2">
      <c r="A379" s="5" t="s">
        <v>651</v>
      </c>
      <c r="D379" s="4">
        <v>33410.213374999999</v>
      </c>
      <c r="E379" s="4">
        <v>133640.85349999901</v>
      </c>
      <c r="F379" s="4">
        <v>133640.85349999901</v>
      </c>
      <c r="G379" s="4">
        <v>133640.85349999901</v>
      </c>
      <c r="H379" s="4">
        <v>133640.85349999901</v>
      </c>
      <c r="I379" s="4">
        <v>133640.85349999901</v>
      </c>
    </row>
    <row r="380" spans="1:9" outlineLevel="1" x14ac:dyDescent="0.2">
      <c r="A380" s="5" t="s">
        <v>652</v>
      </c>
      <c r="D380" s="4">
        <v>51193.543124999997</v>
      </c>
      <c r="E380" s="4">
        <v>204774.172499999</v>
      </c>
      <c r="F380" s="4">
        <v>204774.172499999</v>
      </c>
      <c r="G380" s="4">
        <v>204774.17249999999</v>
      </c>
      <c r="H380" s="4">
        <v>204774.17249999999</v>
      </c>
      <c r="I380" s="4">
        <v>204774.17249999999</v>
      </c>
    </row>
    <row r="381" spans="1:9" outlineLevel="1" x14ac:dyDescent="0.2">
      <c r="A381" s="5" t="s">
        <v>653</v>
      </c>
      <c r="D381" s="4">
        <v>22511.8559026369</v>
      </c>
      <c r="E381" s="4">
        <v>90047.423610547601</v>
      </c>
      <c r="F381" s="4">
        <v>90047.423610547703</v>
      </c>
      <c r="G381" s="4">
        <v>90047.423610547805</v>
      </c>
      <c r="H381" s="4">
        <v>90047.423610547805</v>
      </c>
      <c r="I381" s="4">
        <v>90047.423610547907</v>
      </c>
    </row>
    <row r="382" spans="1:9" outlineLevel="1" x14ac:dyDescent="0.2">
      <c r="A382" s="5" t="s">
        <v>654</v>
      </c>
      <c r="D382" s="4">
        <v>4986.1493050193003</v>
      </c>
      <c r="E382" s="4">
        <v>19944.597220077201</v>
      </c>
      <c r="F382" s="4">
        <v>19944.597220077201</v>
      </c>
      <c r="G382" s="4">
        <v>19944.597220077099</v>
      </c>
      <c r="H382" s="4">
        <v>19944.597220077099</v>
      </c>
      <c r="I382" s="4">
        <v>19944.597220077099</v>
      </c>
    </row>
    <row r="383" spans="1:9" outlineLevel="1" x14ac:dyDescent="0.2">
      <c r="A383" s="5" t="s">
        <v>655</v>
      </c>
      <c r="D383" s="4">
        <v>2082.7008000000001</v>
      </c>
      <c r="E383" s="4">
        <v>8330.8032000000003</v>
      </c>
      <c r="F383" s="4">
        <v>6942.3360000000002</v>
      </c>
    </row>
    <row r="384" spans="1:9" outlineLevel="1" x14ac:dyDescent="0.2">
      <c r="A384" s="5" t="s">
        <v>656</v>
      </c>
      <c r="D384" s="4">
        <v>27124.655037313401</v>
      </c>
      <c r="E384" s="4">
        <v>108498.62014925299</v>
      </c>
      <c r="F384" s="4">
        <v>108498.62014925299</v>
      </c>
      <c r="G384" s="4">
        <v>108498.62014925299</v>
      </c>
      <c r="H384" s="4">
        <v>108498.62014925299</v>
      </c>
      <c r="I384" s="4">
        <v>108498.62014925299</v>
      </c>
    </row>
    <row r="385" spans="1:9" outlineLevel="1" x14ac:dyDescent="0.2">
      <c r="A385" s="5" t="s">
        <v>657</v>
      </c>
      <c r="D385" s="4">
        <v>3033.2411702127602</v>
      </c>
      <c r="E385" s="4">
        <v>12132.964680851001</v>
      </c>
      <c r="F385" s="4">
        <v>12132.964680851001</v>
      </c>
      <c r="G385" s="4">
        <v>12132.964680851001</v>
      </c>
      <c r="H385" s="4">
        <v>12132.964680851001</v>
      </c>
      <c r="I385" s="4">
        <v>12132.964680851001</v>
      </c>
    </row>
    <row r="386" spans="1:9" outlineLevel="1" x14ac:dyDescent="0.2">
      <c r="A386" s="5" t="s">
        <v>658</v>
      </c>
      <c r="D386" s="4">
        <v>5577.3977435897395</v>
      </c>
      <c r="E386" s="4">
        <v>22309.5909743589</v>
      </c>
      <c r="F386" s="4">
        <v>22309.5909743589</v>
      </c>
      <c r="G386" s="4">
        <v>22309.5909743589</v>
      </c>
      <c r="H386" s="4">
        <v>22309.5909743589</v>
      </c>
      <c r="I386" s="4">
        <v>22309.5909743589</v>
      </c>
    </row>
    <row r="387" spans="1:9" outlineLevel="1" x14ac:dyDescent="0.2">
      <c r="A387" s="5" t="s">
        <v>659</v>
      </c>
      <c r="D387" s="4">
        <v>8220.99</v>
      </c>
      <c r="E387" s="4">
        <v>32883.96</v>
      </c>
      <c r="F387" s="4">
        <v>32883.96</v>
      </c>
      <c r="G387" s="4">
        <v>32883.96</v>
      </c>
      <c r="H387" s="4">
        <v>32883.96</v>
      </c>
      <c r="I387" s="4">
        <v>32883.960000000101</v>
      </c>
    </row>
    <row r="388" spans="1:9" outlineLevel="1" x14ac:dyDescent="0.2">
      <c r="A388" s="5" t="s">
        <v>660</v>
      </c>
      <c r="D388" s="4">
        <v>1875</v>
      </c>
      <c r="E388" s="4">
        <v>7500</v>
      </c>
      <c r="F388" s="4">
        <v>7500</v>
      </c>
      <c r="G388" s="4">
        <v>7500</v>
      </c>
      <c r="H388" s="4">
        <v>7500</v>
      </c>
      <c r="I388" s="4">
        <v>7500</v>
      </c>
    </row>
    <row r="389" spans="1:9" outlineLevel="1" x14ac:dyDescent="0.2">
      <c r="A389" s="5" t="s">
        <v>661</v>
      </c>
      <c r="D389" s="4">
        <v>12281.7595253164</v>
      </c>
      <c r="E389" s="4">
        <v>49127.038101265804</v>
      </c>
      <c r="F389" s="4">
        <v>49127.038101265702</v>
      </c>
      <c r="G389" s="4">
        <v>49127.038101265702</v>
      </c>
      <c r="H389" s="4">
        <v>49127.038101265702</v>
      </c>
      <c r="I389" s="4">
        <v>49127.038101265702</v>
      </c>
    </row>
    <row r="390" spans="1:9" outlineLevel="1" x14ac:dyDescent="0.2">
      <c r="A390" s="5" t="s">
        <v>662</v>
      </c>
      <c r="D390" s="4">
        <v>6980.61</v>
      </c>
      <c r="E390" s="4">
        <v>27922.44</v>
      </c>
      <c r="F390" s="4">
        <v>27922.44</v>
      </c>
      <c r="G390" s="4">
        <v>27922.44</v>
      </c>
      <c r="H390" s="4">
        <v>27922.44</v>
      </c>
      <c r="I390" s="4">
        <v>27922.44</v>
      </c>
    </row>
    <row r="391" spans="1:9" outlineLevel="1" x14ac:dyDescent="0.2">
      <c r="A391" s="5" t="s">
        <v>663</v>
      </c>
      <c r="D391" s="4">
        <v>16533.329954058099</v>
      </c>
      <c r="E391" s="4">
        <v>66133.319816232703</v>
      </c>
      <c r="F391" s="4">
        <v>66133.319816232703</v>
      </c>
      <c r="G391" s="4">
        <v>66133.319816232601</v>
      </c>
      <c r="H391" s="4">
        <v>66133.319816232601</v>
      </c>
      <c r="I391" s="4">
        <v>66133.319816232499</v>
      </c>
    </row>
    <row r="392" spans="1:9" outlineLevel="1" x14ac:dyDescent="0.2">
      <c r="A392" s="5" t="s">
        <v>664</v>
      </c>
      <c r="D392" s="4">
        <v>47625</v>
      </c>
      <c r="E392" s="4">
        <v>190500</v>
      </c>
      <c r="F392" s="4">
        <v>190500</v>
      </c>
      <c r="G392" s="4">
        <v>190500</v>
      </c>
      <c r="H392" s="4">
        <v>190500</v>
      </c>
      <c r="I392" s="4">
        <v>190500</v>
      </c>
    </row>
    <row r="393" spans="1:9" outlineLevel="1" x14ac:dyDescent="0.2">
      <c r="A393" s="5" t="s">
        <v>665</v>
      </c>
      <c r="D393" s="4">
        <v>15991.74</v>
      </c>
      <c r="E393" s="4">
        <v>63966.96</v>
      </c>
      <c r="F393" s="4">
        <v>63966.96</v>
      </c>
      <c r="G393" s="4">
        <v>63966.959999999897</v>
      </c>
      <c r="H393" s="4">
        <v>63966.959999999803</v>
      </c>
      <c r="I393" s="4">
        <v>63966.959999999803</v>
      </c>
    </row>
    <row r="394" spans="1:9" outlineLevel="1" x14ac:dyDescent="0.2">
      <c r="A394" s="5" t="s">
        <v>666</v>
      </c>
      <c r="D394" s="4">
        <v>13692.238278335701</v>
      </c>
      <c r="E394" s="4">
        <v>54768.953113342897</v>
      </c>
      <c r="F394" s="4">
        <v>54768.953113342897</v>
      </c>
      <c r="G394" s="4">
        <v>54768.953113342897</v>
      </c>
      <c r="H394" s="4">
        <v>54768.953113342897</v>
      </c>
      <c r="I394" s="4">
        <v>54768.953113342897</v>
      </c>
    </row>
    <row r="395" spans="1:9" outlineLevel="1" x14ac:dyDescent="0.2">
      <c r="A395" s="5" t="s">
        <v>1126</v>
      </c>
    </row>
    <row r="396" spans="1:9" outlineLevel="1" x14ac:dyDescent="0.2">
      <c r="A396" s="5" t="s">
        <v>669</v>
      </c>
      <c r="B396" s="4">
        <v>23628.359999999899</v>
      </c>
      <c r="C396" s="4">
        <v>23628.359999999899</v>
      </c>
      <c r="D396" s="4">
        <v>23628.3572727272</v>
      </c>
      <c r="E396" s="4">
        <v>23628.349090909</v>
      </c>
      <c r="F396" s="4">
        <v>23628.349090909102</v>
      </c>
      <c r="G396" s="4">
        <v>23628.349090909102</v>
      </c>
      <c r="H396" s="4">
        <v>23628.349090909</v>
      </c>
      <c r="I396" s="4">
        <v>23628.349090909</v>
      </c>
    </row>
    <row r="397" spans="1:9" outlineLevel="1" x14ac:dyDescent="0.2">
      <c r="A397" s="5" t="s">
        <v>670</v>
      </c>
      <c r="B397" s="4">
        <v>7412.64</v>
      </c>
      <c r="C397" s="4">
        <v>7412.64</v>
      </c>
      <c r="D397" s="4">
        <v>7412.61340909091</v>
      </c>
      <c r="E397" s="4">
        <v>7412.5336363636297</v>
      </c>
      <c r="F397" s="4">
        <v>7412.5336363636397</v>
      </c>
      <c r="G397" s="4">
        <v>7412.5336363636397</v>
      </c>
      <c r="H397" s="4">
        <v>7412.5336363636397</v>
      </c>
      <c r="I397" s="4">
        <v>7412.5336363636397</v>
      </c>
    </row>
    <row r="398" spans="1:9" outlineLevel="1" x14ac:dyDescent="0.2">
      <c r="A398" s="5" t="s">
        <v>671</v>
      </c>
      <c r="B398" s="4">
        <v>28397.519999999899</v>
      </c>
      <c r="C398" s="4">
        <v>28397.519999999899</v>
      </c>
      <c r="D398" s="4">
        <v>28397.5124460431</v>
      </c>
      <c r="E398" s="4">
        <v>28397.489784172602</v>
      </c>
      <c r="F398" s="4">
        <v>28397.489784172602</v>
      </c>
      <c r="G398" s="4">
        <v>28397.489784172602</v>
      </c>
      <c r="H398" s="4">
        <v>28397.489784172602</v>
      </c>
      <c r="I398" s="4">
        <v>28397.489784172602</v>
      </c>
    </row>
    <row r="399" spans="1:9" outlineLevel="1" x14ac:dyDescent="0.2">
      <c r="A399" s="5" t="s">
        <v>672</v>
      </c>
      <c r="B399" s="4">
        <v>208433.4</v>
      </c>
      <c r="C399" s="4">
        <v>208433.4</v>
      </c>
      <c r="D399" s="4">
        <v>208433.372014925</v>
      </c>
      <c r="E399" s="4">
        <v>208433.28805970101</v>
      </c>
      <c r="F399" s="4">
        <v>208433.28805970101</v>
      </c>
      <c r="G399" s="4">
        <v>208433.28805970101</v>
      </c>
      <c r="H399" s="4">
        <v>208433.28805970101</v>
      </c>
      <c r="I399" s="4">
        <v>208433.28805970101</v>
      </c>
    </row>
    <row r="400" spans="1:9" outlineLevel="1" x14ac:dyDescent="0.2">
      <c r="A400" s="5" t="s">
        <v>673</v>
      </c>
      <c r="B400" s="4">
        <v>145197.84</v>
      </c>
      <c r="C400" s="4">
        <v>145197.84</v>
      </c>
      <c r="D400" s="4">
        <v>145197.78684210501</v>
      </c>
      <c r="E400" s="4">
        <v>145197.627368421</v>
      </c>
      <c r="F400" s="4">
        <v>145197.627368421</v>
      </c>
      <c r="G400" s="4">
        <v>145197.627368421</v>
      </c>
      <c r="H400" s="4">
        <v>145197.627368421</v>
      </c>
      <c r="I400" s="4">
        <v>72598.813684210501</v>
      </c>
    </row>
    <row r="401" spans="1:9" outlineLevel="1" x14ac:dyDescent="0.2">
      <c r="A401" s="5" t="s">
        <v>674</v>
      </c>
      <c r="B401" s="4">
        <v>19821.240000000002</v>
      </c>
      <c r="C401" s="4">
        <v>19821.240000000002</v>
      </c>
      <c r="D401" s="4">
        <v>19821.2457894736</v>
      </c>
      <c r="E401" s="4">
        <v>19821.2631578947</v>
      </c>
      <c r="F401" s="4">
        <v>19821.2631578947</v>
      </c>
      <c r="G401" s="4">
        <v>19821.2631578947</v>
      </c>
      <c r="H401" s="4">
        <v>19821.2631578947</v>
      </c>
      <c r="I401" s="4">
        <v>9910.6315789473592</v>
      </c>
    </row>
    <row r="402" spans="1:9" outlineLevel="1" x14ac:dyDescent="0.2">
      <c r="A402" s="5" t="s">
        <v>675</v>
      </c>
      <c r="B402" s="4">
        <v>4527.3599999999897</v>
      </c>
      <c r="C402" s="4">
        <v>4527.3599999999897</v>
      </c>
      <c r="D402" s="4">
        <v>4527.3843925233596</v>
      </c>
      <c r="E402" s="4">
        <v>4527.4575700934502</v>
      </c>
      <c r="F402" s="4">
        <v>4527.4575700934502</v>
      </c>
      <c r="G402" s="4">
        <v>4527.4575700934502</v>
      </c>
      <c r="H402" s="4">
        <v>4527.4575700934502</v>
      </c>
      <c r="I402" s="4">
        <v>4527.4575700934502</v>
      </c>
    </row>
    <row r="403" spans="1:9" outlineLevel="1" x14ac:dyDescent="0.2">
      <c r="A403" s="5" t="s">
        <v>676</v>
      </c>
      <c r="B403" s="4">
        <v>12219.24</v>
      </c>
      <c r="C403" s="4">
        <v>12219.24</v>
      </c>
      <c r="D403" s="4">
        <v>12219.243453237401</v>
      </c>
      <c r="E403" s="4">
        <v>12219.253812949601</v>
      </c>
      <c r="F403" s="4">
        <v>12219.253812949601</v>
      </c>
      <c r="G403" s="4">
        <v>12219.253812949601</v>
      </c>
      <c r="H403" s="4">
        <v>12219.253812949601</v>
      </c>
      <c r="I403" s="4">
        <v>12219.253812949601</v>
      </c>
    </row>
    <row r="404" spans="1:9" outlineLevel="1" x14ac:dyDescent="0.2">
      <c r="A404" s="5" t="s">
        <v>677</v>
      </c>
      <c r="B404" s="4">
        <v>14812.08</v>
      </c>
      <c r="C404" s="4">
        <v>14812.08</v>
      </c>
      <c r="D404" s="4">
        <v>14812.1126829268</v>
      </c>
      <c r="E404" s="4">
        <v>14812.210731707301</v>
      </c>
      <c r="F404" s="4">
        <v>14812.210731707301</v>
      </c>
      <c r="G404" s="4">
        <v>14812.210731707301</v>
      </c>
      <c r="H404" s="4">
        <v>14812.210731707301</v>
      </c>
      <c r="I404" s="4">
        <v>14812.210731707301</v>
      </c>
    </row>
    <row r="405" spans="1:9" outlineLevel="1" x14ac:dyDescent="0.2">
      <c r="A405" s="5" t="s">
        <v>678</v>
      </c>
      <c r="B405" s="4">
        <v>5722.7999999999902</v>
      </c>
      <c r="C405" s="4">
        <v>5722.7999999999902</v>
      </c>
      <c r="D405" s="4">
        <v>5722.8144444444397</v>
      </c>
      <c r="E405" s="4">
        <v>5722.85777777777</v>
      </c>
      <c r="F405" s="4">
        <v>5722.85777777777</v>
      </c>
      <c r="G405" s="4">
        <v>5722.85777777778</v>
      </c>
      <c r="H405" s="4">
        <v>5722.85777777778</v>
      </c>
      <c r="I405" s="4">
        <v>5722.85777777778</v>
      </c>
    </row>
    <row r="406" spans="1:9" outlineLevel="1" x14ac:dyDescent="0.2">
      <c r="A406" s="5" t="s">
        <v>679</v>
      </c>
      <c r="B406" s="4">
        <v>4129.4399999999996</v>
      </c>
      <c r="C406" s="4">
        <v>4129.4399999999996</v>
      </c>
      <c r="D406" s="4">
        <v>4129.4631111111103</v>
      </c>
      <c r="E406" s="4">
        <v>4129.5324444444404</v>
      </c>
      <c r="F406" s="4">
        <v>4129.5324444444404</v>
      </c>
      <c r="G406" s="4">
        <v>4129.5324444444404</v>
      </c>
      <c r="H406" s="4">
        <v>4129.5324444444404</v>
      </c>
      <c r="I406" s="4">
        <v>4129.5324444444404</v>
      </c>
    </row>
    <row r="407" spans="1:9" outlineLevel="1" x14ac:dyDescent="0.2">
      <c r="A407" s="5" t="s">
        <v>680</v>
      </c>
      <c r="B407" s="4">
        <v>10643.52</v>
      </c>
      <c r="C407" s="4">
        <v>10643.52</v>
      </c>
      <c r="D407" s="4">
        <v>10643.5356363636</v>
      </c>
      <c r="E407" s="4">
        <v>10643.582545454499</v>
      </c>
      <c r="F407" s="4">
        <v>10643.582545454499</v>
      </c>
      <c r="G407" s="4">
        <v>10643.582545454499</v>
      </c>
      <c r="H407" s="4">
        <v>10643.582545454499</v>
      </c>
      <c r="I407" s="4">
        <v>10643.582545454499</v>
      </c>
    </row>
    <row r="408" spans="1:9" outlineLevel="1" x14ac:dyDescent="0.2">
      <c r="A408" s="5" t="s">
        <v>681</v>
      </c>
      <c r="B408" s="4">
        <v>5636.3999999999896</v>
      </c>
      <c r="C408" s="4">
        <v>5636.3999999999896</v>
      </c>
      <c r="D408" s="4">
        <v>5636.3896363636304</v>
      </c>
      <c r="E408" s="4">
        <v>5636.35854545454</v>
      </c>
      <c r="F408" s="4">
        <v>5636.35854545455</v>
      </c>
      <c r="G408" s="4">
        <v>5636.35854545455</v>
      </c>
      <c r="H408" s="4">
        <v>5636.35854545455</v>
      </c>
      <c r="I408" s="4">
        <v>5636.35854545455</v>
      </c>
    </row>
    <row r="409" spans="1:9" outlineLevel="1" x14ac:dyDescent="0.2">
      <c r="A409" s="5" t="s">
        <v>682</v>
      </c>
      <c r="B409" s="4">
        <v>0.38</v>
      </c>
    </row>
    <row r="410" spans="1:9" outlineLevel="1" x14ac:dyDescent="0.2">
      <c r="A410" s="5" t="s">
        <v>683</v>
      </c>
      <c r="B410" s="4">
        <v>317861.52</v>
      </c>
      <c r="C410" s="4">
        <v>317861.52</v>
      </c>
      <c r="D410" s="4">
        <v>317861.51284090901</v>
      </c>
      <c r="E410" s="4">
        <v>317861.49136363599</v>
      </c>
      <c r="F410" s="4">
        <v>317861.49136363599</v>
      </c>
      <c r="G410" s="4">
        <v>317861.49136363599</v>
      </c>
      <c r="H410" s="4">
        <v>317861.49136363599</v>
      </c>
      <c r="I410" s="4">
        <v>317861.49136363599</v>
      </c>
    </row>
    <row r="411" spans="1:9" outlineLevel="1" x14ac:dyDescent="0.2">
      <c r="A411" s="5" t="s">
        <v>684</v>
      </c>
      <c r="B411" s="4">
        <v>703706.63999999897</v>
      </c>
      <c r="C411" s="4">
        <v>703706.63999999897</v>
      </c>
      <c r="D411" s="4">
        <v>703706.38499999896</v>
      </c>
      <c r="E411" s="4">
        <v>175926.40499999901</v>
      </c>
    </row>
    <row r="412" spans="1:9" outlineLevel="1" x14ac:dyDescent="0.2">
      <c r="A412" s="5" t="s">
        <v>685</v>
      </c>
      <c r="B412" s="4">
        <v>418946.63999999902</v>
      </c>
      <c r="C412" s="4">
        <v>418946.63999999902</v>
      </c>
      <c r="D412" s="4">
        <v>418946.67115384602</v>
      </c>
      <c r="E412" s="4">
        <v>418946.76461538399</v>
      </c>
      <c r="F412" s="4">
        <v>418946.76461538498</v>
      </c>
      <c r="G412" s="4">
        <v>418946.76461538498</v>
      </c>
      <c r="H412" s="4">
        <v>418946.76461538498</v>
      </c>
      <c r="I412" s="4">
        <v>418946.76461538498</v>
      </c>
    </row>
    <row r="413" spans="1:9" outlineLevel="1" x14ac:dyDescent="0.2">
      <c r="A413" s="5" t="s">
        <v>686</v>
      </c>
      <c r="B413" s="4">
        <v>204121.2</v>
      </c>
      <c r="C413" s="4">
        <v>204121.2</v>
      </c>
      <c r="D413" s="4">
        <v>204121.20781512599</v>
      </c>
      <c r="E413" s="4">
        <v>204121.23126050399</v>
      </c>
      <c r="F413" s="4">
        <v>204121.23126050399</v>
      </c>
      <c r="G413" s="4">
        <v>204121.23126050399</v>
      </c>
      <c r="H413" s="4">
        <v>204121.231260503</v>
      </c>
      <c r="I413" s="4">
        <v>204121.231260503</v>
      </c>
    </row>
    <row r="414" spans="1:9" outlineLevel="1" x14ac:dyDescent="0.2">
      <c r="A414" s="5" t="s">
        <v>687</v>
      </c>
      <c r="B414" s="4">
        <v>10022.64</v>
      </c>
      <c r="C414" s="4">
        <v>10022.64</v>
      </c>
      <c r="D414" s="4">
        <v>10022.64</v>
      </c>
      <c r="E414" s="4">
        <v>10022.639999999899</v>
      </c>
      <c r="F414" s="4">
        <v>10022.639999999899</v>
      </c>
      <c r="G414" s="4">
        <v>10022.639999999899</v>
      </c>
      <c r="H414" s="4">
        <v>10022.639999999899</v>
      </c>
      <c r="I414" s="4">
        <v>10022.639999999899</v>
      </c>
    </row>
    <row r="415" spans="1:9" outlineLevel="1" x14ac:dyDescent="0.2">
      <c r="A415" s="5" t="s">
        <v>688</v>
      </c>
      <c r="B415" s="4">
        <v>13229.639999999899</v>
      </c>
      <c r="C415" s="4">
        <v>13229.639999999899</v>
      </c>
      <c r="D415" s="4">
        <v>13261.145428571401</v>
      </c>
      <c r="E415" s="4">
        <v>13355.661714285699</v>
      </c>
      <c r="F415" s="4">
        <v>13355.661714285699</v>
      </c>
      <c r="G415" s="4">
        <v>13355.661714285699</v>
      </c>
      <c r="H415" s="4">
        <v>13355.661714285699</v>
      </c>
      <c r="I415" s="4">
        <v>13355.661714285699</v>
      </c>
    </row>
    <row r="416" spans="1:9" outlineLevel="1" x14ac:dyDescent="0.2">
      <c r="A416" s="5" t="s">
        <v>689</v>
      </c>
      <c r="B416" s="4">
        <v>7733.64</v>
      </c>
      <c r="C416" s="4">
        <v>7733.64</v>
      </c>
      <c r="D416" s="4">
        <v>7742.3191891891902</v>
      </c>
      <c r="E416" s="4">
        <v>7768.3567567567497</v>
      </c>
      <c r="F416" s="4">
        <v>7768.3567567567497</v>
      </c>
      <c r="G416" s="4">
        <v>7768.3567567567397</v>
      </c>
      <c r="H416" s="4">
        <v>7768.3567567567397</v>
      </c>
      <c r="I416" s="4">
        <v>7768.3567567567297</v>
      </c>
    </row>
    <row r="417" spans="1:9" outlineLevel="1" x14ac:dyDescent="0.2">
      <c r="A417" s="5" t="s">
        <v>629</v>
      </c>
      <c r="B417" s="4">
        <v>81484.56</v>
      </c>
      <c r="C417" s="4">
        <v>81484.56</v>
      </c>
      <c r="D417" s="4">
        <v>81484.5934090909</v>
      </c>
      <c r="E417" s="4">
        <v>81484.693636363605</v>
      </c>
      <c r="F417" s="4">
        <v>81484.693636363707</v>
      </c>
      <c r="G417" s="4">
        <v>81484.693636363707</v>
      </c>
      <c r="H417" s="4">
        <v>81484.693636363707</v>
      </c>
      <c r="I417" s="4">
        <v>81484.693636363707</v>
      </c>
    </row>
    <row r="418" spans="1:9" outlineLevel="1" x14ac:dyDescent="0.2">
      <c r="A418" s="5" t="s">
        <v>646</v>
      </c>
      <c r="D418" s="4">
        <v>92319.203365384601</v>
      </c>
      <c r="E418" s="4">
        <v>369276.813461538</v>
      </c>
      <c r="F418" s="4">
        <v>369276.813461538</v>
      </c>
      <c r="G418" s="4">
        <v>369276.81346153899</v>
      </c>
      <c r="H418" s="4">
        <v>369276.81346153899</v>
      </c>
      <c r="I418" s="4">
        <v>369276.81346153899</v>
      </c>
    </row>
    <row r="419" spans="1:9" outlineLevel="1" x14ac:dyDescent="0.2">
      <c r="A419" s="5" t="s">
        <v>647</v>
      </c>
      <c r="D419" s="4">
        <v>220449.05513513499</v>
      </c>
      <c r="E419" s="4">
        <v>881796.22054053994</v>
      </c>
      <c r="F419" s="4">
        <v>881796.22054053994</v>
      </c>
      <c r="G419" s="4">
        <v>881796.22054053901</v>
      </c>
      <c r="H419" s="4">
        <v>881796.22054053901</v>
      </c>
      <c r="I419" s="4">
        <v>881796.22054053796</v>
      </c>
    </row>
    <row r="420" spans="1:9" outlineLevel="1" x14ac:dyDescent="0.2">
      <c r="A420" s="5" t="s">
        <v>648</v>
      </c>
      <c r="D420" s="4">
        <v>90655.412777777703</v>
      </c>
      <c r="E420" s="4">
        <v>362621.65111111</v>
      </c>
      <c r="F420" s="4">
        <v>362621.65111111</v>
      </c>
      <c r="G420" s="4">
        <v>362621.65111111</v>
      </c>
      <c r="H420" s="4">
        <v>362621.65111111</v>
      </c>
      <c r="I420" s="4">
        <v>362621.65111110901</v>
      </c>
    </row>
    <row r="421" spans="1:9" outlineLevel="1" x14ac:dyDescent="0.2">
      <c r="A421" s="5" t="s">
        <v>649</v>
      </c>
      <c r="D421" s="4">
        <v>95925.913448275795</v>
      </c>
      <c r="E421" s="4">
        <v>383703.653793103</v>
      </c>
      <c r="F421" s="4">
        <v>383703.653793103</v>
      </c>
      <c r="G421" s="4">
        <v>383703.65379310201</v>
      </c>
      <c r="H421" s="4">
        <v>383703.65379310201</v>
      </c>
      <c r="I421" s="4">
        <v>383703.65379310201</v>
      </c>
    </row>
    <row r="422" spans="1:9" outlineLevel="1" x14ac:dyDescent="0.2">
      <c r="A422" s="5" t="s">
        <v>651</v>
      </c>
      <c r="D422" s="4">
        <v>157384.09174999999</v>
      </c>
      <c r="E422" s="4">
        <v>629536.36699999904</v>
      </c>
      <c r="F422" s="4">
        <v>629536.36699999904</v>
      </c>
      <c r="G422" s="4">
        <v>629536.36699999904</v>
      </c>
      <c r="H422" s="4">
        <v>629536.36699999799</v>
      </c>
      <c r="I422" s="4">
        <v>629536.36699999799</v>
      </c>
    </row>
    <row r="423" spans="1:9" outlineLevel="1" x14ac:dyDescent="0.2">
      <c r="A423" s="5" t="s">
        <v>652</v>
      </c>
      <c r="D423" s="4">
        <v>13044.7273828125</v>
      </c>
      <c r="E423" s="4">
        <v>52178.909531249999</v>
      </c>
      <c r="F423" s="4">
        <v>52178.909531249999</v>
      </c>
      <c r="G423" s="4">
        <v>52178.909531249999</v>
      </c>
      <c r="H423" s="4">
        <v>52178.909531249999</v>
      </c>
      <c r="I423" s="4">
        <v>52178.909531250101</v>
      </c>
    </row>
    <row r="424" spans="1:9" outlineLevel="1" x14ac:dyDescent="0.2">
      <c r="A424" s="5" t="s">
        <v>653</v>
      </c>
      <c r="D424" s="4">
        <v>289347.86896551697</v>
      </c>
      <c r="E424" s="4">
        <v>1157391.47586206</v>
      </c>
      <c r="F424" s="4">
        <v>1157391.47586207</v>
      </c>
      <c r="G424" s="4">
        <v>1157391.47586207</v>
      </c>
      <c r="H424" s="4">
        <v>1157391.47586207</v>
      </c>
      <c r="I424" s="4">
        <v>1157391.47586207</v>
      </c>
    </row>
    <row r="425" spans="1:9" outlineLevel="1" x14ac:dyDescent="0.2">
      <c r="A425" s="5" t="s">
        <v>654</v>
      </c>
      <c r="D425" s="4">
        <v>203125.477992278</v>
      </c>
      <c r="E425" s="4">
        <v>812501.911969112</v>
      </c>
      <c r="F425" s="4">
        <v>812501.911969112</v>
      </c>
      <c r="G425" s="4">
        <v>812501.911969112</v>
      </c>
      <c r="H425" s="4">
        <v>812501.911969112</v>
      </c>
      <c r="I425" s="4">
        <v>812501.91196911095</v>
      </c>
    </row>
    <row r="426" spans="1:9" outlineLevel="1" x14ac:dyDescent="0.2">
      <c r="A426" s="5" t="s">
        <v>1127</v>
      </c>
    </row>
    <row r="427" spans="1:9" outlineLevel="1" x14ac:dyDescent="0.2">
      <c r="A427" s="5" t="s">
        <v>672</v>
      </c>
      <c r="B427" s="4">
        <v>-68767.679999999993</v>
      </c>
      <c r="C427" s="4">
        <v>-68767.679999999993</v>
      </c>
      <c r="D427" s="4">
        <v>-68639.353880597002</v>
      </c>
      <c r="E427" s="4">
        <v>-68254.375522388</v>
      </c>
      <c r="F427" s="4">
        <v>-68254.375522387898</v>
      </c>
      <c r="G427" s="4">
        <v>-68254.375522387898</v>
      </c>
      <c r="H427" s="4">
        <v>-68254.375522387898</v>
      </c>
      <c r="I427" s="4">
        <v>-68254.375522387898</v>
      </c>
    </row>
    <row r="428" spans="1:9" outlineLevel="1" x14ac:dyDescent="0.2">
      <c r="A428" s="5" t="s">
        <v>683</v>
      </c>
      <c r="B428" s="4">
        <v>-10932.36</v>
      </c>
      <c r="C428" s="4">
        <v>-10932.36</v>
      </c>
      <c r="D428" s="4">
        <v>-10901.2670454545</v>
      </c>
      <c r="E428" s="4">
        <v>-10807.9881818181</v>
      </c>
      <c r="F428" s="4">
        <v>-10807.9881818181</v>
      </c>
      <c r="G428" s="4">
        <v>-10807.9881818181</v>
      </c>
      <c r="H428" s="4">
        <v>-10807.9881818182</v>
      </c>
      <c r="I428" s="4">
        <v>-10807.9881818182</v>
      </c>
    </row>
    <row r="429" spans="1:9" outlineLevel="1" x14ac:dyDescent="0.2">
      <c r="A429" s="5" t="s">
        <v>686</v>
      </c>
      <c r="B429" s="4">
        <v>-56088.6</v>
      </c>
      <c r="C429" s="4">
        <v>-56088.6</v>
      </c>
      <c r="D429" s="4">
        <v>-55970.743361344503</v>
      </c>
      <c r="E429" s="4">
        <v>-55617.173445378103</v>
      </c>
      <c r="F429" s="4">
        <v>-55617.173445378001</v>
      </c>
      <c r="G429" s="4">
        <v>-55617.173445378001</v>
      </c>
      <c r="H429" s="4">
        <v>-55617.173445378001</v>
      </c>
      <c r="I429" s="4">
        <v>-55617.173445378001</v>
      </c>
    </row>
    <row r="430" spans="1:9" outlineLevel="1" x14ac:dyDescent="0.2">
      <c r="A430" s="5" t="s">
        <v>690</v>
      </c>
      <c r="B430" s="4">
        <v>-72246.48</v>
      </c>
      <c r="C430" s="4">
        <v>-72246.48</v>
      </c>
      <c r="D430" s="4">
        <v>-82004.302799999903</v>
      </c>
      <c r="E430" s="4">
        <v>-111277.771199999</v>
      </c>
      <c r="F430" s="4">
        <v>-111277.771199999</v>
      </c>
      <c r="G430" s="4">
        <v>-111277.771199999</v>
      </c>
      <c r="H430" s="4">
        <v>-111277.771199999</v>
      </c>
      <c r="I430" s="4">
        <v>-111277.771199999</v>
      </c>
    </row>
    <row r="431" spans="1:9" outlineLevel="1" x14ac:dyDescent="0.2">
      <c r="A431" s="5" t="s">
        <v>691</v>
      </c>
    </row>
    <row r="432" spans="1:9" outlineLevel="1" x14ac:dyDescent="0.2">
      <c r="A432" s="5" t="s">
        <v>692</v>
      </c>
    </row>
    <row r="433" spans="1:9" outlineLevel="1" x14ac:dyDescent="0.2">
      <c r="A433" s="5" t="s">
        <v>625</v>
      </c>
      <c r="B433" s="4">
        <v>989259.54583333305</v>
      </c>
      <c r="C433" s="4">
        <v>662489.92883333296</v>
      </c>
      <c r="D433" s="4">
        <v>980217.14132425794</v>
      </c>
      <c r="E433" s="4">
        <v>3035120.1145338099</v>
      </c>
      <c r="F433" s="4">
        <v>8293063.7962321099</v>
      </c>
      <c r="G433" s="4">
        <v>5388632.6807039101</v>
      </c>
      <c r="H433" s="4">
        <v>7887646.8501610896</v>
      </c>
      <c r="I433" s="4">
        <v>10852974.19461</v>
      </c>
    </row>
    <row r="434" spans="1:9" outlineLevel="1" x14ac:dyDescent="0.2">
      <c r="A434" s="5" t="s">
        <v>694</v>
      </c>
    </row>
    <row r="435" spans="1:9" outlineLevel="1" x14ac:dyDescent="0.2">
      <c r="A435" s="5" t="s">
        <v>695</v>
      </c>
    </row>
    <row r="436" spans="1:9" outlineLevel="1" x14ac:dyDescent="0.2">
      <c r="A436" s="5" t="s">
        <v>625</v>
      </c>
      <c r="B436" s="4">
        <v>435931602.299999</v>
      </c>
      <c r="C436" s="4">
        <v>453071602.85000002</v>
      </c>
      <c r="D436" s="4">
        <v>449896260.93194401</v>
      </c>
      <c r="E436" s="4">
        <v>441014000.04405397</v>
      </c>
      <c r="F436" s="4">
        <v>450663415.16330498</v>
      </c>
      <c r="G436" s="4">
        <v>463770638.42803401</v>
      </c>
      <c r="H436" s="4">
        <v>479219477.70303798</v>
      </c>
      <c r="I436" s="4">
        <v>486318795.85549802</v>
      </c>
    </row>
    <row r="437" spans="1:9" outlineLevel="1" x14ac:dyDescent="0.2">
      <c r="A437" s="5" t="s">
        <v>696</v>
      </c>
    </row>
    <row r="438" spans="1:9" outlineLevel="1" x14ac:dyDescent="0.2">
      <c r="A438" s="5" t="s">
        <v>697</v>
      </c>
    </row>
    <row r="439" spans="1:9" outlineLevel="1" x14ac:dyDescent="0.2">
      <c r="A439" s="5" t="s">
        <v>625</v>
      </c>
      <c r="B439" s="4">
        <v>243045573.52000001</v>
      </c>
      <c r="C439" s="4">
        <v>262313993.27999899</v>
      </c>
      <c r="D439" s="4">
        <v>264233174.815855</v>
      </c>
      <c r="E439" s="4">
        <v>250281747.78808099</v>
      </c>
      <c r="F439" s="4">
        <v>256610600.000889</v>
      </c>
      <c r="G439" s="4">
        <v>262621989.401061</v>
      </c>
      <c r="H439" s="4">
        <v>273858508.18933702</v>
      </c>
      <c r="I439" s="4">
        <v>279129203.65726799</v>
      </c>
    </row>
    <row r="440" spans="1:9" outlineLevel="1" x14ac:dyDescent="0.2">
      <c r="A440" s="5" t="s">
        <v>698</v>
      </c>
    </row>
    <row r="441" spans="1:9" outlineLevel="1" x14ac:dyDescent="0.2">
      <c r="A441" s="5" t="s">
        <v>699</v>
      </c>
    </row>
    <row r="442" spans="1:9" outlineLevel="1" x14ac:dyDescent="0.2">
      <c r="A442" s="5" t="s">
        <v>625</v>
      </c>
      <c r="B442" s="4">
        <v>39489194.369999997</v>
      </c>
      <c r="C442" s="4">
        <v>40703620.789999902</v>
      </c>
      <c r="D442" s="4">
        <v>39092134.940600798</v>
      </c>
      <c r="E442" s="4">
        <v>41121429.335615799</v>
      </c>
      <c r="F442" s="4">
        <v>41687645.529436998</v>
      </c>
      <c r="G442" s="4">
        <v>41714016.002064198</v>
      </c>
      <c r="H442" s="4">
        <v>41707559.523732901</v>
      </c>
      <c r="I442" s="4">
        <v>41706796.240299597</v>
      </c>
    </row>
    <row r="443" spans="1:9" outlineLevel="1" x14ac:dyDescent="0.2">
      <c r="A443" s="5" t="s">
        <v>700</v>
      </c>
    </row>
    <row r="444" spans="1:9" outlineLevel="1" x14ac:dyDescent="0.2">
      <c r="A444" s="5" t="s">
        <v>625</v>
      </c>
      <c r="B444" s="4">
        <v>-15952940.7199999</v>
      </c>
      <c r="C444" s="4">
        <v>-17269916.640000001</v>
      </c>
      <c r="D444" s="4">
        <v>-18500871.379654702</v>
      </c>
      <c r="E444" s="4">
        <v>-19750531.504455999</v>
      </c>
      <c r="F444" s="4">
        <v>-20699353.057242401</v>
      </c>
      <c r="G444" s="4">
        <v>-21384789.924574502</v>
      </c>
      <c r="H444" s="4">
        <v>-22070226.791906599</v>
      </c>
      <c r="I444" s="4">
        <v>-22755663.6592387</v>
      </c>
    </row>
    <row r="445" spans="1:9" outlineLevel="1" x14ac:dyDescent="0.2">
      <c r="A445" s="5" t="s">
        <v>701</v>
      </c>
    </row>
    <row r="446" spans="1:9" outlineLevel="1" x14ac:dyDescent="0.2">
      <c r="A446" s="5" t="s">
        <v>702</v>
      </c>
    </row>
    <row r="447" spans="1:9" outlineLevel="1" x14ac:dyDescent="0.2">
      <c r="A447" s="5" t="s">
        <v>625</v>
      </c>
      <c r="B447" s="4">
        <v>7190838.5199999902</v>
      </c>
      <c r="C447" s="4">
        <v>7605275.8099999903</v>
      </c>
      <c r="D447" s="4">
        <v>7804484.3149486296</v>
      </c>
      <c r="E447" s="4">
        <v>7234556.6015934404</v>
      </c>
      <c r="F447" s="4">
        <v>7474218.4342469396</v>
      </c>
      <c r="G447" s="4">
        <v>7653167.7373016104</v>
      </c>
      <c r="H447" s="4">
        <v>8033561.9758666502</v>
      </c>
      <c r="I447" s="4">
        <v>8223146.5334358998</v>
      </c>
    </row>
    <row r="448" spans="1:9" outlineLevel="1" x14ac:dyDescent="0.2">
      <c r="A448" s="5" t="s">
        <v>703</v>
      </c>
    </row>
    <row r="449" spans="1:9" outlineLevel="1" x14ac:dyDescent="0.2">
      <c r="A449" s="5" t="s">
        <v>1128</v>
      </c>
    </row>
    <row r="450" spans="1:9" outlineLevel="1" x14ac:dyDescent="0.2">
      <c r="A450" s="5" t="s">
        <v>704</v>
      </c>
      <c r="C450" s="4">
        <v>84081473.321155295</v>
      </c>
      <c r="D450" s="4">
        <v>80049468.515269101</v>
      </c>
      <c r="E450" s="4">
        <v>77559767.773681298</v>
      </c>
    </row>
    <row r="451" spans="1:9" outlineLevel="1" x14ac:dyDescent="0.2">
      <c r="A451" s="5" t="s">
        <v>705</v>
      </c>
      <c r="C451" s="4">
        <v>69583538.413608894</v>
      </c>
      <c r="D451" s="4">
        <v>64545131.372979499</v>
      </c>
      <c r="E451" s="4">
        <v>62852259.313312203</v>
      </c>
    </row>
    <row r="452" spans="1:9" outlineLevel="1" x14ac:dyDescent="0.2">
      <c r="A452" s="5" t="s">
        <v>706</v>
      </c>
      <c r="C452" s="4">
        <v>4479885.7493302096</v>
      </c>
      <c r="D452" s="4">
        <v>4237059.1437127599</v>
      </c>
      <c r="E452" s="4">
        <v>4300184.8166216202</v>
      </c>
    </row>
    <row r="453" spans="1:9" outlineLevel="1" x14ac:dyDescent="0.2">
      <c r="A453" s="5" t="s">
        <v>707</v>
      </c>
      <c r="C453" s="4">
        <v>679243.89350262401</v>
      </c>
      <c r="D453" s="4">
        <v>625779.88462508295</v>
      </c>
      <c r="E453" s="4">
        <v>647728.33842305397</v>
      </c>
    </row>
    <row r="454" spans="1:9" outlineLevel="1" x14ac:dyDescent="0.2">
      <c r="A454" s="5" t="s">
        <v>708</v>
      </c>
      <c r="C454" s="4">
        <v>36634.676070295201</v>
      </c>
      <c r="D454" s="4">
        <v>32016.156913820902</v>
      </c>
      <c r="E454" s="4">
        <v>31572.591158990399</v>
      </c>
    </row>
    <row r="455" spans="1:9" outlineLevel="1" x14ac:dyDescent="0.2">
      <c r="A455" s="5" t="s">
        <v>709</v>
      </c>
      <c r="C455" s="4">
        <v>139223.94633263699</v>
      </c>
      <c r="D455" s="4">
        <v>126406.92649964801</v>
      </c>
      <c r="E455" s="4">
        <v>123696.16680273</v>
      </c>
    </row>
    <row r="456" spans="1:9" outlineLevel="1" x14ac:dyDescent="0.2">
      <c r="A456" s="5" t="s">
        <v>710</v>
      </c>
    </row>
    <row r="457" spans="1:9" outlineLevel="1" x14ac:dyDescent="0.2">
      <c r="A457" s="5" t="s">
        <v>711</v>
      </c>
    </row>
    <row r="458" spans="1:9" outlineLevel="1" x14ac:dyDescent="0.2">
      <c r="A458" s="5" t="s">
        <v>625</v>
      </c>
      <c r="D458" s="4">
        <v>-53149.11</v>
      </c>
      <c r="E458" s="4">
        <v>-187577.87999999899</v>
      </c>
      <c r="F458" s="4">
        <v>-187577.87999999899</v>
      </c>
      <c r="G458" s="4">
        <v>-187577.87999999899</v>
      </c>
      <c r="H458" s="4">
        <v>-187577.87999999899</v>
      </c>
      <c r="I458" s="4">
        <v>-187577.87999999899</v>
      </c>
    </row>
    <row r="459" spans="1:9" outlineLevel="1" x14ac:dyDescent="0.2">
      <c r="A459" s="5" t="s">
        <v>712</v>
      </c>
    </row>
    <row r="460" spans="1:9" outlineLevel="1" x14ac:dyDescent="0.2">
      <c r="A460" s="5" t="s">
        <v>625</v>
      </c>
      <c r="D460" s="4">
        <v>-16167368</v>
      </c>
      <c r="E460" s="4">
        <v>-59251450.468698896</v>
      </c>
      <c r="F460" s="4">
        <v>-59714860.505227298</v>
      </c>
      <c r="G460" s="4">
        <v>-61422789.548383601</v>
      </c>
      <c r="H460" s="4">
        <v>-62338948.589001797</v>
      </c>
      <c r="I460" s="4">
        <v>-63726176.742255598</v>
      </c>
    </row>
    <row r="461" spans="1:9" outlineLevel="1" x14ac:dyDescent="0.2">
      <c r="A461" s="5" t="s">
        <v>713</v>
      </c>
    </row>
    <row r="462" spans="1:9" outlineLevel="1" x14ac:dyDescent="0.2">
      <c r="A462" s="5" t="s">
        <v>625</v>
      </c>
      <c r="D462" s="4">
        <v>-17865602.629999999</v>
      </c>
      <c r="E462" s="4">
        <v>-28101886.019999899</v>
      </c>
      <c r="F462" s="4">
        <v>-28439892.169999901</v>
      </c>
      <c r="G462" s="4">
        <v>-34545427.739999898</v>
      </c>
      <c r="H462" s="4">
        <v>-35236336.294799998</v>
      </c>
      <c r="I462" s="4">
        <v>-35941063.020695999</v>
      </c>
    </row>
    <row r="463" spans="1:9" outlineLevel="1" x14ac:dyDescent="0.2">
      <c r="A463" s="5" t="s">
        <v>714</v>
      </c>
    </row>
    <row r="464" spans="1:9" outlineLevel="1" x14ac:dyDescent="0.2">
      <c r="A464" s="5" t="s">
        <v>625</v>
      </c>
      <c r="D464" s="4">
        <v>-21600</v>
      </c>
      <c r="E464" s="4">
        <v>-86400</v>
      </c>
      <c r="F464" s="4">
        <v>-86400</v>
      </c>
      <c r="G464" s="4">
        <v>-86400</v>
      </c>
      <c r="H464" s="4">
        <v>-86400</v>
      </c>
      <c r="I464" s="4">
        <v>-86400</v>
      </c>
    </row>
    <row r="465" spans="1:9" outlineLevel="1" x14ac:dyDescent="0.2">
      <c r="A465" s="5" t="s">
        <v>715</v>
      </c>
    </row>
    <row r="466" spans="1:9" outlineLevel="1" x14ac:dyDescent="0.2">
      <c r="A466" s="5" t="s">
        <v>625</v>
      </c>
      <c r="D466" s="4">
        <v>-11198100.490555599</v>
      </c>
      <c r="E466" s="4">
        <v>-45273566.3184314</v>
      </c>
      <c r="F466" s="4">
        <v>-44521470.6591639</v>
      </c>
      <c r="G466" s="4">
        <v>-44112447.102629699</v>
      </c>
      <c r="H466" s="4">
        <v>-42324205.106220201</v>
      </c>
      <c r="I466" s="4">
        <v>-40866403.599896103</v>
      </c>
    </row>
    <row r="467" spans="1:9" outlineLevel="1" x14ac:dyDescent="0.2">
      <c r="A467" s="5" t="s">
        <v>716</v>
      </c>
    </row>
    <row r="468" spans="1:9" outlineLevel="1" x14ac:dyDescent="0.2">
      <c r="A468" s="5" t="s">
        <v>625</v>
      </c>
      <c r="D468" s="4">
        <v>-60280.5</v>
      </c>
      <c r="E468" s="4">
        <v>-241122</v>
      </c>
      <c r="F468" s="4">
        <v>-241122</v>
      </c>
      <c r="G468" s="4">
        <v>-241122</v>
      </c>
      <c r="H468" s="4">
        <v>-241122</v>
      </c>
      <c r="I468" s="4">
        <v>-241122</v>
      </c>
    </row>
    <row r="469" spans="1:9" outlineLevel="1" x14ac:dyDescent="0.2">
      <c r="A469" s="5" t="s">
        <v>717</v>
      </c>
    </row>
    <row r="470" spans="1:9" outlineLevel="1" x14ac:dyDescent="0.2">
      <c r="A470" s="5" t="s">
        <v>625</v>
      </c>
      <c r="D470" s="4">
        <v>-988578.77</v>
      </c>
      <c r="E470" s="4">
        <v>-3293496.12</v>
      </c>
      <c r="F470" s="4">
        <v>-3293496.12</v>
      </c>
      <c r="G470" s="4">
        <v>-3293496.12</v>
      </c>
      <c r="H470" s="4">
        <v>-3293496.12</v>
      </c>
      <c r="I470" s="4">
        <v>-3293496.12</v>
      </c>
    </row>
    <row r="471" spans="1:9" outlineLevel="1" x14ac:dyDescent="0.2">
      <c r="A471" s="5" t="s">
        <v>718</v>
      </c>
    </row>
    <row r="472" spans="1:9" outlineLevel="1" x14ac:dyDescent="0.2">
      <c r="A472" s="5" t="s">
        <v>625</v>
      </c>
      <c r="D472" s="4">
        <v>-89725.660534389404</v>
      </c>
      <c r="E472" s="4">
        <v>-362758.00936906697</v>
      </c>
      <c r="F472" s="4">
        <v>-356728.77545601799</v>
      </c>
      <c r="G472" s="4">
        <v>-353454.45036949799</v>
      </c>
      <c r="H472" s="4">
        <v>-339126.02078820497</v>
      </c>
      <c r="I472" s="4">
        <v>-327445.27161174599</v>
      </c>
    </row>
    <row r="473" spans="1:9" outlineLevel="1" x14ac:dyDescent="0.2">
      <c r="A473" s="5" t="s">
        <v>719</v>
      </c>
    </row>
    <row r="474" spans="1:9" outlineLevel="1" x14ac:dyDescent="0.2">
      <c r="A474" s="5" t="s">
        <v>625</v>
      </c>
      <c r="D474" s="4">
        <v>-313408.84664044803</v>
      </c>
      <c r="E474" s="4">
        <v>-1178146.8446678701</v>
      </c>
      <c r="F474" s="4">
        <v>-1153583.5988386001</v>
      </c>
      <c r="G474" s="4">
        <v>-1113839.0679033899</v>
      </c>
      <c r="H474" s="4">
        <v>-988757.81303339999</v>
      </c>
      <c r="I474" s="4">
        <v>-952761.80300213897</v>
      </c>
    </row>
    <row r="475" spans="1:9" outlineLevel="1" x14ac:dyDescent="0.2">
      <c r="A475" s="5" t="s">
        <v>720</v>
      </c>
    </row>
    <row r="476" spans="1:9" outlineLevel="1" x14ac:dyDescent="0.2">
      <c r="A476" s="5" t="s">
        <v>625</v>
      </c>
      <c r="D476" s="4">
        <v>-89393.87</v>
      </c>
      <c r="E476" s="4">
        <v>-372140.85</v>
      </c>
      <c r="F476" s="4">
        <v>-372140.85</v>
      </c>
      <c r="G476" s="4">
        <v>-372140.85</v>
      </c>
      <c r="H476" s="4">
        <v>-372140.85</v>
      </c>
      <c r="I476" s="4">
        <v>-372140.85</v>
      </c>
    </row>
    <row r="477" spans="1:9" outlineLevel="1" x14ac:dyDescent="0.2">
      <c r="A477" s="5" t="s">
        <v>721</v>
      </c>
    </row>
    <row r="478" spans="1:9" outlineLevel="1" x14ac:dyDescent="0.2">
      <c r="A478" s="5" t="s">
        <v>625</v>
      </c>
      <c r="D478" s="4">
        <v>-79415.084182374005</v>
      </c>
      <c r="E478" s="4">
        <v>-332679.80253897101</v>
      </c>
      <c r="F478" s="4">
        <v>-337478.339095262</v>
      </c>
      <c r="G478" s="4">
        <v>-345325.84497096197</v>
      </c>
      <c r="H478" s="4">
        <v>-350044.32895031699</v>
      </c>
      <c r="I478" s="4">
        <v>-356468.44314314798</v>
      </c>
    </row>
    <row r="479" spans="1:9" outlineLevel="1" x14ac:dyDescent="0.2">
      <c r="A479" s="5" t="s">
        <v>722</v>
      </c>
    </row>
    <row r="480" spans="1:9" outlineLevel="1" x14ac:dyDescent="0.2">
      <c r="A480" s="5" t="s">
        <v>625</v>
      </c>
      <c r="D480" s="4">
        <v>-110749.08</v>
      </c>
      <c r="E480" s="4">
        <v>-266143.28999999998</v>
      </c>
      <c r="F480" s="4">
        <v>-247682.59</v>
      </c>
      <c r="G480" s="4">
        <v>-245082.549999999</v>
      </c>
      <c r="H480" s="4">
        <v>-242482.62</v>
      </c>
      <c r="I480" s="4">
        <v>-240099.25</v>
      </c>
    </row>
    <row r="481" spans="1:9" outlineLevel="1" x14ac:dyDescent="0.2">
      <c r="A481" s="5" t="s">
        <v>723</v>
      </c>
    </row>
    <row r="482" spans="1:9" outlineLevel="1" x14ac:dyDescent="0.2">
      <c r="A482" s="5" t="s">
        <v>625</v>
      </c>
      <c r="D482" s="4">
        <v>-401295.47</v>
      </c>
      <c r="E482" s="4">
        <v>-1684507.61</v>
      </c>
      <c r="F482" s="4">
        <v>-1684507.61</v>
      </c>
      <c r="G482" s="4">
        <v>-1684507.61</v>
      </c>
      <c r="H482" s="4">
        <v>-1684507.61</v>
      </c>
      <c r="I482" s="4">
        <v>-1684507.61</v>
      </c>
    </row>
    <row r="483" spans="1:9" outlineLevel="1" x14ac:dyDescent="0.2">
      <c r="A483" s="5" t="s">
        <v>724</v>
      </c>
    </row>
    <row r="484" spans="1:9" outlineLevel="1" x14ac:dyDescent="0.2">
      <c r="A484" s="5" t="s">
        <v>625</v>
      </c>
      <c r="D484" s="4">
        <v>-452817.12</v>
      </c>
      <c r="E484" s="4">
        <v>-1811268.48</v>
      </c>
      <c r="F484" s="4">
        <v>-1811268.48</v>
      </c>
      <c r="G484" s="4">
        <v>-1811268.48</v>
      </c>
      <c r="H484" s="4">
        <v>-1811268.48</v>
      </c>
      <c r="I484" s="4">
        <v>-1811268.48</v>
      </c>
    </row>
    <row r="485" spans="1:9" outlineLevel="1" x14ac:dyDescent="0.2">
      <c r="A485" s="5" t="s">
        <v>725</v>
      </c>
    </row>
    <row r="486" spans="1:9" outlineLevel="1" x14ac:dyDescent="0.2">
      <c r="A486" s="5" t="s">
        <v>625</v>
      </c>
      <c r="D486" s="4">
        <v>356508.02999999898</v>
      </c>
      <c r="E486" s="4">
        <v>1426032.1199999901</v>
      </c>
      <c r="F486" s="4">
        <v>1426032.1199999901</v>
      </c>
      <c r="G486" s="4">
        <v>1426032.1199999901</v>
      </c>
      <c r="H486" s="4">
        <v>1426032.1199999901</v>
      </c>
      <c r="I486" s="4">
        <v>1426032.1199999901</v>
      </c>
    </row>
    <row r="487" spans="1:9" outlineLevel="1" x14ac:dyDescent="0.2">
      <c r="A487" s="5" t="s">
        <v>726</v>
      </c>
    </row>
    <row r="488" spans="1:9" outlineLevel="1" x14ac:dyDescent="0.2">
      <c r="A488" s="5" t="s">
        <v>625</v>
      </c>
      <c r="D488" s="4">
        <v>-247439</v>
      </c>
      <c r="E488" s="4">
        <v>-1267915.8799999901</v>
      </c>
      <c r="F488" s="4">
        <v>-1398331.4659100999</v>
      </c>
      <c r="G488" s="4">
        <v>-1417506.12</v>
      </c>
      <c r="H488" s="4">
        <v>-1433848.88</v>
      </c>
      <c r="I488" s="4">
        <v>-1450191.66</v>
      </c>
    </row>
    <row r="489" spans="1:9" outlineLevel="1" x14ac:dyDescent="0.2">
      <c r="A489" s="5" t="s">
        <v>727</v>
      </c>
    </row>
    <row r="490" spans="1:9" outlineLevel="1" x14ac:dyDescent="0.2">
      <c r="A490" s="5" t="s">
        <v>625</v>
      </c>
      <c r="D490" s="4">
        <v>-223795</v>
      </c>
      <c r="E490" s="4">
        <v>-841974.386830681</v>
      </c>
      <c r="F490" s="4">
        <v>-1002948.78797808</v>
      </c>
      <c r="G490" s="4">
        <v>-1099584.91755067</v>
      </c>
      <c r="H490" s="4">
        <v>-1153561.7112372799</v>
      </c>
      <c r="I490" s="4">
        <v>-1201408.5871005401</v>
      </c>
    </row>
    <row r="491" spans="1:9" outlineLevel="1" x14ac:dyDescent="0.2">
      <c r="A491" s="5" t="s">
        <v>728</v>
      </c>
    </row>
    <row r="492" spans="1:9" outlineLevel="1" x14ac:dyDescent="0.2">
      <c r="A492" s="5" t="s">
        <v>625</v>
      </c>
      <c r="D492" s="4">
        <v>-4414687.68</v>
      </c>
      <c r="E492" s="4">
        <v>-17541660</v>
      </c>
      <c r="F492" s="4">
        <v>-17541660</v>
      </c>
      <c r="G492" s="4">
        <v>-17541660</v>
      </c>
      <c r="H492" s="4">
        <v>-17541660</v>
      </c>
      <c r="I492" s="4">
        <v>-17541660</v>
      </c>
    </row>
    <row r="493" spans="1:9" outlineLevel="1" x14ac:dyDescent="0.2">
      <c r="A493" s="5" t="s">
        <v>729</v>
      </c>
    </row>
    <row r="494" spans="1:9" outlineLevel="1" x14ac:dyDescent="0.2">
      <c r="A494" s="5" t="s">
        <v>625</v>
      </c>
      <c r="D494" s="4">
        <v>-1692836</v>
      </c>
      <c r="E494" s="4">
        <v>-5968234.5648136996</v>
      </c>
      <c r="F494" s="4">
        <v>-6046323.6905591097</v>
      </c>
      <c r="G494" s="4">
        <v>-6156500.7920494098</v>
      </c>
      <c r="H494" s="4">
        <v>-6246692.10264959</v>
      </c>
      <c r="I494" s="4">
        <v>-6348153.4625916397</v>
      </c>
    </row>
    <row r="495" spans="1:9" outlineLevel="1" x14ac:dyDescent="0.2">
      <c r="A495" s="5" t="s">
        <v>730</v>
      </c>
    </row>
    <row r="496" spans="1:9" outlineLevel="1" x14ac:dyDescent="0.2">
      <c r="A496" s="5" t="s">
        <v>625</v>
      </c>
      <c r="D496" s="4">
        <v>-3733643</v>
      </c>
      <c r="E496" s="4">
        <v>-14693791</v>
      </c>
      <c r="F496" s="4">
        <v>-14693791</v>
      </c>
      <c r="G496" s="4">
        <v>-14693791</v>
      </c>
      <c r="H496" s="4">
        <v>-14693791</v>
      </c>
      <c r="I496" s="4">
        <v>-14693791</v>
      </c>
    </row>
    <row r="497" spans="1:9" outlineLevel="1" x14ac:dyDescent="0.2">
      <c r="A497" s="5" t="s">
        <v>731</v>
      </c>
    </row>
    <row r="498" spans="1:9" outlineLevel="1" x14ac:dyDescent="0.2">
      <c r="A498" s="5" t="s">
        <v>625</v>
      </c>
      <c r="D498" s="4">
        <v>-2906994.16</v>
      </c>
      <c r="E498" s="4">
        <v>-11453166.7999999</v>
      </c>
      <c r="F498" s="4">
        <v>-13105720.2299999</v>
      </c>
      <c r="G498" s="4">
        <v>-11023540.18</v>
      </c>
      <c r="H498" s="4">
        <v>-11461375.42</v>
      </c>
      <c r="I498" s="4">
        <v>-10612189.18</v>
      </c>
    </row>
    <row r="499" spans="1:9" outlineLevel="1" x14ac:dyDescent="0.2">
      <c r="A499" s="5" t="s">
        <v>732</v>
      </c>
    </row>
    <row r="500" spans="1:9" outlineLevel="1" x14ac:dyDescent="0.2">
      <c r="A500" s="5" t="s">
        <v>625</v>
      </c>
      <c r="D500" s="4">
        <v>-2593349.0973379598</v>
      </c>
      <c r="E500" s="4">
        <v>-10362633.0969395</v>
      </c>
      <c r="F500" s="4">
        <v>-10358790.1390239</v>
      </c>
      <c r="G500" s="4">
        <v>-10358342.1080279</v>
      </c>
      <c r="H500" s="4">
        <v>-10358346.0716994</v>
      </c>
      <c r="I500" s="4">
        <v>-10358356.624530001</v>
      </c>
    </row>
    <row r="501" spans="1:9" outlineLevel="1" x14ac:dyDescent="0.2">
      <c r="A501" s="5" t="s">
        <v>733</v>
      </c>
    </row>
    <row r="502" spans="1:9" outlineLevel="1" x14ac:dyDescent="0.2">
      <c r="A502" s="5" t="s">
        <v>625</v>
      </c>
      <c r="D502" s="4">
        <v>-74259</v>
      </c>
      <c r="E502" s="4">
        <v>-401304</v>
      </c>
      <c r="F502" s="4">
        <v>-405312</v>
      </c>
      <c r="G502" s="4">
        <v>-409368</v>
      </c>
      <c r="H502" s="4">
        <v>-413460</v>
      </c>
      <c r="I502" s="4">
        <v>-417600</v>
      </c>
    </row>
    <row r="503" spans="1:9" outlineLevel="1" x14ac:dyDescent="0.2">
      <c r="A503" s="5" t="s">
        <v>734</v>
      </c>
    </row>
    <row r="504" spans="1:9" outlineLevel="1" x14ac:dyDescent="0.2">
      <c r="A504" s="5" t="s">
        <v>625</v>
      </c>
      <c r="D504" s="4">
        <v>-287391</v>
      </c>
      <c r="E504" s="4">
        <v>-1553112</v>
      </c>
      <c r="F504" s="4">
        <v>-1568640</v>
      </c>
      <c r="G504" s="4">
        <v>-1584324</v>
      </c>
      <c r="H504" s="4">
        <v>-1600176</v>
      </c>
      <c r="I504" s="4">
        <v>-1616172</v>
      </c>
    </row>
    <row r="505" spans="1:9" outlineLevel="1" x14ac:dyDescent="0.2">
      <c r="A505" s="5" t="s">
        <v>735</v>
      </c>
    </row>
    <row r="506" spans="1:9" outlineLevel="1" x14ac:dyDescent="0.2">
      <c r="A506" s="5" t="s">
        <v>625</v>
      </c>
      <c r="D506" s="4">
        <v>-250116.842621527</v>
      </c>
      <c r="E506" s="4">
        <v>-1093956.19856288</v>
      </c>
      <c r="F506" s="4">
        <v>-1092740.6414737899</v>
      </c>
      <c r="G506" s="4">
        <v>-1092072.64945803</v>
      </c>
      <c r="H506" s="4">
        <v>-1091924.11454002</v>
      </c>
      <c r="I506" s="4">
        <v>-1091906.2872093699</v>
      </c>
    </row>
    <row r="507" spans="1:9" outlineLevel="1" x14ac:dyDescent="0.2">
      <c r="A507" s="5" t="s">
        <v>736</v>
      </c>
    </row>
    <row r="508" spans="1:9" outlineLevel="1" x14ac:dyDescent="0.2">
      <c r="A508" s="5" t="s">
        <v>625</v>
      </c>
      <c r="D508" s="4">
        <v>-25152.0788368055</v>
      </c>
      <c r="E508" s="4">
        <v>-118646.67757666</v>
      </c>
      <c r="F508" s="4">
        <v>-118233.219926465</v>
      </c>
      <c r="G508" s="4">
        <v>-118072.52246767101</v>
      </c>
      <c r="H508" s="4">
        <v>-118049.399292509</v>
      </c>
      <c r="I508" s="4">
        <v>-118048.460084058</v>
      </c>
    </row>
    <row r="509" spans="1:9" outlineLevel="1" x14ac:dyDescent="0.2">
      <c r="A509" s="5" t="s">
        <v>737</v>
      </c>
    </row>
    <row r="510" spans="1:9" outlineLevel="1" x14ac:dyDescent="0.2">
      <c r="A510" s="5" t="s">
        <v>625</v>
      </c>
      <c r="D510" s="4">
        <v>3012.1432465277699</v>
      </c>
      <c r="E510" s="4">
        <v>12484.597100213499</v>
      </c>
      <c r="F510" s="4">
        <v>12517.375567004499</v>
      </c>
      <c r="G510" s="4">
        <v>12511.89188567</v>
      </c>
      <c r="H510" s="4">
        <v>12510.259336556799</v>
      </c>
      <c r="I510" s="4">
        <v>12510.088601818399</v>
      </c>
    </row>
    <row r="511" spans="1:9" outlineLevel="1" x14ac:dyDescent="0.2">
      <c r="A511" s="5" t="s">
        <v>738</v>
      </c>
    </row>
    <row r="512" spans="1:9" outlineLevel="1" x14ac:dyDescent="0.2">
      <c r="A512" s="5" t="s">
        <v>625</v>
      </c>
      <c r="D512" s="4">
        <v>-2689.3133101851799</v>
      </c>
      <c r="E512" s="4">
        <v>-8274.7516199705697</v>
      </c>
      <c r="F512" s="4">
        <v>-8371.8935626347393</v>
      </c>
      <c r="G512" s="4">
        <v>-8382.0122256941395</v>
      </c>
      <c r="H512" s="4">
        <v>-8383.8178173557208</v>
      </c>
      <c r="I512" s="4">
        <v>-8384.0882979889302</v>
      </c>
    </row>
    <row r="513" spans="1:9" outlineLevel="1" x14ac:dyDescent="0.2">
      <c r="A513" s="5" t="s">
        <v>739</v>
      </c>
    </row>
    <row r="514" spans="1:9" outlineLevel="1" x14ac:dyDescent="0.2">
      <c r="A514" s="5" t="s">
        <v>625</v>
      </c>
      <c r="D514" s="4">
        <v>-14532550</v>
      </c>
      <c r="E514" s="4">
        <v>-42126291.625</v>
      </c>
      <c r="F514" s="4">
        <v>-43591252.169027001</v>
      </c>
      <c r="G514" s="4">
        <v>-49828607.083466701</v>
      </c>
      <c r="H514" s="4">
        <v>-58776189.964655101</v>
      </c>
      <c r="I514" s="4">
        <v>-63197393.721120603</v>
      </c>
    </row>
    <row r="515" spans="1:9" outlineLevel="1" x14ac:dyDescent="0.2">
      <c r="A515" s="5" t="s">
        <v>740</v>
      </c>
    </row>
    <row r="516" spans="1:9" outlineLevel="1" x14ac:dyDescent="0.2">
      <c r="A516" s="5" t="s">
        <v>625</v>
      </c>
      <c r="D516" s="4">
        <v>-2650750</v>
      </c>
      <c r="E516" s="4">
        <v>-11920824</v>
      </c>
      <c r="F516" s="4">
        <v>-13419650</v>
      </c>
      <c r="G516" s="4">
        <v>-13765619.142857101</v>
      </c>
      <c r="H516" s="4">
        <v>-14901214.5714285</v>
      </c>
      <c r="I516" s="4">
        <v>-14326064.8571428</v>
      </c>
    </row>
    <row r="517" spans="1:9" outlineLevel="1" x14ac:dyDescent="0.2">
      <c r="A517" s="5" t="s">
        <v>741</v>
      </c>
    </row>
    <row r="518" spans="1:9" outlineLevel="1" x14ac:dyDescent="0.2">
      <c r="A518" s="5" t="s">
        <v>625</v>
      </c>
      <c r="D518" s="4">
        <v>-38442</v>
      </c>
      <c r="E518" s="4">
        <v>-223917</v>
      </c>
      <c r="F518" s="4">
        <v>-223917</v>
      </c>
      <c r="G518" s="4">
        <v>-223917</v>
      </c>
      <c r="H518" s="4">
        <v>-223917</v>
      </c>
      <c r="I518" s="4">
        <v>-223917</v>
      </c>
    </row>
    <row r="519" spans="1:9" outlineLevel="1" x14ac:dyDescent="0.2">
      <c r="A519" s="5" t="s">
        <v>742</v>
      </c>
    </row>
    <row r="520" spans="1:9" outlineLevel="1" x14ac:dyDescent="0.2">
      <c r="A520" s="5" t="s">
        <v>625</v>
      </c>
      <c r="D520" s="4">
        <v>-1087500</v>
      </c>
      <c r="E520" s="4">
        <v>-4458150</v>
      </c>
      <c r="F520" s="4">
        <v>-4458150</v>
      </c>
      <c r="G520" s="4">
        <v>-4599321.4285714198</v>
      </c>
      <c r="H520" s="4">
        <v>-5035526.1904761801</v>
      </c>
      <c r="I520" s="4">
        <v>-4818040.4761904702</v>
      </c>
    </row>
    <row r="521" spans="1:9" outlineLevel="1" x14ac:dyDescent="0.2">
      <c r="A521" s="5" t="s">
        <v>743</v>
      </c>
    </row>
    <row r="522" spans="1:9" outlineLevel="1" x14ac:dyDescent="0.2">
      <c r="A522" s="5" t="s">
        <v>625</v>
      </c>
      <c r="D522" s="4">
        <v>783750</v>
      </c>
      <c r="E522" s="4">
        <v>4496350</v>
      </c>
      <c r="F522" s="4">
        <v>4458150</v>
      </c>
      <c r="G522" s="4">
        <v>4599321.5</v>
      </c>
      <c r="H522" s="4">
        <v>5035527</v>
      </c>
      <c r="I522" s="4">
        <v>4818041</v>
      </c>
    </row>
    <row r="523" spans="1:9" outlineLevel="1" x14ac:dyDescent="0.2">
      <c r="A523" s="5" t="s">
        <v>744</v>
      </c>
    </row>
    <row r="524" spans="1:9" outlineLevel="1" x14ac:dyDescent="0.2">
      <c r="A524" s="5" t="s">
        <v>625</v>
      </c>
      <c r="D524" s="4">
        <v>-713930.33127507195</v>
      </c>
      <c r="E524" s="4">
        <v>-4095218.9099999899</v>
      </c>
      <c r="F524" s="4">
        <v>-4060426.8299999898</v>
      </c>
      <c r="G524" s="4">
        <v>-4189003.98999999</v>
      </c>
      <c r="H524" s="4">
        <v>-4586293.5999999903</v>
      </c>
      <c r="I524" s="4">
        <v>-4388210.2999999896</v>
      </c>
    </row>
    <row r="525" spans="1:9" outlineLevel="1" x14ac:dyDescent="0.2">
      <c r="A525" s="5" t="s">
        <v>745</v>
      </c>
    </row>
    <row r="526" spans="1:9" outlineLevel="1" x14ac:dyDescent="0.2">
      <c r="A526" s="5" t="s">
        <v>625</v>
      </c>
      <c r="D526" s="4">
        <v>-5142.3411592039702</v>
      </c>
      <c r="E526" s="4">
        <v>-27910.638917999899</v>
      </c>
      <c r="F526" s="4">
        <v>-27673.5162749999</v>
      </c>
      <c r="G526" s="4">
        <v>-28549.824929999901</v>
      </c>
      <c r="H526" s="4">
        <v>-31257.523000000001</v>
      </c>
      <c r="I526" s="4">
        <v>-29907.504000000001</v>
      </c>
    </row>
    <row r="527" spans="1:9" outlineLevel="1" x14ac:dyDescent="0.2">
      <c r="A527" s="5" t="s">
        <v>746</v>
      </c>
    </row>
    <row r="528" spans="1:9" outlineLevel="1" x14ac:dyDescent="0.2">
      <c r="A528" s="5" t="s">
        <v>625</v>
      </c>
      <c r="D528" s="4">
        <v>-64677.327565722902</v>
      </c>
      <c r="E528" s="4">
        <v>-373220.46389999997</v>
      </c>
      <c r="F528" s="4">
        <v>-370049.66506999999</v>
      </c>
      <c r="G528" s="4">
        <v>-381767.62919999898</v>
      </c>
      <c r="H528" s="4">
        <v>-417974.89999999898</v>
      </c>
      <c r="I528" s="4">
        <v>-399922.43</v>
      </c>
    </row>
    <row r="529" spans="1:9" outlineLevel="1" x14ac:dyDescent="0.2">
      <c r="A529" s="5" t="s">
        <v>747</v>
      </c>
    </row>
    <row r="530" spans="1:9" outlineLevel="1" x14ac:dyDescent="0.2">
      <c r="A530" s="5" t="s">
        <v>625</v>
      </c>
      <c r="D530" s="4">
        <v>-1221380.29</v>
      </c>
      <c r="E530" s="4">
        <v>-3300017.69</v>
      </c>
      <c r="F530" s="4">
        <v>-3300017.69</v>
      </c>
      <c r="G530" s="4">
        <v>-3300017.69</v>
      </c>
      <c r="H530" s="4">
        <v>-3300017.69</v>
      </c>
      <c r="I530" s="4">
        <v>-3300017.69</v>
      </c>
    </row>
    <row r="531" spans="1:9" outlineLevel="1" x14ac:dyDescent="0.2">
      <c r="A531" s="5" t="s">
        <v>748</v>
      </c>
    </row>
    <row r="532" spans="1:9" outlineLevel="1" x14ac:dyDescent="0.2">
      <c r="A532" s="5" t="s">
        <v>625</v>
      </c>
      <c r="D532" s="4">
        <v>5067105.1403452503</v>
      </c>
      <c r="E532" s="4">
        <v>25015963.815543901</v>
      </c>
      <c r="F532" s="4">
        <v>24067142.262757499</v>
      </c>
      <c r="G532" s="4">
        <v>23381705.395425402</v>
      </c>
      <c r="H532" s="4">
        <v>22696268.528093301</v>
      </c>
      <c r="I532" s="4">
        <v>22010831.6607612</v>
      </c>
    </row>
    <row r="533" spans="1:9" outlineLevel="1" x14ac:dyDescent="0.2">
      <c r="A533" s="5" t="s">
        <v>749</v>
      </c>
    </row>
    <row r="534" spans="1:9" outlineLevel="1" x14ac:dyDescent="0.2">
      <c r="A534" s="5" t="s">
        <v>625</v>
      </c>
      <c r="D534" s="4">
        <v>-1019721</v>
      </c>
      <c r="E534" s="4">
        <v>-1768928</v>
      </c>
      <c r="F534" s="4">
        <v>-118968</v>
      </c>
      <c r="G534" s="4">
        <v>-49570</v>
      </c>
    </row>
    <row r="535" spans="1:9" outlineLevel="1" x14ac:dyDescent="0.2">
      <c r="A535" s="5" t="s">
        <v>750</v>
      </c>
    </row>
    <row r="536" spans="1:9" outlineLevel="1" x14ac:dyDescent="0.2">
      <c r="A536" s="5" t="s">
        <v>625</v>
      </c>
      <c r="D536" s="4">
        <v>-1160.52</v>
      </c>
      <c r="E536" s="4">
        <v>-4642.08</v>
      </c>
      <c r="F536" s="4">
        <v>-4642.08</v>
      </c>
      <c r="G536" s="4">
        <v>-4642.08</v>
      </c>
      <c r="H536" s="4">
        <v>-4642.08</v>
      </c>
      <c r="I536" s="4">
        <v>-4642.08</v>
      </c>
    </row>
    <row r="537" spans="1:9" outlineLevel="1" x14ac:dyDescent="0.2">
      <c r="A537" s="5" t="s">
        <v>751</v>
      </c>
    </row>
    <row r="538" spans="1:9" outlineLevel="1" x14ac:dyDescent="0.2">
      <c r="A538" s="5" t="s">
        <v>625</v>
      </c>
      <c r="D538" s="4">
        <v>-1166.31</v>
      </c>
      <c r="E538" s="4">
        <v>-4665.24</v>
      </c>
      <c r="F538" s="4">
        <v>-4665.24</v>
      </c>
      <c r="G538" s="4">
        <v>-4665.24</v>
      </c>
      <c r="H538" s="4">
        <v>-4665.24</v>
      </c>
      <c r="I538" s="4">
        <v>-4665.24</v>
      </c>
    </row>
    <row r="539" spans="1:9" outlineLevel="1" x14ac:dyDescent="0.2">
      <c r="A539" s="5" t="s">
        <v>752</v>
      </c>
    </row>
    <row r="540" spans="1:9" outlineLevel="1" x14ac:dyDescent="0.2">
      <c r="A540" s="5" t="s">
        <v>625</v>
      </c>
      <c r="D540" s="4" t="s">
        <v>1129</v>
      </c>
      <c r="E540" s="4" t="s">
        <v>753</v>
      </c>
      <c r="F540" s="4" t="s">
        <v>753</v>
      </c>
      <c r="G540" s="4" t="s">
        <v>753</v>
      </c>
      <c r="H540" s="4" t="s">
        <v>753</v>
      </c>
      <c r="I540" s="4" t="s">
        <v>753</v>
      </c>
    </row>
    <row r="541" spans="1:9" outlineLevel="1" x14ac:dyDescent="0.2">
      <c r="A541" s="5" t="s">
        <v>754</v>
      </c>
    </row>
    <row r="542" spans="1:9" outlineLevel="1" x14ac:dyDescent="0.2">
      <c r="A542" s="5" t="s">
        <v>625</v>
      </c>
      <c r="D542" s="4">
        <v>-17215.7399999999</v>
      </c>
      <c r="E542" s="4">
        <v>-68862.960000000006</v>
      </c>
      <c r="F542" s="4">
        <v>-68862.960000000006</v>
      </c>
      <c r="G542" s="4">
        <v>-68862.960000000006</v>
      </c>
      <c r="H542" s="4">
        <v>-68862.960000000006</v>
      </c>
      <c r="I542" s="4">
        <v>-68862.960000000006</v>
      </c>
    </row>
    <row r="543" spans="1:9" outlineLevel="1" x14ac:dyDescent="0.2">
      <c r="A543" s="5" t="s">
        <v>755</v>
      </c>
    </row>
    <row r="544" spans="1:9" outlineLevel="1" x14ac:dyDescent="0.2">
      <c r="A544" s="5" t="s">
        <v>625</v>
      </c>
      <c r="D544" s="4">
        <v>186233.91</v>
      </c>
      <c r="E544" s="4">
        <v>744935.63999999897</v>
      </c>
      <c r="F544" s="4">
        <v>744935.63999999897</v>
      </c>
      <c r="G544" s="4">
        <v>744935.63999999897</v>
      </c>
      <c r="H544" s="4">
        <v>744935.63999999897</v>
      </c>
      <c r="I544" s="4">
        <v>744935.63999999897</v>
      </c>
    </row>
    <row r="545" spans="1:9" outlineLevel="1" x14ac:dyDescent="0.2">
      <c r="A545" s="5" t="s">
        <v>756</v>
      </c>
    </row>
    <row r="546" spans="1:9" outlineLevel="1" x14ac:dyDescent="0.2">
      <c r="A546" s="5" t="s">
        <v>625</v>
      </c>
      <c r="D546" s="4">
        <v>1527476.53999999</v>
      </c>
      <c r="E546" s="4">
        <v>4907001.3600000003</v>
      </c>
      <c r="F546" s="4">
        <v>4662099.25</v>
      </c>
      <c r="G546" s="4">
        <v>4605932.5599999996</v>
      </c>
      <c r="H546" s="4">
        <v>4698051.2111999998</v>
      </c>
      <c r="I546" s="4">
        <v>4792012.2354239998</v>
      </c>
    </row>
    <row r="547" spans="1:9" outlineLevel="1" x14ac:dyDescent="0.2">
      <c r="A547" s="5" t="s">
        <v>757</v>
      </c>
    </row>
    <row r="548" spans="1:9" outlineLevel="1" x14ac:dyDescent="0.2">
      <c r="A548" s="5" t="s">
        <v>625</v>
      </c>
      <c r="D548" s="4">
        <v>4854407.8699999899</v>
      </c>
      <c r="E548" s="4">
        <v>28742943.550000001</v>
      </c>
      <c r="F548" s="4">
        <v>13148533.1399999</v>
      </c>
      <c r="G548" s="4">
        <v>17276066.02</v>
      </c>
      <c r="H548" s="4">
        <v>17621587.340399999</v>
      </c>
      <c r="I548" s="4">
        <v>17974019.087207999</v>
      </c>
    </row>
    <row r="549" spans="1:9" outlineLevel="1" x14ac:dyDescent="0.2">
      <c r="A549" s="5" t="s">
        <v>758</v>
      </c>
    </row>
    <row r="550" spans="1:9" outlineLevel="1" x14ac:dyDescent="0.2">
      <c r="A550" s="5" t="s">
        <v>625</v>
      </c>
      <c r="D550" s="4">
        <v>10423604.289999999</v>
      </c>
      <c r="E550" s="4">
        <v>26804666.219999999</v>
      </c>
      <c r="F550" s="4">
        <v>21572869.100000001</v>
      </c>
      <c r="G550" s="4">
        <v>20553496.0499999</v>
      </c>
      <c r="H550" s="4">
        <v>20964565.971000001</v>
      </c>
      <c r="I550" s="4">
        <v>21383857.29042</v>
      </c>
    </row>
    <row r="551" spans="1:9" outlineLevel="1" x14ac:dyDescent="0.2">
      <c r="A551" s="5" t="s">
        <v>759</v>
      </c>
    </row>
    <row r="552" spans="1:9" outlineLevel="1" x14ac:dyDescent="0.2">
      <c r="A552" s="5" t="s">
        <v>625</v>
      </c>
      <c r="D552" s="4">
        <v>3948</v>
      </c>
      <c r="E552" s="4">
        <v>15792</v>
      </c>
      <c r="F552" s="4">
        <v>15792</v>
      </c>
      <c r="G552" s="4">
        <v>15792</v>
      </c>
      <c r="H552" s="4">
        <v>15792</v>
      </c>
      <c r="I552" s="4">
        <v>15792</v>
      </c>
    </row>
    <row r="553" spans="1:9" outlineLevel="1" x14ac:dyDescent="0.2">
      <c r="A553" s="5" t="s">
        <v>760</v>
      </c>
    </row>
    <row r="554" spans="1:9" outlineLevel="1" x14ac:dyDescent="0.2">
      <c r="A554" s="5" t="s">
        <v>625</v>
      </c>
      <c r="D554" s="4">
        <v>-1885506</v>
      </c>
      <c r="E554" s="4">
        <v>-10557160</v>
      </c>
      <c r="F554" s="4">
        <v>-10600238</v>
      </c>
      <c r="G554" s="4">
        <v>-10600080</v>
      </c>
      <c r="H554" s="4">
        <v>-9889474</v>
      </c>
      <c r="I554" s="4">
        <v>-4815196</v>
      </c>
    </row>
    <row r="555" spans="1:9" outlineLevel="1" x14ac:dyDescent="0.2">
      <c r="A555" s="5" t="s">
        <v>761</v>
      </c>
    </row>
    <row r="556" spans="1:9" outlineLevel="1" x14ac:dyDescent="0.2">
      <c r="A556" s="5" t="s">
        <v>625</v>
      </c>
      <c r="D556" s="4">
        <v>-307427.61</v>
      </c>
      <c r="E556" s="4">
        <v>-1229710.44</v>
      </c>
      <c r="F556" s="4">
        <v>-1229710.44</v>
      </c>
      <c r="G556" s="4">
        <v>-1229710.44</v>
      </c>
      <c r="H556" s="4">
        <v>-1229710.44</v>
      </c>
      <c r="I556" s="4">
        <v>-1229710.44</v>
      </c>
    </row>
    <row r="557" spans="1:9" outlineLevel="1" x14ac:dyDescent="0.2">
      <c r="A557" s="5" t="s">
        <v>762</v>
      </c>
    </row>
    <row r="558" spans="1:9" outlineLevel="1" x14ac:dyDescent="0.2">
      <c r="A558" s="5" t="s">
        <v>625</v>
      </c>
      <c r="D558" s="4">
        <v>4631199</v>
      </c>
      <c r="E558" s="4">
        <v>60806838</v>
      </c>
      <c r="F558" s="4">
        <v>115681122</v>
      </c>
      <c r="G558" s="4">
        <v>153634488</v>
      </c>
      <c r="H558" s="4">
        <v>183472422</v>
      </c>
      <c r="I558" s="4">
        <v>208421651</v>
      </c>
    </row>
    <row r="559" spans="1:9" outlineLevel="1" x14ac:dyDescent="0.2">
      <c r="A559" s="5" t="s">
        <v>763</v>
      </c>
    </row>
    <row r="560" spans="1:9" outlineLevel="1" x14ac:dyDescent="0.2">
      <c r="A560" s="5" t="s">
        <v>625</v>
      </c>
      <c r="D560" s="4">
        <v>2418</v>
      </c>
      <c r="E560" s="4">
        <v>9672</v>
      </c>
      <c r="F560" s="4">
        <v>9672</v>
      </c>
      <c r="G560" s="4">
        <v>9672</v>
      </c>
      <c r="H560" s="4">
        <v>9672</v>
      </c>
      <c r="I560" s="4">
        <v>9672</v>
      </c>
    </row>
    <row r="561" spans="1:9" outlineLevel="1" x14ac:dyDescent="0.2">
      <c r="A561" s="5" t="s">
        <v>764</v>
      </c>
    </row>
    <row r="562" spans="1:9" outlineLevel="1" x14ac:dyDescent="0.2">
      <c r="A562" s="5" t="s">
        <v>625</v>
      </c>
      <c r="D562" s="4">
        <v>51957263.340000004</v>
      </c>
      <c r="E562" s="4">
        <v>214091357.72</v>
      </c>
      <c r="F562" s="4">
        <v>213292331.25999999</v>
      </c>
      <c r="G562" s="4">
        <v>217835734.53999999</v>
      </c>
      <c r="H562" s="4">
        <v>222192449.2308</v>
      </c>
      <c r="I562" s="4">
        <v>226636298.21541601</v>
      </c>
    </row>
    <row r="563" spans="1:9" outlineLevel="1" x14ac:dyDescent="0.2">
      <c r="A563" s="5" t="s">
        <v>765</v>
      </c>
    </row>
    <row r="564" spans="1:9" outlineLevel="1" x14ac:dyDescent="0.2">
      <c r="A564" s="5" t="s">
        <v>625</v>
      </c>
      <c r="D564" s="4">
        <v>9577.32</v>
      </c>
      <c r="E564" s="4">
        <v>39374.449999999997</v>
      </c>
      <c r="F564" s="4">
        <v>39442.3299999999</v>
      </c>
      <c r="G564" s="4">
        <v>40721.620000000003</v>
      </c>
      <c r="H564" s="4">
        <v>41536.0524</v>
      </c>
      <c r="I564" s="4">
        <v>42366.773448</v>
      </c>
    </row>
    <row r="565" spans="1:9" outlineLevel="1" x14ac:dyDescent="0.2">
      <c r="A565" s="5" t="s">
        <v>766</v>
      </c>
    </row>
    <row r="566" spans="1:9" outlineLevel="1" x14ac:dyDescent="0.2">
      <c r="A566" s="5" t="s">
        <v>625</v>
      </c>
      <c r="D566" s="4">
        <v>16190419.4299998</v>
      </c>
      <c r="E566" s="4">
        <v>46569423.799999997</v>
      </c>
      <c r="F566" s="4">
        <v>43659323.5</v>
      </c>
      <c r="G566" s="4">
        <v>44308181.090000004</v>
      </c>
      <c r="H566" s="4">
        <v>45194344.711800002</v>
      </c>
      <c r="I566" s="4">
        <v>46098231.606036</v>
      </c>
    </row>
    <row r="567" spans="1:9" outlineLevel="1" x14ac:dyDescent="0.2">
      <c r="A567" s="5" t="s">
        <v>767</v>
      </c>
    </row>
    <row r="568" spans="1:9" outlineLevel="1" x14ac:dyDescent="0.2">
      <c r="A568" s="5" t="s">
        <v>625</v>
      </c>
      <c r="D568" s="4">
        <v>101.19</v>
      </c>
      <c r="E568" s="4">
        <v>699.07</v>
      </c>
      <c r="F568" s="4">
        <v>266.51</v>
      </c>
      <c r="G568" s="4">
        <v>261.45999999999998</v>
      </c>
      <c r="H568" s="4">
        <v>266.689199999999</v>
      </c>
      <c r="I568" s="4">
        <v>272.02298399999898</v>
      </c>
    </row>
    <row r="569" spans="1:9" outlineLevel="1" x14ac:dyDescent="0.2">
      <c r="A569" s="5" t="s">
        <v>768</v>
      </c>
    </row>
    <row r="570" spans="1:9" outlineLevel="1" x14ac:dyDescent="0.2">
      <c r="A570" s="5" t="s">
        <v>625</v>
      </c>
      <c r="D570" s="4">
        <v>5446774.9699999997</v>
      </c>
      <c r="E570" s="4">
        <v>1231246.42</v>
      </c>
      <c r="F570" s="4">
        <v>1248097.45999999</v>
      </c>
      <c r="G570" s="4">
        <v>1274799.77</v>
      </c>
      <c r="H570" s="4">
        <v>1300295.7653999999</v>
      </c>
      <c r="I570" s="4">
        <v>1326301.680708</v>
      </c>
    </row>
    <row r="571" spans="1:9" outlineLevel="1" x14ac:dyDescent="0.2">
      <c r="A571" s="5" t="s">
        <v>769</v>
      </c>
    </row>
    <row r="572" spans="1:9" outlineLevel="1" x14ac:dyDescent="0.2">
      <c r="A572" s="5" t="s">
        <v>625</v>
      </c>
      <c r="D572" s="4">
        <v>-24573670.059999902</v>
      </c>
      <c r="E572" s="4">
        <v>-100238858.44</v>
      </c>
      <c r="F572" s="4">
        <v>-99223787.140000001</v>
      </c>
      <c r="G572" s="4">
        <v>-103067989.48</v>
      </c>
      <c r="H572" s="4">
        <v>-105129349.2696</v>
      </c>
      <c r="I572" s="4">
        <v>-107231936.25499199</v>
      </c>
    </row>
    <row r="573" spans="1:9" outlineLevel="1" x14ac:dyDescent="0.2">
      <c r="A573" s="5" t="s">
        <v>770</v>
      </c>
    </row>
    <row r="574" spans="1:9" outlineLevel="1" x14ac:dyDescent="0.2">
      <c r="A574" s="5" t="s">
        <v>625</v>
      </c>
      <c r="D574" s="4">
        <v>13532305.390000001</v>
      </c>
      <c r="E574" s="4">
        <v>39708298.049999997</v>
      </c>
      <c r="F574" s="4">
        <v>39002008.719999999</v>
      </c>
      <c r="G574" s="4">
        <v>41673686.329999998</v>
      </c>
      <c r="H574" s="4">
        <v>42507160.056599997</v>
      </c>
      <c r="I574" s="4">
        <v>43357303.257731996</v>
      </c>
    </row>
    <row r="575" spans="1:9" outlineLevel="1" x14ac:dyDescent="0.2">
      <c r="A575" s="5" t="s">
        <v>771</v>
      </c>
    </row>
    <row r="576" spans="1:9" outlineLevel="1" x14ac:dyDescent="0.2">
      <c r="A576" s="5" t="s">
        <v>625</v>
      </c>
      <c r="D576" s="4">
        <v>180000</v>
      </c>
      <c r="E576" s="4">
        <v>1333140</v>
      </c>
      <c r="F576" s="4">
        <v>1411824</v>
      </c>
      <c r="G576" s="4">
        <v>1440060</v>
      </c>
      <c r="H576" s="4">
        <v>1468860</v>
      </c>
      <c r="I576" s="4">
        <v>1498236</v>
      </c>
    </row>
    <row r="577" spans="1:9" outlineLevel="1" x14ac:dyDescent="0.2">
      <c r="A577" s="5" t="s">
        <v>772</v>
      </c>
    </row>
    <row r="578" spans="1:9" outlineLevel="1" x14ac:dyDescent="0.2">
      <c r="A578" s="5" t="s">
        <v>625</v>
      </c>
      <c r="D578" s="4">
        <v>2687610.09</v>
      </c>
      <c r="E578" s="4">
        <v>12161587.07</v>
      </c>
      <c r="F578" s="4">
        <v>14539117.019999901</v>
      </c>
      <c r="G578" s="4">
        <v>15579693.509999899</v>
      </c>
      <c r="H578" s="4">
        <v>15891287.3801999</v>
      </c>
      <c r="I578" s="4">
        <v>16209113.127804</v>
      </c>
    </row>
    <row r="579" spans="1:9" outlineLevel="1" x14ac:dyDescent="0.2">
      <c r="A579" s="5" t="s">
        <v>773</v>
      </c>
    </row>
    <row r="580" spans="1:9" outlineLevel="1" x14ac:dyDescent="0.2">
      <c r="A580" s="5" t="s">
        <v>625</v>
      </c>
      <c r="D580" s="4">
        <v>240328.77</v>
      </c>
      <c r="E580" s="4">
        <v>1036434.92</v>
      </c>
      <c r="F580" s="4">
        <v>1110030.92</v>
      </c>
      <c r="G580" s="4">
        <v>1176229.92</v>
      </c>
      <c r="H580" s="4">
        <v>1199754.5183999999</v>
      </c>
      <c r="I580" s="4">
        <v>1223749.608768</v>
      </c>
    </row>
    <row r="581" spans="1:9" outlineLevel="1" x14ac:dyDescent="0.2">
      <c r="A581" s="5" t="s">
        <v>774</v>
      </c>
    </row>
    <row r="582" spans="1:9" outlineLevel="1" x14ac:dyDescent="0.2">
      <c r="A582" s="5" t="s">
        <v>625</v>
      </c>
      <c r="D582" s="4">
        <v>112750.019999999</v>
      </c>
      <c r="E582" s="4">
        <v>451000.07999999903</v>
      </c>
      <c r="F582" s="4">
        <v>451000.07999999903</v>
      </c>
      <c r="G582" s="4">
        <v>451000.07999999903</v>
      </c>
      <c r="H582" s="4">
        <v>455915.89685753599</v>
      </c>
      <c r="I582" s="4">
        <v>465118.26548055903</v>
      </c>
    </row>
    <row r="583" spans="1:9" outlineLevel="1" x14ac:dyDescent="0.2">
      <c r="A583" s="5" t="s">
        <v>775</v>
      </c>
    </row>
    <row r="584" spans="1:9" outlineLevel="1" x14ac:dyDescent="0.2">
      <c r="A584" s="5" t="s">
        <v>625</v>
      </c>
      <c r="E584" s="4">
        <v>1</v>
      </c>
    </row>
    <row r="585" spans="1:9" outlineLevel="1" x14ac:dyDescent="0.2">
      <c r="A585" s="5" t="s">
        <v>776</v>
      </c>
    </row>
    <row r="586" spans="1:9" outlineLevel="1" x14ac:dyDescent="0.2">
      <c r="A586" s="5" t="s">
        <v>625</v>
      </c>
      <c r="D586" s="4">
        <v>8344226.3200000003</v>
      </c>
      <c r="E586" s="4">
        <v>23770353.760000002</v>
      </c>
      <c r="F586" s="4">
        <v>24682263.84</v>
      </c>
      <c r="G586" s="4">
        <v>25111639.039999999</v>
      </c>
      <c r="H586" s="4">
        <v>25613871.820799999</v>
      </c>
      <c r="I586" s="4">
        <v>26126149.257215999</v>
      </c>
    </row>
    <row r="587" spans="1:9" outlineLevel="1" x14ac:dyDescent="0.2">
      <c r="A587" s="5" t="s">
        <v>777</v>
      </c>
    </row>
    <row r="588" spans="1:9" outlineLevel="1" x14ac:dyDescent="0.2">
      <c r="A588" s="5" t="s">
        <v>625</v>
      </c>
      <c r="D588" s="4">
        <v>99626.989999999903</v>
      </c>
      <c r="E588" s="4">
        <v>510464.1</v>
      </c>
      <c r="F588" s="4">
        <v>541927.85</v>
      </c>
      <c r="G588" s="4">
        <v>545543.40999999898</v>
      </c>
      <c r="H588" s="4">
        <v>556454.27819999994</v>
      </c>
      <c r="I588" s="4">
        <v>567583.36376399896</v>
      </c>
    </row>
    <row r="589" spans="1:9" outlineLevel="1" x14ac:dyDescent="0.2">
      <c r="A589" s="5" t="s">
        <v>778</v>
      </c>
    </row>
    <row r="590" spans="1:9" outlineLevel="1" x14ac:dyDescent="0.2">
      <c r="A590" s="5" t="s">
        <v>625</v>
      </c>
      <c r="D590" s="4">
        <v>870640.3</v>
      </c>
      <c r="E590" s="4">
        <v>2903206.3399999901</v>
      </c>
      <c r="F590" s="4">
        <v>2915215.2099999902</v>
      </c>
      <c r="G590" s="4">
        <v>2932324.9099999899</v>
      </c>
      <c r="H590" s="4">
        <v>2990971.4081999902</v>
      </c>
      <c r="I590" s="4">
        <v>3050790.8363639899</v>
      </c>
    </row>
    <row r="591" spans="1:9" outlineLevel="1" x14ac:dyDescent="0.2">
      <c r="A591" s="5" t="s">
        <v>779</v>
      </c>
    </row>
    <row r="592" spans="1:9" outlineLevel="1" x14ac:dyDescent="0.2">
      <c r="A592" s="5" t="s">
        <v>625</v>
      </c>
      <c r="D592" s="4">
        <v>228076.41</v>
      </c>
      <c r="E592" s="4">
        <v>681730.77</v>
      </c>
      <c r="F592" s="4">
        <v>719034.3</v>
      </c>
      <c r="G592" s="4">
        <v>757536.11</v>
      </c>
      <c r="H592" s="4">
        <v>772686.83219999995</v>
      </c>
      <c r="I592" s="4">
        <v>788140.56884399999</v>
      </c>
    </row>
    <row r="593" spans="1:9" outlineLevel="1" x14ac:dyDescent="0.2">
      <c r="A593" s="5" t="s">
        <v>780</v>
      </c>
    </row>
    <row r="594" spans="1:9" outlineLevel="1" x14ac:dyDescent="0.2">
      <c r="A594" s="5" t="s">
        <v>625</v>
      </c>
      <c r="D594" s="4">
        <v>37992.65</v>
      </c>
      <c r="E594" s="4">
        <v>105981.079999999</v>
      </c>
      <c r="F594" s="4">
        <v>108800.689999999</v>
      </c>
      <c r="G594" s="4">
        <v>106686.41</v>
      </c>
      <c r="H594" s="4">
        <v>108820.1382</v>
      </c>
      <c r="I594" s="4">
        <v>110996.540964</v>
      </c>
    </row>
    <row r="595" spans="1:9" outlineLevel="1" x14ac:dyDescent="0.2">
      <c r="A595" s="5" t="s">
        <v>781</v>
      </c>
    </row>
    <row r="596" spans="1:9" outlineLevel="1" x14ac:dyDescent="0.2">
      <c r="A596" s="5" t="s">
        <v>625</v>
      </c>
      <c r="D596" s="4">
        <v>179.87</v>
      </c>
      <c r="E596" s="4">
        <v>183.89999999999901</v>
      </c>
      <c r="F596" s="4">
        <v>186.41</v>
      </c>
      <c r="G596" s="4">
        <v>180.38</v>
      </c>
      <c r="H596" s="4">
        <v>183.98759999999999</v>
      </c>
      <c r="I596" s="4">
        <v>187.66735199999999</v>
      </c>
    </row>
    <row r="597" spans="1:9" outlineLevel="1" x14ac:dyDescent="0.2">
      <c r="A597" s="5" t="s">
        <v>782</v>
      </c>
    </row>
    <row r="598" spans="1:9" outlineLevel="1" x14ac:dyDescent="0.2">
      <c r="A598" s="5" t="s">
        <v>625</v>
      </c>
      <c r="D598" s="4">
        <v>1813.8</v>
      </c>
      <c r="E598" s="4">
        <v>7215.9299999999903</v>
      </c>
      <c r="F598" s="4">
        <v>7085.85</v>
      </c>
      <c r="G598" s="4">
        <v>7211.61</v>
      </c>
      <c r="H598" s="4">
        <v>7355.8422</v>
      </c>
      <c r="I598" s="4">
        <v>7502.9590440000002</v>
      </c>
    </row>
    <row r="599" spans="1:9" outlineLevel="1" x14ac:dyDescent="0.2">
      <c r="A599" s="5" t="s">
        <v>783</v>
      </c>
    </row>
    <row r="600" spans="1:9" outlineLevel="1" x14ac:dyDescent="0.2">
      <c r="A600" s="5" t="s">
        <v>625</v>
      </c>
      <c r="D600" s="4">
        <v>2828.12</v>
      </c>
      <c r="E600" s="4">
        <v>12564.379999999899</v>
      </c>
      <c r="F600" s="4">
        <v>13087.89</v>
      </c>
      <c r="G600" s="4">
        <v>13060.72</v>
      </c>
      <c r="H600" s="4">
        <v>13321.9343999999</v>
      </c>
      <c r="I600" s="4">
        <v>13588.3730879999</v>
      </c>
    </row>
    <row r="601" spans="1:9" outlineLevel="1" x14ac:dyDescent="0.2">
      <c r="A601" s="5" t="s">
        <v>784</v>
      </c>
    </row>
    <row r="602" spans="1:9" outlineLevel="1" x14ac:dyDescent="0.2">
      <c r="A602" s="5" t="s">
        <v>625</v>
      </c>
      <c r="D602" s="4">
        <v>24019565.539999899</v>
      </c>
      <c r="E602" s="4">
        <v>57502787.579999901</v>
      </c>
      <c r="F602" s="4">
        <v>60156096.379999802</v>
      </c>
      <c r="G602" s="4">
        <v>61766103.4799999</v>
      </c>
      <c r="H602" s="4">
        <v>63001425.549599901</v>
      </c>
      <c r="I602" s="4">
        <v>64261454.060591899</v>
      </c>
    </row>
    <row r="603" spans="1:9" outlineLevel="1" x14ac:dyDescent="0.2">
      <c r="A603" s="5" t="s">
        <v>785</v>
      </c>
    </row>
    <row r="604" spans="1:9" outlineLevel="1" x14ac:dyDescent="0.2">
      <c r="A604" s="5" t="s">
        <v>625</v>
      </c>
      <c r="D604" s="4">
        <v>63873.96</v>
      </c>
      <c r="E604" s="4">
        <v>220469.87</v>
      </c>
      <c r="F604" s="4">
        <v>221500.18</v>
      </c>
      <c r="G604" s="4">
        <v>229590.92</v>
      </c>
      <c r="H604" s="4">
        <v>234182.7384</v>
      </c>
      <c r="I604" s="4">
        <v>238866.39316800001</v>
      </c>
    </row>
    <row r="605" spans="1:9" outlineLevel="1" x14ac:dyDescent="0.2">
      <c r="A605" s="5" t="s">
        <v>786</v>
      </c>
    </row>
    <row r="606" spans="1:9" outlineLevel="1" x14ac:dyDescent="0.2">
      <c r="A606" s="5" t="s">
        <v>625</v>
      </c>
      <c r="D606" s="4">
        <v>497575.05</v>
      </c>
      <c r="E606" s="4">
        <v>1607543.36</v>
      </c>
      <c r="F606" s="4">
        <v>1652953.01999999</v>
      </c>
      <c r="G606" s="4">
        <v>1647112.69</v>
      </c>
      <c r="H606" s="4">
        <v>1680054.9438</v>
      </c>
      <c r="I606" s="4">
        <v>1713656.0426759999</v>
      </c>
    </row>
    <row r="607" spans="1:9" outlineLevel="1" x14ac:dyDescent="0.2">
      <c r="A607" s="5" t="s">
        <v>787</v>
      </c>
    </row>
    <row r="608" spans="1:9" outlineLevel="1" x14ac:dyDescent="0.2">
      <c r="A608" s="5" t="s">
        <v>625</v>
      </c>
      <c r="D608" s="4">
        <v>69501.069999999905</v>
      </c>
      <c r="E608" s="4">
        <v>235143.83</v>
      </c>
      <c r="F608" s="4">
        <v>237197.07</v>
      </c>
      <c r="G608" s="4">
        <v>233483.54</v>
      </c>
      <c r="H608" s="4">
        <v>238153.2108</v>
      </c>
      <c r="I608" s="4">
        <v>242916.275016</v>
      </c>
    </row>
    <row r="609" spans="1:9" outlineLevel="1" x14ac:dyDescent="0.2">
      <c r="A609" s="5" t="s">
        <v>788</v>
      </c>
    </row>
    <row r="610" spans="1:9" outlineLevel="1" x14ac:dyDescent="0.2">
      <c r="A610" s="5" t="s">
        <v>625</v>
      </c>
      <c r="D610" s="4">
        <v>9058.51</v>
      </c>
      <c r="E610" s="4">
        <v>29452.69</v>
      </c>
      <c r="F610" s="4">
        <v>30125.83</v>
      </c>
      <c r="G610" s="4">
        <v>30246.1</v>
      </c>
      <c r="H610" s="4">
        <v>30851.022000000001</v>
      </c>
      <c r="I610" s="4">
        <v>31468.042439999899</v>
      </c>
    </row>
    <row r="611" spans="1:9" outlineLevel="1" x14ac:dyDescent="0.2">
      <c r="A611" s="5" t="s">
        <v>789</v>
      </c>
    </row>
    <row r="612" spans="1:9" outlineLevel="1" x14ac:dyDescent="0.2">
      <c r="A612" s="5" t="s">
        <v>625</v>
      </c>
      <c r="D612" s="4">
        <v>421389.4</v>
      </c>
      <c r="E612" s="4">
        <v>2181041.2200000002</v>
      </c>
      <c r="F612" s="4">
        <v>1857863.0999999901</v>
      </c>
      <c r="G612" s="4">
        <v>1786035.1399999899</v>
      </c>
      <c r="H612" s="4">
        <v>1821755.8428</v>
      </c>
      <c r="I612" s="4">
        <v>1858190.9596559999</v>
      </c>
    </row>
    <row r="613" spans="1:9" outlineLevel="1" x14ac:dyDescent="0.2">
      <c r="A613" s="5" t="s">
        <v>790</v>
      </c>
    </row>
    <row r="614" spans="1:9" outlineLevel="1" x14ac:dyDescent="0.2">
      <c r="A614" s="5" t="s">
        <v>625</v>
      </c>
      <c r="D614" s="4">
        <v>596.64</v>
      </c>
      <c r="E614" s="4">
        <v>274480</v>
      </c>
      <c r="F614" s="4">
        <v>320760</v>
      </c>
      <c r="G614" s="4">
        <v>359790</v>
      </c>
      <c r="H614" s="4">
        <v>366985.8</v>
      </c>
      <c r="I614" s="4">
        <v>374325.516</v>
      </c>
    </row>
    <row r="615" spans="1:9" outlineLevel="1" x14ac:dyDescent="0.2">
      <c r="A615" s="5" t="s">
        <v>791</v>
      </c>
    </row>
    <row r="616" spans="1:9" outlineLevel="1" x14ac:dyDescent="0.2">
      <c r="A616" s="5" t="s">
        <v>625</v>
      </c>
      <c r="D616" s="4">
        <v>372.51</v>
      </c>
      <c r="E616" s="4">
        <v>79668.42</v>
      </c>
      <c r="F616" s="4">
        <v>110600.04</v>
      </c>
      <c r="G616" s="4">
        <v>5396.85</v>
      </c>
      <c r="H616" s="4">
        <v>5504.7870000000003</v>
      </c>
      <c r="I616" s="4">
        <v>5614.88274</v>
      </c>
    </row>
    <row r="617" spans="1:9" outlineLevel="1" x14ac:dyDescent="0.2">
      <c r="A617" s="5" t="s">
        <v>792</v>
      </c>
    </row>
    <row r="618" spans="1:9" outlineLevel="1" x14ac:dyDescent="0.2">
      <c r="A618" s="5" t="s">
        <v>625</v>
      </c>
      <c r="D618" s="4">
        <v>2891822.77</v>
      </c>
      <c r="E618" s="4">
        <v>13182806.59</v>
      </c>
      <c r="F618" s="4">
        <v>13406844.32</v>
      </c>
      <c r="G618" s="4">
        <v>13804789.93</v>
      </c>
      <c r="H618" s="4">
        <v>14080885.728599999</v>
      </c>
      <c r="I618" s="4">
        <v>14362503.443172</v>
      </c>
    </row>
    <row r="619" spans="1:9" outlineLevel="1" x14ac:dyDescent="0.2">
      <c r="A619" s="5" t="s">
        <v>793</v>
      </c>
    </row>
    <row r="620" spans="1:9" outlineLevel="1" x14ac:dyDescent="0.2">
      <c r="A620" s="5" t="s">
        <v>625</v>
      </c>
      <c r="D620" s="4" t="s">
        <v>1129</v>
      </c>
      <c r="E620" s="4" t="s">
        <v>753</v>
      </c>
      <c r="F620" s="4" t="s">
        <v>753</v>
      </c>
      <c r="G620" s="4" t="s">
        <v>753</v>
      </c>
      <c r="H620" s="4" t="s">
        <v>753</v>
      </c>
      <c r="I620" s="4" t="s">
        <v>753</v>
      </c>
    </row>
    <row r="621" spans="1:9" outlineLevel="1" x14ac:dyDescent="0.2">
      <c r="A621" s="5" t="s">
        <v>794</v>
      </c>
    </row>
    <row r="622" spans="1:9" outlineLevel="1" x14ac:dyDescent="0.2">
      <c r="A622" s="5" t="s">
        <v>625</v>
      </c>
      <c r="D622" s="4">
        <v>2362577.9</v>
      </c>
      <c r="E622" s="4">
        <v>9653266.6999999993</v>
      </c>
      <c r="F622" s="4">
        <v>10118683.4599999</v>
      </c>
      <c r="G622" s="4">
        <v>10270107.3799999</v>
      </c>
      <c r="H622" s="4">
        <v>10475509.5276</v>
      </c>
      <c r="I622" s="4">
        <v>10685019.718152</v>
      </c>
    </row>
    <row r="623" spans="1:9" outlineLevel="1" x14ac:dyDescent="0.2">
      <c r="A623" s="5" t="s">
        <v>795</v>
      </c>
    </row>
    <row r="624" spans="1:9" outlineLevel="1" x14ac:dyDescent="0.2">
      <c r="A624" s="5" t="s">
        <v>625</v>
      </c>
      <c r="D624" s="4">
        <v>1345612.1199999901</v>
      </c>
      <c r="E624" s="4">
        <v>6449201.8300000001</v>
      </c>
      <c r="F624" s="4">
        <v>6379931.71</v>
      </c>
      <c r="G624" s="4">
        <v>6524268.25</v>
      </c>
      <c r="H624" s="4">
        <v>6654753.6150000002</v>
      </c>
      <c r="I624" s="4">
        <v>6787848.6873000003</v>
      </c>
    </row>
    <row r="625" spans="1:9" outlineLevel="1" x14ac:dyDescent="0.2">
      <c r="A625" s="5" t="s">
        <v>796</v>
      </c>
    </row>
    <row r="626" spans="1:9" outlineLevel="1" x14ac:dyDescent="0.2">
      <c r="A626" s="5" t="s">
        <v>625</v>
      </c>
      <c r="D626" s="4">
        <v>3342043.37</v>
      </c>
      <c r="E626" s="4">
        <v>11848578.24</v>
      </c>
      <c r="F626" s="4">
        <v>12031202.189999999</v>
      </c>
      <c r="G626" s="4">
        <v>12109453.75</v>
      </c>
      <c r="H626" s="4">
        <v>12351642.824999999</v>
      </c>
      <c r="I626" s="4">
        <v>12598675.6814999</v>
      </c>
    </row>
    <row r="627" spans="1:9" outlineLevel="1" x14ac:dyDescent="0.2">
      <c r="A627" s="5" t="s">
        <v>797</v>
      </c>
    </row>
    <row r="628" spans="1:9" outlineLevel="1" x14ac:dyDescent="0.2">
      <c r="A628" s="5" t="s">
        <v>625</v>
      </c>
      <c r="D628" s="4">
        <v>21152119.9099999</v>
      </c>
      <c r="E628" s="4">
        <v>82573557.489999801</v>
      </c>
      <c r="F628" s="4">
        <v>83759406.650000006</v>
      </c>
      <c r="G628" s="4">
        <v>83906718.950000003</v>
      </c>
      <c r="H628" s="4">
        <v>85584853.328999996</v>
      </c>
      <c r="I628" s="4">
        <v>87296550.395579994</v>
      </c>
    </row>
    <row r="629" spans="1:9" outlineLevel="1" x14ac:dyDescent="0.2">
      <c r="A629" s="5" t="s">
        <v>798</v>
      </c>
    </row>
    <row r="630" spans="1:9" outlineLevel="1" x14ac:dyDescent="0.2">
      <c r="A630" s="5" t="s">
        <v>625</v>
      </c>
      <c r="D630" s="4">
        <v>1003903.63999999</v>
      </c>
      <c r="E630" s="4">
        <v>6601652.9299999997</v>
      </c>
      <c r="F630" s="4">
        <v>6445711.3699999899</v>
      </c>
      <c r="G630" s="4">
        <v>7005084.5499999896</v>
      </c>
      <c r="H630" s="4">
        <v>7145186.2410000004</v>
      </c>
      <c r="I630" s="4">
        <v>7288089.9658199996</v>
      </c>
    </row>
    <row r="631" spans="1:9" outlineLevel="1" x14ac:dyDescent="0.2">
      <c r="A631" s="5" t="s">
        <v>799</v>
      </c>
    </row>
    <row r="632" spans="1:9" outlineLevel="1" x14ac:dyDescent="0.2">
      <c r="A632" s="5" t="s">
        <v>625</v>
      </c>
      <c r="D632" s="4">
        <v>128.4</v>
      </c>
      <c r="E632" s="4">
        <v>36798.910000000003</v>
      </c>
      <c r="F632" s="4">
        <v>37899.07</v>
      </c>
      <c r="G632" s="4">
        <v>39121.85</v>
      </c>
      <c r="H632" s="4">
        <v>39904.286999999997</v>
      </c>
      <c r="I632" s="4">
        <v>40702.372739999999</v>
      </c>
    </row>
    <row r="633" spans="1:9" outlineLevel="1" x14ac:dyDescent="0.2">
      <c r="A633" s="5" t="s">
        <v>800</v>
      </c>
    </row>
    <row r="634" spans="1:9" outlineLevel="1" x14ac:dyDescent="0.2">
      <c r="A634" s="5" t="s">
        <v>625</v>
      </c>
      <c r="D634" s="4">
        <v>1205939.24</v>
      </c>
      <c r="E634" s="4">
        <v>5133087.22</v>
      </c>
      <c r="F634" s="4">
        <v>5238827.1199999899</v>
      </c>
      <c r="G634" s="4">
        <v>5401976.2000000002</v>
      </c>
      <c r="H634" s="4">
        <v>5510015.7240000004</v>
      </c>
      <c r="I634" s="4">
        <v>5620216.0384799996</v>
      </c>
    </row>
    <row r="635" spans="1:9" outlineLevel="1" x14ac:dyDescent="0.2">
      <c r="A635" s="5" t="s">
        <v>801</v>
      </c>
    </row>
    <row r="636" spans="1:9" outlineLevel="1" x14ac:dyDescent="0.2">
      <c r="A636" s="5" t="s">
        <v>625</v>
      </c>
      <c r="D636" s="4">
        <v>496737.48</v>
      </c>
      <c r="E636" s="4">
        <v>2748298.82</v>
      </c>
      <c r="F636" s="4">
        <v>2836561.04</v>
      </c>
      <c r="G636" s="4">
        <v>2929518.84</v>
      </c>
      <c r="H636" s="4">
        <v>2988109.2168000001</v>
      </c>
      <c r="I636" s="4">
        <v>3047871.4011360002</v>
      </c>
    </row>
    <row r="637" spans="1:9" outlineLevel="1" x14ac:dyDescent="0.2">
      <c r="A637" s="5" t="s">
        <v>802</v>
      </c>
    </row>
    <row r="638" spans="1:9" outlineLevel="1" x14ac:dyDescent="0.2">
      <c r="A638" s="5" t="s">
        <v>625</v>
      </c>
      <c r="D638" s="4">
        <v>749055.49</v>
      </c>
      <c r="E638" s="4">
        <v>2983822.81</v>
      </c>
      <c r="F638" s="4">
        <v>2786728.26</v>
      </c>
      <c r="G638" s="4">
        <v>2474392.62</v>
      </c>
      <c r="H638" s="4">
        <v>2523880.4723999999</v>
      </c>
      <c r="I638" s="4">
        <v>2574358.0818480002</v>
      </c>
    </row>
    <row r="639" spans="1:9" outlineLevel="1" x14ac:dyDescent="0.2">
      <c r="A639" s="5" t="s">
        <v>803</v>
      </c>
    </row>
    <row r="640" spans="1:9" outlineLevel="1" x14ac:dyDescent="0.2">
      <c r="A640" s="5" t="s">
        <v>625</v>
      </c>
      <c r="D640" s="4">
        <v>15816361.199999999</v>
      </c>
      <c r="E640" s="4">
        <v>34601085.060000002</v>
      </c>
      <c r="F640" s="4">
        <v>34884127.950000003</v>
      </c>
      <c r="G640" s="4">
        <v>34758159.009999901</v>
      </c>
      <c r="H640" s="4">
        <v>35453322.190199897</v>
      </c>
      <c r="I640" s="4">
        <v>36162388.6340039</v>
      </c>
    </row>
    <row r="641" spans="1:9" outlineLevel="1" x14ac:dyDescent="0.2">
      <c r="A641" s="5" t="s">
        <v>804</v>
      </c>
    </row>
    <row r="642" spans="1:9" outlineLevel="1" x14ac:dyDescent="0.2">
      <c r="A642" s="5" t="s">
        <v>625</v>
      </c>
      <c r="D642" s="4">
        <v>58671.049999999901</v>
      </c>
      <c r="E642" s="4">
        <v>82829.72</v>
      </c>
      <c r="F642" s="4">
        <v>82829.72</v>
      </c>
      <c r="G642" s="4">
        <v>82829.72</v>
      </c>
      <c r="H642" s="4">
        <v>84486.314400000003</v>
      </c>
      <c r="I642" s="4">
        <v>86176.040687999994</v>
      </c>
    </row>
    <row r="643" spans="1:9" outlineLevel="1" x14ac:dyDescent="0.2">
      <c r="A643" s="5" t="s">
        <v>805</v>
      </c>
    </row>
    <row r="644" spans="1:9" outlineLevel="1" x14ac:dyDescent="0.2">
      <c r="A644" s="5" t="s">
        <v>625</v>
      </c>
      <c r="D644" s="4">
        <v>1118197.8799999999</v>
      </c>
      <c r="E644" s="4">
        <v>8357530.1299999999</v>
      </c>
      <c r="F644" s="4">
        <v>8566468.3300000001</v>
      </c>
      <c r="G644" s="4">
        <v>8789196.5500000007</v>
      </c>
      <c r="H644" s="4">
        <v>8964980.4809999894</v>
      </c>
      <c r="I644" s="4">
        <v>9144280.0906199999</v>
      </c>
    </row>
    <row r="645" spans="1:9" outlineLevel="1" x14ac:dyDescent="0.2">
      <c r="A645" s="5" t="s">
        <v>806</v>
      </c>
    </row>
    <row r="646" spans="1:9" outlineLevel="1" x14ac:dyDescent="0.2">
      <c r="A646" s="5" t="s">
        <v>625</v>
      </c>
      <c r="D646" s="4">
        <v>3331226.1199999899</v>
      </c>
      <c r="E646" s="4">
        <v>7986422.7199999997</v>
      </c>
      <c r="F646" s="4">
        <v>8193602.8599999901</v>
      </c>
      <c r="G646" s="4">
        <v>7939478.2999999998</v>
      </c>
      <c r="H646" s="4">
        <v>8098267.8659999901</v>
      </c>
      <c r="I646" s="4">
        <v>8260233.2233199999</v>
      </c>
    </row>
    <row r="647" spans="1:9" outlineLevel="1" x14ac:dyDescent="0.2">
      <c r="A647" s="5" t="s">
        <v>807</v>
      </c>
    </row>
    <row r="648" spans="1:9" outlineLevel="1" x14ac:dyDescent="0.2">
      <c r="A648" s="5" t="s">
        <v>625</v>
      </c>
      <c r="D648" s="4">
        <v>1023392.01</v>
      </c>
      <c r="E648" s="4">
        <v>3257869.71</v>
      </c>
      <c r="F648" s="4">
        <v>3438251.35</v>
      </c>
      <c r="G648" s="4">
        <v>3191613.83</v>
      </c>
      <c r="H648" s="4">
        <v>3255446.1066000001</v>
      </c>
      <c r="I648" s="4">
        <v>3320555.0287319999</v>
      </c>
    </row>
    <row r="649" spans="1:9" outlineLevel="1" x14ac:dyDescent="0.2">
      <c r="A649" s="5" t="s">
        <v>808</v>
      </c>
    </row>
    <row r="650" spans="1:9" outlineLevel="1" x14ac:dyDescent="0.2">
      <c r="A650" s="5" t="s">
        <v>625</v>
      </c>
      <c r="D650" s="4">
        <v>6460119.0899999999</v>
      </c>
      <c r="E650" s="4">
        <v>22114789.75</v>
      </c>
      <c r="F650" s="4">
        <v>21701549.75</v>
      </c>
      <c r="G650" s="4">
        <v>22178624.260000002</v>
      </c>
      <c r="H650" s="4">
        <v>22622196.745200001</v>
      </c>
      <c r="I650" s="4">
        <v>23074640.680103999</v>
      </c>
    </row>
    <row r="651" spans="1:9" outlineLevel="1" x14ac:dyDescent="0.2">
      <c r="A651" s="5" t="s">
        <v>809</v>
      </c>
    </row>
    <row r="652" spans="1:9" outlineLevel="1" x14ac:dyDescent="0.2">
      <c r="A652" s="5" t="s">
        <v>625</v>
      </c>
      <c r="D652" s="4">
        <v>1159879.79</v>
      </c>
      <c r="E652" s="4">
        <v>5107529.8</v>
      </c>
      <c r="F652" s="4">
        <v>5768134.9100000001</v>
      </c>
      <c r="G652" s="4">
        <v>5995483.25</v>
      </c>
      <c r="H652" s="4">
        <v>6115392.9149999898</v>
      </c>
      <c r="I652" s="4">
        <v>6237700.7732999995</v>
      </c>
    </row>
    <row r="653" spans="1:9" outlineLevel="1" x14ac:dyDescent="0.2">
      <c r="A653" s="5" t="s">
        <v>810</v>
      </c>
    </row>
    <row r="654" spans="1:9" outlineLevel="1" x14ac:dyDescent="0.2">
      <c r="A654" s="5" t="s">
        <v>625</v>
      </c>
      <c r="D654" s="4">
        <v>663118.74</v>
      </c>
      <c r="E654" s="4">
        <v>2776859.5599999898</v>
      </c>
      <c r="F654" s="4">
        <v>2696034.77</v>
      </c>
      <c r="G654" s="4">
        <v>2650228.1</v>
      </c>
      <c r="H654" s="4">
        <v>2703232.662</v>
      </c>
      <c r="I654" s="4">
        <v>2757297.3152399999</v>
      </c>
    </row>
    <row r="655" spans="1:9" outlineLevel="1" x14ac:dyDescent="0.2">
      <c r="A655" s="5" t="s">
        <v>811</v>
      </c>
    </row>
    <row r="656" spans="1:9" outlineLevel="1" x14ac:dyDescent="0.2">
      <c r="A656" s="5" t="s">
        <v>625</v>
      </c>
      <c r="D656" s="4">
        <v>4146647.11</v>
      </c>
      <c r="E656" s="4">
        <v>13244936.039999999</v>
      </c>
      <c r="F656" s="4">
        <v>14426977.470000001</v>
      </c>
      <c r="G656" s="4">
        <v>14872852.460000001</v>
      </c>
      <c r="H656" s="4">
        <v>15170309.509199999</v>
      </c>
      <c r="I656" s="4">
        <v>15473715.699384</v>
      </c>
    </row>
    <row r="657" spans="1:9" outlineLevel="1" x14ac:dyDescent="0.2">
      <c r="A657" s="5" t="s">
        <v>812</v>
      </c>
    </row>
    <row r="658" spans="1:9" outlineLevel="1" x14ac:dyDescent="0.2">
      <c r="A658" s="5" t="s">
        <v>625</v>
      </c>
      <c r="D658" s="4">
        <v>1358084.12</v>
      </c>
      <c r="E658" s="4">
        <v>5530044.0099999998</v>
      </c>
      <c r="F658" s="4">
        <v>5792958.2099999897</v>
      </c>
      <c r="G658" s="4">
        <v>6436904.5199999902</v>
      </c>
      <c r="H658" s="4">
        <v>6565642.6103999903</v>
      </c>
      <c r="I658" s="4">
        <v>6696955.46260799</v>
      </c>
    </row>
    <row r="659" spans="1:9" outlineLevel="1" x14ac:dyDescent="0.2">
      <c r="A659" s="5" t="s">
        <v>813</v>
      </c>
    </row>
    <row r="660" spans="1:9" outlineLevel="1" x14ac:dyDescent="0.2">
      <c r="A660" s="5" t="s">
        <v>625</v>
      </c>
      <c r="D660" s="4">
        <v>136315.13</v>
      </c>
      <c r="E660" s="4">
        <v>261127.53999999899</v>
      </c>
      <c r="F660" s="4">
        <v>267528.5</v>
      </c>
      <c r="G660" s="4">
        <v>267111.11999999901</v>
      </c>
      <c r="H660" s="4">
        <v>272453.34239999898</v>
      </c>
      <c r="I660" s="4">
        <v>277902.40924800001</v>
      </c>
    </row>
    <row r="661" spans="1:9" outlineLevel="1" x14ac:dyDescent="0.2">
      <c r="A661" s="5" t="s">
        <v>814</v>
      </c>
    </row>
    <row r="662" spans="1:9" outlineLevel="1" x14ac:dyDescent="0.2">
      <c r="A662" s="5" t="s">
        <v>625</v>
      </c>
      <c r="D662" s="4">
        <v>2130296.87</v>
      </c>
      <c r="E662" s="4">
        <v>5105137.1500000004</v>
      </c>
      <c r="F662" s="4">
        <v>3470409.92</v>
      </c>
      <c r="G662" s="4">
        <v>4059443.1</v>
      </c>
      <c r="H662" s="4">
        <v>4140631.9619999998</v>
      </c>
      <c r="I662" s="4">
        <v>4223444.6012399998</v>
      </c>
    </row>
    <row r="663" spans="1:9" outlineLevel="1" x14ac:dyDescent="0.2">
      <c r="A663" s="5" t="s">
        <v>815</v>
      </c>
    </row>
    <row r="664" spans="1:9" outlineLevel="1" x14ac:dyDescent="0.2">
      <c r="A664" s="5" t="s">
        <v>625</v>
      </c>
      <c r="D664" s="4">
        <v>523724.51999999897</v>
      </c>
      <c r="E664" s="4">
        <v>2334640.19</v>
      </c>
      <c r="F664" s="4">
        <v>2442656.81</v>
      </c>
      <c r="G664" s="4">
        <v>2524805.9500000002</v>
      </c>
      <c r="H664" s="4">
        <v>2575302.0690000001</v>
      </c>
      <c r="I664" s="4">
        <v>2626808.11038</v>
      </c>
    </row>
    <row r="665" spans="1:9" outlineLevel="1" x14ac:dyDescent="0.2">
      <c r="A665" s="5" t="s">
        <v>816</v>
      </c>
    </row>
    <row r="666" spans="1:9" outlineLevel="1" x14ac:dyDescent="0.2">
      <c r="A666" s="5" t="s">
        <v>625</v>
      </c>
      <c r="D666" s="4">
        <v>279079.20999999897</v>
      </c>
      <c r="E666" s="4">
        <v>1532841.65</v>
      </c>
      <c r="F666" s="4">
        <v>1535523.4</v>
      </c>
      <c r="G666" s="4">
        <v>1538519.36</v>
      </c>
      <c r="H666" s="4">
        <v>1569289.7472000001</v>
      </c>
      <c r="I666" s="4">
        <v>1600675.5421440001</v>
      </c>
    </row>
    <row r="667" spans="1:9" outlineLevel="1" x14ac:dyDescent="0.2">
      <c r="A667" s="5" t="s">
        <v>817</v>
      </c>
    </row>
    <row r="668" spans="1:9" outlineLevel="1" x14ac:dyDescent="0.2">
      <c r="A668" s="5" t="s">
        <v>625</v>
      </c>
      <c r="D668" s="4">
        <v>15784224.58</v>
      </c>
      <c r="E668" s="4">
        <v>32276384.919999901</v>
      </c>
      <c r="F668" s="4">
        <v>37628020.389999896</v>
      </c>
      <c r="G668" s="4">
        <v>42803122.009999901</v>
      </c>
      <c r="H668" s="4">
        <v>43659184.450199902</v>
      </c>
      <c r="I668" s="4">
        <v>44532368.139203899</v>
      </c>
    </row>
    <row r="669" spans="1:9" outlineLevel="1" x14ac:dyDescent="0.2">
      <c r="A669" s="5" t="s">
        <v>818</v>
      </c>
    </row>
    <row r="670" spans="1:9" outlineLevel="1" x14ac:dyDescent="0.2">
      <c r="A670" s="5" t="s">
        <v>625</v>
      </c>
      <c r="D670" s="4">
        <v>2352000</v>
      </c>
      <c r="E670" s="4">
        <v>10106000</v>
      </c>
      <c r="F670" s="4">
        <v>10358000</v>
      </c>
      <c r="G670" s="4">
        <v>10622000</v>
      </c>
      <c r="H670" s="4">
        <v>10834440</v>
      </c>
      <c r="I670" s="4">
        <v>11051128.800000001</v>
      </c>
    </row>
    <row r="671" spans="1:9" outlineLevel="1" x14ac:dyDescent="0.2">
      <c r="A671" s="5" t="s">
        <v>819</v>
      </c>
    </row>
    <row r="672" spans="1:9" outlineLevel="1" x14ac:dyDescent="0.2">
      <c r="A672" s="5" t="s">
        <v>625</v>
      </c>
      <c r="D672" s="4">
        <v>3852852.79999999</v>
      </c>
      <c r="E672" s="4">
        <v>13159228.4599999</v>
      </c>
      <c r="F672" s="4">
        <v>14197526.2199999</v>
      </c>
      <c r="G672" s="4">
        <v>14605582.589999899</v>
      </c>
      <c r="H672" s="4">
        <v>14897694.2417999</v>
      </c>
      <c r="I672" s="4">
        <v>15195648.1266359</v>
      </c>
    </row>
    <row r="673" spans="1:9" outlineLevel="1" x14ac:dyDescent="0.2">
      <c r="A673" s="5" t="s">
        <v>820</v>
      </c>
    </row>
    <row r="674" spans="1:9" outlineLevel="1" x14ac:dyDescent="0.2">
      <c r="A674" s="5" t="s">
        <v>625</v>
      </c>
      <c r="D674" s="4">
        <v>3638737.79</v>
      </c>
      <c r="E674" s="4">
        <v>15658665.59</v>
      </c>
      <c r="F674" s="4">
        <v>16097705.640000001</v>
      </c>
      <c r="G674" s="4">
        <v>16598421.67</v>
      </c>
      <c r="H674" s="4">
        <v>16930390.103399999</v>
      </c>
      <c r="I674" s="4">
        <v>17268997.905467998</v>
      </c>
    </row>
    <row r="675" spans="1:9" outlineLevel="1" x14ac:dyDescent="0.2">
      <c r="A675" s="5" t="s">
        <v>821</v>
      </c>
    </row>
    <row r="676" spans="1:9" outlineLevel="1" x14ac:dyDescent="0.2">
      <c r="A676" s="5" t="s">
        <v>625</v>
      </c>
      <c r="D676" s="4">
        <v>176184</v>
      </c>
      <c r="E676" s="4">
        <v>610457.03999999899</v>
      </c>
      <c r="F676" s="4">
        <v>572164.59</v>
      </c>
      <c r="G676" s="4">
        <v>572349.53999999899</v>
      </c>
      <c r="H676" s="4">
        <v>583796.53079999995</v>
      </c>
      <c r="I676" s="4">
        <v>595472.46141600003</v>
      </c>
    </row>
    <row r="677" spans="1:9" outlineLevel="1" x14ac:dyDescent="0.2">
      <c r="A677" s="5" t="s">
        <v>822</v>
      </c>
    </row>
    <row r="678" spans="1:9" outlineLevel="1" x14ac:dyDescent="0.2">
      <c r="A678" s="5" t="s">
        <v>625</v>
      </c>
      <c r="D678" s="4">
        <v>3604788.02</v>
      </c>
      <c r="E678" s="4">
        <v>11171998.869999999</v>
      </c>
      <c r="F678" s="4">
        <v>11073958</v>
      </c>
      <c r="G678" s="4">
        <v>11037854.91</v>
      </c>
      <c r="H678" s="4">
        <v>11258612.008199999</v>
      </c>
      <c r="I678" s="4">
        <v>11483784.248364</v>
      </c>
    </row>
    <row r="679" spans="1:9" outlineLevel="1" x14ac:dyDescent="0.2">
      <c r="A679" s="5" t="s">
        <v>823</v>
      </c>
    </row>
    <row r="680" spans="1:9" outlineLevel="1" x14ac:dyDescent="0.2">
      <c r="A680" s="5" t="s">
        <v>625</v>
      </c>
      <c r="D680" s="4">
        <v>632512</v>
      </c>
      <c r="E680" s="4">
        <v>2734611</v>
      </c>
      <c r="F680" s="4">
        <v>2755269.96</v>
      </c>
      <c r="G680" s="4">
        <v>2615269.92</v>
      </c>
      <c r="H680" s="4">
        <v>2667575.3184000002</v>
      </c>
      <c r="I680" s="4">
        <v>2720926.82476799</v>
      </c>
    </row>
    <row r="681" spans="1:9" outlineLevel="1" x14ac:dyDescent="0.2">
      <c r="A681" s="5" t="s">
        <v>824</v>
      </c>
    </row>
    <row r="682" spans="1:9" outlineLevel="1" x14ac:dyDescent="0.2">
      <c r="A682" s="5" t="s">
        <v>625</v>
      </c>
      <c r="D682" s="4">
        <v>315116.89999999898</v>
      </c>
      <c r="E682" s="4">
        <v>551529.39</v>
      </c>
      <c r="F682" s="4">
        <v>556990.79</v>
      </c>
      <c r="G682" s="4">
        <v>563564.6</v>
      </c>
      <c r="H682" s="4">
        <v>574835.89199999999</v>
      </c>
      <c r="I682" s="4">
        <v>586332.609839999</v>
      </c>
    </row>
    <row r="683" spans="1:9" outlineLevel="1" x14ac:dyDescent="0.2">
      <c r="A683" s="5" t="s">
        <v>825</v>
      </c>
    </row>
    <row r="684" spans="1:9" outlineLevel="1" x14ac:dyDescent="0.2">
      <c r="A684" s="5" t="s">
        <v>625</v>
      </c>
      <c r="D684" s="4">
        <v>23189193.5699999</v>
      </c>
      <c r="E684" s="4">
        <v>108911781.06999899</v>
      </c>
      <c r="F684" s="4">
        <v>116078114.41</v>
      </c>
      <c r="G684" s="4">
        <v>127045723.699999</v>
      </c>
      <c r="H684" s="4">
        <v>129586638.173999</v>
      </c>
      <c r="I684" s="4">
        <v>132178370.93748</v>
      </c>
    </row>
    <row r="685" spans="1:9" outlineLevel="1" x14ac:dyDescent="0.2">
      <c r="A685" s="5" t="s">
        <v>826</v>
      </c>
    </row>
    <row r="686" spans="1:9" outlineLevel="1" x14ac:dyDescent="0.2">
      <c r="A686" s="5" t="s">
        <v>625</v>
      </c>
      <c r="D686" s="4">
        <v>5171464.34</v>
      </c>
      <c r="E686" s="4">
        <v>23419464.089999899</v>
      </c>
      <c r="F686" s="4">
        <v>25091133.760000002</v>
      </c>
      <c r="G686" s="4">
        <v>28531696.43</v>
      </c>
      <c r="H686" s="4">
        <v>29102330.358600002</v>
      </c>
      <c r="I686" s="4">
        <v>29684376.965771999</v>
      </c>
    </row>
    <row r="687" spans="1:9" outlineLevel="1" x14ac:dyDescent="0.2">
      <c r="A687" s="5" t="s">
        <v>827</v>
      </c>
    </row>
    <row r="688" spans="1:9" outlineLevel="1" x14ac:dyDescent="0.2">
      <c r="A688" s="5" t="s">
        <v>625</v>
      </c>
      <c r="D688" s="4">
        <v>9232.98</v>
      </c>
      <c r="E688" s="4">
        <v>37968.849999999897</v>
      </c>
      <c r="F688" s="4">
        <v>39032.089999999997</v>
      </c>
      <c r="G688" s="4">
        <v>-0.91</v>
      </c>
      <c r="H688" s="4">
        <v>-0.92820000000000003</v>
      </c>
      <c r="I688" s="4">
        <v>-0.94676400000000005</v>
      </c>
    </row>
    <row r="689" spans="1:9" outlineLevel="1" x14ac:dyDescent="0.2">
      <c r="A689" s="5" t="s">
        <v>828</v>
      </c>
    </row>
    <row r="690" spans="1:9" outlineLevel="1" x14ac:dyDescent="0.2">
      <c r="A690" s="5" t="s">
        <v>625</v>
      </c>
      <c r="D690" s="4">
        <v>2723432.42</v>
      </c>
      <c r="E690" s="4">
        <v>10744701.689999999</v>
      </c>
      <c r="F690" s="4">
        <v>11158299.17</v>
      </c>
      <c r="G690" s="4">
        <v>11802670.369999999</v>
      </c>
      <c r="H690" s="4">
        <v>12038723.7774</v>
      </c>
      <c r="I690" s="4">
        <v>12279498.252947999</v>
      </c>
    </row>
    <row r="691" spans="1:9" outlineLevel="1" x14ac:dyDescent="0.2">
      <c r="A691" s="5" t="s">
        <v>829</v>
      </c>
    </row>
    <row r="692" spans="1:9" outlineLevel="1" x14ac:dyDescent="0.2">
      <c r="A692" s="5" t="s">
        <v>625</v>
      </c>
      <c r="D692" s="4">
        <v>967341.91999999899</v>
      </c>
      <c r="E692" s="4">
        <v>3773261.23999999</v>
      </c>
      <c r="F692" s="4">
        <v>3998619.95</v>
      </c>
      <c r="G692" s="4">
        <v>4142111.7899999898</v>
      </c>
      <c r="H692" s="4">
        <v>4224954.0257999897</v>
      </c>
      <c r="I692" s="4">
        <v>4309453.10631599</v>
      </c>
    </row>
    <row r="693" spans="1:9" outlineLevel="1" x14ac:dyDescent="0.2">
      <c r="A693" s="5" t="s">
        <v>830</v>
      </c>
    </row>
    <row r="694" spans="1:9" outlineLevel="1" x14ac:dyDescent="0.2">
      <c r="A694" s="5" t="s">
        <v>625</v>
      </c>
      <c r="D694" s="4">
        <v>1374376.49</v>
      </c>
      <c r="E694" s="4">
        <v>5438577.6900000004</v>
      </c>
      <c r="F694" s="4">
        <v>6170583.2400000002</v>
      </c>
      <c r="G694" s="4">
        <v>5635928.3499999996</v>
      </c>
      <c r="H694" s="4">
        <v>5748646.9170000004</v>
      </c>
      <c r="I694" s="4">
        <v>5863619.8553400096</v>
      </c>
    </row>
    <row r="695" spans="1:9" outlineLevel="1" x14ac:dyDescent="0.2">
      <c r="A695" s="5" t="s">
        <v>831</v>
      </c>
    </row>
    <row r="696" spans="1:9" outlineLevel="1" x14ac:dyDescent="0.2">
      <c r="A696" s="5" t="s">
        <v>625</v>
      </c>
      <c r="D696" s="4">
        <v>288026.83</v>
      </c>
      <c r="E696" s="4">
        <v>692909.71</v>
      </c>
      <c r="F696" s="4">
        <v>705191.63</v>
      </c>
      <c r="G696" s="4">
        <v>719662.61</v>
      </c>
      <c r="H696" s="4">
        <v>734055.86219999997</v>
      </c>
      <c r="I696" s="4">
        <v>748736.97944400006</v>
      </c>
    </row>
    <row r="697" spans="1:9" outlineLevel="1" x14ac:dyDescent="0.2">
      <c r="A697" s="5" t="s">
        <v>832</v>
      </c>
    </row>
    <row r="698" spans="1:9" outlineLevel="1" x14ac:dyDescent="0.2">
      <c r="A698" s="5" t="s">
        <v>625</v>
      </c>
      <c r="D698" s="4">
        <v>16152340.970000001</v>
      </c>
      <c r="E698" s="4">
        <v>102904683.3</v>
      </c>
      <c r="F698" s="4">
        <v>84301296.590000004</v>
      </c>
      <c r="G698" s="4">
        <v>91165449.900000006</v>
      </c>
      <c r="H698" s="4">
        <v>92988758.898000002</v>
      </c>
      <c r="I698" s="4">
        <v>94848534.075959995</v>
      </c>
    </row>
    <row r="699" spans="1:9" outlineLevel="1" x14ac:dyDescent="0.2">
      <c r="A699" s="5" t="s">
        <v>833</v>
      </c>
    </row>
    <row r="700" spans="1:9" outlineLevel="1" x14ac:dyDescent="0.2">
      <c r="A700" s="5" t="s">
        <v>625</v>
      </c>
      <c r="D700" s="4">
        <v>3712717.69</v>
      </c>
      <c r="E700" s="4">
        <v>10286032.2099999</v>
      </c>
      <c r="F700" s="4">
        <v>8282053.2199999997</v>
      </c>
      <c r="G700" s="4">
        <v>11232051.85</v>
      </c>
      <c r="H700" s="4">
        <v>11456692.887</v>
      </c>
      <c r="I700" s="4">
        <v>11685826.744739899</v>
      </c>
    </row>
    <row r="701" spans="1:9" outlineLevel="1" x14ac:dyDescent="0.2">
      <c r="A701" s="5" t="s">
        <v>834</v>
      </c>
    </row>
    <row r="702" spans="1:9" outlineLevel="1" x14ac:dyDescent="0.2">
      <c r="A702" s="5" t="s">
        <v>625</v>
      </c>
      <c r="D702" s="4">
        <v>6964393.8300000001</v>
      </c>
      <c r="E702" s="4">
        <v>28136800</v>
      </c>
      <c r="F702" s="4">
        <v>27161800</v>
      </c>
      <c r="G702" s="4">
        <v>610000</v>
      </c>
      <c r="H702" s="4">
        <v>622200</v>
      </c>
      <c r="I702" s="4">
        <v>634644</v>
      </c>
    </row>
    <row r="703" spans="1:9" outlineLevel="1" x14ac:dyDescent="0.2">
      <c r="A703" s="5" t="s">
        <v>835</v>
      </c>
    </row>
    <row r="704" spans="1:9" outlineLevel="1" x14ac:dyDescent="0.2">
      <c r="A704" s="5" t="s">
        <v>625</v>
      </c>
      <c r="D704" s="4">
        <v>4314380.3899999997</v>
      </c>
      <c r="E704" s="4">
        <v>9650309.8499999903</v>
      </c>
      <c r="F704" s="4">
        <v>20982857.239999998</v>
      </c>
      <c r="G704" s="4">
        <v>17146986.82</v>
      </c>
      <c r="H704" s="4">
        <v>17489926.556400001</v>
      </c>
      <c r="I704" s="4">
        <v>17839725.087528002</v>
      </c>
    </row>
    <row r="705" spans="1:9" outlineLevel="1" x14ac:dyDescent="0.2">
      <c r="A705" s="5" t="s">
        <v>836</v>
      </c>
    </row>
    <row r="706" spans="1:9" outlineLevel="1" x14ac:dyDescent="0.2">
      <c r="A706" s="5" t="s">
        <v>625</v>
      </c>
      <c r="D706" s="4">
        <v>2110650.67</v>
      </c>
      <c r="E706" s="4">
        <v>8226755.4699999997</v>
      </c>
      <c r="F706" s="4">
        <v>7381795.2699999996</v>
      </c>
      <c r="G706" s="4">
        <v>12880892.83</v>
      </c>
      <c r="H706" s="4">
        <v>13138510.6866</v>
      </c>
      <c r="I706" s="4">
        <v>13401280.9003319</v>
      </c>
    </row>
    <row r="707" spans="1:9" outlineLevel="1" x14ac:dyDescent="0.2">
      <c r="A707" s="5" t="s">
        <v>837</v>
      </c>
    </row>
    <row r="708" spans="1:9" outlineLevel="1" x14ac:dyDescent="0.2">
      <c r="A708" s="5" t="s">
        <v>625</v>
      </c>
      <c r="D708" s="4">
        <v>4837357.67</v>
      </c>
      <c r="E708" s="4">
        <v>9867333.0199999996</v>
      </c>
      <c r="F708" s="4">
        <v>18014840.280000001</v>
      </c>
      <c r="G708" s="4">
        <v>21131209.120000001</v>
      </c>
      <c r="H708" s="4">
        <v>21553833.3024</v>
      </c>
      <c r="I708" s="4">
        <v>21984909.968447998</v>
      </c>
    </row>
    <row r="709" spans="1:9" outlineLevel="1" x14ac:dyDescent="0.2">
      <c r="A709" s="5" t="s">
        <v>838</v>
      </c>
    </row>
    <row r="710" spans="1:9" outlineLevel="1" x14ac:dyDescent="0.2">
      <c r="A710" s="5" t="s">
        <v>625</v>
      </c>
      <c r="D710" s="4">
        <v>2005072.5799999901</v>
      </c>
      <c r="E710" s="4">
        <v>10032654.85</v>
      </c>
      <c r="F710" s="4">
        <v>10309490.880000001</v>
      </c>
      <c r="G710" s="4">
        <v>10700397.6</v>
      </c>
      <c r="H710" s="4">
        <v>10914405.551999999</v>
      </c>
      <c r="I710" s="4">
        <v>11132693.663039999</v>
      </c>
    </row>
    <row r="711" spans="1:9" outlineLevel="1" x14ac:dyDescent="0.2">
      <c r="A711" s="5" t="s">
        <v>839</v>
      </c>
    </row>
    <row r="712" spans="1:9" outlineLevel="1" x14ac:dyDescent="0.2">
      <c r="A712" s="5" t="s">
        <v>625</v>
      </c>
      <c r="D712" s="4">
        <v>69974.34</v>
      </c>
      <c r="E712" s="4">
        <v>225745.54</v>
      </c>
      <c r="F712" s="4">
        <v>228484</v>
      </c>
      <c r="G712" s="4">
        <v>272937.71999999997</v>
      </c>
      <c r="H712" s="4">
        <v>278396.47440000001</v>
      </c>
      <c r="I712" s="4">
        <v>283964.403888</v>
      </c>
    </row>
    <row r="713" spans="1:9" outlineLevel="1" x14ac:dyDescent="0.2">
      <c r="A713" s="5" t="s">
        <v>840</v>
      </c>
    </row>
    <row r="714" spans="1:9" outlineLevel="1" x14ac:dyDescent="0.2">
      <c r="A714" s="5" t="s">
        <v>625</v>
      </c>
      <c r="D714" s="4">
        <v>3309583.6999999899</v>
      </c>
      <c r="E714" s="4">
        <v>13537900.48</v>
      </c>
      <c r="F714" s="4">
        <v>14993664.259999899</v>
      </c>
      <c r="G714" s="4">
        <v>18169353.4099999</v>
      </c>
      <c r="H714" s="4">
        <v>18532740.478199899</v>
      </c>
      <c r="I714" s="4">
        <v>18903395.287763901</v>
      </c>
    </row>
    <row r="715" spans="1:9" outlineLevel="1" x14ac:dyDescent="0.2">
      <c r="A715" s="5" t="s">
        <v>841</v>
      </c>
    </row>
    <row r="716" spans="1:9" outlineLevel="1" x14ac:dyDescent="0.2">
      <c r="A716" s="5" t="s">
        <v>625</v>
      </c>
      <c r="D716" s="4">
        <v>82067.61</v>
      </c>
      <c r="E716" s="4">
        <v>320740.859999999</v>
      </c>
      <c r="F716" s="4">
        <v>323080.69999999902</v>
      </c>
      <c r="G716" s="4">
        <v>387171.15999999898</v>
      </c>
      <c r="H716" s="4">
        <v>394914.583199999</v>
      </c>
      <c r="I716" s="4">
        <v>402812.87486399902</v>
      </c>
    </row>
    <row r="717" spans="1:9" outlineLevel="1" x14ac:dyDescent="0.2">
      <c r="A717" s="5" t="s">
        <v>842</v>
      </c>
    </row>
    <row r="718" spans="1:9" outlineLevel="1" x14ac:dyDescent="0.2">
      <c r="A718" s="5" t="s">
        <v>625</v>
      </c>
      <c r="D718" s="4">
        <v>16079946.679999899</v>
      </c>
      <c r="E718" s="4">
        <v>47665736.75</v>
      </c>
      <c r="F718" s="4">
        <v>62856592.369999997</v>
      </c>
      <c r="G718" s="4">
        <v>51989554.590000004</v>
      </c>
      <c r="H718" s="4">
        <v>53029345.6818</v>
      </c>
      <c r="I718" s="4">
        <v>54089932.595435999</v>
      </c>
    </row>
    <row r="719" spans="1:9" outlineLevel="1" x14ac:dyDescent="0.2">
      <c r="A719" s="5" t="s">
        <v>843</v>
      </c>
    </row>
    <row r="720" spans="1:9" outlineLevel="1" x14ac:dyDescent="0.2">
      <c r="A720" s="5" t="s">
        <v>625</v>
      </c>
      <c r="D720" s="4">
        <v>1010152.98</v>
      </c>
      <c r="E720" s="4">
        <v>4062806.67</v>
      </c>
      <c r="F720" s="4">
        <v>3992122.48</v>
      </c>
      <c r="G720" s="4">
        <v>4176758.13</v>
      </c>
      <c r="H720" s="4">
        <v>4260293.2926000003</v>
      </c>
      <c r="I720" s="4">
        <v>4345499.1584519995</v>
      </c>
    </row>
    <row r="721" spans="1:9" outlineLevel="1" x14ac:dyDescent="0.2">
      <c r="A721" s="5" t="s">
        <v>844</v>
      </c>
    </row>
    <row r="722" spans="1:9" outlineLevel="1" x14ac:dyDescent="0.2">
      <c r="A722" s="5" t="s">
        <v>625</v>
      </c>
      <c r="D722" s="4">
        <v>1600211.75999999</v>
      </c>
      <c r="E722" s="4">
        <v>6930242.1799999904</v>
      </c>
      <c r="F722" s="4">
        <v>7833206.2999999998</v>
      </c>
      <c r="G722" s="4">
        <v>6954363.8799999999</v>
      </c>
      <c r="H722" s="4">
        <v>7093451.1575999996</v>
      </c>
      <c r="I722" s="4">
        <v>7235320.1807519998</v>
      </c>
    </row>
    <row r="723" spans="1:9" outlineLevel="1" x14ac:dyDescent="0.2">
      <c r="A723" s="5" t="s">
        <v>845</v>
      </c>
    </row>
    <row r="724" spans="1:9" outlineLevel="1" x14ac:dyDescent="0.2">
      <c r="A724" s="5" t="s">
        <v>625</v>
      </c>
      <c r="D724" s="4">
        <v>9173.82</v>
      </c>
      <c r="E724" s="4">
        <v>29008.79</v>
      </c>
      <c r="F724" s="4">
        <v>29399.35</v>
      </c>
      <c r="G724" s="4">
        <v>35867.68</v>
      </c>
      <c r="H724" s="4">
        <v>36585.033600000002</v>
      </c>
      <c r="I724" s="4">
        <v>37316.734272000002</v>
      </c>
    </row>
    <row r="725" spans="1:9" outlineLevel="1" x14ac:dyDescent="0.2">
      <c r="A725" s="5" t="s">
        <v>846</v>
      </c>
    </row>
    <row r="726" spans="1:9" outlineLevel="1" x14ac:dyDescent="0.2">
      <c r="A726" s="5" t="s">
        <v>625</v>
      </c>
      <c r="D726" s="4">
        <v>1998484.01</v>
      </c>
      <c r="E726" s="4">
        <v>5366938.4000000004</v>
      </c>
      <c r="F726" s="4">
        <v>7552020.73999999</v>
      </c>
      <c r="G726" s="4">
        <v>5763026.0800000001</v>
      </c>
      <c r="H726" s="4">
        <v>5878286.6015999997</v>
      </c>
      <c r="I726" s="4">
        <v>5995852.3336319998</v>
      </c>
    </row>
    <row r="727" spans="1:9" outlineLevel="1" x14ac:dyDescent="0.2">
      <c r="A727" s="5" t="s">
        <v>847</v>
      </c>
    </row>
    <row r="728" spans="1:9" outlineLevel="1" x14ac:dyDescent="0.2">
      <c r="A728" s="5" t="s">
        <v>625</v>
      </c>
      <c r="D728" s="4">
        <v>2443891.34</v>
      </c>
      <c r="E728" s="4">
        <v>6541150.8499999996</v>
      </c>
      <c r="F728" s="4">
        <v>5532801.9100000001</v>
      </c>
      <c r="G728" s="4">
        <v>8056035.8499999996</v>
      </c>
      <c r="H728" s="4">
        <v>8217156.5669999896</v>
      </c>
      <c r="I728" s="4">
        <v>8381499.6983399997</v>
      </c>
    </row>
    <row r="729" spans="1:9" outlineLevel="1" x14ac:dyDescent="0.2">
      <c r="A729" s="5" t="s">
        <v>848</v>
      </c>
    </row>
    <row r="730" spans="1:9" outlineLevel="1" x14ac:dyDescent="0.2">
      <c r="A730" s="5" t="s">
        <v>625</v>
      </c>
      <c r="D730" s="4">
        <v>629595</v>
      </c>
      <c r="E730" s="4">
        <v>685215.86</v>
      </c>
      <c r="F730" s="4">
        <v>2318811.9199999901</v>
      </c>
      <c r="G730" s="4">
        <v>1613457.96</v>
      </c>
      <c r="H730" s="4">
        <v>1645727.1191999901</v>
      </c>
      <c r="I730" s="4">
        <v>1678641.6615839901</v>
      </c>
    </row>
    <row r="731" spans="1:9" outlineLevel="1" x14ac:dyDescent="0.2">
      <c r="A731" s="5" t="s">
        <v>849</v>
      </c>
    </row>
    <row r="732" spans="1:9" outlineLevel="1" x14ac:dyDescent="0.2">
      <c r="A732" s="5" t="s">
        <v>625</v>
      </c>
      <c r="D732" s="4">
        <v>3751658.17</v>
      </c>
      <c r="E732" s="4">
        <v>28145045.52</v>
      </c>
      <c r="F732" s="4">
        <v>17293958.350000001</v>
      </c>
      <c r="G732" s="4">
        <v>32594455.989999998</v>
      </c>
      <c r="H732" s="4">
        <v>33246345.1098</v>
      </c>
      <c r="I732" s="4">
        <v>33911272.011996001</v>
      </c>
    </row>
    <row r="733" spans="1:9" outlineLevel="1" x14ac:dyDescent="0.2">
      <c r="A733" s="5" t="s">
        <v>850</v>
      </c>
    </row>
    <row r="734" spans="1:9" outlineLevel="1" x14ac:dyDescent="0.2">
      <c r="A734" s="5" t="s">
        <v>625</v>
      </c>
      <c r="D734" s="4">
        <v>1786981.18</v>
      </c>
      <c r="E734" s="4">
        <v>7391617.6199999899</v>
      </c>
      <c r="F734" s="4">
        <v>6471227.5700000003</v>
      </c>
      <c r="G734" s="4">
        <v>8904201.0600000005</v>
      </c>
      <c r="H734" s="4">
        <v>9082285.0811999999</v>
      </c>
      <c r="I734" s="4">
        <v>9263930.7828239892</v>
      </c>
    </row>
    <row r="735" spans="1:9" outlineLevel="1" x14ac:dyDescent="0.2">
      <c r="A735" s="5" t="s">
        <v>851</v>
      </c>
    </row>
    <row r="736" spans="1:9" outlineLevel="1" x14ac:dyDescent="0.2">
      <c r="A736" s="5" t="s">
        <v>625</v>
      </c>
      <c r="D736" s="4">
        <v>824152.74</v>
      </c>
      <c r="E736" s="4">
        <v>7153487.0800000001</v>
      </c>
      <c r="F736" s="4">
        <v>4694835.34</v>
      </c>
      <c r="G736" s="4">
        <v>6246708.29</v>
      </c>
      <c r="H736" s="4">
        <v>6371642.4557999996</v>
      </c>
      <c r="I736" s="4">
        <v>6499075.304916</v>
      </c>
    </row>
    <row r="737" spans="1:9" outlineLevel="1" x14ac:dyDescent="0.2">
      <c r="A737" s="5" t="s">
        <v>852</v>
      </c>
    </row>
    <row r="738" spans="1:9" outlineLevel="1" x14ac:dyDescent="0.2">
      <c r="A738" s="5" t="s">
        <v>625</v>
      </c>
      <c r="D738" s="4">
        <v>-41.370000000000303</v>
      </c>
      <c r="E738" s="4">
        <v>1682820</v>
      </c>
      <c r="F738" s="4">
        <v>5000</v>
      </c>
      <c r="G738" s="4">
        <v>5000</v>
      </c>
      <c r="H738" s="4">
        <v>5100</v>
      </c>
      <c r="I738" s="4">
        <v>5202</v>
      </c>
    </row>
    <row r="739" spans="1:9" outlineLevel="1" x14ac:dyDescent="0.2">
      <c r="A739" s="5" t="s">
        <v>853</v>
      </c>
    </row>
    <row r="740" spans="1:9" outlineLevel="1" x14ac:dyDescent="0.2">
      <c r="A740" s="5" t="s">
        <v>625</v>
      </c>
      <c r="D740" s="4">
        <v>1106715.1000000001</v>
      </c>
      <c r="E740" s="4">
        <v>2156783.89</v>
      </c>
      <c r="F740" s="4">
        <v>1729758.51</v>
      </c>
      <c r="G740" s="4">
        <v>1890604.6199999901</v>
      </c>
      <c r="H740" s="4">
        <v>1928416.7124000001</v>
      </c>
      <c r="I740" s="4">
        <v>1966985.0466479899</v>
      </c>
    </row>
    <row r="741" spans="1:9" outlineLevel="1" x14ac:dyDescent="0.2">
      <c r="A741" s="5" t="s">
        <v>854</v>
      </c>
    </row>
    <row r="742" spans="1:9" outlineLevel="1" x14ac:dyDescent="0.2">
      <c r="A742" s="5" t="s">
        <v>625</v>
      </c>
      <c r="D742" s="4">
        <v>85531.889999999898</v>
      </c>
      <c r="E742" s="4">
        <v>83282.84</v>
      </c>
      <c r="F742" s="4">
        <v>152280.60999999999</v>
      </c>
      <c r="G742" s="4">
        <v>70831.4399999999</v>
      </c>
      <c r="H742" s="4">
        <v>72248.068799999994</v>
      </c>
      <c r="I742" s="4">
        <v>73693.030176</v>
      </c>
    </row>
    <row r="743" spans="1:9" outlineLevel="1" x14ac:dyDescent="0.2">
      <c r="A743" s="5" t="s">
        <v>855</v>
      </c>
    </row>
    <row r="744" spans="1:9" outlineLevel="1" x14ac:dyDescent="0.2">
      <c r="A744" s="5" t="s">
        <v>625</v>
      </c>
      <c r="D744" s="4">
        <v>121976.12</v>
      </c>
      <c r="E744" s="4">
        <v>624298.93000000005</v>
      </c>
      <c r="F744" s="4">
        <v>609360.59</v>
      </c>
      <c r="G744" s="4">
        <v>605679.13</v>
      </c>
      <c r="H744" s="4">
        <v>617792.71259999997</v>
      </c>
      <c r="I744" s="4">
        <v>630148.56685199996</v>
      </c>
    </row>
    <row r="745" spans="1:9" outlineLevel="1" x14ac:dyDescent="0.2">
      <c r="A745" s="5" t="s">
        <v>856</v>
      </c>
    </row>
    <row r="746" spans="1:9" outlineLevel="1" x14ac:dyDescent="0.2">
      <c r="A746" s="5" t="s">
        <v>625</v>
      </c>
      <c r="D746" s="4">
        <v>86789.47</v>
      </c>
      <c r="E746" s="4">
        <v>314257.23</v>
      </c>
      <c r="F746" s="4">
        <v>314715.17</v>
      </c>
      <c r="G746" s="4">
        <v>319326.18999999901</v>
      </c>
      <c r="H746" s="4">
        <v>325712.71379999898</v>
      </c>
      <c r="I746" s="4">
        <v>332226.96807599999</v>
      </c>
    </row>
    <row r="747" spans="1:9" outlineLevel="1" x14ac:dyDescent="0.2">
      <c r="A747" s="5" t="s">
        <v>857</v>
      </c>
    </row>
    <row r="748" spans="1:9" outlineLevel="1" x14ac:dyDescent="0.2">
      <c r="A748" s="5" t="s">
        <v>625</v>
      </c>
      <c r="D748" s="4">
        <v>45000</v>
      </c>
      <c r="E748" s="4">
        <v>168618</v>
      </c>
      <c r="F748" s="4">
        <v>159000</v>
      </c>
      <c r="G748" s="4">
        <v>159000</v>
      </c>
      <c r="H748" s="4">
        <v>162180</v>
      </c>
      <c r="I748" s="4">
        <v>165423.59999999899</v>
      </c>
    </row>
    <row r="749" spans="1:9" outlineLevel="1" x14ac:dyDescent="0.2">
      <c r="A749" s="5" t="s">
        <v>858</v>
      </c>
    </row>
    <row r="750" spans="1:9" outlineLevel="1" x14ac:dyDescent="0.2">
      <c r="A750" s="5" t="s">
        <v>625</v>
      </c>
      <c r="D750" s="4">
        <v>191466.63</v>
      </c>
      <c r="E750" s="4">
        <v>601626.25</v>
      </c>
      <c r="F750" s="4">
        <v>634564.93000000005</v>
      </c>
      <c r="G750" s="4">
        <v>639040.64</v>
      </c>
      <c r="H750" s="4">
        <v>651821.45279999997</v>
      </c>
      <c r="I750" s="4">
        <v>664857.88185600005</v>
      </c>
    </row>
    <row r="751" spans="1:9" outlineLevel="1" x14ac:dyDescent="0.2">
      <c r="A751" s="5" t="s">
        <v>859</v>
      </c>
    </row>
    <row r="752" spans="1:9" outlineLevel="1" x14ac:dyDescent="0.2">
      <c r="A752" s="5" t="s">
        <v>625</v>
      </c>
      <c r="D752" s="4">
        <v>451516.17</v>
      </c>
      <c r="E752" s="4">
        <v>1857368.88</v>
      </c>
      <c r="F752" s="4">
        <v>2047571.5899999901</v>
      </c>
      <c r="G752" s="4">
        <v>2079775.9</v>
      </c>
      <c r="H752" s="4">
        <v>2121371.4180000001</v>
      </c>
      <c r="I752" s="4">
        <v>2163798.8463599999</v>
      </c>
    </row>
    <row r="753" spans="1:9" outlineLevel="1" x14ac:dyDescent="0.2">
      <c r="A753" s="5" t="s">
        <v>860</v>
      </c>
    </row>
    <row r="754" spans="1:9" outlineLevel="1" x14ac:dyDescent="0.2">
      <c r="A754" s="5" t="s">
        <v>625</v>
      </c>
      <c r="D754" s="4">
        <v>266889.32999999903</v>
      </c>
      <c r="E754" s="4">
        <v>1052345.9099999999</v>
      </c>
      <c r="F754" s="4">
        <v>1128662.29</v>
      </c>
      <c r="G754" s="4">
        <v>1158533.68</v>
      </c>
      <c r="H754" s="4">
        <v>1181704.3536</v>
      </c>
      <c r="I754" s="4">
        <v>1205338.4406719999</v>
      </c>
    </row>
    <row r="755" spans="1:9" outlineLevel="1" x14ac:dyDescent="0.2">
      <c r="A755" s="5" t="s">
        <v>861</v>
      </c>
    </row>
    <row r="756" spans="1:9" outlineLevel="1" x14ac:dyDescent="0.2">
      <c r="A756" s="5" t="s">
        <v>625</v>
      </c>
      <c r="D756" s="4">
        <v>1862526.9</v>
      </c>
      <c r="E756" s="4">
        <v>4019387.16</v>
      </c>
      <c r="F756" s="4">
        <v>4695042.5099999905</v>
      </c>
      <c r="G756" s="4">
        <v>4425864.0799999898</v>
      </c>
      <c r="H756" s="4">
        <v>4514381.3616000004</v>
      </c>
      <c r="I756" s="4">
        <v>4604668.9888319997</v>
      </c>
    </row>
    <row r="757" spans="1:9" outlineLevel="1" x14ac:dyDescent="0.2">
      <c r="A757" s="5" t="s">
        <v>862</v>
      </c>
    </row>
    <row r="758" spans="1:9" outlineLevel="1" x14ac:dyDescent="0.2">
      <c r="A758" s="5" t="s">
        <v>625</v>
      </c>
      <c r="D758" s="4">
        <v>291368</v>
      </c>
      <c r="E758" s="4">
        <v>1006105.01</v>
      </c>
      <c r="F758" s="4">
        <v>1025440.01</v>
      </c>
      <c r="G758" s="4">
        <v>967939.97</v>
      </c>
      <c r="H758" s="4">
        <v>987298.76939999999</v>
      </c>
      <c r="I758" s="4">
        <v>1007044.744788</v>
      </c>
    </row>
    <row r="759" spans="1:9" outlineLevel="1" x14ac:dyDescent="0.2">
      <c r="A759" s="5" t="s">
        <v>863</v>
      </c>
    </row>
    <row r="760" spans="1:9" outlineLevel="1" x14ac:dyDescent="0.2">
      <c r="A760" s="5" t="s">
        <v>625</v>
      </c>
      <c r="D760" s="4">
        <v>3783186.71999999</v>
      </c>
      <c r="E760" s="4">
        <v>9762654.0499999896</v>
      </c>
      <c r="F760" s="4">
        <v>11419948.07</v>
      </c>
      <c r="G760" s="4">
        <v>11739224.52</v>
      </c>
      <c r="H760" s="4">
        <v>11974009.010399999</v>
      </c>
      <c r="I760" s="4">
        <v>12213489.190608</v>
      </c>
    </row>
    <row r="761" spans="1:9" outlineLevel="1" x14ac:dyDescent="0.2">
      <c r="A761" s="5" t="s">
        <v>864</v>
      </c>
    </row>
    <row r="762" spans="1:9" outlineLevel="1" x14ac:dyDescent="0.2">
      <c r="A762" s="5" t="s">
        <v>625</v>
      </c>
      <c r="D762" s="4">
        <v>173550.66999999899</v>
      </c>
      <c r="E762" s="4">
        <v>1254000</v>
      </c>
      <c r="F762" s="4">
        <v>1254000</v>
      </c>
      <c r="G762" s="4">
        <v>1254000</v>
      </c>
      <c r="H762" s="4">
        <v>1279080</v>
      </c>
      <c r="I762" s="4">
        <v>1304661.6000000001</v>
      </c>
    </row>
    <row r="763" spans="1:9" outlineLevel="1" x14ac:dyDescent="0.2">
      <c r="A763" s="5" t="s">
        <v>865</v>
      </c>
    </row>
    <row r="764" spans="1:9" outlineLevel="1" x14ac:dyDescent="0.2">
      <c r="A764" s="5" t="s">
        <v>625</v>
      </c>
      <c r="D764" s="4">
        <v>163859.04999999999</v>
      </c>
      <c r="E764" s="4">
        <v>589932.99999999895</v>
      </c>
      <c r="F764" s="4">
        <v>643783.55000000005</v>
      </c>
      <c r="G764" s="4">
        <v>667497.80000000005</v>
      </c>
      <c r="H764" s="4">
        <v>680847.75600000005</v>
      </c>
      <c r="I764" s="4">
        <v>694464.71111999999</v>
      </c>
    </row>
    <row r="765" spans="1:9" outlineLevel="1" x14ac:dyDescent="0.2">
      <c r="A765" s="5" t="s">
        <v>866</v>
      </c>
    </row>
    <row r="766" spans="1:9" outlineLevel="1" x14ac:dyDescent="0.2">
      <c r="A766" s="5" t="s">
        <v>625</v>
      </c>
      <c r="D766" s="4">
        <v>3701167.89</v>
      </c>
      <c r="E766" s="4">
        <v>14927527.17</v>
      </c>
      <c r="F766" s="4">
        <v>16234534.09</v>
      </c>
      <c r="G766" s="4">
        <v>16670758.119999999</v>
      </c>
      <c r="H766" s="4">
        <v>17004173.282400001</v>
      </c>
      <c r="I766" s="4">
        <v>17344256.748048</v>
      </c>
    </row>
    <row r="767" spans="1:9" outlineLevel="1" x14ac:dyDescent="0.2">
      <c r="A767" s="5" t="s">
        <v>867</v>
      </c>
    </row>
    <row r="768" spans="1:9" outlineLevel="1" x14ac:dyDescent="0.2">
      <c r="A768" s="5" t="s">
        <v>625</v>
      </c>
      <c r="D768" s="4">
        <v>72655.94</v>
      </c>
      <c r="E768" s="4">
        <v>237023.53</v>
      </c>
      <c r="F768" s="4">
        <v>239753.82</v>
      </c>
      <c r="G768" s="4">
        <v>284036.03000000003</v>
      </c>
      <c r="H768" s="4">
        <v>289716.75060000003</v>
      </c>
      <c r="I768" s="4">
        <v>295511.08561200002</v>
      </c>
    </row>
    <row r="769" spans="1:9" outlineLevel="1" x14ac:dyDescent="0.2">
      <c r="A769" s="5" t="s">
        <v>868</v>
      </c>
    </row>
    <row r="770" spans="1:9" outlineLevel="1" x14ac:dyDescent="0.2">
      <c r="A770" s="5" t="s">
        <v>625</v>
      </c>
      <c r="D770" s="4">
        <v>4195876.2199999904</v>
      </c>
      <c r="E770" s="4">
        <v>19498245.530000001</v>
      </c>
      <c r="F770" s="4">
        <v>19700794.379999999</v>
      </c>
      <c r="G770" s="4">
        <v>19641032.739999998</v>
      </c>
      <c r="H770" s="4">
        <v>20033853.3948</v>
      </c>
      <c r="I770" s="4">
        <v>20434530.462696001</v>
      </c>
    </row>
    <row r="771" spans="1:9" outlineLevel="1" x14ac:dyDescent="0.2">
      <c r="A771" s="5" t="s">
        <v>869</v>
      </c>
    </row>
    <row r="772" spans="1:9" outlineLevel="1" x14ac:dyDescent="0.2">
      <c r="A772" s="5" t="s">
        <v>625</v>
      </c>
      <c r="D772" s="4">
        <v>7573496.5999999996</v>
      </c>
      <c r="E772" s="4">
        <v>28010022.849999901</v>
      </c>
      <c r="F772" s="4">
        <v>29409970.629999999</v>
      </c>
      <c r="G772" s="4">
        <v>30608175.239999902</v>
      </c>
      <c r="H772" s="4">
        <v>31220338.744799901</v>
      </c>
      <c r="I772" s="4">
        <v>31844745.5196959</v>
      </c>
    </row>
    <row r="773" spans="1:9" outlineLevel="1" x14ac:dyDescent="0.2">
      <c r="A773" s="5" t="s">
        <v>870</v>
      </c>
    </row>
    <row r="774" spans="1:9" outlineLevel="1" x14ac:dyDescent="0.2">
      <c r="A774" s="5" t="s">
        <v>625</v>
      </c>
      <c r="D774" s="4">
        <v>746808.99</v>
      </c>
      <c r="E774" s="4">
        <v>2158825.0499999998</v>
      </c>
      <c r="F774" s="4">
        <v>1851119.8399999901</v>
      </c>
      <c r="G774" s="4">
        <v>2036554.04</v>
      </c>
      <c r="H774" s="4">
        <v>2077285.1207999999</v>
      </c>
      <c r="I774" s="4">
        <v>2118830.8232160001</v>
      </c>
    </row>
    <row r="775" spans="1:9" outlineLevel="1" x14ac:dyDescent="0.2">
      <c r="A775" s="5" t="s">
        <v>871</v>
      </c>
    </row>
    <row r="776" spans="1:9" outlineLevel="1" x14ac:dyDescent="0.2">
      <c r="A776" s="5" t="s">
        <v>625</v>
      </c>
      <c r="D776" s="4">
        <v>720463.99</v>
      </c>
      <c r="E776" s="4">
        <v>3043822.54</v>
      </c>
      <c r="F776" s="4">
        <v>1270337.5999999901</v>
      </c>
      <c r="G776" s="4">
        <v>1354250.89</v>
      </c>
      <c r="H776" s="4">
        <v>1381335.9077999999</v>
      </c>
      <c r="I776" s="4">
        <v>1408962.62595599</v>
      </c>
    </row>
    <row r="777" spans="1:9" outlineLevel="1" x14ac:dyDescent="0.2">
      <c r="A777" s="5" t="s">
        <v>872</v>
      </c>
    </row>
    <row r="778" spans="1:9" outlineLevel="1" x14ac:dyDescent="0.2">
      <c r="A778" s="5" t="s">
        <v>625</v>
      </c>
      <c r="D778" s="4">
        <v>20832083.75</v>
      </c>
      <c r="E778" s="4">
        <v>74552705.079999998</v>
      </c>
      <c r="F778" s="4">
        <v>77979736.469999999</v>
      </c>
      <c r="G778" s="4">
        <v>81567988.3699999</v>
      </c>
      <c r="H778" s="4">
        <v>83199348.137400001</v>
      </c>
      <c r="I778" s="4">
        <v>84863335.100148007</v>
      </c>
    </row>
    <row r="779" spans="1:9" outlineLevel="1" x14ac:dyDescent="0.2">
      <c r="A779" s="5" t="s">
        <v>873</v>
      </c>
    </row>
    <row r="780" spans="1:9" outlineLevel="1" x14ac:dyDescent="0.2">
      <c r="A780" s="5" t="s">
        <v>625</v>
      </c>
      <c r="D780" s="4">
        <v>2732881.79</v>
      </c>
      <c r="E780" s="4">
        <v>9863582.5999999996</v>
      </c>
      <c r="F780" s="4">
        <v>9741268.0999999996</v>
      </c>
      <c r="G780" s="4">
        <v>10678965.18</v>
      </c>
      <c r="H780" s="4">
        <v>10892544.4836</v>
      </c>
      <c r="I780" s="4">
        <v>11110395.373272</v>
      </c>
    </row>
    <row r="781" spans="1:9" outlineLevel="1" x14ac:dyDescent="0.2">
      <c r="A781" s="5" t="s">
        <v>874</v>
      </c>
    </row>
    <row r="782" spans="1:9" outlineLevel="1" x14ac:dyDescent="0.2">
      <c r="A782" s="5" t="s">
        <v>625</v>
      </c>
      <c r="D782" s="4">
        <v>12372552.82</v>
      </c>
      <c r="E782" s="4">
        <v>47657191.130000003</v>
      </c>
      <c r="F782" s="4">
        <v>49339303.560000002</v>
      </c>
      <c r="G782" s="4">
        <v>49802962.18</v>
      </c>
      <c r="H782" s="4">
        <v>50799021.423600003</v>
      </c>
      <c r="I782" s="4">
        <v>51815001.852072001</v>
      </c>
    </row>
    <row r="783" spans="1:9" outlineLevel="1" x14ac:dyDescent="0.2">
      <c r="A783" s="5" t="s">
        <v>875</v>
      </c>
    </row>
    <row r="784" spans="1:9" outlineLevel="1" x14ac:dyDescent="0.2">
      <c r="A784" s="5" t="s">
        <v>625</v>
      </c>
      <c r="D784" s="4">
        <v>48010.3299999999</v>
      </c>
      <c r="E784" s="4">
        <v>383476.52</v>
      </c>
      <c r="F784" s="4">
        <v>104021.72</v>
      </c>
      <c r="G784" s="4">
        <v>243864.37</v>
      </c>
      <c r="H784" s="4">
        <v>248741.6574</v>
      </c>
      <c r="I784" s="4">
        <v>253716.490548</v>
      </c>
    </row>
    <row r="785" spans="1:9" outlineLevel="1" x14ac:dyDescent="0.2">
      <c r="A785" s="5" t="s">
        <v>876</v>
      </c>
    </row>
    <row r="786" spans="1:9" outlineLevel="1" x14ac:dyDescent="0.2">
      <c r="A786" s="5" t="s">
        <v>625</v>
      </c>
      <c r="D786" s="4">
        <v>25555005.559999902</v>
      </c>
      <c r="E786" s="4">
        <v>80686059.140000001</v>
      </c>
      <c r="F786" s="4">
        <v>87668029.439999998</v>
      </c>
      <c r="G786" s="4">
        <v>83646833.150000006</v>
      </c>
      <c r="H786" s="4">
        <v>85319769.812999994</v>
      </c>
      <c r="I786" s="4">
        <v>87026165.209260002</v>
      </c>
    </row>
    <row r="787" spans="1:9" outlineLevel="1" x14ac:dyDescent="0.2">
      <c r="A787" s="5" t="s">
        <v>877</v>
      </c>
    </row>
    <row r="788" spans="1:9" outlineLevel="1" x14ac:dyDescent="0.2">
      <c r="A788" s="5" t="s">
        <v>625</v>
      </c>
      <c r="D788" s="4">
        <v>1395740.76</v>
      </c>
      <c r="E788" s="4">
        <v>29490.98</v>
      </c>
      <c r="F788" s="4">
        <v>17837.52</v>
      </c>
      <c r="G788" s="4">
        <v>72873.72</v>
      </c>
      <c r="H788" s="4">
        <v>74331.194399999993</v>
      </c>
      <c r="I788" s="4">
        <v>75817.818287999995</v>
      </c>
    </row>
    <row r="789" spans="1:9" outlineLevel="1" x14ac:dyDescent="0.2">
      <c r="A789" s="5" t="s">
        <v>878</v>
      </c>
    </row>
    <row r="790" spans="1:9" outlineLevel="1" x14ac:dyDescent="0.2">
      <c r="A790" s="5" t="s">
        <v>625</v>
      </c>
      <c r="D790" s="4">
        <v>11326867.140000001</v>
      </c>
      <c r="E790" s="4">
        <v>38299824.829999998</v>
      </c>
      <c r="F790" s="4">
        <v>34946054.170000002</v>
      </c>
      <c r="G790" s="4">
        <v>31901819.809999999</v>
      </c>
      <c r="H790" s="4">
        <v>32539856.206199899</v>
      </c>
      <c r="I790" s="4">
        <v>33190653.330324002</v>
      </c>
    </row>
    <row r="791" spans="1:9" outlineLevel="1" x14ac:dyDescent="0.2">
      <c r="A791" s="5" t="s">
        <v>879</v>
      </c>
    </row>
    <row r="792" spans="1:9" outlineLevel="1" x14ac:dyDescent="0.2">
      <c r="A792" s="5" t="s">
        <v>625</v>
      </c>
      <c r="D792" s="4">
        <v>738862.02</v>
      </c>
      <c r="E792" s="4">
        <v>3050450.4199999901</v>
      </c>
      <c r="F792" s="4">
        <v>453560.19</v>
      </c>
      <c r="G792" s="4">
        <v>456932.33999999898</v>
      </c>
      <c r="H792" s="4">
        <v>466070.98680000001</v>
      </c>
      <c r="I792" s="4">
        <v>475392.40653599898</v>
      </c>
    </row>
    <row r="793" spans="1:9" outlineLevel="1" x14ac:dyDescent="0.2">
      <c r="A793" s="5" t="s">
        <v>880</v>
      </c>
    </row>
    <row r="794" spans="1:9" outlineLevel="1" x14ac:dyDescent="0.2">
      <c r="A794" s="5" t="s">
        <v>625</v>
      </c>
      <c r="D794" s="4">
        <v>851261.76</v>
      </c>
      <c r="E794" s="4">
        <v>3566530.21999999</v>
      </c>
      <c r="F794" s="4">
        <v>3954104.3199999901</v>
      </c>
      <c r="G794" s="4">
        <v>4089182.32</v>
      </c>
      <c r="H794" s="4">
        <v>4170965.9663999998</v>
      </c>
      <c r="I794" s="4">
        <v>4254385.2857280001</v>
      </c>
    </row>
    <row r="795" spans="1:9" outlineLevel="1" x14ac:dyDescent="0.2">
      <c r="A795" s="5" t="s">
        <v>881</v>
      </c>
    </row>
    <row r="796" spans="1:9" outlineLevel="1" x14ac:dyDescent="0.2">
      <c r="A796" s="5" t="s">
        <v>625</v>
      </c>
      <c r="D796" s="4">
        <v>803229.42</v>
      </c>
      <c r="E796" s="4">
        <v>2489191.52</v>
      </c>
      <c r="F796" s="4">
        <v>2569341.36</v>
      </c>
      <c r="G796" s="4">
        <v>2645055.0499999998</v>
      </c>
      <c r="H796" s="4">
        <v>2697956.1510000001</v>
      </c>
      <c r="I796" s="4">
        <v>2751915.2740199999</v>
      </c>
    </row>
    <row r="797" spans="1:9" outlineLevel="1" x14ac:dyDescent="0.2">
      <c r="A797" s="5" t="s">
        <v>882</v>
      </c>
    </row>
    <row r="798" spans="1:9" outlineLevel="1" x14ac:dyDescent="0.2">
      <c r="A798" s="5" t="s">
        <v>625</v>
      </c>
      <c r="D798" s="4">
        <v>6672595.0800000001</v>
      </c>
      <c r="E798" s="4">
        <v>18084320.769999899</v>
      </c>
      <c r="F798" s="4">
        <v>14241782.4799999</v>
      </c>
      <c r="G798" s="4">
        <v>15746958.65</v>
      </c>
      <c r="H798" s="4">
        <v>16061897.823000001</v>
      </c>
      <c r="I798" s="4">
        <v>16383135.77946</v>
      </c>
    </row>
    <row r="799" spans="1:9" outlineLevel="1" x14ac:dyDescent="0.2">
      <c r="A799" s="5" t="s">
        <v>883</v>
      </c>
    </row>
    <row r="800" spans="1:9" outlineLevel="1" x14ac:dyDescent="0.2">
      <c r="A800" s="5" t="s">
        <v>625</v>
      </c>
      <c r="D800" s="4">
        <v>1961482.5799999901</v>
      </c>
      <c r="E800" s="4">
        <v>4848247.9699999904</v>
      </c>
      <c r="F800" s="4">
        <v>7007719.0199999996</v>
      </c>
      <c r="G800" s="4">
        <v>5164888.4199999897</v>
      </c>
      <c r="H800" s="4">
        <v>5268186.1883999901</v>
      </c>
      <c r="I800" s="4">
        <v>5373549.9121679896</v>
      </c>
    </row>
    <row r="801" spans="1:9" outlineLevel="1" x14ac:dyDescent="0.2">
      <c r="A801" s="5" t="s">
        <v>884</v>
      </c>
    </row>
    <row r="802" spans="1:9" outlineLevel="1" x14ac:dyDescent="0.2">
      <c r="A802" s="5" t="s">
        <v>625</v>
      </c>
      <c r="D802" s="4">
        <v>1327770.95</v>
      </c>
      <c r="E802" s="4">
        <v>8660956.1099999994</v>
      </c>
      <c r="F802" s="4">
        <v>5883308.1500000004</v>
      </c>
      <c r="G802" s="4">
        <v>4947119.6399999997</v>
      </c>
      <c r="H802" s="4">
        <v>5046062.0328000002</v>
      </c>
      <c r="I802" s="4">
        <v>5146983.2734559998</v>
      </c>
    </row>
    <row r="803" spans="1:9" outlineLevel="1" x14ac:dyDescent="0.2">
      <c r="A803" s="5" t="s">
        <v>885</v>
      </c>
    </row>
    <row r="804" spans="1:9" outlineLevel="1" x14ac:dyDescent="0.2">
      <c r="A804" s="5" t="s">
        <v>625</v>
      </c>
      <c r="D804" s="4">
        <v>382039.99</v>
      </c>
      <c r="E804" s="4">
        <v>1687219.75999999</v>
      </c>
      <c r="F804" s="4">
        <v>1268517.04</v>
      </c>
      <c r="G804" s="4">
        <v>1372797.07</v>
      </c>
      <c r="H804" s="4">
        <v>1400253.0114</v>
      </c>
      <c r="I804" s="4">
        <v>1428258.0716279999</v>
      </c>
    </row>
    <row r="805" spans="1:9" outlineLevel="1" x14ac:dyDescent="0.2">
      <c r="A805" s="5" t="s">
        <v>886</v>
      </c>
    </row>
    <row r="806" spans="1:9" outlineLevel="1" x14ac:dyDescent="0.2">
      <c r="A806" s="5" t="s">
        <v>625</v>
      </c>
      <c r="D806" s="4">
        <v>479365.39999999898</v>
      </c>
      <c r="E806" s="4">
        <v>1904777.35</v>
      </c>
      <c r="F806" s="4">
        <v>1708562.39</v>
      </c>
      <c r="G806" s="4">
        <v>1734288.8199999901</v>
      </c>
      <c r="H806" s="4">
        <v>1768974.5963999899</v>
      </c>
      <c r="I806" s="4">
        <v>1804354.0883279899</v>
      </c>
    </row>
    <row r="807" spans="1:9" outlineLevel="1" x14ac:dyDescent="0.2">
      <c r="A807" s="5" t="s">
        <v>887</v>
      </c>
    </row>
    <row r="808" spans="1:9" outlineLevel="1" x14ac:dyDescent="0.2">
      <c r="A808" s="5" t="s">
        <v>625</v>
      </c>
      <c r="D808" s="4">
        <v>4291589.8099999903</v>
      </c>
      <c r="E808" s="4">
        <v>29933994.100000001</v>
      </c>
      <c r="F808" s="4">
        <v>17412557.649999902</v>
      </c>
      <c r="G808" s="4">
        <v>16556614.289999999</v>
      </c>
      <c r="H808" s="4">
        <v>16887746.575800002</v>
      </c>
      <c r="I808" s="4">
        <v>17225501.507316001</v>
      </c>
    </row>
    <row r="809" spans="1:9" outlineLevel="1" x14ac:dyDescent="0.2">
      <c r="A809" s="5" t="s">
        <v>888</v>
      </c>
    </row>
    <row r="810" spans="1:9" outlineLevel="1" x14ac:dyDescent="0.2">
      <c r="A810" s="5" t="s">
        <v>625</v>
      </c>
      <c r="D810" s="4">
        <v>1154420.95</v>
      </c>
      <c r="E810" s="4">
        <v>3109373.12</v>
      </c>
      <c r="F810" s="4">
        <v>3014292.59</v>
      </c>
      <c r="G810" s="4">
        <v>2985933.4</v>
      </c>
      <c r="H810" s="4">
        <v>3045652.068</v>
      </c>
      <c r="I810" s="4">
        <v>3106565.1093600001</v>
      </c>
    </row>
    <row r="811" spans="1:9" outlineLevel="1" x14ac:dyDescent="0.2">
      <c r="A811" s="5" t="s">
        <v>889</v>
      </c>
    </row>
    <row r="812" spans="1:9" outlineLevel="1" x14ac:dyDescent="0.2">
      <c r="A812" s="5" t="s">
        <v>625</v>
      </c>
      <c r="D812" s="4">
        <v>660412.61</v>
      </c>
      <c r="E812" s="4">
        <v>1648232.92</v>
      </c>
      <c r="F812" s="4">
        <v>464106.33</v>
      </c>
      <c r="G812" s="4">
        <v>477955.69999999902</v>
      </c>
      <c r="H812" s="4">
        <v>487514.81399999902</v>
      </c>
      <c r="I812" s="4">
        <v>497265.11027999897</v>
      </c>
    </row>
    <row r="813" spans="1:9" outlineLevel="1" x14ac:dyDescent="0.2">
      <c r="A813" s="5" t="s">
        <v>890</v>
      </c>
    </row>
    <row r="814" spans="1:9" outlineLevel="1" x14ac:dyDescent="0.2">
      <c r="A814" s="5" t="s">
        <v>625</v>
      </c>
      <c r="D814" s="4">
        <v>19439.22</v>
      </c>
      <c r="E814" s="4">
        <v>65416.56</v>
      </c>
      <c r="F814" s="4">
        <v>66098.959999999905</v>
      </c>
      <c r="G814" s="4">
        <v>66795.909999999902</v>
      </c>
      <c r="H814" s="4">
        <v>68131.828200000004</v>
      </c>
      <c r="I814" s="4">
        <v>69494.464763999902</v>
      </c>
    </row>
    <row r="815" spans="1:9" outlineLevel="1" x14ac:dyDescent="0.2">
      <c r="A815" s="5" t="s">
        <v>891</v>
      </c>
    </row>
    <row r="816" spans="1:9" outlineLevel="1" x14ac:dyDescent="0.2">
      <c r="A816" s="5" t="s">
        <v>625</v>
      </c>
      <c r="D816" s="4">
        <v>1862580.96999999</v>
      </c>
      <c r="E816" s="4">
        <v>6664042.9199999897</v>
      </c>
      <c r="F816" s="4">
        <v>6917557.5099999998</v>
      </c>
      <c r="G816" s="4">
        <v>7370787.2199999997</v>
      </c>
      <c r="H816" s="4">
        <v>7518202.9643999999</v>
      </c>
      <c r="I816" s="4">
        <v>7668567.0236879997</v>
      </c>
    </row>
    <row r="817" spans="1:9" outlineLevel="1" x14ac:dyDescent="0.2">
      <c r="A817" s="5" t="s">
        <v>892</v>
      </c>
    </row>
    <row r="818" spans="1:9" outlineLevel="1" x14ac:dyDescent="0.2">
      <c r="A818" s="5" t="s">
        <v>625</v>
      </c>
      <c r="D818" s="4">
        <v>9136.82</v>
      </c>
      <c r="E818" s="4">
        <v>18329.8</v>
      </c>
      <c r="F818" s="4">
        <v>18894.009999999998</v>
      </c>
      <c r="G818" s="4">
        <v>19539.990000000002</v>
      </c>
      <c r="H818" s="4">
        <v>19930.789799999999</v>
      </c>
      <c r="I818" s="4">
        <v>20329.405596000001</v>
      </c>
    </row>
    <row r="819" spans="1:9" outlineLevel="1" x14ac:dyDescent="0.2">
      <c r="A819" s="5" t="s">
        <v>893</v>
      </c>
    </row>
    <row r="820" spans="1:9" outlineLevel="1" x14ac:dyDescent="0.2">
      <c r="A820" s="5" t="s">
        <v>625</v>
      </c>
      <c r="D820" s="4">
        <v>218903.57</v>
      </c>
      <c r="E820" s="4">
        <v>898587.72</v>
      </c>
      <c r="F820" s="4">
        <v>887212.73</v>
      </c>
      <c r="G820" s="4">
        <v>907589.55999999901</v>
      </c>
      <c r="H820" s="4">
        <v>925741.35119999899</v>
      </c>
      <c r="I820" s="4">
        <v>944256.17822399898</v>
      </c>
    </row>
    <row r="821" spans="1:9" outlineLevel="1" x14ac:dyDescent="0.2">
      <c r="A821" s="5" t="s">
        <v>894</v>
      </c>
    </row>
    <row r="822" spans="1:9" outlineLevel="1" x14ac:dyDescent="0.2">
      <c r="A822" s="5" t="s">
        <v>625</v>
      </c>
      <c r="D822" s="4">
        <v>34892.75</v>
      </c>
      <c r="E822" s="4">
        <v>143232.84</v>
      </c>
      <c r="F822" s="4">
        <v>141419.79999999999</v>
      </c>
      <c r="G822" s="4">
        <v>144667.64000000001</v>
      </c>
      <c r="H822" s="4">
        <v>147560.99280000001</v>
      </c>
      <c r="I822" s="4">
        <v>150512.21265599999</v>
      </c>
    </row>
    <row r="823" spans="1:9" outlineLevel="1" x14ac:dyDescent="0.2">
      <c r="A823" s="5" t="s">
        <v>895</v>
      </c>
    </row>
    <row r="824" spans="1:9" outlineLevel="1" x14ac:dyDescent="0.2">
      <c r="A824" s="5" t="s">
        <v>625</v>
      </c>
      <c r="D824" s="4">
        <v>54769.33</v>
      </c>
      <c r="E824" s="4">
        <v>222817.22999999899</v>
      </c>
      <c r="F824" s="4">
        <v>222489.09</v>
      </c>
      <c r="G824" s="4">
        <v>227545.53999999899</v>
      </c>
      <c r="H824" s="4">
        <v>232096.45079999999</v>
      </c>
      <c r="I824" s="4">
        <v>236738.379816</v>
      </c>
    </row>
    <row r="825" spans="1:9" outlineLevel="1" x14ac:dyDescent="0.2">
      <c r="A825" s="5" t="s">
        <v>896</v>
      </c>
    </row>
    <row r="826" spans="1:9" outlineLevel="1" x14ac:dyDescent="0.2">
      <c r="A826" s="5" t="s">
        <v>625</v>
      </c>
      <c r="D826" s="4">
        <v>411177.04</v>
      </c>
      <c r="E826" s="4">
        <v>1107672.1200000001</v>
      </c>
      <c r="F826" s="4">
        <v>1142112.1499999999</v>
      </c>
      <c r="G826" s="4">
        <v>1180362.0900000001</v>
      </c>
      <c r="H826" s="4">
        <v>1203969.3318</v>
      </c>
      <c r="I826" s="4">
        <v>1228048.7184359999</v>
      </c>
    </row>
    <row r="827" spans="1:9" outlineLevel="1" x14ac:dyDescent="0.2">
      <c r="A827" s="5" t="s">
        <v>897</v>
      </c>
    </row>
    <row r="828" spans="1:9" outlineLevel="1" x14ac:dyDescent="0.2">
      <c r="A828" s="5" t="s">
        <v>625</v>
      </c>
      <c r="D828" s="4">
        <v>1876112</v>
      </c>
      <c r="E828" s="4">
        <v>8056853.8200000003</v>
      </c>
      <c r="F828" s="4">
        <v>8175970.1999999899</v>
      </c>
      <c r="G828" s="4">
        <v>8388545.4000000004</v>
      </c>
      <c r="H828" s="4">
        <v>8556316.3080000002</v>
      </c>
      <c r="I828" s="4">
        <v>8727442.6341600008</v>
      </c>
    </row>
    <row r="829" spans="1:9" outlineLevel="1" x14ac:dyDescent="0.2">
      <c r="A829" s="5" t="s">
        <v>898</v>
      </c>
    </row>
    <row r="830" spans="1:9" outlineLevel="1" x14ac:dyDescent="0.2">
      <c r="A830" s="5" t="s">
        <v>625</v>
      </c>
      <c r="D830" s="4">
        <v>57951.33</v>
      </c>
      <c r="E830" s="4">
        <v>228148.16999999899</v>
      </c>
      <c r="F830" s="4">
        <v>235117.39</v>
      </c>
      <c r="G830" s="4">
        <v>243428.28</v>
      </c>
      <c r="H830" s="4">
        <v>248296.8456</v>
      </c>
      <c r="I830" s="4">
        <v>253262.78251200001</v>
      </c>
    </row>
    <row r="831" spans="1:9" outlineLevel="1" x14ac:dyDescent="0.2">
      <c r="A831" s="5" t="s">
        <v>899</v>
      </c>
    </row>
    <row r="832" spans="1:9" outlineLevel="1" x14ac:dyDescent="0.2">
      <c r="A832" s="5" t="s">
        <v>625</v>
      </c>
      <c r="D832" s="4">
        <v>543647.26</v>
      </c>
      <c r="E832" s="4">
        <v>2132589.88</v>
      </c>
      <c r="F832" s="4">
        <v>3325046.82</v>
      </c>
      <c r="G832" s="4">
        <v>3252433.41</v>
      </c>
      <c r="H832" s="4">
        <v>3317482.0781999999</v>
      </c>
      <c r="I832" s="4">
        <v>3383831.7197639998</v>
      </c>
    </row>
    <row r="833" spans="1:9" outlineLevel="1" x14ac:dyDescent="0.2">
      <c r="A833" s="5" t="s">
        <v>900</v>
      </c>
    </row>
    <row r="834" spans="1:9" outlineLevel="1" x14ac:dyDescent="0.2">
      <c r="A834" s="5" t="s">
        <v>625</v>
      </c>
      <c r="D834" s="4">
        <v>125189.7</v>
      </c>
      <c r="E834" s="4">
        <v>375000</v>
      </c>
      <c r="F834" s="4">
        <v>375000</v>
      </c>
      <c r="G834" s="4">
        <v>375000</v>
      </c>
      <c r="H834" s="4">
        <v>382500</v>
      </c>
      <c r="I834" s="4">
        <v>390150</v>
      </c>
    </row>
    <row r="835" spans="1:9" outlineLevel="1" x14ac:dyDescent="0.2">
      <c r="A835" s="5" t="s">
        <v>901</v>
      </c>
    </row>
    <row r="836" spans="1:9" outlineLevel="1" x14ac:dyDescent="0.2">
      <c r="A836" s="5" t="s">
        <v>625</v>
      </c>
      <c r="D836" s="4">
        <v>5368212.01</v>
      </c>
      <c r="E836" s="4">
        <v>22937595.509999901</v>
      </c>
      <c r="F836" s="4">
        <v>18491427.079999998</v>
      </c>
      <c r="G836" s="4">
        <v>18911182.469999999</v>
      </c>
      <c r="H836" s="4">
        <v>19289406.119399998</v>
      </c>
      <c r="I836" s="4">
        <v>19675194.241788</v>
      </c>
    </row>
    <row r="837" spans="1:9" outlineLevel="1" x14ac:dyDescent="0.2">
      <c r="A837" s="5" t="s">
        <v>902</v>
      </c>
    </row>
    <row r="838" spans="1:9" outlineLevel="1" x14ac:dyDescent="0.2">
      <c r="A838" s="5" t="s">
        <v>625</v>
      </c>
      <c r="D838" s="4">
        <v>4294618.18</v>
      </c>
      <c r="E838" s="4">
        <v>3185314.04</v>
      </c>
      <c r="F838" s="4">
        <v>1874690.99</v>
      </c>
      <c r="G838" s="4">
        <v>1940017.19</v>
      </c>
      <c r="H838" s="4">
        <v>1978817.5337999901</v>
      </c>
      <c r="I838" s="4">
        <v>2018393.884476</v>
      </c>
    </row>
    <row r="839" spans="1:9" outlineLevel="1" x14ac:dyDescent="0.2">
      <c r="A839" s="5" t="s">
        <v>903</v>
      </c>
    </row>
    <row r="840" spans="1:9" outlineLevel="1" x14ac:dyDescent="0.2">
      <c r="A840" s="5" t="s">
        <v>625</v>
      </c>
      <c r="D840" s="4">
        <v>1527166.3</v>
      </c>
      <c r="E840" s="4">
        <v>2420008.8099999898</v>
      </c>
      <c r="F840" s="4">
        <v>2128606.9199999901</v>
      </c>
      <c r="G840" s="4">
        <v>1885191.16</v>
      </c>
      <c r="H840" s="4">
        <v>1922894.9831999999</v>
      </c>
      <c r="I840" s="4">
        <v>1961352.882864</v>
      </c>
    </row>
    <row r="841" spans="1:9" outlineLevel="1" x14ac:dyDescent="0.2">
      <c r="A841" s="5" t="s">
        <v>904</v>
      </c>
    </row>
    <row r="842" spans="1:9" outlineLevel="1" x14ac:dyDescent="0.2">
      <c r="A842" s="5" t="s">
        <v>625</v>
      </c>
      <c r="D842" s="4">
        <v>1634385.0699999901</v>
      </c>
      <c r="E842" s="4">
        <v>4015086.4099999899</v>
      </c>
      <c r="F842" s="4">
        <v>4108463.0399999898</v>
      </c>
      <c r="G842" s="4">
        <v>4210198.17</v>
      </c>
      <c r="H842" s="4">
        <v>4294402.1333999997</v>
      </c>
      <c r="I842" s="4">
        <v>4380290.1760679996</v>
      </c>
    </row>
    <row r="843" spans="1:9" outlineLevel="1" x14ac:dyDescent="0.2">
      <c r="A843" s="5" t="s">
        <v>905</v>
      </c>
    </row>
    <row r="844" spans="1:9" outlineLevel="1" x14ac:dyDescent="0.2">
      <c r="A844" s="5" t="s">
        <v>625</v>
      </c>
      <c r="D844" s="4">
        <v>33153</v>
      </c>
      <c r="E844" s="4">
        <v>12000</v>
      </c>
      <c r="F844" s="4">
        <v>12000</v>
      </c>
      <c r="G844" s="4">
        <v>-12000</v>
      </c>
      <c r="H844" s="4">
        <v>-12240</v>
      </c>
      <c r="I844" s="4">
        <v>-12484.8</v>
      </c>
    </row>
    <row r="845" spans="1:9" outlineLevel="1" x14ac:dyDescent="0.2">
      <c r="A845" s="5" t="s">
        <v>906</v>
      </c>
    </row>
    <row r="846" spans="1:9" outlineLevel="1" x14ac:dyDescent="0.2">
      <c r="A846" s="5" t="s">
        <v>625</v>
      </c>
      <c r="E846" s="4">
        <v>1</v>
      </c>
    </row>
    <row r="847" spans="1:9" outlineLevel="1" x14ac:dyDescent="0.2">
      <c r="A847" s="5" t="s">
        <v>907</v>
      </c>
    </row>
    <row r="848" spans="1:9" outlineLevel="1" x14ac:dyDescent="0.2">
      <c r="A848" s="5" t="s">
        <v>625</v>
      </c>
      <c r="E848" s="4">
        <v>1</v>
      </c>
    </row>
    <row r="849" spans="1:9" outlineLevel="1" x14ac:dyDescent="0.2">
      <c r="A849" s="5" t="s">
        <v>908</v>
      </c>
    </row>
    <row r="850" spans="1:9" outlineLevel="1" x14ac:dyDescent="0.2">
      <c r="A850" s="5" t="s">
        <v>625</v>
      </c>
      <c r="D850" s="4">
        <v>723650</v>
      </c>
      <c r="E850" s="4">
        <v>3463572</v>
      </c>
      <c r="F850" s="4">
        <v>2678713</v>
      </c>
      <c r="G850" s="4">
        <v>2234074</v>
      </c>
      <c r="H850" s="4">
        <v>1981994</v>
      </c>
      <c r="I850" s="4">
        <v>1819128</v>
      </c>
    </row>
    <row r="851" spans="1:9" outlineLevel="1" x14ac:dyDescent="0.2">
      <c r="A851" s="5" t="s">
        <v>909</v>
      </c>
    </row>
    <row r="852" spans="1:9" outlineLevel="1" x14ac:dyDescent="0.2">
      <c r="A852" s="5" t="s">
        <v>625</v>
      </c>
      <c r="E852" s="4">
        <v>1</v>
      </c>
    </row>
    <row r="853" spans="1:9" outlineLevel="1" x14ac:dyDescent="0.2">
      <c r="A853" s="5" t="s">
        <v>910</v>
      </c>
    </row>
    <row r="854" spans="1:9" outlineLevel="1" x14ac:dyDescent="0.2">
      <c r="A854" s="5" t="s">
        <v>625</v>
      </c>
      <c r="E854" s="4">
        <v>1</v>
      </c>
    </row>
    <row r="855" spans="1:9" outlineLevel="1" x14ac:dyDescent="0.2">
      <c r="A855" s="5" t="s">
        <v>911</v>
      </c>
    </row>
    <row r="856" spans="1:9" outlineLevel="1" x14ac:dyDescent="0.2">
      <c r="A856" s="5" t="s">
        <v>625</v>
      </c>
      <c r="D856" s="4">
        <v>2961147</v>
      </c>
      <c r="E856" s="4">
        <v>38630891</v>
      </c>
      <c r="F856" s="4">
        <v>58187950</v>
      </c>
      <c r="G856" s="4">
        <v>69862014</v>
      </c>
      <c r="H856" s="4">
        <v>78938091</v>
      </c>
      <c r="I856" s="4">
        <v>91910065</v>
      </c>
    </row>
    <row r="857" spans="1:9" outlineLevel="1" x14ac:dyDescent="0.2">
      <c r="A857" s="5" t="s">
        <v>912</v>
      </c>
    </row>
    <row r="858" spans="1:9" outlineLevel="1" x14ac:dyDescent="0.2">
      <c r="A858" s="5" t="s">
        <v>625</v>
      </c>
      <c r="E858" s="4">
        <v>1</v>
      </c>
    </row>
    <row r="859" spans="1:9" outlineLevel="1" x14ac:dyDescent="0.2">
      <c r="A859" s="5" t="s">
        <v>913</v>
      </c>
    </row>
    <row r="860" spans="1:9" outlineLevel="1" x14ac:dyDescent="0.2">
      <c r="A860" s="5" t="s">
        <v>625</v>
      </c>
      <c r="E860" s="4">
        <v>1</v>
      </c>
    </row>
    <row r="861" spans="1:9" outlineLevel="1" x14ac:dyDescent="0.2">
      <c r="A861" s="5" t="s">
        <v>914</v>
      </c>
    </row>
    <row r="862" spans="1:9" outlineLevel="1" x14ac:dyDescent="0.2">
      <c r="A862" s="5" t="s">
        <v>625</v>
      </c>
      <c r="E862" s="4">
        <v>1</v>
      </c>
    </row>
    <row r="863" spans="1:9" outlineLevel="1" x14ac:dyDescent="0.2">
      <c r="A863" s="5" t="s">
        <v>915</v>
      </c>
    </row>
    <row r="864" spans="1:9" outlineLevel="1" x14ac:dyDescent="0.2">
      <c r="A864" s="5" t="s">
        <v>625</v>
      </c>
      <c r="E864" s="4">
        <v>1</v>
      </c>
    </row>
    <row r="865" spans="1:9" outlineLevel="1" x14ac:dyDescent="0.2">
      <c r="A865" s="5" t="s">
        <v>916</v>
      </c>
    </row>
    <row r="866" spans="1:9" outlineLevel="1" x14ac:dyDescent="0.2">
      <c r="A866" s="5" t="s">
        <v>625</v>
      </c>
      <c r="E866" s="4">
        <v>1</v>
      </c>
    </row>
    <row r="867" spans="1:9" outlineLevel="1" x14ac:dyDescent="0.2">
      <c r="A867" s="5" t="s">
        <v>917</v>
      </c>
    </row>
    <row r="868" spans="1:9" outlineLevel="1" x14ac:dyDescent="0.2">
      <c r="A868" s="5" t="s">
        <v>625</v>
      </c>
      <c r="E868" s="4">
        <v>1</v>
      </c>
    </row>
    <row r="869" spans="1:9" outlineLevel="1" x14ac:dyDescent="0.2">
      <c r="A869" s="5" t="s">
        <v>918</v>
      </c>
    </row>
    <row r="870" spans="1:9" outlineLevel="1" x14ac:dyDescent="0.2">
      <c r="A870" s="5" t="s">
        <v>625</v>
      </c>
      <c r="E870" s="4">
        <v>1</v>
      </c>
    </row>
    <row r="871" spans="1:9" outlineLevel="1" x14ac:dyDescent="0.2">
      <c r="A871" s="5" t="s">
        <v>919</v>
      </c>
    </row>
    <row r="872" spans="1:9" outlineLevel="1" x14ac:dyDescent="0.2">
      <c r="A872" s="5" t="s">
        <v>625</v>
      </c>
      <c r="E872" s="4">
        <v>1</v>
      </c>
    </row>
    <row r="873" spans="1:9" outlineLevel="1" x14ac:dyDescent="0.2">
      <c r="A873" s="5" t="s">
        <v>920</v>
      </c>
    </row>
    <row r="874" spans="1:9" outlineLevel="1" x14ac:dyDescent="0.2">
      <c r="A874" s="5" t="s">
        <v>625</v>
      </c>
      <c r="D874" s="4">
        <v>2301252.71</v>
      </c>
      <c r="E874" s="4">
        <v>9502043.4099999908</v>
      </c>
      <c r="F874" s="4">
        <v>9641141.5099999998</v>
      </c>
      <c r="G874" s="4">
        <v>9338423.9599999897</v>
      </c>
      <c r="H874" s="4">
        <v>9525192.4391999897</v>
      </c>
      <c r="I874" s="4">
        <v>9715696.2879839893</v>
      </c>
    </row>
    <row r="875" spans="1:9" outlineLevel="1" x14ac:dyDescent="0.2">
      <c r="A875" s="5" t="s">
        <v>921</v>
      </c>
    </row>
    <row r="876" spans="1:9" outlineLevel="1" x14ac:dyDescent="0.2">
      <c r="A876" s="5" t="s">
        <v>625</v>
      </c>
      <c r="D876" s="4">
        <v>2938423.71</v>
      </c>
      <c r="E876" s="4">
        <v>11753694.84</v>
      </c>
      <c r="F876" s="4">
        <v>11753694.84</v>
      </c>
      <c r="G876" s="4">
        <v>11753694.84</v>
      </c>
      <c r="H876" s="4">
        <v>11988768.7368</v>
      </c>
      <c r="I876" s="4">
        <v>12228544.111536</v>
      </c>
    </row>
    <row r="877" spans="1:9" outlineLevel="1" x14ac:dyDescent="0.2">
      <c r="A877" s="5" t="s">
        <v>922</v>
      </c>
    </row>
    <row r="878" spans="1:9" outlineLevel="1" x14ac:dyDescent="0.2">
      <c r="A878" s="5" t="s">
        <v>625</v>
      </c>
      <c r="D878" s="4">
        <v>1022145.65</v>
      </c>
      <c r="E878" s="4">
        <v>4351715.21</v>
      </c>
      <c r="F878" s="4">
        <v>4397354.0099999905</v>
      </c>
      <c r="G878" s="4">
        <v>4482704.1100000003</v>
      </c>
      <c r="H878" s="4">
        <v>4572358.1922000004</v>
      </c>
      <c r="I878" s="4">
        <v>4663805.356044</v>
      </c>
    </row>
    <row r="879" spans="1:9" outlineLevel="1" x14ac:dyDescent="0.2">
      <c r="A879" s="5" t="s">
        <v>923</v>
      </c>
    </row>
    <row r="880" spans="1:9" outlineLevel="1" x14ac:dyDescent="0.2">
      <c r="A880" s="5" t="s">
        <v>625</v>
      </c>
      <c r="D880" s="4">
        <v>112750.019999999</v>
      </c>
      <c r="E880" s="4">
        <v>515499.99999999901</v>
      </c>
      <c r="F880" s="4">
        <v>515499.99999999901</v>
      </c>
      <c r="G880" s="4">
        <v>515499.99999999901</v>
      </c>
      <c r="H880" s="4">
        <v>515499.99999999901</v>
      </c>
      <c r="I880" s="4">
        <v>515499.99999999901</v>
      </c>
    </row>
    <row r="881" spans="1:9" outlineLevel="1" x14ac:dyDescent="0.2">
      <c r="A881" s="5" t="s">
        <v>924</v>
      </c>
    </row>
    <row r="882" spans="1:9" outlineLevel="1" x14ac:dyDescent="0.2">
      <c r="A882" s="5" t="s">
        <v>625</v>
      </c>
      <c r="D882" s="4">
        <v>66861.279999999999</v>
      </c>
      <c r="E882" s="4">
        <v>264561.17</v>
      </c>
      <c r="F882" s="4">
        <v>264561.17</v>
      </c>
      <c r="G882" s="4">
        <v>264561.17</v>
      </c>
      <c r="H882" s="4">
        <v>264561.17</v>
      </c>
      <c r="I882" s="4">
        <v>264561.17</v>
      </c>
    </row>
    <row r="883" spans="1:9" outlineLevel="1" x14ac:dyDescent="0.2">
      <c r="A883" s="5" t="s">
        <v>925</v>
      </c>
    </row>
    <row r="884" spans="1:9" outlineLevel="1" x14ac:dyDescent="0.2">
      <c r="A884" s="5" t="s">
        <v>625</v>
      </c>
      <c r="D884" s="4">
        <v>15009.83</v>
      </c>
      <c r="E884" s="4">
        <v>63733.440000000002</v>
      </c>
      <c r="F884" s="4">
        <v>63733.440000000002</v>
      </c>
      <c r="G884" s="4">
        <v>63733.440000000002</v>
      </c>
      <c r="H884" s="4">
        <v>63733.440000000002</v>
      </c>
      <c r="I884" s="4">
        <v>63733.440000000002</v>
      </c>
    </row>
    <row r="885" spans="1:9" outlineLevel="1" x14ac:dyDescent="0.2">
      <c r="A885" s="5" t="s">
        <v>926</v>
      </c>
    </row>
    <row r="886" spans="1:9" outlineLevel="1" x14ac:dyDescent="0.2">
      <c r="A886" s="5" t="s">
        <v>625</v>
      </c>
      <c r="D886" s="4">
        <v>284045.48</v>
      </c>
      <c r="E886" s="4">
        <v>1133143.57</v>
      </c>
      <c r="F886" s="4">
        <v>1177095.01</v>
      </c>
      <c r="G886" s="4">
        <v>1169308.95</v>
      </c>
      <c r="H886" s="4">
        <v>1192695.129</v>
      </c>
      <c r="I886" s="4">
        <v>1216549.03158</v>
      </c>
    </row>
    <row r="887" spans="1:9" outlineLevel="1" x14ac:dyDescent="0.2">
      <c r="A887" s="5" t="s">
        <v>927</v>
      </c>
    </row>
    <row r="888" spans="1:9" outlineLevel="1" x14ac:dyDescent="0.2">
      <c r="A888" s="5" t="s">
        <v>625</v>
      </c>
      <c r="D888" s="4">
        <v>5377.97</v>
      </c>
      <c r="E888" s="4">
        <v>21449.72</v>
      </c>
      <c r="F888" s="4">
        <v>22190.6499999999</v>
      </c>
      <c r="G888" s="4">
        <v>22249.09</v>
      </c>
      <c r="H888" s="4">
        <v>22694.071800000002</v>
      </c>
      <c r="I888" s="4">
        <v>23147.953236000001</v>
      </c>
    </row>
    <row r="889" spans="1:9" outlineLevel="1" x14ac:dyDescent="0.2">
      <c r="A889" s="5" t="s">
        <v>928</v>
      </c>
    </row>
    <row r="890" spans="1:9" outlineLevel="1" x14ac:dyDescent="0.2">
      <c r="A890" s="5" t="s">
        <v>625</v>
      </c>
      <c r="D890" s="4">
        <v>39107.730000000003</v>
      </c>
      <c r="E890" s="4">
        <v>162747.19</v>
      </c>
      <c r="F890" s="4">
        <v>165352.19999999899</v>
      </c>
      <c r="G890" s="4">
        <v>171133.22</v>
      </c>
      <c r="H890" s="4">
        <v>174555.88440000001</v>
      </c>
      <c r="I890" s="4">
        <v>178047.00208800001</v>
      </c>
    </row>
    <row r="891" spans="1:9" outlineLevel="1" x14ac:dyDescent="0.2">
      <c r="A891" s="5" t="s">
        <v>929</v>
      </c>
    </row>
    <row r="892" spans="1:9" outlineLevel="1" x14ac:dyDescent="0.2">
      <c r="A892" s="5" t="s">
        <v>625</v>
      </c>
      <c r="D892" s="4">
        <v>39757.980000000003</v>
      </c>
      <c r="E892" s="4">
        <v>164749.04</v>
      </c>
      <c r="F892" s="4">
        <v>167427.269999999</v>
      </c>
      <c r="G892" s="4">
        <v>163847.51999999999</v>
      </c>
      <c r="H892" s="4">
        <v>167124.47039999999</v>
      </c>
      <c r="I892" s="4">
        <v>170466.95980800001</v>
      </c>
    </row>
    <row r="893" spans="1:9" outlineLevel="1" x14ac:dyDescent="0.2">
      <c r="A893" s="5" t="s">
        <v>930</v>
      </c>
    </row>
    <row r="894" spans="1:9" outlineLevel="1" x14ac:dyDescent="0.2">
      <c r="A894" s="5" t="s">
        <v>625</v>
      </c>
      <c r="D894" s="4">
        <v>107939</v>
      </c>
      <c r="E894" s="4">
        <v>2337967</v>
      </c>
      <c r="F894" s="4">
        <v>4192123</v>
      </c>
      <c r="G894" s="4">
        <v>8872721</v>
      </c>
      <c r="H894" s="4">
        <v>30099648</v>
      </c>
      <c r="I894" s="4">
        <v>36866447</v>
      </c>
    </row>
    <row r="895" spans="1:9" outlineLevel="1" x14ac:dyDescent="0.2">
      <c r="A895" s="5" t="s">
        <v>931</v>
      </c>
    </row>
    <row r="896" spans="1:9" outlineLevel="1" x14ac:dyDescent="0.2">
      <c r="A896" s="5" t="s">
        <v>625</v>
      </c>
      <c r="D896" s="4">
        <v>-1458592</v>
      </c>
      <c r="E896" s="4">
        <v>-5799865</v>
      </c>
      <c r="F896" s="4">
        <v>-5759289</v>
      </c>
      <c r="G896" s="4">
        <v>-10758557</v>
      </c>
      <c r="H896" s="4">
        <v>-9901447</v>
      </c>
      <c r="I896" s="4">
        <v>-5306892</v>
      </c>
    </row>
    <row r="897" spans="1:9" outlineLevel="1" x14ac:dyDescent="0.2">
      <c r="A897" s="5" t="s">
        <v>932</v>
      </c>
    </row>
    <row r="898" spans="1:9" outlineLevel="1" x14ac:dyDescent="0.2">
      <c r="A898" s="5" t="s">
        <v>625</v>
      </c>
      <c r="D898" s="4">
        <v>946417.32</v>
      </c>
      <c r="E898" s="4">
        <v>2512552.2799999998</v>
      </c>
      <c r="F898" s="4">
        <v>-12246.719999999899</v>
      </c>
      <c r="G898" s="4">
        <v>-12246.719999999899</v>
      </c>
      <c r="H898" s="4">
        <v>-5102.7999999999902</v>
      </c>
    </row>
    <row r="899" spans="1:9" outlineLevel="1" x14ac:dyDescent="0.2">
      <c r="A899" s="5" t="s">
        <v>933</v>
      </c>
    </row>
    <row r="900" spans="1:9" outlineLevel="1" x14ac:dyDescent="0.2">
      <c r="A900" s="5" t="s">
        <v>1130</v>
      </c>
    </row>
    <row r="901" spans="1:9" outlineLevel="1" x14ac:dyDescent="0.2">
      <c r="A901" s="5" t="s">
        <v>625</v>
      </c>
      <c r="B901" s="4">
        <v>592381</v>
      </c>
      <c r="C901" s="4">
        <v>1561184.76</v>
      </c>
      <c r="D901" s="4">
        <v>2978012.7750697201</v>
      </c>
      <c r="E901" s="4">
        <v>118185525.82439201</v>
      </c>
      <c r="F901" s="4">
        <v>850359.48131103395</v>
      </c>
      <c r="G901" s="4">
        <v>174749.49822966199</v>
      </c>
      <c r="H901" s="4">
        <v>14731.802013856101</v>
      </c>
      <c r="I901" s="4">
        <v>91.472399403355595</v>
      </c>
    </row>
    <row r="902" spans="1:9" outlineLevel="1" x14ac:dyDescent="0.2">
      <c r="A902" s="5" t="s">
        <v>1131</v>
      </c>
    </row>
    <row r="903" spans="1:9" outlineLevel="1" x14ac:dyDescent="0.2">
      <c r="A903" s="5" t="s">
        <v>625</v>
      </c>
      <c r="B903" s="4">
        <v>-2033549</v>
      </c>
      <c r="C903" s="4">
        <v>-1698029</v>
      </c>
      <c r="D903" s="4">
        <v>-2220261.4000008898</v>
      </c>
      <c r="E903" s="4">
        <v>-2215541.3576751598</v>
      </c>
      <c r="F903" s="4">
        <v>-2213433.9741766201</v>
      </c>
      <c r="G903" s="4">
        <v>-2211627.64546357</v>
      </c>
      <c r="H903" s="4">
        <v>-2210047.1078396598</v>
      </c>
      <c r="I903" s="4">
        <v>-2208642.1855072998</v>
      </c>
    </row>
    <row r="904" spans="1:9" outlineLevel="1" x14ac:dyDescent="0.2">
      <c r="A904" s="5" t="s">
        <v>1132</v>
      </c>
    </row>
    <row r="905" spans="1:9" outlineLevel="1" x14ac:dyDescent="0.2">
      <c r="A905" s="5" t="s">
        <v>625</v>
      </c>
      <c r="B905" s="4">
        <v>34983.199999999997</v>
      </c>
      <c r="C905" s="4">
        <v>29591.1</v>
      </c>
      <c r="D905" s="4">
        <v>34083.309749999898</v>
      </c>
      <c r="E905" s="4">
        <v>35222.642518706998</v>
      </c>
      <c r="F905" s="4">
        <v>35189.139368173601</v>
      </c>
      <c r="G905" s="4">
        <v>35160.4223820021</v>
      </c>
      <c r="H905" s="4">
        <v>35135.295019102101</v>
      </c>
      <c r="I905" s="4">
        <v>35112.959585413199</v>
      </c>
    </row>
    <row r="906" spans="1:9" outlineLevel="1" x14ac:dyDescent="0.2">
      <c r="A906" s="5" t="s">
        <v>1133</v>
      </c>
    </row>
    <row r="907" spans="1:9" outlineLevel="1" x14ac:dyDescent="0.2">
      <c r="A907" s="5" t="s">
        <v>625</v>
      </c>
      <c r="B907" s="4">
        <v>-99952</v>
      </c>
      <c r="C907" s="4">
        <v>-84546</v>
      </c>
      <c r="D907" s="4">
        <v>-97380.884999999704</v>
      </c>
      <c r="E907" s="4">
        <v>-100636.12148202</v>
      </c>
      <c r="F907" s="4">
        <v>-100540.398194781</v>
      </c>
      <c r="G907" s="4">
        <v>-100458.34966286299</v>
      </c>
      <c r="H907" s="4">
        <v>-100386.557197434</v>
      </c>
      <c r="I907" s="4">
        <v>-100322.741672609</v>
      </c>
    </row>
    <row r="908" spans="1:9" outlineLevel="1" x14ac:dyDescent="0.2">
      <c r="A908" s="5" t="s">
        <v>934</v>
      </c>
    </row>
    <row r="909" spans="1:9" outlineLevel="1" x14ac:dyDescent="0.2">
      <c r="A909" s="5" t="s">
        <v>935</v>
      </c>
    </row>
    <row r="910" spans="1:9" outlineLevel="1" x14ac:dyDescent="0.2">
      <c r="A910" s="5" t="s">
        <v>625</v>
      </c>
      <c r="B910" s="4">
        <v>241105555.19553199</v>
      </c>
      <c r="C910" s="4">
        <v>217487957.355492</v>
      </c>
      <c r="D910" s="4">
        <v>424148341.63541502</v>
      </c>
      <c r="E910" s="4">
        <v>24655184.874768302</v>
      </c>
      <c r="F910" s="4">
        <v>355230760.13399202</v>
      </c>
      <c r="G910" s="4">
        <v>428346014.38091099</v>
      </c>
      <c r="H910" s="4">
        <v>306761277.600622</v>
      </c>
      <c r="I910" s="4">
        <v>545419906.29529798</v>
      </c>
    </row>
    <row r="911" spans="1:9" outlineLevel="1" x14ac:dyDescent="0.2">
      <c r="A911" s="5" t="s">
        <v>936</v>
      </c>
    </row>
    <row r="912" spans="1:9" outlineLevel="1" x14ac:dyDescent="0.2">
      <c r="A912" s="5" t="s">
        <v>625</v>
      </c>
      <c r="B912" s="4">
        <v>-81457176</v>
      </c>
      <c r="C912" s="4">
        <v>21639469</v>
      </c>
      <c r="D912" s="4">
        <v>10516140</v>
      </c>
    </row>
    <row r="913" spans="1:9" outlineLevel="1" x14ac:dyDescent="0.2">
      <c r="A913" s="5" t="s">
        <v>937</v>
      </c>
    </row>
    <row r="914" spans="1:9" outlineLevel="1" x14ac:dyDescent="0.2">
      <c r="A914" s="5" t="s">
        <v>625</v>
      </c>
      <c r="B914" s="4">
        <v>-1.1955325268208901</v>
      </c>
      <c r="C914" s="4">
        <v>-1.3554927073419001</v>
      </c>
      <c r="D914" s="4">
        <v>-9.2604300156235695</v>
      </c>
    </row>
    <row r="915" spans="1:9" outlineLevel="1" x14ac:dyDescent="0.2">
      <c r="A915" s="5" t="s">
        <v>938</v>
      </c>
    </row>
    <row r="916" spans="1:9" outlineLevel="1" x14ac:dyDescent="0.2">
      <c r="A916" s="5" t="s">
        <v>625</v>
      </c>
      <c r="B916" s="4">
        <v>25580463.746599998</v>
      </c>
      <c r="C916" s="4">
        <v>6533274.7147674998</v>
      </c>
      <c r="D916" s="4">
        <v>1208534.4841909499</v>
      </c>
      <c r="E916" s="4">
        <v>10563221.2307858</v>
      </c>
      <c r="F916" s="4">
        <v>778670.42067973502</v>
      </c>
      <c r="G916" s="4">
        <v>420559.40316868498</v>
      </c>
      <c r="H916" s="4">
        <v>494625.77287098498</v>
      </c>
      <c r="I916" s="4">
        <v>630084.10656440898</v>
      </c>
    </row>
    <row r="917" spans="1:9" outlineLevel="1" x14ac:dyDescent="0.2">
      <c r="A917" s="5" t="s">
        <v>939</v>
      </c>
    </row>
    <row r="918" spans="1:9" outlineLevel="1" x14ac:dyDescent="0.2">
      <c r="A918" s="5" t="s">
        <v>625</v>
      </c>
      <c r="B918" s="4">
        <v>9122</v>
      </c>
      <c r="C918" s="4">
        <v>-844184</v>
      </c>
      <c r="D918" s="4">
        <v>-2046448</v>
      </c>
    </row>
    <row r="919" spans="1:9" outlineLevel="1" x14ac:dyDescent="0.2">
      <c r="A919" s="5" t="s">
        <v>940</v>
      </c>
    </row>
    <row r="920" spans="1:9" outlineLevel="1" x14ac:dyDescent="0.2">
      <c r="A920" s="5" t="s">
        <v>625</v>
      </c>
      <c r="B920" s="4">
        <v>-5.4365999968031202</v>
      </c>
      <c r="C920" s="4">
        <v>0.66523249800957196</v>
      </c>
      <c r="D920" s="4">
        <v>8.9506674992880999</v>
      </c>
    </row>
    <row r="921" spans="1:9" outlineLevel="1" x14ac:dyDescent="0.2">
      <c r="A921" s="5" t="s">
        <v>941</v>
      </c>
    </row>
    <row r="922" spans="1:9" outlineLevel="1" x14ac:dyDescent="0.2">
      <c r="A922" s="5" t="s">
        <v>942</v>
      </c>
    </row>
    <row r="923" spans="1:9" outlineLevel="1" x14ac:dyDescent="0.2">
      <c r="A923" s="5" t="s">
        <v>625</v>
      </c>
      <c r="B923" s="4">
        <v>6458461.9785000002</v>
      </c>
      <c r="C923" s="4">
        <v>3873060.3397499998</v>
      </c>
      <c r="D923" s="4">
        <v>6773882.3728641002</v>
      </c>
      <c r="E923" s="4">
        <v>6239792.4683519201</v>
      </c>
      <c r="F923" s="4">
        <v>3464453.4029295798</v>
      </c>
      <c r="G923" s="4">
        <v>5461069.7102688402</v>
      </c>
      <c r="H923" s="4">
        <v>2493007.4934006101</v>
      </c>
      <c r="I923" s="4">
        <v>324938.05685468798</v>
      </c>
    </row>
    <row r="924" spans="1:9" outlineLevel="1" x14ac:dyDescent="0.2">
      <c r="A924" s="5" t="s">
        <v>1134</v>
      </c>
    </row>
    <row r="925" spans="1:9" outlineLevel="1" x14ac:dyDescent="0.2">
      <c r="A925" s="5" t="s">
        <v>625</v>
      </c>
      <c r="B925" s="4">
        <v>1135952.2755</v>
      </c>
      <c r="C925" s="4">
        <v>1349090.8829999999</v>
      </c>
      <c r="D925" s="4">
        <v>1349090.8829999999</v>
      </c>
      <c r="E925" s="4">
        <v>585072.93599999999</v>
      </c>
      <c r="F925" s="4">
        <v>39348.665999999997</v>
      </c>
      <c r="G925" s="4">
        <v>16395.2775</v>
      </c>
    </row>
    <row r="926" spans="1:9" outlineLevel="1" x14ac:dyDescent="0.2">
      <c r="A926" s="5" t="s">
        <v>1135</v>
      </c>
    </row>
    <row r="927" spans="1:9" outlineLevel="1" x14ac:dyDescent="0.2">
      <c r="A927" s="5" t="s">
        <v>625</v>
      </c>
      <c r="B927" s="4">
        <v>89370.6345</v>
      </c>
      <c r="C927" s="4">
        <v>32378.10975</v>
      </c>
      <c r="D927" s="4">
        <v>80673.563250000007</v>
      </c>
    </row>
    <row r="928" spans="1:9" outlineLevel="1" x14ac:dyDescent="0.2">
      <c r="A928" s="5" t="s">
        <v>1136</v>
      </c>
    </row>
    <row r="929" spans="1:9" outlineLevel="1" x14ac:dyDescent="0.2">
      <c r="A929" s="5" t="s">
        <v>625</v>
      </c>
      <c r="B929" s="4">
        <v>-10514748.226500001</v>
      </c>
      <c r="C929" s="4">
        <v>-11222151.034499999</v>
      </c>
      <c r="D929" s="4">
        <v>-9914748.8897726592</v>
      </c>
      <c r="E929" s="4">
        <v>-8831957.3390974607</v>
      </c>
      <c r="F929" s="4">
        <v>-9075450.3254724592</v>
      </c>
      <c r="G929" s="4">
        <v>-9325656.3010678198</v>
      </c>
      <c r="H929" s="4">
        <v>-9582760.3398974501</v>
      </c>
      <c r="I929" s="4">
        <v>-9846952.6183799803</v>
      </c>
    </row>
    <row r="930" spans="1:9" outlineLevel="1" x14ac:dyDescent="0.2">
      <c r="A930" s="5" t="s">
        <v>1137</v>
      </c>
    </row>
    <row r="931" spans="1:9" outlineLevel="1" x14ac:dyDescent="0.2">
      <c r="A931" s="5" t="s">
        <v>625</v>
      </c>
      <c r="B931" s="4">
        <v>-357525.5355</v>
      </c>
      <c r="C931" s="4">
        <v>-381326.30550000002</v>
      </c>
      <c r="D931" s="4">
        <v>-307787.28602195799</v>
      </c>
      <c r="E931" s="4">
        <v>-354140.78834219999</v>
      </c>
      <c r="F931" s="4">
        <v>-357198.25415754999</v>
      </c>
      <c r="G931" s="4">
        <v>-360282.11652907199</v>
      </c>
      <c r="H931" s="4">
        <v>-363392.60335078498</v>
      </c>
      <c r="I931" s="4">
        <v>-366529.94448422902</v>
      </c>
    </row>
    <row r="932" spans="1:9" outlineLevel="1" x14ac:dyDescent="0.2">
      <c r="A932" s="5" t="s">
        <v>1138</v>
      </c>
    </row>
    <row r="933" spans="1:9" outlineLevel="1" x14ac:dyDescent="0.2">
      <c r="A933" s="5" t="s">
        <v>625</v>
      </c>
      <c r="B933" s="4">
        <v>-98636632.132499993</v>
      </c>
      <c r="C933" s="4">
        <v>-8807854.6395000108</v>
      </c>
      <c r="D933" s="4">
        <v>31186948.107259698</v>
      </c>
      <c r="E933" s="4">
        <v>10659953.8185935</v>
      </c>
      <c r="F933" s="4">
        <v>10955179.5804794</v>
      </c>
      <c r="G933" s="4">
        <v>7115649.6595239798</v>
      </c>
      <c r="H933" s="4">
        <v>1024020.97332705</v>
      </c>
      <c r="I933" s="4">
        <v>9112102.3476668</v>
      </c>
    </row>
    <row r="934" spans="1:9" outlineLevel="1" x14ac:dyDescent="0.2">
      <c r="A934" s="5" t="s">
        <v>1139</v>
      </c>
    </row>
    <row r="935" spans="1:9" outlineLevel="1" x14ac:dyDescent="0.2">
      <c r="A935" s="5" t="s">
        <v>625</v>
      </c>
      <c r="B935" s="4">
        <v>557753088.53250003</v>
      </c>
      <c r="C935" s="4">
        <v>472281117.39899999</v>
      </c>
      <c r="D935" s="4">
        <v>400116727.35776198</v>
      </c>
      <c r="E935" s="4">
        <v>763956334.65289497</v>
      </c>
      <c r="F935" s="4">
        <v>444356494.47779101</v>
      </c>
      <c r="G935" s="4">
        <v>319230448.90270603</v>
      </c>
      <c r="H935" s="4">
        <v>367025378.21510297</v>
      </c>
      <c r="I935" s="4">
        <v>58846100.063904002</v>
      </c>
    </row>
    <row r="936" spans="1:9" outlineLevel="1" x14ac:dyDescent="0.2">
      <c r="A936" s="5" t="s">
        <v>1140</v>
      </c>
    </row>
    <row r="937" spans="1:9" outlineLevel="1" x14ac:dyDescent="0.2">
      <c r="A937" s="5" t="s">
        <v>625</v>
      </c>
      <c r="B937" s="4">
        <v>71158232.045249999</v>
      </c>
      <c r="C937" s="4">
        <v>-7006739.6385000199</v>
      </c>
      <c r="D937" s="4">
        <v>-38378163.395949803</v>
      </c>
      <c r="E937" s="4">
        <v>-14525491.4875749</v>
      </c>
      <c r="F937" s="4">
        <v>-52064112.482807599</v>
      </c>
      <c r="G937" s="4">
        <v>-47451576.1081651</v>
      </c>
      <c r="H937" s="4">
        <v>-23839159.505667999</v>
      </c>
      <c r="I937" s="4">
        <v>-7944139.3871720796</v>
      </c>
    </row>
    <row r="938" spans="1:9" outlineLevel="1" x14ac:dyDescent="0.2">
      <c r="A938" s="5" t="s">
        <v>1141</v>
      </c>
    </row>
    <row r="939" spans="1:9" outlineLevel="1" x14ac:dyDescent="0.2">
      <c r="A939" s="5" t="s">
        <v>625</v>
      </c>
      <c r="B939" s="4">
        <v>-80589152</v>
      </c>
      <c r="C939" s="4">
        <v>116671234.05</v>
      </c>
    </row>
    <row r="940" spans="1:9" outlineLevel="1" x14ac:dyDescent="0.2">
      <c r="A940" s="5" t="s">
        <v>1142</v>
      </c>
    </row>
    <row r="941" spans="1:9" outlineLevel="1" x14ac:dyDescent="0.2">
      <c r="A941" s="5" t="s">
        <v>625</v>
      </c>
      <c r="B941" s="4">
        <v>7865226.1572499899</v>
      </c>
      <c r="C941" s="4">
        <v>2761886.05</v>
      </c>
      <c r="D941" s="4">
        <v>-1607104.72912333</v>
      </c>
      <c r="E941" s="4">
        <v>14861899.3689356</v>
      </c>
      <c r="F941" s="4">
        <v>-5493356.6170671899</v>
      </c>
      <c r="G941" s="4">
        <v>-10007132.104221901</v>
      </c>
      <c r="H941" s="4">
        <v>-4928284.8307776097</v>
      </c>
      <c r="I941" s="4">
        <v>-20843237.743746601</v>
      </c>
    </row>
    <row r="942" spans="1:9" outlineLevel="1" x14ac:dyDescent="0.2">
      <c r="A942" s="5" t="s">
        <v>1143</v>
      </c>
    </row>
    <row r="943" spans="1:9" outlineLevel="1" x14ac:dyDescent="0.2">
      <c r="A943" s="5" t="s">
        <v>625</v>
      </c>
      <c r="B943" s="4">
        <v>24968.978999999999</v>
      </c>
      <c r="C943" s="4">
        <v>24968.978999999999</v>
      </c>
      <c r="D943" s="4">
        <v>24968.978999999999</v>
      </c>
      <c r="E943" s="4">
        <v>17308.809000000001</v>
      </c>
      <c r="F943" s="4">
        <v>5044.5989999999902</v>
      </c>
      <c r="G943" s="4">
        <v>218.29499999999999</v>
      </c>
    </row>
    <row r="944" spans="1:9" outlineLevel="1" x14ac:dyDescent="0.2">
      <c r="A944" s="5" t="s">
        <v>943</v>
      </c>
    </row>
    <row r="945" spans="1:9" outlineLevel="1" x14ac:dyDescent="0.2">
      <c r="A945" s="5" t="s">
        <v>942</v>
      </c>
    </row>
    <row r="946" spans="1:9" outlineLevel="1" x14ac:dyDescent="0.2">
      <c r="A946" s="5" t="s">
        <v>944</v>
      </c>
      <c r="B946" s="4">
        <v>1073969.49</v>
      </c>
      <c r="C946" s="4">
        <v>644046.31499999994</v>
      </c>
      <c r="D946" s="4">
        <v>1126420.3492290999</v>
      </c>
      <c r="E946" s="4">
        <v>1037607.21318021</v>
      </c>
      <c r="F946" s="4">
        <v>576099.58325359703</v>
      </c>
      <c r="G946" s="4">
        <v>908114.38870683697</v>
      </c>
      <c r="H946" s="4">
        <v>414559.06919738097</v>
      </c>
      <c r="I946" s="4">
        <v>54033.539310681299</v>
      </c>
    </row>
    <row r="947" spans="1:9" outlineLevel="1" x14ac:dyDescent="0.2">
      <c r="A947" s="5" t="s">
        <v>1134</v>
      </c>
    </row>
    <row r="948" spans="1:9" outlineLevel="1" x14ac:dyDescent="0.2">
      <c r="A948" s="5" t="s">
        <v>944</v>
      </c>
      <c r="B948" s="4">
        <v>188896.07</v>
      </c>
      <c r="C948" s="4">
        <v>224338.62</v>
      </c>
      <c r="D948" s="4">
        <v>224338.62</v>
      </c>
      <c r="E948" s="4">
        <v>97291.04</v>
      </c>
      <c r="F948" s="4">
        <v>6543.24</v>
      </c>
      <c r="G948" s="4">
        <v>2726.35</v>
      </c>
    </row>
    <row r="949" spans="1:9" outlineLevel="1" x14ac:dyDescent="0.2">
      <c r="A949" s="5" t="s">
        <v>1135</v>
      </c>
    </row>
    <row r="950" spans="1:9" outlineLevel="1" x14ac:dyDescent="0.2">
      <c r="A950" s="5" t="s">
        <v>944</v>
      </c>
      <c r="B950" s="4">
        <v>14861.33</v>
      </c>
      <c r="C950" s="4">
        <v>5384.1149999999998</v>
      </c>
      <c r="D950" s="4">
        <v>13415.105</v>
      </c>
    </row>
    <row r="951" spans="1:9" outlineLevel="1" x14ac:dyDescent="0.2">
      <c r="A951" s="5" t="s">
        <v>1136</v>
      </c>
    </row>
    <row r="952" spans="1:9" outlineLevel="1" x14ac:dyDescent="0.2">
      <c r="A952" s="5" t="s">
        <v>944</v>
      </c>
      <c r="B952" s="4">
        <v>-1748484.20999999</v>
      </c>
      <c r="C952" s="4">
        <v>-1866117.3299999901</v>
      </c>
      <c r="D952" s="4">
        <v>-1648711.07766438</v>
      </c>
      <c r="E952" s="4">
        <v>-1468655.0374916401</v>
      </c>
      <c r="F952" s="4">
        <v>-1509145.1788389501</v>
      </c>
      <c r="G952" s="4">
        <v>-1550751.61469003</v>
      </c>
      <c r="H952" s="4">
        <v>-1593505.12076904</v>
      </c>
      <c r="I952" s="4">
        <v>-1637437.3212725499</v>
      </c>
    </row>
    <row r="953" spans="1:9" outlineLevel="1" x14ac:dyDescent="0.2">
      <c r="A953" s="5" t="s">
        <v>1137</v>
      </c>
    </row>
    <row r="954" spans="1:9" outlineLevel="1" x14ac:dyDescent="0.2">
      <c r="A954" s="5" t="s">
        <v>944</v>
      </c>
      <c r="B954" s="4">
        <v>-59452.47</v>
      </c>
      <c r="C954" s="4">
        <v>-63410.269999999902</v>
      </c>
      <c r="D954" s="4">
        <v>-51181.5592780277</v>
      </c>
      <c r="E954" s="4">
        <v>-58889.624667637298</v>
      </c>
      <c r="F954" s="4">
        <v>-59398.046798685697</v>
      </c>
      <c r="G954" s="4">
        <v>-59910.858379739897</v>
      </c>
      <c r="H954" s="4">
        <v>-60428.097307008902</v>
      </c>
      <c r="I954" s="4">
        <v>-60949.801803877803</v>
      </c>
    </row>
    <row r="955" spans="1:9" outlineLevel="1" x14ac:dyDescent="0.2">
      <c r="A955" s="5" t="s">
        <v>1144</v>
      </c>
    </row>
    <row r="956" spans="1:9" outlineLevel="1" x14ac:dyDescent="0.2">
      <c r="A956" s="5" t="s">
        <v>944</v>
      </c>
      <c r="B956" s="4">
        <v>-16402161.0499999</v>
      </c>
      <c r="C956" s="4">
        <v>-1464647.02999999</v>
      </c>
      <c r="D956" s="4">
        <v>5186038.2340114499</v>
      </c>
      <c r="E956" s="4">
        <v>1772630.2646187299</v>
      </c>
      <c r="F956" s="4">
        <v>1821722.9839043701</v>
      </c>
      <c r="G956" s="4">
        <v>1183252.39992084</v>
      </c>
      <c r="H956" s="4">
        <v>170283.155050606</v>
      </c>
      <c r="I956" s="4">
        <v>1515239.9973444401</v>
      </c>
    </row>
    <row r="957" spans="1:9" outlineLevel="1" x14ac:dyDescent="0.2">
      <c r="A957" s="5" t="s">
        <v>1145</v>
      </c>
    </row>
    <row r="958" spans="1:9" outlineLevel="1" x14ac:dyDescent="0.2">
      <c r="A958" s="5" t="s">
        <v>944</v>
      </c>
      <c r="B958" s="4">
        <v>92748057.049999893</v>
      </c>
      <c r="C958" s="4">
        <v>78535030.859999895</v>
      </c>
      <c r="D958" s="4">
        <v>66534905.531902902</v>
      </c>
      <c r="E958" s="4">
        <v>127037334.560572</v>
      </c>
      <c r="F958" s="4">
        <v>73891480.563200295</v>
      </c>
      <c r="G958" s="4">
        <v>53084428.388960898</v>
      </c>
      <c r="H958" s="4">
        <v>61032186.853607602</v>
      </c>
      <c r="I958" s="4">
        <v>9785443.6992130708</v>
      </c>
    </row>
    <row r="959" spans="1:9" outlineLevel="1" x14ac:dyDescent="0.2">
      <c r="A959" s="5" t="s">
        <v>1146</v>
      </c>
    </row>
    <row r="960" spans="1:9" outlineLevel="1" x14ac:dyDescent="0.2">
      <c r="A960" s="5" t="s">
        <v>944</v>
      </c>
      <c r="B960" s="4">
        <v>11832812.585000001</v>
      </c>
      <c r="C960" s="4">
        <v>-1165141.8899999899</v>
      </c>
      <c r="D960" s="4">
        <v>-6381856.3470211299</v>
      </c>
      <c r="E960" s="4">
        <v>-2415425.6441923599</v>
      </c>
      <c r="F960" s="4">
        <v>-8657675.5451380797</v>
      </c>
      <c r="G960" s="4">
        <v>-7890662.6937236097</v>
      </c>
      <c r="H960" s="4">
        <v>-3964183.7424391201</v>
      </c>
      <c r="I960" s="4">
        <v>-1321020.9109432001</v>
      </c>
    </row>
    <row r="961" spans="1:9" outlineLevel="1" x14ac:dyDescent="0.2">
      <c r="A961" s="5" t="s">
        <v>1147</v>
      </c>
    </row>
    <row r="962" spans="1:9" outlineLevel="1" x14ac:dyDescent="0.2">
      <c r="A962" s="5" t="s">
        <v>944</v>
      </c>
      <c r="B962" s="4">
        <v>-22472074.734999999</v>
      </c>
      <c r="C962" s="4">
        <v>-7891103</v>
      </c>
      <c r="D962" s="4">
        <v>4591727.7974952301</v>
      </c>
      <c r="E962" s="4">
        <v>-42462569.625530303</v>
      </c>
      <c r="F962" s="4">
        <v>15695304.6201919</v>
      </c>
      <c r="G962" s="4">
        <v>28591806.012062501</v>
      </c>
      <c r="H962" s="4">
        <v>14080813.802221701</v>
      </c>
      <c r="I962" s="4">
        <v>59552107.839276098</v>
      </c>
    </row>
    <row r="963" spans="1:9" outlineLevel="1" x14ac:dyDescent="0.2">
      <c r="A963" s="5" t="s">
        <v>1148</v>
      </c>
    </row>
    <row r="964" spans="1:9" outlineLevel="1" x14ac:dyDescent="0.2">
      <c r="A964" s="5" t="s">
        <v>944</v>
      </c>
      <c r="B964" s="4">
        <v>4152.0600000000004</v>
      </c>
      <c r="C964" s="4">
        <v>4152.0600000000004</v>
      </c>
      <c r="D964" s="4">
        <v>4152.0600000000004</v>
      </c>
      <c r="E964" s="4">
        <v>2878.2599999999902</v>
      </c>
      <c r="F964" s="4">
        <v>838.85999999999899</v>
      </c>
      <c r="G964" s="4">
        <v>36.299999999999898</v>
      </c>
    </row>
    <row r="965" spans="1:9" outlineLevel="1" x14ac:dyDescent="0.2">
      <c r="A965" s="5" t="s">
        <v>945</v>
      </c>
    </row>
    <row r="966" spans="1:9" outlineLevel="1" x14ac:dyDescent="0.2">
      <c r="A966" s="5" t="s">
        <v>946</v>
      </c>
    </row>
    <row r="967" spans="1:9" outlineLevel="1" x14ac:dyDescent="0.2">
      <c r="A967" s="5" t="s">
        <v>625</v>
      </c>
      <c r="B967" s="4">
        <v>10066573</v>
      </c>
      <c r="C967" s="4">
        <v>9189574.0399999991</v>
      </c>
      <c r="D967" s="4">
        <v>9468982.9250530005</v>
      </c>
      <c r="E967" s="4">
        <v>9468241.0970134791</v>
      </c>
      <c r="F967" s="4">
        <v>9084256.28267527</v>
      </c>
      <c r="G967" s="4">
        <v>8770115.5601795409</v>
      </c>
      <c r="H967" s="4">
        <v>8865653.0675917603</v>
      </c>
      <c r="I967" s="4">
        <v>9077680.5085020196</v>
      </c>
    </row>
    <row r="968" spans="1:9" outlineLevel="1" x14ac:dyDescent="0.2">
      <c r="A968" s="5" t="s">
        <v>947</v>
      </c>
    </row>
    <row r="969" spans="1:9" outlineLevel="1" x14ac:dyDescent="0.2">
      <c r="A969" s="5" t="s">
        <v>948</v>
      </c>
    </row>
    <row r="970" spans="1:9" outlineLevel="1" x14ac:dyDescent="0.2">
      <c r="A970" s="5" t="s">
        <v>949</v>
      </c>
      <c r="D970" s="4">
        <v>11806416</v>
      </c>
      <c r="E970" s="4">
        <v>26783625</v>
      </c>
      <c r="F970" s="4">
        <v>23303114</v>
      </c>
      <c r="G970" s="4">
        <v>12000000</v>
      </c>
      <c r="H970" s="4">
        <v>12000000</v>
      </c>
      <c r="I970" s="4">
        <v>12000000</v>
      </c>
    </row>
    <row r="971" spans="1:9" outlineLevel="1" x14ac:dyDescent="0.2">
      <c r="A971" s="5" t="s">
        <v>950</v>
      </c>
    </row>
    <row r="972" spans="1:9" outlineLevel="1" x14ac:dyDescent="0.2">
      <c r="A972" s="5" t="s">
        <v>951</v>
      </c>
    </row>
    <row r="973" spans="1:9" outlineLevel="1" x14ac:dyDescent="0.2">
      <c r="A973" s="5" t="s">
        <v>625</v>
      </c>
      <c r="B973" s="4">
        <v>-552491.24</v>
      </c>
      <c r="C973" s="4">
        <v>-388333.44</v>
      </c>
      <c r="D973" s="4">
        <v>-241303.32</v>
      </c>
      <c r="E973" s="4">
        <v>-13355.73</v>
      </c>
      <c r="F973" s="4">
        <v>-4160.74</v>
      </c>
      <c r="G973" s="4">
        <v>-339.29999999999899</v>
      </c>
      <c r="H973" s="4">
        <v>-275.75000000000102</v>
      </c>
      <c r="I973" s="4">
        <v>-87.75</v>
      </c>
    </row>
    <row r="974" spans="1:9" outlineLevel="1" x14ac:dyDescent="0.2">
      <c r="A974" s="5" t="s">
        <v>952</v>
      </c>
    </row>
    <row r="975" spans="1:9" outlineLevel="1" x14ac:dyDescent="0.2">
      <c r="A975" s="5" t="s">
        <v>625</v>
      </c>
      <c r="C975" s="4">
        <v>114987</v>
      </c>
      <c r="D975" s="4">
        <v>459948</v>
      </c>
      <c r="E975" s="4">
        <v>459948</v>
      </c>
      <c r="F975" s="4">
        <v>459948</v>
      </c>
      <c r="G975" s="4">
        <v>459948</v>
      </c>
      <c r="H975" s="4">
        <v>459948</v>
      </c>
      <c r="I975" s="4">
        <v>459948</v>
      </c>
    </row>
    <row r="976" spans="1:9" outlineLevel="1" x14ac:dyDescent="0.2">
      <c r="A976" s="5" t="s">
        <v>953</v>
      </c>
    </row>
    <row r="977" spans="1:9" outlineLevel="1" x14ac:dyDescent="0.2">
      <c r="A977" s="5" t="s">
        <v>625</v>
      </c>
      <c r="C977" s="4">
        <v>-366198</v>
      </c>
      <c r="D977" s="4">
        <v>-1464792</v>
      </c>
      <c r="E977" s="4">
        <v>-1464792</v>
      </c>
      <c r="F977" s="4">
        <v>-1464792</v>
      </c>
      <c r="G977" s="4">
        <v>-1464792</v>
      </c>
      <c r="H977" s="4">
        <v>-1464792</v>
      </c>
      <c r="I977" s="4">
        <v>-1464792</v>
      </c>
    </row>
    <row r="978" spans="1:9" outlineLevel="1" x14ac:dyDescent="0.2">
      <c r="A978" s="5" t="s">
        <v>954</v>
      </c>
    </row>
    <row r="979" spans="1:9" outlineLevel="1" x14ac:dyDescent="0.2">
      <c r="A979" s="5" t="s">
        <v>625</v>
      </c>
      <c r="C979" s="4">
        <v>-229974</v>
      </c>
      <c r="D979" s="4">
        <v>-919896</v>
      </c>
      <c r="E979" s="4">
        <v>-919896</v>
      </c>
      <c r="F979" s="4">
        <v>-919896</v>
      </c>
      <c r="G979" s="4">
        <v>-919896</v>
      </c>
      <c r="H979" s="4">
        <v>-919896</v>
      </c>
      <c r="I979" s="4">
        <v>-919896</v>
      </c>
    </row>
    <row r="980" spans="1:9" outlineLevel="1" x14ac:dyDescent="0.2">
      <c r="A980" s="5" t="s">
        <v>955</v>
      </c>
    </row>
    <row r="981" spans="1:9" outlineLevel="1" x14ac:dyDescent="0.2">
      <c r="A981" s="5" t="s">
        <v>625</v>
      </c>
      <c r="C981" s="4">
        <v>48219</v>
      </c>
      <c r="D981" s="4">
        <v>192876</v>
      </c>
      <c r="E981" s="4">
        <v>192876</v>
      </c>
      <c r="F981" s="4">
        <v>192876</v>
      </c>
      <c r="G981" s="4">
        <v>192876</v>
      </c>
      <c r="H981" s="4">
        <v>192876</v>
      </c>
      <c r="I981" s="4">
        <v>192876</v>
      </c>
    </row>
    <row r="982" spans="1:9" outlineLevel="1" x14ac:dyDescent="0.2">
      <c r="A982" s="5" t="s">
        <v>956</v>
      </c>
    </row>
    <row r="983" spans="1:9" outlineLevel="1" x14ac:dyDescent="0.2">
      <c r="A983" s="5" t="s">
        <v>625</v>
      </c>
      <c r="C983" s="4">
        <v>-153567</v>
      </c>
      <c r="D983" s="4">
        <v>-614268</v>
      </c>
      <c r="E983" s="4">
        <v>-614268</v>
      </c>
      <c r="F983" s="4">
        <v>-614268</v>
      </c>
      <c r="G983" s="4">
        <v>-614268</v>
      </c>
      <c r="H983" s="4">
        <v>-614268</v>
      </c>
      <c r="I983" s="4">
        <v>-614268</v>
      </c>
    </row>
    <row r="984" spans="1:9" outlineLevel="1" x14ac:dyDescent="0.2">
      <c r="A984" s="5" t="s">
        <v>957</v>
      </c>
    </row>
    <row r="985" spans="1:9" outlineLevel="1" x14ac:dyDescent="0.2">
      <c r="A985" s="5" t="s">
        <v>625</v>
      </c>
      <c r="C985" s="4">
        <v>-96441</v>
      </c>
      <c r="D985" s="4">
        <v>-385764</v>
      </c>
      <c r="E985" s="4">
        <v>-385764</v>
      </c>
      <c r="F985" s="4">
        <v>-385764</v>
      </c>
      <c r="G985" s="4">
        <v>-385764</v>
      </c>
      <c r="H985" s="4">
        <v>-385764</v>
      </c>
      <c r="I985" s="4">
        <v>-385764</v>
      </c>
    </row>
    <row r="986" spans="1:9" outlineLevel="1" x14ac:dyDescent="0.2">
      <c r="A986" s="5" t="s">
        <v>958</v>
      </c>
    </row>
    <row r="987" spans="1:9" outlineLevel="1" x14ac:dyDescent="0.2">
      <c r="A987" s="5" t="s">
        <v>625</v>
      </c>
      <c r="C987" s="4">
        <v>323859</v>
      </c>
      <c r="D987" s="4">
        <v>1295436</v>
      </c>
      <c r="E987" s="4">
        <v>1295436</v>
      </c>
      <c r="F987" s="4">
        <v>1295436</v>
      </c>
      <c r="G987" s="4">
        <v>1295436</v>
      </c>
      <c r="H987" s="4">
        <v>1295436</v>
      </c>
      <c r="I987" s="4">
        <v>1295436</v>
      </c>
    </row>
    <row r="988" spans="1:9" outlineLevel="1" x14ac:dyDescent="0.2">
      <c r="A988" s="5" t="s">
        <v>959</v>
      </c>
    </row>
    <row r="989" spans="1:9" outlineLevel="1" x14ac:dyDescent="0.2">
      <c r="A989" s="5" t="s">
        <v>625</v>
      </c>
      <c r="C989" s="4">
        <v>-1031394</v>
      </c>
      <c r="D989" s="4">
        <v>-4125576</v>
      </c>
      <c r="E989" s="4">
        <v>-4125576</v>
      </c>
      <c r="F989" s="4">
        <v>-4125576</v>
      </c>
      <c r="G989" s="4">
        <v>-4125576</v>
      </c>
      <c r="H989" s="4">
        <v>-4125576</v>
      </c>
      <c r="I989" s="4">
        <v>-4125576</v>
      </c>
    </row>
    <row r="990" spans="1:9" outlineLevel="1" x14ac:dyDescent="0.2">
      <c r="A990" s="5" t="s">
        <v>960</v>
      </c>
    </row>
    <row r="991" spans="1:9" outlineLevel="1" x14ac:dyDescent="0.2">
      <c r="A991" s="5" t="s">
        <v>625</v>
      </c>
      <c r="C991" s="4">
        <v>-647718</v>
      </c>
      <c r="D991" s="4">
        <v>-2590872</v>
      </c>
      <c r="E991" s="4">
        <v>-2590872</v>
      </c>
      <c r="F991" s="4">
        <v>-2590872</v>
      </c>
      <c r="G991" s="4">
        <v>-2590872</v>
      </c>
      <c r="H991" s="4">
        <v>-2590872</v>
      </c>
      <c r="I991" s="4">
        <v>-2590872</v>
      </c>
    </row>
    <row r="992" spans="1:9" outlineLevel="1" x14ac:dyDescent="0.2">
      <c r="A992" s="5" t="s">
        <v>961</v>
      </c>
    </row>
    <row r="993" spans="1:9" outlineLevel="1" x14ac:dyDescent="0.2">
      <c r="A993" s="5" t="s">
        <v>625</v>
      </c>
      <c r="C993" s="4">
        <v>1704480</v>
      </c>
    </row>
    <row r="994" spans="1:9" outlineLevel="1" x14ac:dyDescent="0.2">
      <c r="A994" s="5" t="s">
        <v>962</v>
      </c>
    </row>
    <row r="995" spans="1:9" outlineLevel="1" x14ac:dyDescent="0.2">
      <c r="A995" s="5" t="s">
        <v>625</v>
      </c>
      <c r="B995" s="4">
        <v>-6955404</v>
      </c>
      <c r="C995" s="4">
        <v>-6955404</v>
      </c>
      <c r="D995" s="4">
        <v>-6955404</v>
      </c>
      <c r="E995" s="4">
        <v>-4347063</v>
      </c>
    </row>
    <row r="996" spans="1:9" outlineLevel="1" x14ac:dyDescent="0.2">
      <c r="A996" s="5" t="s">
        <v>963</v>
      </c>
    </row>
    <row r="997" spans="1:9" outlineLevel="1" x14ac:dyDescent="0.2">
      <c r="A997" s="5" t="s">
        <v>625</v>
      </c>
      <c r="C997" s="4">
        <v>398606000</v>
      </c>
      <c r="D997" s="4">
        <v>438993382.64999998</v>
      </c>
      <c r="E997" s="4">
        <v>470199999.99999899</v>
      </c>
      <c r="F997" s="4">
        <v>546170000</v>
      </c>
      <c r="G997" s="4">
        <v>582720000</v>
      </c>
      <c r="H997" s="4">
        <v>615000000</v>
      </c>
      <c r="I997" s="4">
        <v>669990000</v>
      </c>
    </row>
    <row r="998" spans="1:9" outlineLevel="1" x14ac:dyDescent="0.2">
      <c r="A998" s="5" t="s">
        <v>964</v>
      </c>
    </row>
    <row r="999" spans="1:9" outlineLevel="1" x14ac:dyDescent="0.2">
      <c r="A999" s="5" t="s">
        <v>625</v>
      </c>
      <c r="C999" s="4">
        <v>-486705</v>
      </c>
      <c r="D999" s="4">
        <v>-1946820</v>
      </c>
      <c r="E999" s="4">
        <v>-1946820</v>
      </c>
      <c r="F999" s="4">
        <v>-1946820</v>
      </c>
      <c r="G999" s="4">
        <v>-1946820</v>
      </c>
      <c r="H999" s="4">
        <v>-1946820</v>
      </c>
      <c r="I999" s="4">
        <v>-1946820</v>
      </c>
    </row>
    <row r="1000" spans="1:9" outlineLevel="1" x14ac:dyDescent="0.2">
      <c r="A1000" s="5" t="s">
        <v>1149</v>
      </c>
    </row>
    <row r="1001" spans="1:9" outlineLevel="1" x14ac:dyDescent="0.2">
      <c r="A1001" s="5" t="s">
        <v>625</v>
      </c>
      <c r="D1001" s="4">
        <v>246968.22</v>
      </c>
    </row>
    <row r="1002" spans="1:9" outlineLevel="1" x14ac:dyDescent="0.2">
      <c r="A1002" s="5" t="s">
        <v>965</v>
      </c>
    </row>
    <row r="1003" spans="1:9" outlineLevel="1" x14ac:dyDescent="0.2">
      <c r="A1003" s="5" t="s">
        <v>625</v>
      </c>
      <c r="D1003" s="4">
        <v>3613373.49999998</v>
      </c>
      <c r="E1003" s="4">
        <v>11983053.2199999</v>
      </c>
      <c r="F1003" s="4">
        <v>6060363.7599999905</v>
      </c>
    </row>
    <row r="1004" spans="1:9" outlineLevel="1" x14ac:dyDescent="0.2">
      <c r="A1004" s="5" t="s">
        <v>966</v>
      </c>
    </row>
    <row r="1005" spans="1:9" outlineLevel="1" x14ac:dyDescent="0.2">
      <c r="A1005" s="5" t="s">
        <v>625</v>
      </c>
      <c r="E1005" s="4">
        <v>-35664021.164021</v>
      </c>
    </row>
    <row r="1006" spans="1:9" outlineLevel="1" x14ac:dyDescent="0.2">
      <c r="A1006" s="5" t="s">
        <v>967</v>
      </c>
    </row>
    <row r="1007" spans="1:9" outlineLevel="1" x14ac:dyDescent="0.2">
      <c r="A1007" s="5" t="s">
        <v>625</v>
      </c>
      <c r="D1007" s="4">
        <v>23712</v>
      </c>
      <c r="E1007" s="4">
        <v>94848</v>
      </c>
      <c r="F1007" s="4">
        <v>94848</v>
      </c>
      <c r="G1007" s="4">
        <v>94848</v>
      </c>
    </row>
    <row r="1008" spans="1:9" outlineLevel="1" x14ac:dyDescent="0.2">
      <c r="A1008" s="5" t="s">
        <v>1150</v>
      </c>
    </row>
    <row r="1009" spans="1:9" outlineLevel="1" x14ac:dyDescent="0.2">
      <c r="A1009" s="5" t="s">
        <v>625</v>
      </c>
      <c r="D1009" s="4">
        <v>2276785.7142857099</v>
      </c>
      <c r="E1009" s="4">
        <v>9107142.8571428508</v>
      </c>
    </row>
    <row r="1010" spans="1:9" outlineLevel="1" x14ac:dyDescent="0.2">
      <c r="A1010" s="5" t="s">
        <v>1151</v>
      </c>
    </row>
    <row r="1011" spans="1:9" outlineLevel="1" x14ac:dyDescent="0.2">
      <c r="A1011" s="5" t="s">
        <v>625</v>
      </c>
      <c r="D1011" s="4">
        <v>1429825.125</v>
      </c>
      <c r="E1011" s="4">
        <v>5719300.5</v>
      </c>
    </row>
    <row r="1012" spans="1:9" outlineLevel="1" x14ac:dyDescent="0.2">
      <c r="A1012" s="5" t="s">
        <v>1152</v>
      </c>
    </row>
    <row r="1013" spans="1:9" outlineLevel="1" x14ac:dyDescent="0.2">
      <c r="A1013" s="5" t="s">
        <v>625</v>
      </c>
      <c r="D1013" s="4">
        <v>11665178.5714285</v>
      </c>
      <c r="E1013" s="4">
        <v>46660714.285714298</v>
      </c>
      <c r="F1013" s="4">
        <v>55767857.142857097</v>
      </c>
      <c r="G1013" s="4">
        <v>55767857.142857097</v>
      </c>
      <c r="H1013" s="4">
        <v>55767857.142857097</v>
      </c>
      <c r="I1013" s="4">
        <v>55767857.142857097</v>
      </c>
    </row>
    <row r="1014" spans="1:9" outlineLevel="1" x14ac:dyDescent="0.2">
      <c r="A1014" s="5" t="s">
        <v>1153</v>
      </c>
    </row>
    <row r="1015" spans="1:9" outlineLevel="1" x14ac:dyDescent="0.2">
      <c r="A1015" s="5" t="s">
        <v>625</v>
      </c>
      <c r="D1015" s="4">
        <v>7325751.1607142901</v>
      </c>
      <c r="E1015" s="4">
        <v>29303004.642857101</v>
      </c>
      <c r="F1015" s="4">
        <v>35022305.142857097</v>
      </c>
      <c r="G1015" s="4">
        <v>35022305.142857097</v>
      </c>
      <c r="H1015" s="4">
        <v>35022305.142857097</v>
      </c>
      <c r="I1015" s="4">
        <v>35022305.142857097</v>
      </c>
    </row>
    <row r="1016" spans="1:9" outlineLevel="1" x14ac:dyDescent="0.2">
      <c r="A1016" s="5" t="s">
        <v>1154</v>
      </c>
    </row>
    <row r="1017" spans="1:9" outlineLevel="1" x14ac:dyDescent="0.2">
      <c r="A1017" s="5" t="s">
        <v>625</v>
      </c>
      <c r="D1017" s="4">
        <v>-189548.16964285701</v>
      </c>
      <c r="E1017" s="4">
        <v>-758192.67857142806</v>
      </c>
      <c r="F1017" s="4">
        <v>-758192.67857142806</v>
      </c>
      <c r="G1017" s="4">
        <v>-758192.67857142806</v>
      </c>
      <c r="H1017" s="4">
        <v>-758192.67857142806</v>
      </c>
      <c r="I1017" s="4">
        <v>-758192.67857142806</v>
      </c>
    </row>
    <row r="1018" spans="1:9" outlineLevel="1" x14ac:dyDescent="0.2">
      <c r="A1018" s="5" t="s">
        <v>1155</v>
      </c>
    </row>
    <row r="1019" spans="1:9" outlineLevel="1" x14ac:dyDescent="0.2">
      <c r="A1019" s="5" t="s">
        <v>625</v>
      </c>
      <c r="B1019" s="4">
        <v>467644056.58999997</v>
      </c>
      <c r="C1019" s="4">
        <v>463420001.49999899</v>
      </c>
      <c r="D1019" s="4">
        <v>421509228.76999998</v>
      </c>
      <c r="E1019" s="4">
        <v>171526417.69</v>
      </c>
      <c r="F1019" s="4">
        <v>158376166.109999</v>
      </c>
      <c r="G1019" s="4">
        <v>147897004.549999</v>
      </c>
      <c r="H1019" s="4">
        <v>122495348.75999901</v>
      </c>
      <c r="I1019" s="4">
        <v>113902200.72</v>
      </c>
    </row>
    <row r="1020" spans="1:9" outlineLevel="1" x14ac:dyDescent="0.2">
      <c r="A1020" s="5" t="s">
        <v>1156</v>
      </c>
    </row>
    <row r="1021" spans="1:9" outlineLevel="1" x14ac:dyDescent="0.2">
      <c r="A1021" s="5" t="s">
        <v>625</v>
      </c>
      <c r="B1021" s="4">
        <v>264907836.22999999</v>
      </c>
      <c r="C1021" s="4">
        <v>313024785.63999999</v>
      </c>
      <c r="D1021" s="4">
        <v>307236175.64999998</v>
      </c>
      <c r="E1021" s="4">
        <v>210109688.56999999</v>
      </c>
      <c r="F1021" s="4">
        <v>201253012.49000001</v>
      </c>
      <c r="G1021" s="4">
        <v>206926379.56</v>
      </c>
      <c r="H1021" s="4">
        <v>164361989.019999</v>
      </c>
      <c r="I1021" s="4">
        <v>148287340.58999899</v>
      </c>
    </row>
    <row r="1022" spans="1:9" outlineLevel="1" x14ac:dyDescent="0.2">
      <c r="A1022" s="5" t="s">
        <v>1157</v>
      </c>
    </row>
    <row r="1023" spans="1:9" outlineLevel="1" x14ac:dyDescent="0.2">
      <c r="A1023" s="5" t="s">
        <v>625</v>
      </c>
      <c r="C1023" s="4">
        <v>14160985.5</v>
      </c>
    </row>
    <row r="1024" spans="1:9" outlineLevel="1" x14ac:dyDescent="0.2">
      <c r="A1024" s="5" t="s">
        <v>1158</v>
      </c>
    </row>
    <row r="1025" spans="1:9" outlineLevel="1" x14ac:dyDescent="0.2">
      <c r="A1025" s="5" t="s">
        <v>625</v>
      </c>
      <c r="C1025" s="4">
        <v>14160985.5</v>
      </c>
    </row>
    <row r="1026" spans="1:9" outlineLevel="1" x14ac:dyDescent="0.2">
      <c r="A1026" s="5" t="s">
        <v>1159</v>
      </c>
    </row>
    <row r="1027" spans="1:9" outlineLevel="1" x14ac:dyDescent="0.2">
      <c r="A1027" s="5" t="s">
        <v>625</v>
      </c>
      <c r="D1027" s="4">
        <v>1490628</v>
      </c>
      <c r="E1027" s="4">
        <v>2981256</v>
      </c>
      <c r="F1027" s="4">
        <v>2981256</v>
      </c>
      <c r="G1027" s="4">
        <v>2981256</v>
      </c>
      <c r="H1027" s="4">
        <v>2981256</v>
      </c>
      <c r="I1027" s="4">
        <v>2981256</v>
      </c>
    </row>
    <row r="1028" spans="1:9" outlineLevel="1" x14ac:dyDescent="0.2">
      <c r="A1028" s="5" t="s">
        <v>1160</v>
      </c>
    </row>
    <row r="1029" spans="1:9" outlineLevel="1" x14ac:dyDescent="0.2">
      <c r="A1029" s="5" t="s">
        <v>625</v>
      </c>
      <c r="D1029" s="4">
        <v>901129.79611666</v>
      </c>
      <c r="E1029" s="4">
        <v>2953389.3883499699</v>
      </c>
      <c r="F1029" s="4">
        <v>1939750.09782314</v>
      </c>
      <c r="G1029" s="4">
        <v>1942689.6344166601</v>
      </c>
      <c r="H1029" s="4">
        <v>1896010.6021944301</v>
      </c>
      <c r="I1029" s="4">
        <v>1883780.34413888</v>
      </c>
    </row>
    <row r="1030" spans="1:9" outlineLevel="1" x14ac:dyDescent="0.2">
      <c r="A1030" s="5" t="s">
        <v>1161</v>
      </c>
    </row>
    <row r="1031" spans="1:9" outlineLevel="1" x14ac:dyDescent="0.2">
      <c r="A1031" s="5" t="s">
        <v>625</v>
      </c>
      <c r="C1031" s="4">
        <v>45148.84</v>
      </c>
      <c r="D1031" s="4">
        <v>270893.03999999899</v>
      </c>
      <c r="E1031" s="4">
        <v>270893.03999999899</v>
      </c>
      <c r="F1031" s="4">
        <v>270893.03999999899</v>
      </c>
      <c r="G1031" s="4">
        <v>270893.03999999899</v>
      </c>
      <c r="H1031" s="4">
        <v>270893.03999999899</v>
      </c>
      <c r="I1031" s="4">
        <v>270893.03999999899</v>
      </c>
    </row>
    <row r="1032" spans="1:9" outlineLevel="1" x14ac:dyDescent="0.2">
      <c r="A1032" s="5" t="s">
        <v>1162</v>
      </c>
    </row>
    <row r="1033" spans="1:9" outlineLevel="1" x14ac:dyDescent="0.2">
      <c r="A1033" s="5" t="s">
        <v>625</v>
      </c>
      <c r="D1033" s="4">
        <v>888127.716262626</v>
      </c>
      <c r="E1033" s="4">
        <v>2629383.1487878701</v>
      </c>
      <c r="F1033" s="4">
        <v>2629383.1487878701</v>
      </c>
      <c r="G1033" s="4">
        <v>2629383.1487878701</v>
      </c>
      <c r="H1033" s="4">
        <v>2629383.1487878701</v>
      </c>
      <c r="I1033" s="4">
        <v>2629383.1487878701</v>
      </c>
    </row>
    <row r="1034" spans="1:9" outlineLevel="1" x14ac:dyDescent="0.2">
      <c r="A1034" s="5" t="s">
        <v>1163</v>
      </c>
    </row>
    <row r="1035" spans="1:9" outlineLevel="1" x14ac:dyDescent="0.2">
      <c r="A1035" s="5" t="s">
        <v>625</v>
      </c>
      <c r="D1035" s="4">
        <v>1044882.03125</v>
      </c>
      <c r="E1035" s="4">
        <v>4244958.1249999898</v>
      </c>
      <c r="F1035" s="4">
        <v>4243153.125</v>
      </c>
      <c r="G1035" s="4">
        <v>4246490</v>
      </c>
      <c r="H1035" s="4">
        <v>4244977.03125</v>
      </c>
      <c r="I1035" s="4">
        <v>4241472.5</v>
      </c>
    </row>
    <row r="1036" spans="1:9" outlineLevel="1" x14ac:dyDescent="0.2">
      <c r="A1036" s="5" t="s">
        <v>1164</v>
      </c>
    </row>
    <row r="1037" spans="1:9" outlineLevel="1" x14ac:dyDescent="0.2">
      <c r="A1037" s="5" t="s">
        <v>625</v>
      </c>
      <c r="B1037" s="4">
        <v>34818606.849999897</v>
      </c>
      <c r="D1037" s="4">
        <v>42786922.062202498</v>
      </c>
      <c r="E1037" s="4">
        <v>47055822.983977199</v>
      </c>
      <c r="F1037" s="4">
        <v>48372135.821453601</v>
      </c>
      <c r="G1037" s="4">
        <v>49707768.676510803</v>
      </c>
      <c r="H1037" s="4">
        <v>50950462.893423602</v>
      </c>
      <c r="I1037" s="4">
        <v>52224224.465759099</v>
      </c>
    </row>
    <row r="1038" spans="1:9" outlineLevel="1" x14ac:dyDescent="0.2">
      <c r="A1038" s="5" t="s">
        <v>1165</v>
      </c>
    </row>
    <row r="1039" spans="1:9" outlineLevel="1" x14ac:dyDescent="0.2">
      <c r="A1039" s="5" t="s">
        <v>625</v>
      </c>
      <c r="D1039" s="4">
        <v>1098023.94</v>
      </c>
      <c r="E1039" s="4">
        <v>4392095.76</v>
      </c>
      <c r="F1039" s="4">
        <v>4392095.76</v>
      </c>
    </row>
    <row r="1040" spans="1:9" outlineLevel="1" x14ac:dyDescent="0.2">
      <c r="A1040" s="5" t="s">
        <v>1166</v>
      </c>
    </row>
    <row r="1041" spans="1:9" outlineLevel="1" x14ac:dyDescent="0.2">
      <c r="A1041" s="5" t="s">
        <v>625</v>
      </c>
      <c r="D1041" s="4">
        <v>94338017.319999993</v>
      </c>
    </row>
    <row r="1042" spans="1:9" outlineLevel="1" x14ac:dyDescent="0.2">
      <c r="A1042" s="5" t="s">
        <v>968</v>
      </c>
    </row>
    <row r="1043" spans="1:9" outlineLevel="1" x14ac:dyDescent="0.2">
      <c r="A1043" s="5" t="s">
        <v>969</v>
      </c>
    </row>
    <row r="1044" spans="1:9" outlineLevel="1" x14ac:dyDescent="0.2">
      <c r="A1044" s="5" t="s">
        <v>625</v>
      </c>
      <c r="B1044" s="4">
        <v>-147865148.36000001</v>
      </c>
      <c r="C1044" s="4">
        <v>-108706702.78</v>
      </c>
      <c r="D1044" s="4">
        <v>219628498.12</v>
      </c>
      <c r="E1044" s="4">
        <v>36711847.046058103</v>
      </c>
      <c r="F1044" s="4">
        <v>231505.97394184399</v>
      </c>
      <c r="H1044" s="4">
        <v>9.31322574615478E-10</v>
      </c>
    </row>
    <row r="1045" spans="1:9" outlineLevel="1" x14ac:dyDescent="0.2">
      <c r="A1045" s="5" t="s">
        <v>970</v>
      </c>
    </row>
    <row r="1046" spans="1:9" outlineLevel="1" x14ac:dyDescent="0.2">
      <c r="A1046" s="5" t="s">
        <v>625</v>
      </c>
      <c r="B1046" s="4">
        <v>49283.16</v>
      </c>
      <c r="C1046" s="4">
        <v>-363725.989999999</v>
      </c>
      <c r="D1046" s="4">
        <v>384768.22</v>
      </c>
      <c r="E1046" s="4">
        <v>3.8693542592227399E-8</v>
      </c>
      <c r="H1046" s="4">
        <v>-1.90804712474346E-7</v>
      </c>
      <c r="I1046" s="4">
        <v>2.91038304567337E-11</v>
      </c>
    </row>
    <row r="1047" spans="1:9" outlineLevel="1" x14ac:dyDescent="0.2">
      <c r="A1047" s="5" t="s">
        <v>971</v>
      </c>
    </row>
    <row r="1048" spans="1:9" outlineLevel="1" x14ac:dyDescent="0.2">
      <c r="A1048" s="5" t="s">
        <v>625</v>
      </c>
      <c r="B1048" s="4">
        <v>-13895174.59</v>
      </c>
      <c r="C1048" s="4">
        <v>10689790.1399999</v>
      </c>
      <c r="D1048" s="4">
        <v>-11999317.799741199</v>
      </c>
      <c r="E1048" s="4">
        <v>12951315.960238</v>
      </c>
      <c r="F1048" s="4">
        <v>2253386.28950318</v>
      </c>
    </row>
    <row r="1049" spans="1:9" outlineLevel="1" x14ac:dyDescent="0.2">
      <c r="A1049" s="5" t="s">
        <v>972</v>
      </c>
    </row>
    <row r="1050" spans="1:9" outlineLevel="1" x14ac:dyDescent="0.2">
      <c r="A1050" s="5" t="s">
        <v>625</v>
      </c>
      <c r="B1050" s="4">
        <v>2.3283064365386901E-9</v>
      </c>
      <c r="C1050" s="4">
        <v>4.65661287307739E-10</v>
      </c>
      <c r="D1050" s="4">
        <v>-29177851.4756933</v>
      </c>
      <c r="E1050" s="4">
        <v>29177851.4756933</v>
      </c>
      <c r="G1050" s="4">
        <v>-3.8882717490196202E-8</v>
      </c>
      <c r="H1050" s="4">
        <v>-5.7043507695198001E-9</v>
      </c>
      <c r="I1050" s="4">
        <v>1.7697457224130601E-6</v>
      </c>
    </row>
    <row r="1051" spans="1:9" outlineLevel="1" x14ac:dyDescent="0.2">
      <c r="A1051" s="5" t="s">
        <v>973</v>
      </c>
    </row>
    <row r="1052" spans="1:9" outlineLevel="1" x14ac:dyDescent="0.2">
      <c r="A1052" s="5" t="s">
        <v>625</v>
      </c>
      <c r="B1052" s="4">
        <v>46279800.920000002</v>
      </c>
      <c r="C1052" s="4">
        <v>22216718</v>
      </c>
      <c r="D1052" s="4">
        <v>-4.65661287307739E-10</v>
      </c>
      <c r="E1052" s="4">
        <v>2.3283064365386901E-10</v>
      </c>
      <c r="F1052" s="4">
        <v>-5.8207660913467401E-11</v>
      </c>
      <c r="I1052" s="4">
        <v>4.65661287307739E-10</v>
      </c>
    </row>
    <row r="1053" spans="1:9" outlineLevel="1" x14ac:dyDescent="0.2">
      <c r="A1053" s="5" t="s">
        <v>974</v>
      </c>
    </row>
    <row r="1054" spans="1:9" outlineLevel="1" x14ac:dyDescent="0.2">
      <c r="A1054" s="5" t="s">
        <v>975</v>
      </c>
    </row>
    <row r="1055" spans="1:9" outlineLevel="1" x14ac:dyDescent="0.2">
      <c r="A1055" s="5" t="s">
        <v>625</v>
      </c>
      <c r="B1055" s="4">
        <v>2382126547.0999999</v>
      </c>
      <c r="C1055" s="4">
        <v>2976807695.9400001</v>
      </c>
      <c r="D1055" s="4">
        <v>2696776934.0799999</v>
      </c>
      <c r="E1055" s="4">
        <v>2229809919.29</v>
      </c>
      <c r="F1055" s="4">
        <v>2334772736.1700001</v>
      </c>
      <c r="G1055" s="4">
        <v>2483616656</v>
      </c>
      <c r="H1055" s="4">
        <v>2927891437.0295401</v>
      </c>
      <c r="I1055" s="4">
        <v>3078888833.5949302</v>
      </c>
    </row>
    <row r="1056" spans="1:9" outlineLevel="1" x14ac:dyDescent="0.2">
      <c r="A1056" s="5" t="s">
        <v>976</v>
      </c>
    </row>
    <row r="1057" spans="1:9" outlineLevel="1" x14ac:dyDescent="0.2">
      <c r="A1057" s="5" t="s">
        <v>625</v>
      </c>
      <c r="B1057" s="4">
        <v>518333707.87</v>
      </c>
      <c r="C1057" s="4">
        <v>311382567.63</v>
      </c>
      <c r="D1057" s="4">
        <v>362419978.88999897</v>
      </c>
      <c r="E1057" s="4">
        <v>336733608.91000003</v>
      </c>
      <c r="F1057" s="4">
        <v>354158442.02999997</v>
      </c>
      <c r="G1057" s="4">
        <v>365144534.70999998</v>
      </c>
      <c r="H1057" s="4">
        <v>408804269.216896</v>
      </c>
      <c r="I1057" s="4">
        <v>394839925.58282501</v>
      </c>
    </row>
    <row r="1058" spans="1:9" outlineLevel="1" x14ac:dyDescent="0.2">
      <c r="A1058" s="5" t="s">
        <v>977</v>
      </c>
    </row>
    <row r="1059" spans="1:9" outlineLevel="1" x14ac:dyDescent="0.2">
      <c r="A1059" s="5" t="s">
        <v>978</v>
      </c>
    </row>
    <row r="1060" spans="1:9" outlineLevel="1" x14ac:dyDescent="0.2">
      <c r="A1060" s="5" t="s">
        <v>625</v>
      </c>
      <c r="D1060" s="4">
        <v>-50135030.009908602</v>
      </c>
      <c r="E1060" s="4">
        <v>526460.54643557302</v>
      </c>
      <c r="F1060" s="4">
        <v>-10926448.269917</v>
      </c>
      <c r="G1060" s="4">
        <v>-12829887.570716999</v>
      </c>
      <c r="H1060" s="4">
        <v>-23026500.9772943</v>
      </c>
      <c r="I1060" s="4">
        <v>-3331214.5524765202</v>
      </c>
    </row>
    <row r="1061" spans="1:9" outlineLevel="1" x14ac:dyDescent="0.2">
      <c r="A1061" s="5" t="s">
        <v>979</v>
      </c>
    </row>
    <row r="1062" spans="1:9" outlineLevel="1" x14ac:dyDescent="0.2">
      <c r="A1062" s="5" t="s">
        <v>980</v>
      </c>
    </row>
    <row r="1063" spans="1:9" outlineLevel="1" x14ac:dyDescent="0.2">
      <c r="A1063" s="5" t="s">
        <v>625</v>
      </c>
      <c r="B1063" s="4">
        <v>12002.64</v>
      </c>
      <c r="C1063" s="4">
        <v>59419.059999999903</v>
      </c>
      <c r="D1063" s="4">
        <v>111445.31</v>
      </c>
      <c r="E1063" s="4">
        <v>106531.84</v>
      </c>
      <c r="F1063" s="4">
        <v>106531.84</v>
      </c>
      <c r="G1063" s="4">
        <v>106531.84</v>
      </c>
      <c r="H1063" s="4">
        <v>61621.89</v>
      </c>
    </row>
    <row r="1064" spans="1:9" outlineLevel="1" x14ac:dyDescent="0.2">
      <c r="A1064" s="5" t="s">
        <v>981</v>
      </c>
    </row>
    <row r="1065" spans="1:9" outlineLevel="1" x14ac:dyDescent="0.2">
      <c r="A1065" s="5" t="s">
        <v>625</v>
      </c>
      <c r="B1065" s="4">
        <v>-37583.339999999997</v>
      </c>
      <c r="C1065" s="4">
        <v>-450999.99999999901</v>
      </c>
      <c r="D1065" s="4">
        <v>-450999.99999999901</v>
      </c>
      <c r="E1065" s="4">
        <v>-450999.99999999901</v>
      </c>
      <c r="F1065" s="4">
        <v>-450999.99999999901</v>
      </c>
      <c r="G1065" s="4">
        <v>-450999.99999999901</v>
      </c>
      <c r="H1065" s="4">
        <v>-263083.33999999898</v>
      </c>
    </row>
    <row r="1066" spans="1:9" outlineLevel="1" x14ac:dyDescent="0.2">
      <c r="A1066" s="5" t="s">
        <v>982</v>
      </c>
    </row>
    <row r="1067" spans="1:9" outlineLevel="1" x14ac:dyDescent="0.2">
      <c r="A1067" s="5" t="s">
        <v>625</v>
      </c>
      <c r="B1067" s="4">
        <v>9416.86</v>
      </c>
      <c r="C1067" s="4">
        <v>130151.499999999</v>
      </c>
      <c r="D1067" s="4">
        <v>143831.57</v>
      </c>
      <c r="E1067" s="4">
        <v>31874.309999999899</v>
      </c>
      <c r="F1067" s="4">
        <v>31874.309999999899</v>
      </c>
      <c r="G1067" s="4">
        <v>31874.309999999899</v>
      </c>
      <c r="H1067" s="4">
        <v>10845.55</v>
      </c>
    </row>
    <row r="1068" spans="1:9" outlineLevel="1" x14ac:dyDescent="0.2">
      <c r="A1068" s="5" t="s">
        <v>983</v>
      </c>
    </row>
    <row r="1069" spans="1:9" outlineLevel="1" x14ac:dyDescent="0.2">
      <c r="A1069" s="5" t="s">
        <v>625</v>
      </c>
      <c r="B1069" s="4">
        <v>46064770.952726901</v>
      </c>
      <c r="C1069" s="4">
        <v>34197421.230492398</v>
      </c>
      <c r="D1069" s="4">
        <v>36484522.367264897</v>
      </c>
      <c r="E1069" s="4">
        <v>38997744.2445421</v>
      </c>
      <c r="F1069" s="4">
        <v>41312381.148897</v>
      </c>
      <c r="G1069" s="4">
        <v>43817276.170468003</v>
      </c>
      <c r="H1069" s="4">
        <v>46481344.6730728</v>
      </c>
    </row>
    <row r="1070" spans="1:9" outlineLevel="1" x14ac:dyDescent="0.2">
      <c r="A1070" s="5" t="s">
        <v>984</v>
      </c>
    </row>
    <row r="1071" spans="1:9" outlineLevel="1" x14ac:dyDescent="0.2">
      <c r="A1071" s="5" t="s">
        <v>625</v>
      </c>
      <c r="B1071" s="4">
        <v>73931310</v>
      </c>
      <c r="C1071" s="4">
        <v>54878692</v>
      </c>
      <c r="D1071" s="4">
        <v>60418410.490761302</v>
      </c>
      <c r="E1071" s="4">
        <v>85749518.249112204</v>
      </c>
      <c r="F1071" s="4">
        <v>66063863</v>
      </c>
      <c r="G1071" s="4">
        <v>70052539</v>
      </c>
      <c r="H1071" s="4">
        <v>-1350260.7905558699</v>
      </c>
    </row>
    <row r="1072" spans="1:9" outlineLevel="1" x14ac:dyDescent="0.2">
      <c r="A1072" s="5" t="s">
        <v>985</v>
      </c>
    </row>
    <row r="1073" spans="1:9" outlineLevel="1" x14ac:dyDescent="0.2">
      <c r="A1073" s="5" t="s">
        <v>986</v>
      </c>
    </row>
    <row r="1074" spans="1:9" outlineLevel="1" x14ac:dyDescent="0.2">
      <c r="A1074" s="5" t="s">
        <v>625</v>
      </c>
      <c r="B1074" s="4">
        <v>2273559.3699999899</v>
      </c>
      <c r="C1074" s="4">
        <v>1122808.72</v>
      </c>
      <c r="D1074" s="4">
        <v>1127112.13088568</v>
      </c>
      <c r="E1074" s="4">
        <v>1127112.2035427201</v>
      </c>
      <c r="F1074" s="4">
        <v>1127112.2035427201</v>
      </c>
      <c r="G1074" s="4">
        <v>1081152.62132049</v>
      </c>
      <c r="H1074" s="4">
        <v>1081152.62132049</v>
      </c>
      <c r="I1074" s="4">
        <v>1081152.62132049</v>
      </c>
    </row>
    <row r="1075" spans="1:9" outlineLevel="1" x14ac:dyDescent="0.2">
      <c r="A1075" s="5" t="s">
        <v>987</v>
      </c>
    </row>
    <row r="1076" spans="1:9" outlineLevel="1" x14ac:dyDescent="0.2">
      <c r="A1076" s="5" t="s">
        <v>625</v>
      </c>
      <c r="B1076" s="4">
        <v>-1991376</v>
      </c>
      <c r="C1076" s="4">
        <v>-1991376</v>
      </c>
      <c r="D1076" s="4">
        <v>-1991376</v>
      </c>
      <c r="E1076" s="4">
        <v>-1991376</v>
      </c>
      <c r="F1076" s="4">
        <v>-1991376</v>
      </c>
      <c r="G1076" s="4">
        <v>-1991376</v>
      </c>
      <c r="H1076" s="4">
        <v>-1991376</v>
      </c>
      <c r="I1076" s="4">
        <v>-1991376</v>
      </c>
    </row>
    <row r="1077" spans="1:9" outlineLevel="1" x14ac:dyDescent="0.2">
      <c r="A1077" s="5" t="s">
        <v>988</v>
      </c>
    </row>
    <row r="1078" spans="1:9" outlineLevel="1" x14ac:dyDescent="0.2">
      <c r="A1078" s="5" t="s">
        <v>625</v>
      </c>
      <c r="B1078" s="4">
        <v>64029280.219999902</v>
      </c>
      <c r="C1078" s="4">
        <v>70105338.709999993</v>
      </c>
      <c r="D1078" s="4">
        <v>74158158.389999896</v>
      </c>
      <c r="E1078" s="4">
        <v>78266934.310000002</v>
      </c>
      <c r="F1078" s="4">
        <v>82553065.839999899</v>
      </c>
      <c r="G1078" s="4">
        <v>87073918.799999997</v>
      </c>
      <c r="H1078" s="4">
        <v>91842347.159999996</v>
      </c>
      <c r="I1078" s="4">
        <v>96871908.930000007</v>
      </c>
    </row>
    <row r="1079" spans="1:9" outlineLevel="1" x14ac:dyDescent="0.2">
      <c r="A1079" s="5" t="s">
        <v>989</v>
      </c>
    </row>
    <row r="1080" spans="1:9" outlineLevel="1" x14ac:dyDescent="0.2">
      <c r="A1080" s="5" t="s">
        <v>625</v>
      </c>
      <c r="B1080" s="4">
        <v>-64311681.649999999</v>
      </c>
      <c r="C1080" s="4">
        <v>-69236541.459999993</v>
      </c>
      <c r="D1080" s="4">
        <v>-73293894.450000003</v>
      </c>
      <c r="E1080" s="4">
        <v>-77402670.069999993</v>
      </c>
      <c r="F1080" s="4">
        <v>-81688801.599999994</v>
      </c>
      <c r="G1080" s="4">
        <v>-86209654.560000002</v>
      </c>
      <c r="H1080" s="4">
        <v>-90978082.920000002</v>
      </c>
      <c r="I1080" s="4">
        <v>-96007644.689999998</v>
      </c>
    </row>
    <row r="1081" spans="1:9" outlineLevel="1" x14ac:dyDescent="0.2">
      <c r="A1081" s="5" t="s">
        <v>990</v>
      </c>
    </row>
    <row r="1082" spans="1:9" outlineLevel="1" x14ac:dyDescent="0.2">
      <c r="A1082" s="5" t="s">
        <v>991</v>
      </c>
    </row>
    <row r="1083" spans="1:9" outlineLevel="1" x14ac:dyDescent="0.2">
      <c r="A1083" s="5" t="s">
        <v>944</v>
      </c>
      <c r="B1083" s="4">
        <v>50659871.037050001</v>
      </c>
      <c r="C1083" s="4">
        <v>64249995.631449997</v>
      </c>
      <c r="D1083" s="4">
        <v>66642420.749669999</v>
      </c>
      <c r="E1083" s="4">
        <v>68688502.327708095</v>
      </c>
      <c r="F1083" s="4">
        <v>42605256.687148802</v>
      </c>
      <c r="G1083" s="4">
        <v>41004062.272504501</v>
      </c>
      <c r="H1083" s="4">
        <v>36114828.038903601</v>
      </c>
      <c r="I1083" s="4">
        <v>27680864.160171401</v>
      </c>
    </row>
    <row r="1084" spans="1:9" outlineLevel="1" x14ac:dyDescent="0.2">
      <c r="A1084" s="5" t="s">
        <v>992</v>
      </c>
    </row>
    <row r="1085" spans="1:9" outlineLevel="1" x14ac:dyDescent="0.2">
      <c r="A1085" s="5" t="s">
        <v>944</v>
      </c>
      <c r="B1085" s="4">
        <v>-8705602</v>
      </c>
      <c r="C1085" s="4">
        <v>2876711</v>
      </c>
      <c r="D1085" s="4">
        <v>-1719625</v>
      </c>
    </row>
    <row r="1086" spans="1:9" outlineLevel="1" x14ac:dyDescent="0.2">
      <c r="A1086" s="5" t="s">
        <v>993</v>
      </c>
    </row>
    <row r="1087" spans="1:9" outlineLevel="1" x14ac:dyDescent="0.2">
      <c r="A1087" s="5" t="s">
        <v>944</v>
      </c>
      <c r="B1087" s="4">
        <v>-3.7050005281344001E-2</v>
      </c>
      <c r="C1087" s="4">
        <v>-0.63145002815872397</v>
      </c>
      <c r="D1087" s="4">
        <v>-1.61019999417476</v>
      </c>
    </row>
    <row r="1088" spans="1:9" outlineLevel="1" x14ac:dyDescent="0.2">
      <c r="A1088" s="5" t="s">
        <v>994</v>
      </c>
    </row>
    <row r="1089" spans="1:9" outlineLevel="1" x14ac:dyDescent="0.2">
      <c r="A1089" s="5" t="s">
        <v>944</v>
      </c>
      <c r="B1089" s="4">
        <v>4257397.52399999</v>
      </c>
      <c r="C1089" s="4">
        <v>1135880.9049500001</v>
      </c>
      <c r="D1089" s="4">
        <v>200965.67386395199</v>
      </c>
      <c r="E1089" s="4">
        <v>1756544.7246960499</v>
      </c>
      <c r="F1089" s="4">
        <v>129484.12135263901</v>
      </c>
      <c r="G1089" s="4">
        <v>69934.292288065597</v>
      </c>
      <c r="H1089" s="4">
        <v>82250.695413164605</v>
      </c>
      <c r="I1089" s="4">
        <v>104775.890736334</v>
      </c>
    </row>
    <row r="1090" spans="1:9" outlineLevel="1" x14ac:dyDescent="0.2">
      <c r="A1090" s="5" t="s">
        <v>995</v>
      </c>
    </row>
    <row r="1091" spans="1:9" outlineLevel="1" x14ac:dyDescent="0.2">
      <c r="A1091" s="5" t="s">
        <v>944</v>
      </c>
      <c r="B1091" s="4">
        <v>-212824</v>
      </c>
      <c r="C1091" s="4">
        <v>-286852</v>
      </c>
      <c r="D1091" s="4">
        <v>-208028</v>
      </c>
    </row>
    <row r="1092" spans="1:9" outlineLevel="1" x14ac:dyDescent="0.2">
      <c r="A1092" s="5" t="s">
        <v>996</v>
      </c>
    </row>
    <row r="1093" spans="1:9" outlineLevel="1" x14ac:dyDescent="0.2">
      <c r="A1093" s="5" t="s">
        <v>944</v>
      </c>
      <c r="B1093" s="4">
        <v>15.8660000005183</v>
      </c>
      <c r="C1093" s="4">
        <v>-1.1749500003279501</v>
      </c>
      <c r="D1093" s="4">
        <v>1.0009499999650799</v>
      </c>
    </row>
    <row r="1094" spans="1:9" outlineLevel="1" x14ac:dyDescent="0.2">
      <c r="A1094" s="5" t="s">
        <v>997</v>
      </c>
    </row>
    <row r="1095" spans="1:9" outlineLevel="1" x14ac:dyDescent="0.2">
      <c r="A1095" s="5" t="s">
        <v>998</v>
      </c>
    </row>
    <row r="1096" spans="1:9" outlineLevel="1" x14ac:dyDescent="0.2">
      <c r="A1096" s="5" t="s">
        <v>999</v>
      </c>
      <c r="D1096" s="4">
        <v>7160660.0205702698</v>
      </c>
      <c r="E1096" s="4">
        <v>-1099087.97561887</v>
      </c>
      <c r="F1096" s="4">
        <v>-702927.65781906003</v>
      </c>
      <c r="G1096" s="4">
        <v>-536763.47310319298</v>
      </c>
      <c r="H1096" s="4">
        <v>-446259.63071437198</v>
      </c>
      <c r="I1096" s="4">
        <v>-373362.00576839998</v>
      </c>
    </row>
    <row r="1097" spans="1:9" outlineLevel="1" x14ac:dyDescent="0.2">
      <c r="A1097" s="5" t="s">
        <v>1000</v>
      </c>
      <c r="E1097" s="4">
        <v>24458844.287092</v>
      </c>
      <c r="F1097" s="4">
        <v>21611122.562578101</v>
      </c>
      <c r="G1097" s="4">
        <v>19143589.376018301</v>
      </c>
      <c r="H1097" s="4">
        <v>17246994.6928057</v>
      </c>
      <c r="I1097" s="4">
        <v>14392553.8312835</v>
      </c>
    </row>
    <row r="1098" spans="1:9" outlineLevel="1" x14ac:dyDescent="0.2">
      <c r="A1098" s="5" t="s">
        <v>1001</v>
      </c>
    </row>
    <row r="1099" spans="1:9" outlineLevel="1" x14ac:dyDescent="0.2">
      <c r="A1099" s="5" t="s">
        <v>999</v>
      </c>
      <c r="D1099" s="4">
        <v>-6744750.4893702799</v>
      </c>
      <c r="E1099" s="4">
        <v>1657722.52216502</v>
      </c>
      <c r="F1099" s="4">
        <v>1217024.78048796</v>
      </c>
      <c r="G1099" s="4">
        <v>991170.04145551205</v>
      </c>
      <c r="H1099" s="4">
        <v>865525.75985500996</v>
      </c>
      <c r="I1099" s="4">
        <v>770156.74606876401</v>
      </c>
    </row>
    <row r="1100" spans="1:9" outlineLevel="1" x14ac:dyDescent="0.2">
      <c r="A1100" s="5" t="s">
        <v>1000</v>
      </c>
      <c r="E1100" s="4">
        <v>-23244334.367091998</v>
      </c>
      <c r="F1100" s="4">
        <v>-18343134.962578099</v>
      </c>
      <c r="G1100" s="4">
        <v>-14229988.7360183</v>
      </c>
      <c r="H1100" s="4">
        <v>-10736521.052805699</v>
      </c>
      <c r="I1100" s="4">
        <v>-6270099.6712835301</v>
      </c>
    </row>
    <row r="1101" spans="1:9" outlineLevel="1" x14ac:dyDescent="0.2">
      <c r="A1101" s="5" t="s">
        <v>1002</v>
      </c>
    </row>
    <row r="1102" spans="1:9" outlineLevel="1" x14ac:dyDescent="0.2">
      <c r="A1102" s="5" t="s">
        <v>999</v>
      </c>
      <c r="D1102" s="4">
        <v>-37033289.681477197</v>
      </c>
      <c r="E1102" s="4">
        <v>9670048.0459626094</v>
      </c>
      <c r="F1102" s="4">
        <v>7099311.2195131499</v>
      </c>
      <c r="G1102" s="4">
        <v>5781825.2418238204</v>
      </c>
      <c r="H1102" s="4">
        <v>5048900.2658208897</v>
      </c>
      <c r="I1102" s="4">
        <v>4492581.0187344598</v>
      </c>
    </row>
    <row r="1103" spans="1:9" outlineLevel="1" x14ac:dyDescent="0.2">
      <c r="A1103" s="5" t="s">
        <v>1000</v>
      </c>
      <c r="E1103" s="4">
        <v>-129894755.380043</v>
      </c>
      <c r="F1103" s="4">
        <v>-100716345.420112</v>
      </c>
      <c r="G1103" s="4">
        <v>-78132361.986377105</v>
      </c>
      <c r="H1103" s="4">
        <v>-58950837.202623002</v>
      </c>
      <c r="I1103" s="4">
        <v>-34427131.763455302</v>
      </c>
    </row>
    <row r="1104" spans="1:9" outlineLevel="1" x14ac:dyDescent="0.2">
      <c r="A1104" s="5" t="s">
        <v>1003</v>
      </c>
    </row>
    <row r="1105" spans="1:9" outlineLevel="1" x14ac:dyDescent="0.2">
      <c r="A1105" s="5" t="s">
        <v>999</v>
      </c>
      <c r="D1105" s="4">
        <v>41624948.450739898</v>
      </c>
      <c r="E1105" s="4">
        <v>-6606868.6157345697</v>
      </c>
      <c r="F1105" s="4">
        <v>-4280345.33021197</v>
      </c>
      <c r="G1105" s="4">
        <v>-3290162.5586919398</v>
      </c>
      <c r="H1105" s="4">
        <v>-2749924.3243663898</v>
      </c>
      <c r="I1105" s="4">
        <v>-2316823.1927541299</v>
      </c>
    </row>
    <row r="1106" spans="1:9" outlineLevel="1" x14ac:dyDescent="0.2">
      <c r="A1106" s="5" t="s">
        <v>1000</v>
      </c>
      <c r="E1106" s="4">
        <v>142251513.202703</v>
      </c>
      <c r="F1106" s="4">
        <v>124921085.95503899</v>
      </c>
      <c r="G1106" s="4">
        <v>109951177.802773</v>
      </c>
      <c r="H1106" s="4">
        <v>98328803.267366901</v>
      </c>
      <c r="I1106" s="4">
        <v>81113705.059820607</v>
      </c>
    </row>
    <row r="1107" spans="1:9" outlineLevel="1" x14ac:dyDescent="0.2">
      <c r="A1107" s="5" t="s">
        <v>1004</v>
      </c>
    </row>
    <row r="1108" spans="1:9" outlineLevel="1" x14ac:dyDescent="0.2">
      <c r="A1108" s="5" t="s">
        <v>535</v>
      </c>
    </row>
    <row r="1109" spans="1:9" outlineLevel="1" x14ac:dyDescent="0.2">
      <c r="A1109" s="5" t="s">
        <v>1005</v>
      </c>
    </row>
    <row r="1110" spans="1:9" outlineLevel="1" x14ac:dyDescent="0.2">
      <c r="A1110" s="5" t="s">
        <v>537</v>
      </c>
      <c r="B1110" s="4">
        <v>-15250.8</v>
      </c>
      <c r="C1110" s="4">
        <v>-215595.07</v>
      </c>
      <c r="D1110" s="4">
        <v>-331127.85618922801</v>
      </c>
      <c r="E1110" s="4">
        <v>-1166184.6982388599</v>
      </c>
      <c r="F1110" s="4">
        <v>1.5756461441349801</v>
      </c>
      <c r="G1110" s="4">
        <v>1.6652974216432901</v>
      </c>
      <c r="H1110" s="4">
        <v>1.76004968682501</v>
      </c>
      <c r="I1110" s="4">
        <v>1.8601931762051001</v>
      </c>
    </row>
    <row r="1111" spans="1:9" outlineLevel="1" x14ac:dyDescent="0.2">
      <c r="A1111" s="5" t="s">
        <v>541</v>
      </c>
      <c r="B1111" s="4">
        <v>-16360080.859999999</v>
      </c>
      <c r="C1111" s="4">
        <v>-5218959.0199999996</v>
      </c>
      <c r="D1111" s="4">
        <v>-292053.83262011502</v>
      </c>
    </row>
    <row r="1112" spans="1:9" outlineLevel="1" x14ac:dyDescent="0.2">
      <c r="A1112" s="5" t="s">
        <v>544</v>
      </c>
      <c r="D1112" s="4">
        <v>-1175542.06373297</v>
      </c>
      <c r="E1112" s="4">
        <v>-1443393.0996351801</v>
      </c>
      <c r="F1112" s="4">
        <v>-585514.83420179598</v>
      </c>
    </row>
    <row r="1113" spans="1:9" outlineLevel="1" x14ac:dyDescent="0.2">
      <c r="A1113" s="5" t="s">
        <v>547</v>
      </c>
      <c r="D1113" s="4">
        <v>-706.21302393221004</v>
      </c>
      <c r="E1113" s="4">
        <v>-81527.158372625097</v>
      </c>
    </row>
    <row r="1114" spans="1:9" outlineLevel="1" x14ac:dyDescent="0.2">
      <c r="A1114" s="5" t="s">
        <v>548</v>
      </c>
      <c r="D1114" s="4">
        <v>-654608.56335457403</v>
      </c>
      <c r="E1114" s="4">
        <v>-18497.228120931501</v>
      </c>
    </row>
    <row r="1115" spans="1:9" outlineLevel="1" x14ac:dyDescent="0.2">
      <c r="A1115" s="5" t="s">
        <v>549</v>
      </c>
      <c r="D1115" s="4">
        <v>-797434.57258988905</v>
      </c>
      <c r="E1115" s="4">
        <v>-2003733.3098911699</v>
      </c>
    </row>
    <row r="1116" spans="1:9" outlineLevel="1" x14ac:dyDescent="0.2">
      <c r="A1116" s="5" t="s">
        <v>553</v>
      </c>
      <c r="B1116" s="4">
        <v>-2589298.04</v>
      </c>
      <c r="C1116" s="4">
        <v>-8904472.5</v>
      </c>
      <c r="D1116" s="4">
        <v>-12999405.2522397</v>
      </c>
      <c r="E1116" s="4">
        <v>-3940557.6277025901</v>
      </c>
    </row>
    <row r="1117" spans="1:9" outlineLevel="1" x14ac:dyDescent="0.2">
      <c r="A1117" s="5" t="s">
        <v>556</v>
      </c>
      <c r="B1117" s="4">
        <v>-5331347.22</v>
      </c>
    </row>
    <row r="1118" spans="1:9" outlineLevel="1" x14ac:dyDescent="0.2">
      <c r="A1118" s="5" t="s">
        <v>557</v>
      </c>
      <c r="B1118" s="4">
        <v>-299894.15000000002</v>
      </c>
      <c r="C1118" s="4">
        <v>-143228.46</v>
      </c>
      <c r="D1118" s="4">
        <v>-125839.02496385</v>
      </c>
      <c r="E1118" s="4">
        <v>-44810.313777864299</v>
      </c>
    </row>
    <row r="1119" spans="1:9" outlineLevel="1" x14ac:dyDescent="0.2">
      <c r="A1119" s="5" t="s">
        <v>558</v>
      </c>
      <c r="D1119" s="4">
        <v>-587797.25426159799</v>
      </c>
      <c r="E1119" s="4">
        <v>-846330.44173193502</v>
      </c>
      <c r="F1119" s="4">
        <v>-561027.04075801605</v>
      </c>
    </row>
    <row r="1120" spans="1:9" outlineLevel="1" x14ac:dyDescent="0.2">
      <c r="A1120" s="5" t="s">
        <v>560</v>
      </c>
      <c r="B1120" s="4">
        <v>15006.6</v>
      </c>
      <c r="D1120" s="4">
        <v>-213483.20648117099</v>
      </c>
      <c r="E1120" s="4">
        <v>-455035.81188097497</v>
      </c>
      <c r="F1120" s="4">
        <v>-883786.631631047</v>
      </c>
      <c r="G1120" s="4">
        <v>-1049466.6627461901</v>
      </c>
    </row>
    <row r="1121" spans="1:9" outlineLevel="1" x14ac:dyDescent="0.2">
      <c r="A1121" s="5" t="s">
        <v>562</v>
      </c>
      <c r="B1121" s="4">
        <v>-3613676.03</v>
      </c>
      <c r="C1121" s="4">
        <v>40.74</v>
      </c>
      <c r="D1121" s="4">
        <v>-213571.20314671099</v>
      </c>
      <c r="E1121" s="4">
        <v>-529933.43066031905</v>
      </c>
      <c r="F1121" s="4">
        <v>-961905.73964886495</v>
      </c>
      <c r="G1121" s="4">
        <v>-1427887.3501595</v>
      </c>
      <c r="H1121" s="4">
        <v>-541886.96442921902</v>
      </c>
    </row>
    <row r="1122" spans="1:9" outlineLevel="1" x14ac:dyDescent="0.2">
      <c r="A1122" s="5" t="s">
        <v>1006</v>
      </c>
      <c r="B1122" s="4">
        <v>-120397.64</v>
      </c>
      <c r="C1122" s="4">
        <v>-279209.78000000003</v>
      </c>
      <c r="D1122" s="4">
        <v>-199936.99</v>
      </c>
      <c r="E1122" s="4">
        <v>-3.7522710366708798E-19</v>
      </c>
      <c r="F1122" s="4">
        <v>-4.0515702918619399E-19</v>
      </c>
      <c r="G1122" s="4">
        <v>-4.2067664511885898E-19</v>
      </c>
      <c r="H1122" s="4">
        <v>-4.2155282268949498E-19</v>
      </c>
      <c r="I1122" s="4">
        <v>-4.2155282268949498E-19</v>
      </c>
    </row>
    <row r="1123" spans="1:9" outlineLevel="1" x14ac:dyDescent="0.2">
      <c r="A1123" s="5" t="s">
        <v>563</v>
      </c>
      <c r="B1123" s="4">
        <v>-3461.67</v>
      </c>
    </row>
    <row r="1124" spans="1:9" outlineLevel="1" x14ac:dyDescent="0.2">
      <c r="A1124" s="5" t="s">
        <v>565</v>
      </c>
      <c r="B1124" s="4">
        <v>-341998.17</v>
      </c>
      <c r="C1124" s="4">
        <v>-203443.88</v>
      </c>
      <c r="D1124" s="4">
        <v>-132989.23569219501</v>
      </c>
      <c r="E1124" s="4">
        <v>-107664.089736379</v>
      </c>
      <c r="F1124" s="4">
        <v>-21130.628882205499</v>
      </c>
      <c r="G1124" s="4">
        <v>-16684.330808456802</v>
      </c>
      <c r="H1124" s="4">
        <v>-23131.790725064999</v>
      </c>
    </row>
    <row r="1125" spans="1:9" outlineLevel="1" x14ac:dyDescent="0.2">
      <c r="A1125" s="5" t="s">
        <v>567</v>
      </c>
      <c r="B1125" s="4">
        <v>-174117.33</v>
      </c>
      <c r="C1125" s="4">
        <v>-153642.5</v>
      </c>
      <c r="D1125" s="4">
        <v>-89804.790780796699</v>
      </c>
      <c r="E1125" s="4">
        <v>-46016.788548591401</v>
      </c>
      <c r="F1125" s="4">
        <v>-130.781899064497</v>
      </c>
      <c r="G1125" s="4">
        <v>-138.223141103351</v>
      </c>
      <c r="H1125" s="4">
        <v>-8076.1846673316504</v>
      </c>
      <c r="I1125" s="4">
        <v>-3743.7531402698901</v>
      </c>
    </row>
    <row r="1126" spans="1:9" outlineLevel="1" x14ac:dyDescent="0.2">
      <c r="A1126" s="5" t="s">
        <v>569</v>
      </c>
      <c r="D1126" s="4">
        <v>-587797.25426159799</v>
      </c>
      <c r="E1126" s="4">
        <v>-846236.47438171098</v>
      </c>
      <c r="F1126" s="4">
        <v>-193376.20799991701</v>
      </c>
    </row>
    <row r="1127" spans="1:9" outlineLevel="1" x14ac:dyDescent="0.2">
      <c r="A1127" s="5" t="s">
        <v>573</v>
      </c>
      <c r="D1127" s="4">
        <v>-587847.35608227795</v>
      </c>
      <c r="E1127" s="4">
        <v>-474479.67099533998</v>
      </c>
      <c r="F1127" s="4">
        <v>-130517.727264235</v>
      </c>
    </row>
    <row r="1128" spans="1:9" outlineLevel="1" x14ac:dyDescent="0.2">
      <c r="A1128" s="5" t="s">
        <v>578</v>
      </c>
      <c r="D1128" s="4">
        <v>-1.35285383289771E-5</v>
      </c>
      <c r="E1128" s="4">
        <v>-242941.31429677</v>
      </c>
      <c r="F1128" s="4">
        <v>-7137149.86069912</v>
      </c>
      <c r="G1128" s="4">
        <v>-14016995.8022028</v>
      </c>
      <c r="H1128" s="4">
        <v>-6962055.2543387301</v>
      </c>
    </row>
    <row r="1129" spans="1:9" outlineLevel="1" x14ac:dyDescent="0.2">
      <c r="A1129" s="5" t="s">
        <v>1007</v>
      </c>
      <c r="H1129" s="4">
        <v>-2289.1876599136699</v>
      </c>
      <c r="I1129" s="4">
        <v>-978686.09451983997</v>
      </c>
    </row>
    <row r="1130" spans="1:9" outlineLevel="1" x14ac:dyDescent="0.2">
      <c r="A1130" s="5" t="s">
        <v>579</v>
      </c>
      <c r="D1130" s="4">
        <v>-1103.0726331144101</v>
      </c>
      <c r="E1130" s="4">
        <v>-65433.031592740401</v>
      </c>
    </row>
    <row r="1131" spans="1:9" outlineLevel="1" x14ac:dyDescent="0.2">
      <c r="A1131" s="5" t="s">
        <v>570</v>
      </c>
      <c r="D1131" s="4">
        <v>-38357.511029994101</v>
      </c>
      <c r="E1131" s="4">
        <v>-956806.62890949997</v>
      </c>
    </row>
    <row r="1132" spans="1:9" outlineLevel="1" x14ac:dyDescent="0.2">
      <c r="A1132" s="5" t="s">
        <v>581</v>
      </c>
      <c r="D1132" s="4">
        <v>-57560.267441557196</v>
      </c>
      <c r="E1132" s="4">
        <v>-844561.91625411098</v>
      </c>
    </row>
    <row r="1133" spans="1:9" outlineLevel="1" x14ac:dyDescent="0.2">
      <c r="A1133" s="5" t="s">
        <v>546</v>
      </c>
      <c r="D1133" s="4">
        <v>-1344518.3034663701</v>
      </c>
      <c r="E1133" s="4">
        <v>-3941111.2007677401</v>
      </c>
    </row>
    <row r="1134" spans="1:9" outlineLevel="1" x14ac:dyDescent="0.2">
      <c r="A1134" s="5" t="s">
        <v>580</v>
      </c>
      <c r="D1134" s="4">
        <v>-48893.8119784546</v>
      </c>
      <c r="E1134" s="4">
        <v>-810331.45869034005</v>
      </c>
    </row>
    <row r="1135" spans="1:9" outlineLevel="1" x14ac:dyDescent="0.2">
      <c r="A1135" s="5" t="s">
        <v>1008</v>
      </c>
    </row>
    <row r="1136" spans="1:9" outlineLevel="1" x14ac:dyDescent="0.2">
      <c r="A1136" s="5" t="s">
        <v>537</v>
      </c>
      <c r="B1136" s="4">
        <v>-32812.049999999901</v>
      </c>
      <c r="C1136" s="4">
        <v>-526781.65</v>
      </c>
      <c r="D1136" s="4">
        <v>-1086714.5542768501</v>
      </c>
      <c r="E1136" s="4">
        <v>-3827248.6314370199</v>
      </c>
      <c r="F1136" s="4">
        <v>5.1710415664658997</v>
      </c>
      <c r="G1136" s="4">
        <v>5.4652640251111198</v>
      </c>
      <c r="H1136" s="4">
        <v>5.7762271836827503</v>
      </c>
      <c r="I1136" s="4">
        <v>6.1048835562591597</v>
      </c>
    </row>
    <row r="1137" spans="1:9" outlineLevel="1" x14ac:dyDescent="0.2">
      <c r="A1137" s="5" t="s">
        <v>541</v>
      </c>
      <c r="B1137" s="4">
        <v>-35600472.530000001</v>
      </c>
      <c r="C1137" s="4">
        <v>-11210439.77</v>
      </c>
      <c r="D1137" s="4">
        <v>-958130.65952154202</v>
      </c>
    </row>
    <row r="1138" spans="1:9" outlineLevel="1" x14ac:dyDescent="0.2">
      <c r="A1138" s="5" t="s">
        <v>544</v>
      </c>
      <c r="D1138" s="4">
        <v>-3857963.3001508</v>
      </c>
      <c r="E1138" s="4">
        <v>-4737006.3023009403</v>
      </c>
      <c r="F1138" s="4">
        <v>-1921574.55956081</v>
      </c>
    </row>
    <row r="1139" spans="1:9" outlineLevel="1" x14ac:dyDescent="0.2">
      <c r="A1139" s="5" t="s">
        <v>547</v>
      </c>
      <c r="D1139" s="4">
        <v>-2317.67089627221</v>
      </c>
      <c r="E1139" s="4">
        <v>-267560.28078381502</v>
      </c>
    </row>
    <row r="1140" spans="1:9" outlineLevel="1" x14ac:dyDescent="0.2">
      <c r="A1140" s="5" t="s">
        <v>548</v>
      </c>
      <c r="D1140" s="4">
        <v>-2148333.6912550302</v>
      </c>
      <c r="E1140" s="4">
        <v>-60705.2134349935</v>
      </c>
    </row>
    <row r="1141" spans="1:9" outlineLevel="1" x14ac:dyDescent="0.2">
      <c r="A1141" s="5" t="s">
        <v>549</v>
      </c>
      <c r="D1141" s="4">
        <v>-2617066.96952473</v>
      </c>
      <c r="E1141" s="4">
        <v>-6575961.4061365696</v>
      </c>
    </row>
    <row r="1142" spans="1:9" outlineLevel="1" x14ac:dyDescent="0.2">
      <c r="A1142" s="5" t="s">
        <v>553</v>
      </c>
      <c r="B1142" s="4">
        <v>-5610493.8300000001</v>
      </c>
      <c r="C1142" s="4">
        <v>-21447554.379999999</v>
      </c>
      <c r="D1142" s="4">
        <v>-42869663.276710302</v>
      </c>
      <c r="E1142" s="4">
        <v>-12932337.22797</v>
      </c>
    </row>
    <row r="1143" spans="1:9" outlineLevel="1" x14ac:dyDescent="0.2">
      <c r="A1143" s="5" t="s">
        <v>556</v>
      </c>
      <c r="B1143" s="4">
        <v>-11984575.52</v>
      </c>
    </row>
    <row r="1144" spans="1:9" outlineLevel="1" x14ac:dyDescent="0.2">
      <c r="A1144" s="5" t="s">
        <v>557</v>
      </c>
      <c r="B1144" s="4">
        <v>-665950.55999999901</v>
      </c>
      <c r="C1144" s="4">
        <v>-338801.19</v>
      </c>
      <c r="D1144" s="4">
        <v>-412986.09576688998</v>
      </c>
      <c r="E1144" s="4">
        <v>-147060.93497847201</v>
      </c>
    </row>
    <row r="1145" spans="1:9" outlineLevel="1" x14ac:dyDescent="0.2">
      <c r="A1145" s="5" t="s">
        <v>558</v>
      </c>
      <c r="D1145" s="4">
        <v>-1929067.71919966</v>
      </c>
      <c r="E1145" s="4">
        <v>-2777533.4642562699</v>
      </c>
      <c r="F1145" s="4">
        <v>-1841209.181687</v>
      </c>
    </row>
    <row r="1146" spans="1:9" outlineLevel="1" x14ac:dyDescent="0.2">
      <c r="A1146" s="5" t="s">
        <v>560</v>
      </c>
      <c r="B1146" s="4">
        <v>32286.61</v>
      </c>
      <c r="D1146" s="4">
        <v>-700621.61986553494</v>
      </c>
      <c r="E1146" s="4">
        <v>-1493361.3782673599</v>
      </c>
      <c r="F1146" s="4">
        <v>-2900459.2338592401</v>
      </c>
      <c r="G1146" s="4">
        <v>-3444197.0082439301</v>
      </c>
    </row>
    <row r="1147" spans="1:9" outlineLevel="1" x14ac:dyDescent="0.2">
      <c r="A1147" s="5" t="s">
        <v>562</v>
      </c>
      <c r="B1147" s="4">
        <v>-8136787.1299999896</v>
      </c>
      <c r="C1147" s="4">
        <v>87.64</v>
      </c>
      <c r="D1147" s="4">
        <v>-700910.41950318904</v>
      </c>
      <c r="E1147" s="4">
        <v>-1739164.4739554001</v>
      </c>
      <c r="F1147" s="4">
        <v>-3156834.7888650498</v>
      </c>
      <c r="G1147" s="4">
        <v>-4686118.6868573101</v>
      </c>
      <c r="H1147" s="4">
        <v>-1778394.2338956101</v>
      </c>
    </row>
    <row r="1148" spans="1:9" outlineLevel="1" x14ac:dyDescent="0.2">
      <c r="A1148" s="5" t="s">
        <v>1006</v>
      </c>
      <c r="B1148" s="4">
        <v>-262404.93</v>
      </c>
      <c r="C1148" s="4">
        <v>-662826.97999999905</v>
      </c>
      <c r="D1148" s="4">
        <v>-656165.43999999994</v>
      </c>
      <c r="E1148" s="4">
        <v>-1.23144080106408E-18</v>
      </c>
      <c r="F1148" s="4">
        <v>-1.32966646519344E-18</v>
      </c>
      <c r="G1148" s="4">
        <v>-1.38059958833287E-18</v>
      </c>
      <c r="H1148" s="4">
        <v>-1.3834750757348101E-18</v>
      </c>
      <c r="I1148" s="4">
        <v>-1.3834750757348101E-18</v>
      </c>
    </row>
    <row r="1149" spans="1:9" outlineLevel="1" x14ac:dyDescent="0.2">
      <c r="A1149" s="5" t="s">
        <v>563</v>
      </c>
      <c r="B1149" s="4">
        <v>-7531.8</v>
      </c>
    </row>
    <row r="1150" spans="1:9" outlineLevel="1" x14ac:dyDescent="0.2">
      <c r="A1150" s="5" t="s">
        <v>565</v>
      </c>
      <c r="B1150" s="4">
        <v>-739426.15</v>
      </c>
      <c r="C1150" s="4">
        <v>-479279.6</v>
      </c>
      <c r="D1150" s="4">
        <v>-436452.12064866902</v>
      </c>
      <c r="E1150" s="4">
        <v>-353337.88954763999</v>
      </c>
      <c r="F1150" s="4">
        <v>-69347.651871059104</v>
      </c>
      <c r="G1150" s="4">
        <v>-54755.548027290199</v>
      </c>
      <c r="H1150" s="4">
        <v>-75915.174096256</v>
      </c>
    </row>
    <row r="1151" spans="1:9" outlineLevel="1" x14ac:dyDescent="0.2">
      <c r="A1151" s="5" t="s">
        <v>567</v>
      </c>
      <c r="B1151" s="4">
        <v>-376160.42</v>
      </c>
      <c r="C1151" s="4">
        <v>-356054.70999999897</v>
      </c>
      <c r="D1151" s="4">
        <v>-294726.72481981601</v>
      </c>
      <c r="E1151" s="4">
        <v>-151020.40977016001</v>
      </c>
      <c r="F1151" s="4">
        <v>-429.20717873183099</v>
      </c>
      <c r="G1151" s="4">
        <v>-453.62825324293101</v>
      </c>
      <c r="H1151" s="4">
        <v>-26504.863905311398</v>
      </c>
      <c r="I1151" s="4">
        <v>-12286.4535130448</v>
      </c>
    </row>
    <row r="1152" spans="1:9" outlineLevel="1" x14ac:dyDescent="0.2">
      <c r="A1152" s="5" t="s">
        <v>569</v>
      </c>
      <c r="D1152" s="4">
        <v>-1929067.71919966</v>
      </c>
      <c r="E1152" s="4">
        <v>-2777225.07707447</v>
      </c>
      <c r="F1152" s="4">
        <v>-634632.60025435104</v>
      </c>
    </row>
    <row r="1153" spans="1:9" outlineLevel="1" x14ac:dyDescent="0.2">
      <c r="A1153" s="5" t="s">
        <v>573</v>
      </c>
      <c r="D1153" s="4">
        <v>-1929232.06889917</v>
      </c>
      <c r="E1153" s="4">
        <v>-1557173.2969948901</v>
      </c>
      <c r="F1153" s="4">
        <v>-428340.20529053698</v>
      </c>
    </row>
    <row r="1154" spans="1:9" outlineLevel="1" x14ac:dyDescent="0.2">
      <c r="A1154" s="5" t="s">
        <v>578</v>
      </c>
      <c r="D1154" s="4">
        <v>-4.4398695921077903E-5</v>
      </c>
      <c r="E1154" s="4">
        <v>-797298.07299476594</v>
      </c>
      <c r="F1154" s="4">
        <v>-23423088.1934679</v>
      </c>
      <c r="G1154" s="4">
        <v>-46001742.332800902</v>
      </c>
      <c r="H1154" s="4">
        <v>-22848453.151885901</v>
      </c>
    </row>
    <row r="1155" spans="1:9" outlineLevel="1" x14ac:dyDescent="0.2">
      <c r="A1155" s="5" t="s">
        <v>1007</v>
      </c>
      <c r="H1155" s="4">
        <v>-7512.7810815372404</v>
      </c>
      <c r="I1155" s="4">
        <v>-3211905.47390487</v>
      </c>
    </row>
    <row r="1156" spans="1:9" outlineLevel="1" x14ac:dyDescent="0.2">
      <c r="A1156" s="5" t="s">
        <v>579</v>
      </c>
      <c r="D1156" s="4">
        <v>-3620.1707107969501</v>
      </c>
      <c r="E1156" s="4">
        <v>-214741.696570261</v>
      </c>
    </row>
    <row r="1157" spans="1:9" outlineLevel="1" x14ac:dyDescent="0.2">
      <c r="A1157" s="5" t="s">
        <v>570</v>
      </c>
      <c r="D1157" s="4">
        <v>-125883.82452649401</v>
      </c>
      <c r="E1157" s="4">
        <v>-3140100.24876326</v>
      </c>
    </row>
    <row r="1158" spans="1:9" outlineLevel="1" x14ac:dyDescent="0.2">
      <c r="A1158" s="5" t="s">
        <v>581</v>
      </c>
      <c r="D1158" s="4">
        <v>-188904.61426364401</v>
      </c>
      <c r="E1158" s="4">
        <v>-2771729.4207588001</v>
      </c>
    </row>
    <row r="1159" spans="1:9" outlineLevel="1" x14ac:dyDescent="0.2">
      <c r="A1159" s="5" t="s">
        <v>546</v>
      </c>
      <c r="D1159" s="4">
        <v>-4412517.7468382502</v>
      </c>
      <c r="E1159" s="4">
        <v>-12934153.974287501</v>
      </c>
    </row>
    <row r="1160" spans="1:9" outlineLevel="1" x14ac:dyDescent="0.2">
      <c r="A1160" s="5" t="s">
        <v>580</v>
      </c>
      <c r="D1160" s="4">
        <v>-160462.430326884</v>
      </c>
      <c r="E1160" s="4">
        <v>-2659390.0357006299</v>
      </c>
    </row>
    <row r="1161" spans="1:9" outlineLevel="1" x14ac:dyDescent="0.2">
      <c r="A1161" s="5" t="s">
        <v>623</v>
      </c>
    </row>
    <row r="1162" spans="1:9" outlineLevel="1" x14ac:dyDescent="0.2">
      <c r="A1162" s="5" t="s">
        <v>1009</v>
      </c>
    </row>
    <row r="1163" spans="1:9" outlineLevel="1" x14ac:dyDescent="0.2">
      <c r="A1163" s="5" t="s">
        <v>625</v>
      </c>
      <c r="C1163" s="4">
        <v>-48768483.269040003</v>
      </c>
      <c r="D1163" s="4">
        <v>-50838928.689075001</v>
      </c>
      <c r="E1163" s="4">
        <v>-123132212.71420801</v>
      </c>
      <c r="F1163" s="4">
        <v>-128660635.863922</v>
      </c>
      <c r="G1163" s="4">
        <v>-134437275.64069599</v>
      </c>
      <c r="H1163" s="4">
        <v>-140473276.54130101</v>
      </c>
      <c r="I1163" s="4">
        <v>-146780283.43112001</v>
      </c>
    </row>
    <row r="1164" spans="1:9" outlineLevel="1" x14ac:dyDescent="0.2">
      <c r="A1164" s="5" t="s">
        <v>1010</v>
      </c>
    </row>
    <row r="1165" spans="1:9" outlineLevel="1" x14ac:dyDescent="0.2">
      <c r="A1165" s="5" t="s">
        <v>625</v>
      </c>
      <c r="C1165" s="4">
        <v>-2658911.2756575001</v>
      </c>
      <c r="D1165" s="4">
        <v>-2651169.7952924999</v>
      </c>
      <c r="E1165" s="4">
        <v>-25904069.975951198</v>
      </c>
      <c r="F1165" s="4">
        <v>-26618233.226014301</v>
      </c>
      <c r="G1165" s="4">
        <v>-27352085.627172802</v>
      </c>
      <c r="H1165" s="4">
        <v>-28106170.000232302</v>
      </c>
      <c r="I1165" s="4">
        <v>-28881044.131317802</v>
      </c>
    </row>
    <row r="1166" spans="1:9" outlineLevel="1" x14ac:dyDescent="0.2">
      <c r="A1166" s="5" t="s">
        <v>1011</v>
      </c>
    </row>
    <row r="1167" spans="1:9" outlineLevel="1" x14ac:dyDescent="0.2">
      <c r="A1167" s="5" t="s">
        <v>625</v>
      </c>
      <c r="C1167" s="4">
        <v>-972146.58993833303</v>
      </c>
      <c r="D1167" s="4">
        <v>-983865.59612505103</v>
      </c>
      <c r="E1167" s="4">
        <v>-1070720.4485024901</v>
      </c>
      <c r="F1167" s="4">
        <v>-1079964.48724883</v>
      </c>
      <c r="G1167" s="4">
        <v>-1089288.3341770801</v>
      </c>
      <c r="H1167" s="4">
        <v>-1098692.6783092499</v>
      </c>
      <c r="I1167" s="4">
        <v>-1108178.2146159599</v>
      </c>
    </row>
    <row r="1168" spans="1:9" outlineLevel="1" x14ac:dyDescent="0.2">
      <c r="A1168" s="5" t="s">
        <v>691</v>
      </c>
    </row>
    <row r="1169" spans="1:9" outlineLevel="1" x14ac:dyDescent="0.2">
      <c r="A1169" s="5" t="s">
        <v>1012</v>
      </c>
    </row>
    <row r="1170" spans="1:9" outlineLevel="1" x14ac:dyDescent="0.2">
      <c r="A1170" s="5" t="s">
        <v>625</v>
      </c>
      <c r="B1170" s="4">
        <v>-80724.123220598296</v>
      </c>
      <c r="C1170" s="4">
        <v>-2611.1445197200001</v>
      </c>
      <c r="D1170" s="4">
        <v>-16313.5769136046</v>
      </c>
      <c r="E1170" s="4">
        <v>2.2967966894308699E-11</v>
      </c>
      <c r="F1170" s="4">
        <v>4.27303214867909E-11</v>
      </c>
      <c r="G1170" s="4">
        <v>5.9284580250581101E-11</v>
      </c>
      <c r="H1170" s="4">
        <v>7.2668616970380099E-11</v>
      </c>
      <c r="I1170" s="4">
        <v>-176488.00196389001</v>
      </c>
    </row>
    <row r="1171" spans="1:9" outlineLevel="1" x14ac:dyDescent="0.2">
      <c r="A1171" s="5" t="s">
        <v>693</v>
      </c>
    </row>
    <row r="1172" spans="1:9" outlineLevel="1" x14ac:dyDescent="0.2">
      <c r="A1172" s="5" t="s">
        <v>1013</v>
      </c>
    </row>
    <row r="1173" spans="1:9" outlineLevel="1" x14ac:dyDescent="0.2">
      <c r="A1173" s="5" t="s">
        <v>625</v>
      </c>
      <c r="B1173" s="4">
        <v>-154674664</v>
      </c>
      <c r="C1173" s="4">
        <v>32788546</v>
      </c>
      <c r="D1173" s="4">
        <v>-46137903.697319798</v>
      </c>
      <c r="E1173" s="4">
        <v>-55961743.992679499</v>
      </c>
    </row>
    <row r="1174" spans="1:9" outlineLevel="1" x14ac:dyDescent="0.2">
      <c r="A1174" s="5" t="s">
        <v>1014</v>
      </c>
    </row>
    <row r="1175" spans="1:9" outlineLevel="1" x14ac:dyDescent="0.2">
      <c r="A1175" s="5" t="s">
        <v>625</v>
      </c>
      <c r="C1175" s="4">
        <v>-3.7252902984619099E-9</v>
      </c>
      <c r="E1175" s="4">
        <v>-146014234.31</v>
      </c>
    </row>
    <row r="1176" spans="1:9" outlineLevel="1" x14ac:dyDescent="0.2">
      <c r="A1176" s="5" t="s">
        <v>1167</v>
      </c>
    </row>
    <row r="1177" spans="1:9" outlineLevel="1" x14ac:dyDescent="0.2">
      <c r="A1177" s="5" t="s">
        <v>625</v>
      </c>
      <c r="D1177" s="4">
        <v>-106852606</v>
      </c>
    </row>
    <row r="1178" spans="1:9" outlineLevel="1" x14ac:dyDescent="0.2">
      <c r="A1178" s="5" t="s">
        <v>694</v>
      </c>
    </row>
    <row r="1179" spans="1:9" outlineLevel="1" x14ac:dyDescent="0.2">
      <c r="A1179" s="5" t="s">
        <v>1015</v>
      </c>
    </row>
    <row r="1180" spans="1:9" outlineLevel="1" x14ac:dyDescent="0.2">
      <c r="A1180" s="5" t="s">
        <v>625</v>
      </c>
      <c r="D1180" s="4">
        <v>-6157645.2257407196</v>
      </c>
      <c r="E1180" s="4">
        <v>-9407961.6082505099</v>
      </c>
      <c r="F1180" s="4">
        <v>-8471977.7008187603</v>
      </c>
      <c r="G1180" s="4">
        <v>-8688425.6430249605</v>
      </c>
      <c r="H1180" s="4">
        <v>-5248502.2031075601</v>
      </c>
      <c r="I1180" s="4">
        <v>-3070280.87763518</v>
      </c>
    </row>
    <row r="1181" spans="1:9" outlineLevel="1" x14ac:dyDescent="0.2">
      <c r="A1181" s="5" t="s">
        <v>696</v>
      </c>
    </row>
    <row r="1182" spans="1:9" outlineLevel="1" x14ac:dyDescent="0.2">
      <c r="A1182" s="5" t="s">
        <v>1016</v>
      </c>
    </row>
    <row r="1183" spans="1:9" outlineLevel="1" x14ac:dyDescent="0.2">
      <c r="A1183" s="5" t="s">
        <v>625</v>
      </c>
      <c r="C1183" s="4">
        <v>485455.57533333299</v>
      </c>
      <c r="D1183" s="4">
        <v>626087.412908706</v>
      </c>
      <c r="E1183" s="4">
        <v>210031.50859417001</v>
      </c>
      <c r="F1183" s="4">
        <v>602787.30832410196</v>
      </c>
      <c r="G1183" s="4">
        <v>720390.23477567197</v>
      </c>
      <c r="H1183" s="4">
        <v>771462.86843879696</v>
      </c>
      <c r="I1183" s="4">
        <v>784437.02757289098</v>
      </c>
    </row>
    <row r="1184" spans="1:9" outlineLevel="1" x14ac:dyDescent="0.2">
      <c r="A1184" s="5" t="s">
        <v>698</v>
      </c>
    </row>
    <row r="1185" spans="1:9" outlineLevel="1" x14ac:dyDescent="0.2">
      <c r="A1185" s="5" t="s">
        <v>1017</v>
      </c>
    </row>
    <row r="1186" spans="1:9" outlineLevel="1" x14ac:dyDescent="0.2">
      <c r="A1186" s="5" t="s">
        <v>625</v>
      </c>
      <c r="D1186" s="4">
        <v>-300000</v>
      </c>
      <c r="E1186" s="4">
        <v>-1200000</v>
      </c>
      <c r="F1186" s="4">
        <v>-1200000</v>
      </c>
      <c r="G1186" s="4">
        <v>-1200000</v>
      </c>
    </row>
    <row r="1187" spans="1:9" outlineLevel="1" x14ac:dyDescent="0.2">
      <c r="A1187" s="5" t="s">
        <v>699</v>
      </c>
    </row>
    <row r="1188" spans="1:9" outlineLevel="1" x14ac:dyDescent="0.2">
      <c r="A1188" s="5" t="s">
        <v>625</v>
      </c>
      <c r="B1188" s="4">
        <v>-39489194.369999997</v>
      </c>
      <c r="C1188" s="4">
        <v>-40703620.789999902</v>
      </c>
      <c r="D1188" s="4">
        <v>-39092134.940600798</v>
      </c>
      <c r="E1188" s="4">
        <v>-41121429.335615799</v>
      </c>
      <c r="F1188" s="4">
        <v>-41687645.529436998</v>
      </c>
      <c r="G1188" s="4">
        <v>-41714016.002064198</v>
      </c>
      <c r="H1188" s="4">
        <v>-41707559.523732901</v>
      </c>
      <c r="I1188" s="4">
        <v>-41706796.240299597</v>
      </c>
    </row>
    <row r="1189" spans="1:9" outlineLevel="1" x14ac:dyDescent="0.2">
      <c r="A1189" s="5" t="s">
        <v>700</v>
      </c>
    </row>
    <row r="1190" spans="1:9" outlineLevel="1" x14ac:dyDescent="0.2">
      <c r="A1190" s="5" t="s">
        <v>625</v>
      </c>
      <c r="B1190" s="4">
        <v>15952940.7199999</v>
      </c>
      <c r="C1190" s="4">
        <v>17269916.640000001</v>
      </c>
      <c r="D1190" s="4">
        <v>18500871.379654702</v>
      </c>
      <c r="E1190" s="4">
        <v>19750531.504455999</v>
      </c>
      <c r="F1190" s="4">
        <v>20699353.057242401</v>
      </c>
      <c r="G1190" s="4">
        <v>21384789.924574502</v>
      </c>
      <c r="H1190" s="4">
        <v>22070226.791906599</v>
      </c>
      <c r="I1190" s="4">
        <v>22755663.6592387</v>
      </c>
    </row>
    <row r="1191" spans="1:9" outlineLevel="1" x14ac:dyDescent="0.2">
      <c r="A1191" s="5" t="s">
        <v>703</v>
      </c>
    </row>
    <row r="1192" spans="1:9" outlineLevel="1" x14ac:dyDescent="0.2">
      <c r="A1192" s="5" t="s">
        <v>1168</v>
      </c>
    </row>
    <row r="1193" spans="1:9" outlineLevel="1" x14ac:dyDescent="0.2">
      <c r="A1193" s="5" t="s">
        <v>704</v>
      </c>
      <c r="D1193" s="4">
        <v>-769864800.29942095</v>
      </c>
      <c r="E1193" s="4">
        <v>-3405314071.2318201</v>
      </c>
      <c r="F1193" s="4">
        <v>-3510491284.3801198</v>
      </c>
      <c r="G1193" s="4">
        <v>-3535360213.9829798</v>
      </c>
      <c r="H1193" s="4">
        <v>-3561544887.2720799</v>
      </c>
      <c r="I1193" s="4">
        <v>-3606037025.1170802</v>
      </c>
    </row>
    <row r="1194" spans="1:9" outlineLevel="1" x14ac:dyDescent="0.2">
      <c r="A1194" s="5" t="s">
        <v>705</v>
      </c>
      <c r="D1194" s="4">
        <v>-459419271.88678098</v>
      </c>
      <c r="E1194" s="4">
        <v>-1929439831.88116</v>
      </c>
      <c r="F1194" s="4">
        <v>-2001390758.8334899</v>
      </c>
      <c r="G1194" s="4">
        <v>-2010015272.23721</v>
      </c>
      <c r="H1194" s="4">
        <v>-2019112527.3514199</v>
      </c>
      <c r="I1194" s="4">
        <v>-2037499854.61919</v>
      </c>
    </row>
    <row r="1195" spans="1:9" outlineLevel="1" x14ac:dyDescent="0.2">
      <c r="A1195" s="5" t="s">
        <v>706</v>
      </c>
      <c r="D1195" s="4">
        <v>-18030926.7724398</v>
      </c>
      <c r="E1195" s="4">
        <v>-76238286.249789894</v>
      </c>
      <c r="F1195" s="4">
        <v>-82784624.965620905</v>
      </c>
      <c r="G1195" s="4">
        <v>-84439638.621841103</v>
      </c>
      <c r="H1195" s="4">
        <v>-85716093.266646102</v>
      </c>
      <c r="I1195" s="4">
        <v>-86752551.226578802</v>
      </c>
    </row>
    <row r="1196" spans="1:9" outlineLevel="1" x14ac:dyDescent="0.2">
      <c r="A1196" s="5" t="s">
        <v>707</v>
      </c>
      <c r="D1196" s="4">
        <v>-14014940.894475</v>
      </c>
      <c r="E1196" s="4">
        <v>-59451659.683623597</v>
      </c>
      <c r="F1196" s="4">
        <v>-61702274.203281201</v>
      </c>
      <c r="G1196" s="4">
        <v>-63406277.12494</v>
      </c>
      <c r="H1196" s="4">
        <v>-65290671.877051599</v>
      </c>
      <c r="I1196" s="4">
        <v>-67433280.397068799</v>
      </c>
    </row>
    <row r="1197" spans="1:9" outlineLevel="1" x14ac:dyDescent="0.2">
      <c r="A1197" s="5" t="s">
        <v>708</v>
      </c>
      <c r="D1197" s="4">
        <v>-334439.20468000002</v>
      </c>
      <c r="E1197" s="4">
        <v>-1324355.3493300001</v>
      </c>
      <c r="F1197" s="4">
        <v>-1339622.4420400001</v>
      </c>
      <c r="G1197" s="4">
        <v>-1341890.9743900001</v>
      </c>
      <c r="H1197" s="4">
        <v>-1334599.8529000001</v>
      </c>
      <c r="I1197" s="4">
        <v>-1332473.56387</v>
      </c>
    </row>
    <row r="1198" spans="1:9" outlineLevel="1" x14ac:dyDescent="0.2">
      <c r="A1198" s="5" t="s">
        <v>709</v>
      </c>
      <c r="D1198" s="4">
        <v>-949317.94079000002</v>
      </c>
      <c r="E1198" s="4">
        <v>-3950825.2735100002</v>
      </c>
      <c r="F1198" s="4">
        <v>-4091930.8765599998</v>
      </c>
      <c r="G1198" s="4">
        <v>-4089198.8418399999</v>
      </c>
      <c r="H1198" s="4">
        <v>-4088616.5225900002</v>
      </c>
      <c r="I1198" s="4">
        <v>-4088901.4673000001</v>
      </c>
    </row>
    <row r="1199" spans="1:9" outlineLevel="1" x14ac:dyDescent="0.2">
      <c r="A1199" s="5" t="s">
        <v>1169</v>
      </c>
    </row>
    <row r="1200" spans="1:9" outlineLevel="1" x14ac:dyDescent="0.2">
      <c r="A1200" s="5" t="s">
        <v>1018</v>
      </c>
      <c r="D1200" s="4">
        <v>-58215392</v>
      </c>
      <c r="E1200" s="4">
        <v>-218917523</v>
      </c>
      <c r="F1200" s="4">
        <v>-180329891.030673</v>
      </c>
      <c r="G1200" s="4">
        <v>-181837885.055071</v>
      </c>
      <c r="H1200" s="4">
        <v>-189158042.55933601</v>
      </c>
      <c r="I1200" s="4">
        <v>-187925791.326258</v>
      </c>
    </row>
    <row r="1201" spans="1:9" outlineLevel="1" x14ac:dyDescent="0.2">
      <c r="A1201" s="5" t="s">
        <v>1170</v>
      </c>
    </row>
    <row r="1202" spans="1:9" outlineLevel="1" x14ac:dyDescent="0.2">
      <c r="A1202" s="5" t="s">
        <v>1018</v>
      </c>
      <c r="F1202" s="4">
        <v>-27883452</v>
      </c>
      <c r="G1202" s="4">
        <v>-30992513.699999999</v>
      </c>
      <c r="H1202" s="4">
        <v>-31918384.149999999</v>
      </c>
      <c r="I1202" s="4">
        <v>-31981203.399999999</v>
      </c>
    </row>
    <row r="1203" spans="1:9" outlineLevel="1" x14ac:dyDescent="0.2">
      <c r="A1203" s="5" t="s">
        <v>1171</v>
      </c>
    </row>
    <row r="1204" spans="1:9" outlineLevel="1" x14ac:dyDescent="0.2">
      <c r="A1204" s="5" t="s">
        <v>704</v>
      </c>
      <c r="D1204" s="4">
        <v>-432931213.30162901</v>
      </c>
      <c r="E1204" s="4">
        <v>-1487874851.8060999</v>
      </c>
      <c r="F1204" s="4">
        <v>-1659194849.5968499</v>
      </c>
      <c r="G1204" s="4">
        <v>-1775275921.61023</v>
      </c>
      <c r="H1204" s="4">
        <v>-2033845683.52054</v>
      </c>
      <c r="I1204" s="4">
        <v>-2138361290.4632399</v>
      </c>
    </row>
    <row r="1205" spans="1:9" outlineLevel="1" x14ac:dyDescent="0.2">
      <c r="A1205" s="5" t="s">
        <v>705</v>
      </c>
      <c r="D1205" s="4">
        <v>-366801270.37327898</v>
      </c>
      <c r="E1205" s="4">
        <v>-1205732027.0008099</v>
      </c>
      <c r="F1205" s="4">
        <v>-1348981292.53701</v>
      </c>
      <c r="G1205" s="4">
        <v>-1439395679.80055</v>
      </c>
      <c r="H1205" s="4">
        <v>-1645023458.5055101</v>
      </c>
      <c r="I1205" s="4">
        <v>-1723207318.5561199</v>
      </c>
    </row>
    <row r="1206" spans="1:9" outlineLevel="1" x14ac:dyDescent="0.2">
      <c r="A1206" s="5" t="s">
        <v>706</v>
      </c>
      <c r="D1206" s="4">
        <v>-25238234.201839998</v>
      </c>
      <c r="E1206" s="4">
        <v>-82492986.124448895</v>
      </c>
      <c r="F1206" s="4">
        <v>-94717033.823281094</v>
      </c>
      <c r="G1206" s="4">
        <v>-102677735.08812299</v>
      </c>
      <c r="H1206" s="4">
        <v>-118605175.19420099</v>
      </c>
      <c r="I1206" s="4">
        <v>-124593284.286878</v>
      </c>
    </row>
    <row r="1207" spans="1:9" outlineLevel="1" x14ac:dyDescent="0.2">
      <c r="A1207" s="5" t="s">
        <v>707</v>
      </c>
      <c r="D1207" s="4">
        <v>-3700338.46045999</v>
      </c>
      <c r="E1207" s="4">
        <v>-12425755.429722199</v>
      </c>
      <c r="F1207" s="4">
        <v>-14210208.865370801</v>
      </c>
      <c r="G1207" s="4">
        <v>-15427667.904938901</v>
      </c>
      <c r="H1207" s="4">
        <v>-17924007.000336599</v>
      </c>
      <c r="I1207" s="4">
        <v>-18989771.8260356</v>
      </c>
    </row>
    <row r="1208" spans="1:9" outlineLevel="1" x14ac:dyDescent="0.2">
      <c r="A1208" s="5" t="s">
        <v>708</v>
      </c>
      <c r="D1208" s="4">
        <v>-188199.64226999899</v>
      </c>
      <c r="E1208" s="4">
        <v>-605675.67103724997</v>
      </c>
      <c r="F1208" s="4">
        <v>-666985.03206024296</v>
      </c>
      <c r="G1208" s="4">
        <v>-713173.66784329503</v>
      </c>
      <c r="H1208" s="4">
        <v>-807596.93223210005</v>
      </c>
      <c r="I1208" s="4">
        <v>-839018.83440570498</v>
      </c>
    </row>
    <row r="1209" spans="1:9" outlineLevel="1" x14ac:dyDescent="0.2">
      <c r="A1209" s="5" t="s">
        <v>709</v>
      </c>
      <c r="D1209" s="4">
        <v>-721673.91770999995</v>
      </c>
      <c r="E1209" s="4">
        <v>-2372936.65431845</v>
      </c>
      <c r="F1209" s="4">
        <v>-2653780.1239213101</v>
      </c>
      <c r="G1209" s="4">
        <v>-2822289.4310758002</v>
      </c>
      <c r="H1209" s="4">
        <v>-3212123.97062953</v>
      </c>
      <c r="I1209" s="4">
        <v>-3336505.6761816898</v>
      </c>
    </row>
    <row r="1210" spans="1:9" outlineLevel="1" x14ac:dyDescent="0.2">
      <c r="A1210" s="5" t="s">
        <v>1172</v>
      </c>
    </row>
    <row r="1211" spans="1:9" outlineLevel="1" x14ac:dyDescent="0.2">
      <c r="A1211" s="5" t="s">
        <v>1018</v>
      </c>
      <c r="D1211" s="4">
        <v>-45297286.861129202</v>
      </c>
      <c r="E1211" s="4">
        <v>-165812998.77470899</v>
      </c>
      <c r="F1211" s="4">
        <v>-173475826.77310199</v>
      </c>
      <c r="G1211" s="4">
        <v>-185764776.40031701</v>
      </c>
      <c r="H1211" s="4">
        <v>-214144162.668733</v>
      </c>
      <c r="I1211" s="4">
        <v>-225342088.55447701</v>
      </c>
    </row>
    <row r="1212" spans="1:9" outlineLevel="1" x14ac:dyDescent="0.2">
      <c r="A1212" s="5" t="s">
        <v>1173</v>
      </c>
    </row>
    <row r="1213" spans="1:9" outlineLevel="1" x14ac:dyDescent="0.2">
      <c r="A1213" s="5" t="s">
        <v>704</v>
      </c>
      <c r="D1213" s="4">
        <v>-25011318.203679498</v>
      </c>
      <c r="E1213" s="4">
        <v>-100081413.779195</v>
      </c>
      <c r="F1213" s="4">
        <v>-95489887.671206594</v>
      </c>
      <c r="G1213" s="4">
        <v>-95492076.379518896</v>
      </c>
      <c r="H1213" s="4">
        <v>-97112178.3340206</v>
      </c>
      <c r="I1213" s="4">
        <v>-98492011.6743031</v>
      </c>
    </row>
    <row r="1214" spans="1:9" outlineLevel="1" x14ac:dyDescent="0.2">
      <c r="A1214" s="5" t="s">
        <v>705</v>
      </c>
      <c r="D1214" s="4">
        <v>-21190856.674102101</v>
      </c>
      <c r="E1214" s="4">
        <v>-81103169.231347799</v>
      </c>
      <c r="F1214" s="4">
        <v>-77636494.668614194</v>
      </c>
      <c r="G1214" s="4">
        <v>-77425081.094544098</v>
      </c>
      <c r="H1214" s="4">
        <v>-78546672.818120494</v>
      </c>
      <c r="I1214" s="4">
        <v>-79370196.277593106</v>
      </c>
    </row>
    <row r="1215" spans="1:9" outlineLevel="1" x14ac:dyDescent="0.2">
      <c r="A1215" s="5" t="s">
        <v>706</v>
      </c>
      <c r="D1215" s="4">
        <v>-1458064.2077230201</v>
      </c>
      <c r="E1215" s="4">
        <v>-5548863.6481627403</v>
      </c>
      <c r="F1215" s="4">
        <v>-5451149.3466440002</v>
      </c>
      <c r="G1215" s="4">
        <v>-5523034.4771519499</v>
      </c>
      <c r="H1215" s="4">
        <v>-5663166.5903283302</v>
      </c>
      <c r="I1215" s="4">
        <v>-5738713.6894273898</v>
      </c>
    </row>
    <row r="1216" spans="1:9" outlineLevel="1" x14ac:dyDescent="0.2">
      <c r="A1216" s="5" t="s">
        <v>707</v>
      </c>
      <c r="D1216" s="4">
        <v>-213776.09156445201</v>
      </c>
      <c r="E1216" s="4">
        <v>-835814.36245901405</v>
      </c>
      <c r="F1216" s="4">
        <v>-817825.13287594996</v>
      </c>
      <c r="G1216" s="4">
        <v>-829854.12239468505</v>
      </c>
      <c r="H1216" s="4">
        <v>-855836.49653493601</v>
      </c>
      <c r="I1216" s="4">
        <v>-874660.81467321794</v>
      </c>
    </row>
    <row r="1217" spans="1:9" outlineLevel="1" x14ac:dyDescent="0.2">
      <c r="A1217" s="5" t="s">
        <v>708</v>
      </c>
      <c r="D1217" s="4">
        <v>-10872.6767532792</v>
      </c>
      <c r="E1217" s="4">
        <v>-40740.575308124397</v>
      </c>
      <c r="F1217" s="4">
        <v>-38386.284652030998</v>
      </c>
      <c r="G1217" s="4">
        <v>-38361.605389083597</v>
      </c>
      <c r="H1217" s="4">
        <v>-38561.183840248399</v>
      </c>
      <c r="I1217" s="4">
        <v>-38644.8507096502</v>
      </c>
    </row>
    <row r="1218" spans="1:9" outlineLevel="1" x14ac:dyDescent="0.2">
      <c r="A1218" s="5" t="s">
        <v>709</v>
      </c>
      <c r="D1218" s="4">
        <v>-41692.572493185202</v>
      </c>
      <c r="E1218" s="4">
        <v>-159614.80556270099</v>
      </c>
      <c r="F1218" s="4">
        <v>-152730.20284440901</v>
      </c>
      <c r="G1218" s="4">
        <v>-151810.923945246</v>
      </c>
      <c r="H1218" s="4">
        <v>-153372.67640030599</v>
      </c>
      <c r="I1218" s="4">
        <v>-153678.03255486101</v>
      </c>
    </row>
    <row r="1219" spans="1:9" outlineLevel="1" x14ac:dyDescent="0.2">
      <c r="A1219" s="5" t="s">
        <v>1174</v>
      </c>
    </row>
    <row r="1220" spans="1:9" outlineLevel="1" x14ac:dyDescent="0.2">
      <c r="A1220" s="5" t="s">
        <v>704</v>
      </c>
      <c r="D1220" s="4">
        <v>4845034.7296547396</v>
      </c>
      <c r="E1220" s="4">
        <v>19750531.504455999</v>
      </c>
      <c r="F1220" s="4">
        <v>20699353.057242401</v>
      </c>
      <c r="G1220" s="4">
        <v>21384789.924574502</v>
      </c>
      <c r="H1220" s="4">
        <v>22070226.791906599</v>
      </c>
      <c r="I1220" s="4">
        <v>22755663.6592387</v>
      </c>
    </row>
    <row r="1221" spans="1:9" outlineLevel="1" x14ac:dyDescent="0.2">
      <c r="A1221" s="5" t="s">
        <v>1175</v>
      </c>
    </row>
    <row r="1222" spans="1:9" outlineLevel="1" x14ac:dyDescent="0.2">
      <c r="A1222" s="5" t="s">
        <v>704</v>
      </c>
      <c r="D1222" s="4">
        <v>-25241085.152878899</v>
      </c>
      <c r="E1222" s="4">
        <v>-141564307.03986901</v>
      </c>
      <c r="F1222" s="4">
        <v>-109908494.30240101</v>
      </c>
      <c r="G1222" s="4">
        <v>-102013419.96079101</v>
      </c>
      <c r="H1222" s="4">
        <v>-102288231.153679</v>
      </c>
      <c r="I1222" s="4">
        <v>-102104200.68529201</v>
      </c>
    </row>
    <row r="1223" spans="1:9" outlineLevel="1" x14ac:dyDescent="0.2">
      <c r="A1223" s="5" t="s">
        <v>705</v>
      </c>
      <c r="D1223" s="4">
        <v>-21385526.880977198</v>
      </c>
      <c r="E1223" s="4">
        <v>-114719741.832421</v>
      </c>
      <c r="F1223" s="4">
        <v>-89359307.462216005</v>
      </c>
      <c r="G1223" s="4">
        <v>-82712593.679554</v>
      </c>
      <c r="H1223" s="4">
        <v>-82733189.218943506</v>
      </c>
      <c r="I1223" s="4">
        <v>-82281093.780043095</v>
      </c>
    </row>
    <row r="1224" spans="1:9" outlineLevel="1" x14ac:dyDescent="0.2">
      <c r="A1224" s="5" t="s">
        <v>706</v>
      </c>
      <c r="D1224" s="4">
        <v>-1471458.74223004</v>
      </c>
      <c r="E1224" s="4">
        <v>-7848820.3508389099</v>
      </c>
      <c r="F1224" s="4">
        <v>-6274251.9812160097</v>
      </c>
      <c r="G1224" s="4">
        <v>-5900213.4725439502</v>
      </c>
      <c r="H1224" s="4">
        <v>-5965011.8367323596</v>
      </c>
      <c r="I1224" s="4">
        <v>-5949180.6925251996</v>
      </c>
    </row>
    <row r="1225" spans="1:9" outlineLevel="1" x14ac:dyDescent="0.2">
      <c r="A1225" s="5" t="s">
        <v>707</v>
      </c>
      <c r="D1225" s="4">
        <v>-215739.949685425</v>
      </c>
      <c r="E1225" s="4">
        <v>-1182252.2940825601</v>
      </c>
      <c r="F1225" s="4">
        <v>-941313.58983848698</v>
      </c>
      <c r="G1225" s="4">
        <v>-886526.50883398496</v>
      </c>
      <c r="H1225" s="4">
        <v>-901452.35014929494</v>
      </c>
      <c r="I1225" s="4">
        <v>-906738.95105602895</v>
      </c>
    </row>
    <row r="1226" spans="1:9" outlineLevel="1" x14ac:dyDescent="0.2">
      <c r="A1226" s="5" t="s">
        <v>708</v>
      </c>
      <c r="D1226" s="4">
        <v>-10972.5588045525</v>
      </c>
      <c r="E1226" s="4">
        <v>-57627.196640372997</v>
      </c>
      <c r="F1226" s="4">
        <v>-44182.4663413054</v>
      </c>
      <c r="G1226" s="4">
        <v>-40981.395622538701</v>
      </c>
      <c r="H1226" s="4">
        <v>-40616.484501501996</v>
      </c>
      <c r="I1226" s="4">
        <v>-40062.148444682098</v>
      </c>
    </row>
    <row r="1227" spans="1:9" outlineLevel="1" x14ac:dyDescent="0.2">
      <c r="A1227" s="5" t="s">
        <v>709</v>
      </c>
      <c r="D1227" s="4">
        <v>-42075.582101396198</v>
      </c>
      <c r="E1227" s="4">
        <v>-225773.78245914099</v>
      </c>
      <c r="F1227" s="4">
        <v>-175791.87742820001</v>
      </c>
      <c r="G1227" s="4">
        <v>-162178.39349845599</v>
      </c>
      <c r="H1227" s="4">
        <v>-161547.39853875799</v>
      </c>
      <c r="I1227" s="4">
        <v>-159314.165790325</v>
      </c>
    </row>
    <row r="1228" spans="1:9" outlineLevel="1" x14ac:dyDescent="0.2">
      <c r="A1228" s="5" t="s">
        <v>1176</v>
      </c>
    </row>
    <row r="1229" spans="1:9" outlineLevel="1" x14ac:dyDescent="0.2">
      <c r="A1229" s="5" t="s">
        <v>704</v>
      </c>
      <c r="D1229" s="4">
        <v>-77256657.522438601</v>
      </c>
      <c r="E1229" s="4">
        <v>-261161931.62705699</v>
      </c>
      <c r="F1229" s="4">
        <v>-168165177.464109</v>
      </c>
      <c r="G1229" s="4">
        <v>-160880007.53080201</v>
      </c>
      <c r="H1229" s="4">
        <v>-146767440.52526399</v>
      </c>
      <c r="I1229" s="4">
        <v>-140872689.39903399</v>
      </c>
    </row>
    <row r="1230" spans="1:9" outlineLevel="1" x14ac:dyDescent="0.2">
      <c r="A1230" s="5" t="s">
        <v>705</v>
      </c>
      <c r="D1230" s="4">
        <v>-65455756.603718199</v>
      </c>
      <c r="E1230" s="4">
        <v>-211638300.63657501</v>
      </c>
      <c r="F1230" s="4">
        <v>-136723952.89219299</v>
      </c>
      <c r="G1230" s="4">
        <v>-130441687.958047</v>
      </c>
      <c r="H1230" s="4">
        <v>-118709046.888431</v>
      </c>
      <c r="I1230" s="4">
        <v>-113522841.27090199</v>
      </c>
    </row>
    <row r="1231" spans="1:9" outlineLevel="1" x14ac:dyDescent="0.2">
      <c r="A1231" s="5" t="s">
        <v>706</v>
      </c>
      <c r="D1231" s="4">
        <v>-4503767.7032637</v>
      </c>
      <c r="E1231" s="4">
        <v>-14479730.9906765</v>
      </c>
      <c r="F1231" s="4">
        <v>-9599901.3049228303</v>
      </c>
      <c r="G1231" s="4">
        <v>-9304916.8262473904</v>
      </c>
      <c r="H1231" s="4">
        <v>-8558848.9516922198</v>
      </c>
      <c r="I1231" s="4">
        <v>-8208056.8502756199</v>
      </c>
    </row>
    <row r="1232" spans="1:9" outlineLevel="1" x14ac:dyDescent="0.2">
      <c r="A1232" s="5" t="s">
        <v>707</v>
      </c>
      <c r="D1232" s="4">
        <v>-660326.10348584806</v>
      </c>
      <c r="E1232" s="4">
        <v>-2181053.2559324</v>
      </c>
      <c r="F1232" s="4">
        <v>-1440254.16678925</v>
      </c>
      <c r="G1232" s="4">
        <v>-1398094.40240592</v>
      </c>
      <c r="H1232" s="4">
        <v>-1293441.60803917</v>
      </c>
      <c r="I1232" s="4">
        <v>-1251023.5010979399</v>
      </c>
    </row>
    <row r="1233" spans="1:9" outlineLevel="1" x14ac:dyDescent="0.2">
      <c r="A1233" s="5" t="s">
        <v>708</v>
      </c>
      <c r="D1233" s="4">
        <v>-33584.262030487502</v>
      </c>
      <c r="E1233" s="4">
        <v>-106312.32055275999</v>
      </c>
      <c r="F1233" s="4">
        <v>-67601.256301855305</v>
      </c>
      <c r="G1233" s="4">
        <v>-64629.606956720403</v>
      </c>
      <c r="H1233" s="4">
        <v>-58278.234027367202</v>
      </c>
      <c r="I1233" s="4">
        <v>-55273.559330832002</v>
      </c>
    </row>
    <row r="1234" spans="1:9" outlineLevel="1" x14ac:dyDescent="0.2">
      <c r="A1234" s="5" t="s">
        <v>709</v>
      </c>
      <c r="D1234" s="4">
        <v>-128782.848153185</v>
      </c>
      <c r="E1234" s="4">
        <v>-416514.00957424898</v>
      </c>
      <c r="F1234" s="4">
        <v>-268969.85944621701</v>
      </c>
      <c r="G1234" s="4">
        <v>-255763.02781921299</v>
      </c>
      <c r="H1234" s="4">
        <v>-231794.97718976499</v>
      </c>
      <c r="I1234" s="4">
        <v>-219805.01138656301</v>
      </c>
    </row>
    <row r="1235" spans="1:9" outlineLevel="1" x14ac:dyDescent="0.2">
      <c r="A1235" s="5" t="s">
        <v>1177</v>
      </c>
    </row>
    <row r="1236" spans="1:9" outlineLevel="1" x14ac:dyDescent="0.2">
      <c r="A1236" s="5" t="s">
        <v>704</v>
      </c>
      <c r="D1236" s="4">
        <v>-14648549.204299999</v>
      </c>
      <c r="E1236" s="4">
        <v>-73059031.515890002</v>
      </c>
      <c r="F1236" s="4">
        <v>-61809731.008846603</v>
      </c>
      <c r="G1236" s="4">
        <v>-63394208.452028699</v>
      </c>
      <c r="H1236" s="4">
        <v>-24751383.878562599</v>
      </c>
    </row>
    <row r="1237" spans="1:9" outlineLevel="1" x14ac:dyDescent="0.2">
      <c r="A1237" s="5" t="s">
        <v>705</v>
      </c>
      <c r="D1237" s="4">
        <v>-12410993.4608</v>
      </c>
      <c r="E1237" s="4">
        <v>-59158926.97862</v>
      </c>
      <c r="F1237" s="4">
        <v>-50253392.992353097</v>
      </c>
      <c r="G1237" s="4">
        <v>-51400094.294896796</v>
      </c>
      <c r="H1237" s="4">
        <v>-20019516.446415499</v>
      </c>
    </row>
    <row r="1238" spans="1:9" outlineLevel="1" x14ac:dyDescent="0.2">
      <c r="A1238" s="5" t="s">
        <v>706</v>
      </c>
      <c r="D1238" s="4">
        <v>-853954.40240000002</v>
      </c>
      <c r="E1238" s="4">
        <v>-4042148.5202799998</v>
      </c>
      <c r="F1238" s="4">
        <v>-3528479.1198546202</v>
      </c>
      <c r="G1238" s="4">
        <v>-3666570.1721761702</v>
      </c>
      <c r="H1238" s="4">
        <v>-1443394.76932896</v>
      </c>
    </row>
    <row r="1239" spans="1:9" outlineLevel="1" x14ac:dyDescent="0.2">
      <c r="A1239" s="5" t="s">
        <v>707</v>
      </c>
      <c r="D1239" s="4">
        <v>-125203.7006</v>
      </c>
      <c r="E1239" s="4">
        <v>-608556.08632</v>
      </c>
      <c r="F1239" s="4">
        <v>-529370.72927963198</v>
      </c>
      <c r="G1239" s="4">
        <v>-550914.24560485606</v>
      </c>
      <c r="H1239" s="4">
        <v>-218130.599338017</v>
      </c>
    </row>
    <row r="1240" spans="1:9" outlineLevel="1" x14ac:dyDescent="0.2">
      <c r="A1240" s="5" t="s">
        <v>708</v>
      </c>
      <c r="D1240" s="4">
        <v>-6367.8747000000003</v>
      </c>
      <c r="E1240" s="4">
        <v>-29818.272269999899</v>
      </c>
      <c r="F1240" s="4">
        <v>-24847.091002354198</v>
      </c>
      <c r="G1240" s="4">
        <v>-25467.072251364501</v>
      </c>
      <c r="H1240" s="4">
        <v>-9828.2489427739602</v>
      </c>
    </row>
    <row r="1241" spans="1:9" outlineLevel="1" x14ac:dyDescent="0.2">
      <c r="A1241" s="5" t="s">
        <v>709</v>
      </c>
      <c r="D1241" s="4">
        <v>-24418.373100000001</v>
      </c>
      <c r="E1241" s="4">
        <v>-116286.01212</v>
      </c>
      <c r="F1241" s="4">
        <v>-98860.8635423714</v>
      </c>
      <c r="G1241" s="4">
        <v>-100782.533198159</v>
      </c>
      <c r="H1241" s="4">
        <v>-39090.730485000997</v>
      </c>
    </row>
    <row r="1242" spans="1:9" outlineLevel="1" x14ac:dyDescent="0.2">
      <c r="A1242" s="5" t="s">
        <v>1178</v>
      </c>
    </row>
    <row r="1243" spans="1:9" outlineLevel="1" x14ac:dyDescent="0.2">
      <c r="A1243" s="5" t="s">
        <v>704</v>
      </c>
      <c r="D1243" s="4">
        <v>-61851165.644062698</v>
      </c>
      <c r="E1243" s="4">
        <v>-258869423.25562999</v>
      </c>
      <c r="F1243" s="4">
        <v>-264547776.498335</v>
      </c>
      <c r="G1243" s="4">
        <v>-272059963.32832998</v>
      </c>
      <c r="H1243" s="4">
        <v>-282609014.94665498</v>
      </c>
      <c r="I1243" s="4">
        <v>-288262353.073654</v>
      </c>
    </row>
    <row r="1244" spans="1:9" outlineLevel="1" x14ac:dyDescent="0.2">
      <c r="A1244" s="5" t="s">
        <v>705</v>
      </c>
      <c r="D1244" s="4">
        <v>-43692169.655984201</v>
      </c>
      <c r="E1244" s="4">
        <v>-171219906.46564099</v>
      </c>
      <c r="F1244" s="4">
        <v>-175701516.82627901</v>
      </c>
      <c r="G1244" s="4">
        <v>-180773858.58963701</v>
      </c>
      <c r="H1244" s="4">
        <v>-188653589.54064199</v>
      </c>
      <c r="I1244" s="4">
        <v>-192067682.160965</v>
      </c>
    </row>
    <row r="1245" spans="1:9" outlineLevel="1" x14ac:dyDescent="0.2">
      <c r="A1245" s="5" t="s">
        <v>706</v>
      </c>
      <c r="D1245" s="4">
        <v>-2379526.4321490698</v>
      </c>
      <c r="E1245" s="4">
        <v>-9065982.9442436509</v>
      </c>
      <c r="F1245" s="4">
        <v>-9603719.9165406898</v>
      </c>
      <c r="G1245" s="4">
        <v>-10089226.966466701</v>
      </c>
      <c r="H1245" s="4">
        <v>-10758016.882039599</v>
      </c>
      <c r="I1245" s="4">
        <v>-11009878.755263999</v>
      </c>
    </row>
    <row r="1246" spans="1:9" outlineLevel="1" x14ac:dyDescent="0.2">
      <c r="A1246" s="5" t="s">
        <v>707</v>
      </c>
      <c r="D1246" s="4">
        <v>-873707.31693557603</v>
      </c>
      <c r="E1246" s="4">
        <v>-3645790.3945621001</v>
      </c>
      <c r="F1246" s="4">
        <v>-3778872.00984067</v>
      </c>
      <c r="G1246" s="4">
        <v>-3934547.09813652</v>
      </c>
      <c r="H1246" s="4">
        <v>-4116863.1121490798</v>
      </c>
      <c r="I1246" s="4">
        <v>-4258351.99730183</v>
      </c>
    </row>
    <row r="1247" spans="1:9" outlineLevel="1" x14ac:dyDescent="0.2">
      <c r="A1247" s="5" t="s">
        <v>708</v>
      </c>
      <c r="D1247" s="4">
        <v>-26973.979349460798</v>
      </c>
      <c r="E1247" s="4">
        <v>-102962.261465035</v>
      </c>
      <c r="F1247" s="4">
        <v>-103552.91913242701</v>
      </c>
      <c r="G1247" s="4">
        <v>-106121.30235875001</v>
      </c>
      <c r="H1247" s="4">
        <v>-109018.11690961001</v>
      </c>
      <c r="I1247" s="4">
        <v>-109779.294944632</v>
      </c>
    </row>
    <row r="1248" spans="1:9" outlineLevel="1" x14ac:dyDescent="0.2">
      <c r="A1248" s="5" t="s">
        <v>709</v>
      </c>
      <c r="D1248" s="4">
        <v>-88059.749277589202</v>
      </c>
      <c r="E1248" s="4">
        <v>-344293.68035340298</v>
      </c>
      <c r="F1248" s="4">
        <v>-353054.592682124</v>
      </c>
      <c r="G1248" s="4">
        <v>-361568.14897877799</v>
      </c>
      <c r="H1248" s="4">
        <v>-375379.17747381498</v>
      </c>
      <c r="I1248" s="4">
        <v>-378790.742457863</v>
      </c>
    </row>
    <row r="1249" spans="1:9" outlineLevel="1" x14ac:dyDescent="0.2">
      <c r="A1249" s="5" t="s">
        <v>1179</v>
      </c>
    </row>
    <row r="1250" spans="1:9" outlineLevel="1" x14ac:dyDescent="0.2">
      <c r="A1250" s="5" t="s">
        <v>704</v>
      </c>
      <c r="D1250" s="4">
        <v>-34361758.691145897</v>
      </c>
      <c r="E1250" s="4">
        <v>-139725771.16655099</v>
      </c>
      <c r="F1250" s="4">
        <v>-143188719.77862301</v>
      </c>
      <c r="G1250" s="4">
        <v>-146436693.79466099</v>
      </c>
      <c r="H1250" s="4">
        <v>-152416399.43313399</v>
      </c>
      <c r="I1250" s="4">
        <v>-155464398.81229299</v>
      </c>
    </row>
    <row r="1251" spans="1:9" outlineLevel="1" x14ac:dyDescent="0.2">
      <c r="A1251" s="5" t="s">
        <v>705</v>
      </c>
      <c r="D1251" s="4">
        <v>-24273427.5866579</v>
      </c>
      <c r="E1251" s="4">
        <v>-92353640.963101</v>
      </c>
      <c r="F1251" s="4">
        <v>-94983210.240663797</v>
      </c>
      <c r="G1251" s="4">
        <v>-97215138.693969607</v>
      </c>
      <c r="H1251" s="4">
        <v>-101644728.493047</v>
      </c>
      <c r="I1251" s="4">
        <v>-103484136.012914</v>
      </c>
    </row>
    <row r="1252" spans="1:9" outlineLevel="1" x14ac:dyDescent="0.2">
      <c r="A1252" s="5" t="s">
        <v>706</v>
      </c>
      <c r="D1252" s="4">
        <v>-1321959.1289717001</v>
      </c>
      <c r="E1252" s="4">
        <v>-4888482.9713896597</v>
      </c>
      <c r="F1252" s="4">
        <v>-5188601.0395266498</v>
      </c>
      <c r="G1252" s="4">
        <v>-5423387.4014893202</v>
      </c>
      <c r="H1252" s="4">
        <v>-5793633.0925366497</v>
      </c>
      <c r="I1252" s="4">
        <v>-5929276.5832223203</v>
      </c>
    </row>
    <row r="1253" spans="1:9" outlineLevel="1" x14ac:dyDescent="0.2">
      <c r="A1253" s="5" t="s">
        <v>707</v>
      </c>
      <c r="D1253" s="4">
        <v>-485392.95385309798</v>
      </c>
      <c r="E1253" s="4">
        <v>-1966284.3874907601</v>
      </c>
      <c r="F1253" s="4">
        <v>-2042083.2483957801</v>
      </c>
      <c r="G1253" s="4">
        <v>-2115367.5463876501</v>
      </c>
      <c r="H1253" s="4">
        <v>-2217526.66490896</v>
      </c>
      <c r="I1253" s="4">
        <v>-2293730.1407674099</v>
      </c>
    </row>
    <row r="1254" spans="1:9" outlineLevel="1" x14ac:dyDescent="0.2">
      <c r="A1254" s="5" t="s">
        <v>708</v>
      </c>
      <c r="D1254" s="4">
        <v>-14985.544083033799</v>
      </c>
      <c r="E1254" s="4">
        <v>-55500.753465089903</v>
      </c>
      <c r="F1254" s="4">
        <v>-55939.091599943298</v>
      </c>
      <c r="G1254" s="4">
        <v>-57038.572370589798</v>
      </c>
      <c r="H1254" s="4">
        <v>-58704.639395999802</v>
      </c>
      <c r="I1254" s="4">
        <v>-59114.691198993998</v>
      </c>
    </row>
    <row r="1255" spans="1:9" outlineLevel="1" x14ac:dyDescent="0.2">
      <c r="A1255" s="5" t="s">
        <v>709</v>
      </c>
      <c r="D1255" s="4">
        <v>-48922.082931994002</v>
      </c>
      <c r="E1255" s="4">
        <v>-185691.03942421899</v>
      </c>
      <c r="F1255" s="4">
        <v>-190822.14881391</v>
      </c>
      <c r="G1255" s="4">
        <v>-194410.850035304</v>
      </c>
      <c r="H1255" s="4">
        <v>-202219.135277778</v>
      </c>
      <c r="I1255" s="4">
        <v>-204056.52187725701</v>
      </c>
    </row>
    <row r="1256" spans="1:9" outlineLevel="1" x14ac:dyDescent="0.2">
      <c r="A1256" s="5" t="s">
        <v>1128</v>
      </c>
    </row>
    <row r="1257" spans="1:9" outlineLevel="1" x14ac:dyDescent="0.2">
      <c r="A1257" s="5" t="s">
        <v>704</v>
      </c>
      <c r="C1257" s="4">
        <v>-84081473.321155295</v>
      </c>
      <c r="D1257" s="4">
        <v>-80049468.515269101</v>
      </c>
      <c r="E1257" s="4">
        <v>-77559767.773681298</v>
      </c>
    </row>
    <row r="1258" spans="1:9" outlineLevel="1" x14ac:dyDescent="0.2">
      <c r="A1258" s="5" t="s">
        <v>705</v>
      </c>
      <c r="C1258" s="4">
        <v>-69583538.413608894</v>
      </c>
      <c r="D1258" s="4">
        <v>-64545131.372979499</v>
      </c>
      <c r="E1258" s="4">
        <v>-62852259.313312203</v>
      </c>
    </row>
    <row r="1259" spans="1:9" outlineLevel="1" x14ac:dyDescent="0.2">
      <c r="A1259" s="5" t="s">
        <v>706</v>
      </c>
      <c r="C1259" s="4">
        <v>-4479885.7493302096</v>
      </c>
      <c r="D1259" s="4">
        <v>-4237059.1437127599</v>
      </c>
      <c r="E1259" s="4">
        <v>-4300184.8166216202</v>
      </c>
    </row>
    <row r="1260" spans="1:9" outlineLevel="1" x14ac:dyDescent="0.2">
      <c r="A1260" s="5" t="s">
        <v>707</v>
      </c>
      <c r="C1260" s="4">
        <v>-679243.89350262401</v>
      </c>
      <c r="D1260" s="4">
        <v>-625779.88462508295</v>
      </c>
      <c r="E1260" s="4">
        <v>-647728.33842305397</v>
      </c>
    </row>
    <row r="1261" spans="1:9" outlineLevel="1" x14ac:dyDescent="0.2">
      <c r="A1261" s="5" t="s">
        <v>708</v>
      </c>
      <c r="C1261" s="4">
        <v>-36634.676070295201</v>
      </c>
      <c r="D1261" s="4">
        <v>-32016.156913820902</v>
      </c>
      <c r="E1261" s="4">
        <v>-31572.591158990399</v>
      </c>
    </row>
    <row r="1262" spans="1:9" outlineLevel="1" x14ac:dyDescent="0.2">
      <c r="A1262" s="5" t="s">
        <v>709</v>
      </c>
      <c r="C1262" s="4">
        <v>-139223.94633263699</v>
      </c>
      <c r="D1262" s="4">
        <v>-126406.92649964801</v>
      </c>
      <c r="E1262" s="4">
        <v>-123696.16680273</v>
      </c>
    </row>
    <row r="1263" spans="1:9" outlineLevel="1" x14ac:dyDescent="0.2">
      <c r="A1263" s="5" t="s">
        <v>1019</v>
      </c>
    </row>
    <row r="1264" spans="1:9" outlineLevel="1" x14ac:dyDescent="0.2">
      <c r="A1264" s="5" t="s">
        <v>1020</v>
      </c>
    </row>
    <row r="1265" spans="1:9" outlineLevel="1" x14ac:dyDescent="0.2">
      <c r="A1265" s="5" t="s">
        <v>625</v>
      </c>
      <c r="D1265" s="4">
        <v>-184635100.18218499</v>
      </c>
      <c r="E1265" s="4">
        <v>-15113100.2592107</v>
      </c>
      <c r="F1265" s="4">
        <v>-1004441.72794929</v>
      </c>
      <c r="G1265" s="4">
        <v>-1740350.09613361</v>
      </c>
      <c r="H1265" s="4">
        <v>-1527437.8271053401</v>
      </c>
      <c r="I1265" s="4">
        <v>-3173246.2956721401</v>
      </c>
    </row>
    <row r="1266" spans="1:9" outlineLevel="1" x14ac:dyDescent="0.2">
      <c r="A1266" s="5" t="s">
        <v>1180</v>
      </c>
    </row>
    <row r="1267" spans="1:9" outlineLevel="1" x14ac:dyDescent="0.2">
      <c r="A1267" s="5" t="s">
        <v>625</v>
      </c>
      <c r="B1267" s="4">
        <v>-422705</v>
      </c>
      <c r="C1267" s="4">
        <v>-9846065</v>
      </c>
      <c r="D1267" s="4">
        <v>-421202</v>
      </c>
      <c r="E1267" s="4">
        <v>1134110</v>
      </c>
      <c r="F1267" s="4">
        <v>560378.752561489</v>
      </c>
      <c r="G1267" s="4">
        <v>-942486.03855286306</v>
      </c>
      <c r="H1267" s="4">
        <v>-498734.90844792302</v>
      </c>
      <c r="I1267" s="4">
        <v>369637.81765788898</v>
      </c>
    </row>
    <row r="1268" spans="1:9" outlineLevel="1" x14ac:dyDescent="0.2">
      <c r="A1268" s="5" t="s">
        <v>933</v>
      </c>
    </row>
    <row r="1269" spans="1:9" outlineLevel="1" x14ac:dyDescent="0.2">
      <c r="A1269" s="5" t="s">
        <v>1181</v>
      </c>
    </row>
    <row r="1270" spans="1:9" outlineLevel="1" x14ac:dyDescent="0.2">
      <c r="A1270" s="5" t="s">
        <v>625</v>
      </c>
      <c r="B1270" s="4">
        <v>-200768.116666666</v>
      </c>
      <c r="C1270" s="4">
        <v>-410484.037616666</v>
      </c>
      <c r="D1270" s="4">
        <v>-611663.52150972304</v>
      </c>
      <c r="E1270" s="4">
        <v>-1279766.3150611599</v>
      </c>
      <c r="F1270" s="4">
        <v>-4653239.5875167996</v>
      </c>
      <c r="G1270" s="4">
        <v>-4638319.1888046302</v>
      </c>
      <c r="H1270" s="4">
        <v>-4413986.3481766898</v>
      </c>
      <c r="I1270" s="4">
        <v>-4155372.6794992299</v>
      </c>
    </row>
    <row r="1271" spans="1:9" outlineLevel="1" x14ac:dyDescent="0.2">
      <c r="A1271" s="5" t="s">
        <v>941</v>
      </c>
    </row>
    <row r="1272" spans="1:9" outlineLevel="1" x14ac:dyDescent="0.2">
      <c r="A1272" s="5" t="s">
        <v>942</v>
      </c>
    </row>
    <row r="1273" spans="1:9" outlineLevel="1" x14ac:dyDescent="0.2">
      <c r="A1273" s="5" t="s">
        <v>625</v>
      </c>
      <c r="B1273" s="4">
        <v>-6458461.9785000002</v>
      </c>
      <c r="C1273" s="4">
        <v>-3873060.3397499998</v>
      </c>
      <c r="D1273" s="4">
        <v>-6773882.3728641002</v>
      </c>
      <c r="E1273" s="4">
        <v>-6239792.4683519201</v>
      </c>
      <c r="F1273" s="4">
        <v>-3464453.4029295798</v>
      </c>
      <c r="G1273" s="4">
        <v>-5461069.7102688402</v>
      </c>
      <c r="H1273" s="4">
        <v>-2493007.4934006101</v>
      </c>
      <c r="I1273" s="4">
        <v>-324938.05685468798</v>
      </c>
    </row>
    <row r="1274" spans="1:9" outlineLevel="1" x14ac:dyDescent="0.2">
      <c r="A1274" s="5" t="s">
        <v>943</v>
      </c>
    </row>
    <row r="1275" spans="1:9" outlineLevel="1" x14ac:dyDescent="0.2">
      <c r="A1275" s="5" t="s">
        <v>942</v>
      </c>
    </row>
    <row r="1276" spans="1:9" outlineLevel="1" x14ac:dyDescent="0.2">
      <c r="A1276" s="5" t="s">
        <v>944</v>
      </c>
      <c r="B1276" s="4">
        <v>-1073969.49</v>
      </c>
      <c r="C1276" s="4">
        <v>-644046.31499999994</v>
      </c>
      <c r="D1276" s="4">
        <v>-1126420.3492290999</v>
      </c>
      <c r="E1276" s="4">
        <v>-1037607.21318021</v>
      </c>
      <c r="F1276" s="4">
        <v>-576099.58325359703</v>
      </c>
      <c r="G1276" s="4">
        <v>-908114.38870683697</v>
      </c>
      <c r="H1276" s="4">
        <v>-414559.06919738097</v>
      </c>
      <c r="I1276" s="4">
        <v>-54033.539310681299</v>
      </c>
    </row>
    <row r="1277" spans="1:9" outlineLevel="1" x14ac:dyDescent="0.2">
      <c r="A1277" s="5" t="s">
        <v>947</v>
      </c>
    </row>
    <row r="1278" spans="1:9" outlineLevel="1" x14ac:dyDescent="0.2">
      <c r="A1278" s="5" t="s">
        <v>1021</v>
      </c>
    </row>
    <row r="1279" spans="1:9" outlineLevel="1" x14ac:dyDescent="0.2">
      <c r="A1279" s="5" t="s">
        <v>949</v>
      </c>
      <c r="D1279" s="4">
        <v>6734593.6197727202</v>
      </c>
      <c r="E1279" s="4">
        <v>-166673193.22630501</v>
      </c>
    </row>
    <row r="1280" spans="1:9" outlineLevel="1" x14ac:dyDescent="0.2">
      <c r="A1280" s="5" t="s">
        <v>950</v>
      </c>
    </row>
    <row r="1281" spans="1:9" outlineLevel="1" x14ac:dyDescent="0.2">
      <c r="A1281" s="5" t="s">
        <v>1022</v>
      </c>
    </row>
    <row r="1282" spans="1:9" outlineLevel="1" x14ac:dyDescent="0.2">
      <c r="A1282" s="5" t="s">
        <v>625</v>
      </c>
      <c r="D1282" s="4">
        <v>-3548000</v>
      </c>
      <c r="E1282" s="4">
        <v>-10392000</v>
      </c>
      <c r="F1282" s="4">
        <v>-10608000</v>
      </c>
      <c r="G1282" s="4">
        <v>-10836000</v>
      </c>
      <c r="H1282" s="4">
        <v>-11071000</v>
      </c>
      <c r="I1282" s="4">
        <v>-11304000</v>
      </c>
    </row>
    <row r="1283" spans="1:9" outlineLevel="1" x14ac:dyDescent="0.2">
      <c r="A1283" s="5" t="s">
        <v>1023</v>
      </c>
    </row>
    <row r="1284" spans="1:9" outlineLevel="1" x14ac:dyDescent="0.2">
      <c r="A1284" s="5" t="s">
        <v>625</v>
      </c>
      <c r="B1284" s="4">
        <v>-19953431.34</v>
      </c>
      <c r="C1284" s="4">
        <v>-20618347.4099999</v>
      </c>
      <c r="D1284" s="4">
        <v>-22290863.25</v>
      </c>
      <c r="E1284" s="4">
        <v>-21870000</v>
      </c>
      <c r="F1284" s="4">
        <v>-22603000</v>
      </c>
      <c r="G1284" s="4">
        <v>-23359000</v>
      </c>
      <c r="H1284" s="4">
        <v>-24140000</v>
      </c>
      <c r="I1284" s="4">
        <v>-24957000</v>
      </c>
    </row>
    <row r="1285" spans="1:9" outlineLevel="1" x14ac:dyDescent="0.2">
      <c r="A1285" s="5" t="s">
        <v>1024</v>
      </c>
    </row>
    <row r="1286" spans="1:9" outlineLevel="1" x14ac:dyDescent="0.2">
      <c r="A1286" s="5" t="s">
        <v>625</v>
      </c>
      <c r="D1286" s="4">
        <v>825255</v>
      </c>
      <c r="E1286" s="4">
        <v>3001020</v>
      </c>
      <c r="F1286" s="4">
        <v>2880000</v>
      </c>
    </row>
    <row r="1287" spans="1:9" outlineLevel="1" x14ac:dyDescent="0.2">
      <c r="A1287" s="5" t="s">
        <v>1182</v>
      </c>
    </row>
    <row r="1288" spans="1:9" outlineLevel="1" x14ac:dyDescent="0.2">
      <c r="A1288" s="5" t="s">
        <v>625</v>
      </c>
      <c r="D1288" s="4">
        <v>-959376</v>
      </c>
    </row>
    <row r="1289" spans="1:9" outlineLevel="1" x14ac:dyDescent="0.2">
      <c r="A1289" s="5" t="s">
        <v>1025</v>
      </c>
    </row>
    <row r="1290" spans="1:9" outlineLevel="1" x14ac:dyDescent="0.2">
      <c r="A1290" s="5" t="s">
        <v>625</v>
      </c>
      <c r="D1290" s="4">
        <v>-825255</v>
      </c>
      <c r="E1290" s="4">
        <v>-3001020</v>
      </c>
      <c r="F1290" s="4">
        <v>-2880000</v>
      </c>
    </row>
    <row r="1291" spans="1:9" outlineLevel="1" x14ac:dyDescent="0.2">
      <c r="A1291" s="5" t="s">
        <v>1157</v>
      </c>
    </row>
    <row r="1292" spans="1:9" outlineLevel="1" x14ac:dyDescent="0.2">
      <c r="A1292" s="5" t="s">
        <v>625</v>
      </c>
      <c r="C1292" s="4">
        <v>-14160985.5</v>
      </c>
    </row>
    <row r="1293" spans="1:9" outlineLevel="1" x14ac:dyDescent="0.2">
      <c r="A1293" s="5" t="s">
        <v>1183</v>
      </c>
    </row>
    <row r="1294" spans="1:9" outlineLevel="1" x14ac:dyDescent="0.2">
      <c r="A1294" s="5" t="s">
        <v>625</v>
      </c>
      <c r="D1294" s="4">
        <v>-1490628</v>
      </c>
      <c r="E1294" s="4">
        <v>-2981256</v>
      </c>
      <c r="F1294" s="4">
        <v>-2981256</v>
      </c>
      <c r="G1294" s="4">
        <v>-2981256</v>
      </c>
      <c r="H1294" s="4">
        <v>-2981256</v>
      </c>
      <c r="I1294" s="4">
        <v>-2981256</v>
      </c>
    </row>
    <row r="1295" spans="1:9" outlineLevel="1" x14ac:dyDescent="0.2">
      <c r="A1295" s="5" t="s">
        <v>968</v>
      </c>
    </row>
    <row r="1296" spans="1:9" outlineLevel="1" x14ac:dyDescent="0.2">
      <c r="A1296" s="5" t="s">
        <v>1026</v>
      </c>
    </row>
    <row r="1297" spans="1:9" outlineLevel="1" x14ac:dyDescent="0.2">
      <c r="A1297" s="5" t="s">
        <v>625</v>
      </c>
      <c r="B1297" s="4">
        <v>-43534642.140000001</v>
      </c>
      <c r="E1297" s="4">
        <v>9.31322574615478E-10</v>
      </c>
      <c r="F1297" s="4">
        <v>16778.242079850199</v>
      </c>
      <c r="G1297" s="4">
        <v>-8138.2420795634298</v>
      </c>
      <c r="H1297" s="4">
        <v>-3.3734540920704599E-6</v>
      </c>
      <c r="I1297" s="4">
        <v>1.4848913997411701E-4</v>
      </c>
    </row>
    <row r="1298" spans="1:9" outlineLevel="1" x14ac:dyDescent="0.2">
      <c r="A1298" s="5" t="s">
        <v>1027</v>
      </c>
    </row>
    <row r="1299" spans="1:9" outlineLevel="1" x14ac:dyDescent="0.2">
      <c r="A1299" s="5" t="s">
        <v>625</v>
      </c>
      <c r="B1299" s="4">
        <v>2.18278728425502E-11</v>
      </c>
      <c r="D1299" s="4">
        <v>1087215.5730804999</v>
      </c>
      <c r="E1299" s="4">
        <v>-1087215.5730804901</v>
      </c>
      <c r="F1299" s="4">
        <v>-2.3283064365386901E-10</v>
      </c>
      <c r="G1299" s="4">
        <v>-4.3641193769872103E-8</v>
      </c>
      <c r="H1299" s="4">
        <v>5.3551048040389998E-9</v>
      </c>
      <c r="I1299" s="4">
        <v>8.5160718299448405E-6</v>
      </c>
    </row>
    <row r="1300" spans="1:9" outlineLevel="1" x14ac:dyDescent="0.2">
      <c r="A1300" s="5" t="s">
        <v>1028</v>
      </c>
    </row>
    <row r="1301" spans="1:9" outlineLevel="1" x14ac:dyDescent="0.2">
      <c r="A1301" s="5" t="s">
        <v>625</v>
      </c>
      <c r="B1301" s="4">
        <v>-1975.55</v>
      </c>
      <c r="F1301" s="4">
        <v>-6.3795596361160199E-8</v>
      </c>
      <c r="G1301" s="4">
        <v>5.1106326282024298E-8</v>
      </c>
      <c r="H1301" s="4">
        <v>3.4458935260772698E-8</v>
      </c>
      <c r="I1301" s="4">
        <v>2.4377368390560099E-6</v>
      </c>
    </row>
    <row r="1302" spans="1:9" outlineLevel="1" x14ac:dyDescent="0.2">
      <c r="A1302" s="5" t="s">
        <v>1029</v>
      </c>
    </row>
    <row r="1303" spans="1:9" outlineLevel="1" x14ac:dyDescent="0.2">
      <c r="A1303" s="5" t="s">
        <v>625</v>
      </c>
      <c r="B1303" s="4">
        <v>-1915590.5799999901</v>
      </c>
      <c r="C1303" s="4">
        <v>385383.37999999902</v>
      </c>
      <c r="D1303" s="4">
        <v>-682074.66</v>
      </c>
      <c r="E1303" s="4">
        <v>6809137.2326231198</v>
      </c>
      <c r="F1303" s="4">
        <v>-6809137.2326230798</v>
      </c>
      <c r="G1303" s="4">
        <v>6.28642737865448E-9</v>
      </c>
      <c r="H1303" s="4">
        <v>-1.7695128917694001E-6</v>
      </c>
      <c r="I1303" s="4">
        <v>1.0597053915262201E-4</v>
      </c>
    </row>
    <row r="1304" spans="1:9" outlineLevel="1" x14ac:dyDescent="0.2">
      <c r="A1304" s="5" t="s">
        <v>1030</v>
      </c>
    </row>
    <row r="1305" spans="1:9" outlineLevel="1" x14ac:dyDescent="0.2">
      <c r="A1305" s="5" t="s">
        <v>625</v>
      </c>
      <c r="C1305" s="4">
        <v>18402197.73</v>
      </c>
      <c r="D1305" s="4">
        <v>-15271992.5829877</v>
      </c>
      <c r="E1305" s="4">
        <v>10995881.4812987</v>
      </c>
      <c r="F1305" s="4">
        <v>-9444019.6169660594</v>
      </c>
      <c r="G1305" s="4">
        <v>141171.36135650901</v>
      </c>
      <c r="H1305" s="4">
        <v>436203.84077415202</v>
      </c>
      <c r="I1305" s="4">
        <v>-217485.50325734401</v>
      </c>
    </row>
    <row r="1306" spans="1:9" outlineLevel="1" x14ac:dyDescent="0.2">
      <c r="A1306" s="5" t="s">
        <v>974</v>
      </c>
    </row>
    <row r="1307" spans="1:9" outlineLevel="1" x14ac:dyDescent="0.2">
      <c r="A1307" s="5" t="s">
        <v>1184</v>
      </c>
    </row>
    <row r="1308" spans="1:9" outlineLevel="1" x14ac:dyDescent="0.2">
      <c r="A1308" s="5" t="s">
        <v>625</v>
      </c>
      <c r="C1308" s="4">
        <v>-11806416</v>
      </c>
      <c r="D1308" s="4">
        <v>-26783625</v>
      </c>
      <c r="E1308" s="4">
        <v>-23303114</v>
      </c>
      <c r="F1308" s="4">
        <v>-12000000</v>
      </c>
      <c r="G1308" s="4">
        <v>-12000000</v>
      </c>
      <c r="H1308" s="4">
        <v>-12000000</v>
      </c>
      <c r="I1308" s="4">
        <v>-12000000</v>
      </c>
    </row>
    <row r="1309" spans="1:9" x14ac:dyDescent="0.2">
      <c r="A1309" s="5" t="s">
        <v>1031</v>
      </c>
      <c r="B1309" s="4">
        <v>1348515066.4099901</v>
      </c>
      <c r="C1309" s="4">
        <v>1517069072.3699999</v>
      </c>
      <c r="D1309" s="4">
        <v>1634804464.6014199</v>
      </c>
      <c r="E1309" s="4">
        <v>1746408978.5255301</v>
      </c>
      <c r="F1309" s="4">
        <v>1479258963.3038099</v>
      </c>
      <c r="G1309" s="4">
        <v>1413857629.4839201</v>
      </c>
      <c r="H1309" s="4">
        <v>1275906907.4381599</v>
      </c>
      <c r="I1309" s="4">
        <v>1180160295.2730899</v>
      </c>
    </row>
    <row r="1310" spans="1:9" x14ac:dyDescent="0.2">
      <c r="A1310" s="5" t="s">
        <v>1032</v>
      </c>
      <c r="B1310" s="4">
        <v>0</v>
      </c>
      <c r="C1310" s="4">
        <v>0</v>
      </c>
      <c r="D1310" s="4">
        <v>0</v>
      </c>
      <c r="E1310" s="4">
        <v>0</v>
      </c>
      <c r="F1310" s="4">
        <v>0</v>
      </c>
      <c r="G1310" s="4">
        <v>0</v>
      </c>
      <c r="H1310" s="4">
        <v>0</v>
      </c>
      <c r="I1310" s="4">
        <v>0</v>
      </c>
    </row>
    <row r="1311" spans="1:9" x14ac:dyDescent="0.2">
      <c r="A1311" s="5" t="s">
        <v>1033</v>
      </c>
      <c r="B1311" s="4">
        <v>0</v>
      </c>
      <c r="C1311" s="4">
        <v>0</v>
      </c>
      <c r="D1311" s="4">
        <v>0</v>
      </c>
      <c r="E1311" s="4">
        <v>0</v>
      </c>
      <c r="F1311" s="4">
        <v>0</v>
      </c>
      <c r="G1311" s="4">
        <v>0</v>
      </c>
      <c r="H1311" s="4">
        <v>0</v>
      </c>
      <c r="I1311" s="4">
        <v>0</v>
      </c>
    </row>
    <row r="1312" spans="1:9" x14ac:dyDescent="0.2">
      <c r="A1312" s="5" t="s">
        <v>1034</v>
      </c>
      <c r="B1312" s="4">
        <v>0</v>
      </c>
      <c r="C1312" s="4">
        <v>0</v>
      </c>
      <c r="D1312" s="4">
        <v>0</v>
      </c>
      <c r="E1312" s="4">
        <v>0</v>
      </c>
      <c r="F1312" s="4">
        <v>0</v>
      </c>
      <c r="G1312" s="4">
        <v>0</v>
      </c>
      <c r="H1312" s="4">
        <v>0</v>
      </c>
      <c r="I1312" s="4">
        <v>0</v>
      </c>
    </row>
    <row r="1313" spans="1:9" x14ac:dyDescent="0.2">
      <c r="A1313" s="5" t="s">
        <v>1035</v>
      </c>
      <c r="B1313" s="27">
        <v>1348515066.4099901</v>
      </c>
      <c r="C1313" s="27">
        <v>1517069072.3699999</v>
      </c>
      <c r="D1313" s="27">
        <v>1634804464.6014199</v>
      </c>
      <c r="E1313" s="27">
        <v>1746408978.5255301</v>
      </c>
      <c r="F1313" s="27">
        <v>1479258963.3038099</v>
      </c>
      <c r="G1313" s="27">
        <v>1413857629.4839201</v>
      </c>
      <c r="H1313" s="27">
        <v>1275906907.4381599</v>
      </c>
      <c r="I1313" s="27">
        <v>1180160295.2730899</v>
      </c>
    </row>
    <row r="1315" spans="1:9" x14ac:dyDescent="0.2">
      <c r="A1315" s="9" t="s">
        <v>1036</v>
      </c>
    </row>
    <row r="1316" spans="1:9" hidden="1" outlineLevel="1" x14ac:dyDescent="0.2">
      <c r="A1316" s="5" t="s">
        <v>21</v>
      </c>
      <c r="B1316" s="4">
        <v>41954269</v>
      </c>
      <c r="C1316" s="4">
        <v>67126706</v>
      </c>
      <c r="D1316" s="4">
        <v>64922794.139470004</v>
      </c>
      <c r="E1316" s="4">
        <v>68688502.327708095</v>
      </c>
      <c r="F1316" s="4">
        <v>42605256.687148802</v>
      </c>
      <c r="G1316" s="4">
        <v>41004062.272504501</v>
      </c>
      <c r="H1316" s="4">
        <v>36114828.038903601</v>
      </c>
      <c r="I1316" s="4">
        <v>27680864.160171401</v>
      </c>
    </row>
    <row r="1317" spans="1:9" collapsed="1" x14ac:dyDescent="0.2">
      <c r="A1317" s="5" t="s">
        <v>1037</v>
      </c>
      <c r="B1317" s="4">
        <v>41954269</v>
      </c>
      <c r="C1317" s="4">
        <v>67126706</v>
      </c>
      <c r="D1317" s="4">
        <v>64922794.139470004</v>
      </c>
      <c r="E1317" s="4">
        <v>68688502.327708095</v>
      </c>
      <c r="F1317" s="4">
        <v>42605256.687148802</v>
      </c>
      <c r="G1317" s="4">
        <v>41004062.272504501</v>
      </c>
      <c r="H1317" s="4">
        <v>36114828.038903601</v>
      </c>
      <c r="I1317" s="4">
        <v>27680864.160171401</v>
      </c>
    </row>
    <row r="1318" spans="1:9" hidden="1" outlineLevel="1" x14ac:dyDescent="0.2">
      <c r="A1318" s="5" t="s">
        <v>21</v>
      </c>
      <c r="B1318" s="4">
        <v>77038486</v>
      </c>
      <c r="C1318" s="4">
        <v>61465054</v>
      </c>
      <c r="D1318" s="4">
        <v>68794604.246388495</v>
      </c>
      <c r="E1318" s="4">
        <v>83831333.433986202</v>
      </c>
      <c r="F1318" s="4">
        <v>82650292.223963797</v>
      </c>
      <c r="G1318" s="4">
        <v>74868365.757557899</v>
      </c>
      <c r="H1318" s="4">
        <v>71218713.511243403</v>
      </c>
      <c r="I1318" s="4">
        <v>69431447.883217797</v>
      </c>
    </row>
    <row r="1319" spans="1:9" collapsed="1" x14ac:dyDescent="0.2">
      <c r="A1319" s="5" t="s">
        <v>1038</v>
      </c>
      <c r="B1319" s="4">
        <v>77038486</v>
      </c>
      <c r="C1319" s="4">
        <v>61465054</v>
      </c>
      <c r="D1319" s="4">
        <v>68794604.246388495</v>
      </c>
      <c r="E1319" s="4">
        <v>83831333.433986202</v>
      </c>
      <c r="F1319" s="4">
        <v>82650292.223963797</v>
      </c>
      <c r="G1319" s="4">
        <v>74868365.757557899</v>
      </c>
      <c r="H1319" s="4">
        <v>71218713.511243403</v>
      </c>
      <c r="I1319" s="4">
        <v>69431447.883217797</v>
      </c>
    </row>
    <row r="1320" spans="1:9" x14ac:dyDescent="0.2">
      <c r="A1320" s="5" t="s">
        <v>1039</v>
      </c>
      <c r="B1320" s="4">
        <v>159648378</v>
      </c>
      <c r="C1320" s="4">
        <v>239127425</v>
      </c>
      <c r="D1320" s="4">
        <v>434664472.37498498</v>
      </c>
      <c r="E1320" s="4">
        <v>24655184.874768302</v>
      </c>
      <c r="F1320" s="4">
        <v>355230760.13399202</v>
      </c>
      <c r="G1320" s="4">
        <v>428346014.38091099</v>
      </c>
      <c r="H1320" s="4">
        <v>306761277.600622</v>
      </c>
      <c r="I1320" s="4">
        <v>545419906.29529798</v>
      </c>
    </row>
    <row r="1321" spans="1:9" x14ac:dyDescent="0.2">
      <c r="A1321" s="5" t="s">
        <v>1040</v>
      </c>
      <c r="B1321" s="4">
        <v>537723978</v>
      </c>
      <c r="C1321" s="4">
        <v>547298266</v>
      </c>
      <c r="D1321" s="4">
        <v>382344192.59700698</v>
      </c>
      <c r="E1321" s="4">
        <v>889678137.14702404</v>
      </c>
      <c r="F1321" s="4">
        <v>391773080.01738101</v>
      </c>
      <c r="G1321" s="4">
        <v>262247353.43618599</v>
      </c>
      <c r="H1321" s="4">
        <v>332707788.49300098</v>
      </c>
      <c r="I1321" s="4">
        <v>32842014.8476303</v>
      </c>
    </row>
    <row r="1322" spans="1:9" x14ac:dyDescent="0.2">
      <c r="A1322" s="5" t="s">
        <v>1041</v>
      </c>
      <c r="B1322" s="27">
        <v>816365111</v>
      </c>
      <c r="C1322" s="27">
        <v>915017451</v>
      </c>
      <c r="D1322" s="27">
        <v>950726063.35785198</v>
      </c>
      <c r="E1322" s="27">
        <v>1066853157.78348</v>
      </c>
      <c r="F1322" s="27">
        <v>872259389.06248701</v>
      </c>
      <c r="G1322" s="27">
        <v>806465795.84715998</v>
      </c>
      <c r="H1322" s="27">
        <v>746802607.64377105</v>
      </c>
      <c r="I1322" s="27">
        <v>675374233.18631697</v>
      </c>
    </row>
    <row r="1323" spans="1:9" x14ac:dyDescent="0.2">
      <c r="A1323" s="9" t="s">
        <v>1042</v>
      </c>
    </row>
    <row r="1324" spans="1:9" hidden="1" outlineLevel="1" x14ac:dyDescent="0.2">
      <c r="A1324" s="5" t="s">
        <v>21</v>
      </c>
      <c r="B1324" s="4">
        <v>4044589.3899999899</v>
      </c>
      <c r="C1324" s="4">
        <v>849027.72999999905</v>
      </c>
      <c r="D1324" s="4">
        <v>-7061.3251860474902</v>
      </c>
      <c r="E1324" s="4">
        <v>1756544.7246960499</v>
      </c>
      <c r="F1324" s="4">
        <v>129484.12135263901</v>
      </c>
      <c r="G1324" s="4">
        <v>69934.292288065597</v>
      </c>
      <c r="H1324" s="4">
        <v>82250.695413164605</v>
      </c>
      <c r="I1324" s="4">
        <v>104775.890736334</v>
      </c>
    </row>
    <row r="1325" spans="1:9" collapsed="1" x14ac:dyDescent="0.2">
      <c r="A1325" s="5" t="s">
        <v>1043</v>
      </c>
      <c r="B1325" s="4">
        <v>4044589.3899999899</v>
      </c>
      <c r="C1325" s="4">
        <v>849027.72999999905</v>
      </c>
      <c r="D1325" s="4">
        <v>-7061.3251860474902</v>
      </c>
      <c r="E1325" s="4">
        <v>1756544.7246960499</v>
      </c>
      <c r="F1325" s="4">
        <v>129484.12135263901</v>
      </c>
      <c r="G1325" s="4">
        <v>69934.292288065597</v>
      </c>
      <c r="H1325" s="4">
        <v>82250.695413164605</v>
      </c>
      <c r="I1325" s="4">
        <v>104775.890736334</v>
      </c>
    </row>
    <row r="1326" spans="1:9" hidden="1" outlineLevel="1" x14ac:dyDescent="0.2">
      <c r="A1326" s="5" t="s">
        <v>21</v>
      </c>
      <c r="B1326" s="4">
        <v>-1600027</v>
      </c>
      <c r="C1326" s="4">
        <v>-1695652</v>
      </c>
      <c r="D1326" s="4">
        <v>-1457987.12194241</v>
      </c>
      <c r="E1326" s="4">
        <v>-1427375.3621592701</v>
      </c>
      <c r="F1326" s="4">
        <v>-1561161.12563764</v>
      </c>
      <c r="G1326" s="4">
        <v>-1607899.8230697699</v>
      </c>
      <c r="H1326" s="4">
        <v>-1653933.21807604</v>
      </c>
      <c r="I1326" s="4">
        <v>-1698387.1230764301</v>
      </c>
    </row>
    <row r="1327" spans="1:9" collapsed="1" x14ac:dyDescent="0.2">
      <c r="A1327" s="5" t="s">
        <v>1044</v>
      </c>
      <c r="B1327" s="4">
        <v>-1600027</v>
      </c>
      <c r="C1327" s="4">
        <v>-1695652</v>
      </c>
      <c r="D1327" s="4">
        <v>-1457987.12194241</v>
      </c>
      <c r="E1327" s="4">
        <v>-1427375.3621592701</v>
      </c>
      <c r="F1327" s="4">
        <v>-1561161.12563764</v>
      </c>
      <c r="G1327" s="4">
        <v>-1607899.8230697699</v>
      </c>
      <c r="H1327" s="4">
        <v>-1653933.21807604</v>
      </c>
      <c r="I1327" s="4">
        <v>-1698387.1230764301</v>
      </c>
    </row>
    <row r="1328" spans="1:9" x14ac:dyDescent="0.2">
      <c r="A1328" s="5" t="s">
        <v>1045</v>
      </c>
      <c r="B1328" s="4">
        <v>25589580.309999999</v>
      </c>
      <c r="C1328" s="4">
        <v>5689091.3799999896</v>
      </c>
      <c r="D1328" s="4">
        <v>-837904.56514154898</v>
      </c>
      <c r="E1328" s="4">
        <v>10563221.2307858</v>
      </c>
      <c r="F1328" s="4">
        <v>778670.42067973502</v>
      </c>
      <c r="G1328" s="4">
        <v>420559.40316868498</v>
      </c>
      <c r="H1328" s="4">
        <v>494625.77287098498</v>
      </c>
      <c r="I1328" s="4">
        <v>630084.10656440898</v>
      </c>
    </row>
    <row r="1329" spans="1:9" x14ac:dyDescent="0.2">
      <c r="A1329" s="5" t="s">
        <v>1046</v>
      </c>
      <c r="B1329" s="4">
        <v>-9621984</v>
      </c>
      <c r="C1329" s="4">
        <v>-10197041</v>
      </c>
      <c r="D1329" s="4">
        <v>-8767801.8560446203</v>
      </c>
      <c r="E1329" s="4">
        <v>-8583716.3824396599</v>
      </c>
      <c r="F1329" s="4">
        <v>-9388255.3146300204</v>
      </c>
      <c r="G1329" s="4">
        <v>-9669324.8450968899</v>
      </c>
      <c r="H1329" s="4">
        <v>-9946152.9432482403</v>
      </c>
      <c r="I1329" s="4">
        <v>-10213482.562864199</v>
      </c>
    </row>
    <row r="1330" spans="1:9" x14ac:dyDescent="0.2">
      <c r="A1330" s="5" t="s">
        <v>1047</v>
      </c>
      <c r="B1330" s="27">
        <v>18412158.699999999</v>
      </c>
      <c r="C1330" s="27">
        <v>-5354573.8899999997</v>
      </c>
      <c r="D1330" s="27">
        <v>-11070754.8683146</v>
      </c>
      <c r="E1330" s="27">
        <v>2308674.2108829101</v>
      </c>
      <c r="F1330" s="27">
        <v>-10041261.8982352</v>
      </c>
      <c r="G1330" s="27">
        <v>-10786730.9727099</v>
      </c>
      <c r="H1330" s="27">
        <v>-11023209.693040101</v>
      </c>
      <c r="I1330" s="27">
        <v>-11177009.6886399</v>
      </c>
    </row>
    <row r="1331" spans="1:9" x14ac:dyDescent="0.2">
      <c r="A1331" s="9" t="s">
        <v>1048</v>
      </c>
    </row>
    <row r="1332" spans="1:9" x14ac:dyDescent="0.2">
      <c r="A1332" s="5" t="s">
        <v>1049</v>
      </c>
      <c r="B1332" s="4">
        <v>0</v>
      </c>
      <c r="C1332" s="4">
        <v>0</v>
      </c>
      <c r="D1332" s="4">
        <v>0</v>
      </c>
      <c r="E1332" s="4">
        <v>0</v>
      </c>
      <c r="F1332" s="4">
        <v>0</v>
      </c>
      <c r="G1332" s="4">
        <v>0</v>
      </c>
      <c r="H1332" s="4">
        <v>0</v>
      </c>
      <c r="I1332" s="4">
        <v>0</v>
      </c>
    </row>
    <row r="1333" spans="1:9" x14ac:dyDescent="0.2">
      <c r="A1333" s="5" t="s">
        <v>1050</v>
      </c>
      <c r="B1333" s="4">
        <v>0</v>
      </c>
      <c r="C1333" s="4">
        <v>0</v>
      </c>
      <c r="D1333" s="4">
        <v>415909.33999999898</v>
      </c>
      <c r="E1333" s="4">
        <v>1773144.4665461399</v>
      </c>
      <c r="F1333" s="4">
        <v>3782084.7226689002</v>
      </c>
      <c r="G1333" s="4">
        <v>5368007.2083523097</v>
      </c>
      <c r="H1333" s="4">
        <v>6929739.76914063</v>
      </c>
      <c r="I1333" s="4">
        <v>8519248.9003003594</v>
      </c>
    </row>
    <row r="1334" spans="1:9" x14ac:dyDescent="0.2">
      <c r="A1334" s="5" t="s">
        <v>1051</v>
      </c>
      <c r="B1334" s="4">
        <v>0</v>
      </c>
      <c r="C1334" s="4">
        <v>0</v>
      </c>
      <c r="D1334" s="4">
        <v>-37033289.681477197</v>
      </c>
      <c r="E1334" s="4">
        <v>-120224707.33408</v>
      </c>
      <c r="F1334" s="4">
        <v>-93617034.200598896</v>
      </c>
      <c r="G1334" s="4">
        <v>-72350536.744553298</v>
      </c>
      <c r="H1334" s="4">
        <v>-53901936.936802201</v>
      </c>
      <c r="I1334" s="4">
        <v>-29934550.744720802</v>
      </c>
    </row>
    <row r="1335" spans="1:9" x14ac:dyDescent="0.2">
      <c r="A1335" s="5" t="s">
        <v>1052</v>
      </c>
      <c r="B1335" s="4">
        <v>0</v>
      </c>
      <c r="C1335" s="4">
        <v>0</v>
      </c>
      <c r="D1335" s="4">
        <v>41624947.467659898</v>
      </c>
      <c r="E1335" s="4">
        <v>135644644.58696899</v>
      </c>
      <c r="F1335" s="4">
        <v>120640740.624827</v>
      </c>
      <c r="G1335" s="4">
        <v>106661015.24408101</v>
      </c>
      <c r="H1335" s="4">
        <v>95578878.9430006</v>
      </c>
      <c r="I1335" s="4">
        <v>78796881.867066503</v>
      </c>
    </row>
    <row r="1336" spans="1:9" x14ac:dyDescent="0.2">
      <c r="A1336" s="5" t="s">
        <v>1053</v>
      </c>
      <c r="B1336" s="27">
        <v>0</v>
      </c>
      <c r="C1336" s="27">
        <v>0</v>
      </c>
      <c r="D1336" s="27">
        <v>5007567.1261827201</v>
      </c>
      <c r="E1336" s="27">
        <v>17193081.719434299</v>
      </c>
      <c r="F1336" s="27">
        <v>30805791.146897499</v>
      </c>
      <c r="G1336" s="27">
        <v>39678485.707880899</v>
      </c>
      <c r="H1336" s="27">
        <v>48606681.775339</v>
      </c>
      <c r="I1336" s="27">
        <v>57381580.022646002</v>
      </c>
    </row>
    <row r="1338" spans="1:9" ht="10.8" thickBot="1" x14ac:dyDescent="0.25">
      <c r="A1338" s="9" t="s">
        <v>1054</v>
      </c>
      <c r="B1338" s="46">
        <v>834777269.70000005</v>
      </c>
      <c r="C1338" s="46">
        <v>909662877.11000001</v>
      </c>
      <c r="D1338" s="46">
        <v>944662875.61572003</v>
      </c>
      <c r="E1338" s="46">
        <v>1086354913.7138</v>
      </c>
      <c r="F1338" s="46">
        <v>893023918.311149</v>
      </c>
      <c r="G1338" s="46">
        <v>835357550.58233094</v>
      </c>
      <c r="H1338" s="46">
        <v>784386079.72607005</v>
      </c>
      <c r="I1338" s="46">
        <v>721578803.52032304</v>
      </c>
    </row>
    <row r="1339" spans="1:9" ht="10.8" thickTop="1" x14ac:dyDescent="0.2"/>
    <row r="1340" spans="1:9" x14ac:dyDescent="0.2">
      <c r="A1340" s="5" t="s">
        <v>1055</v>
      </c>
      <c r="B1340" s="4">
        <v>2183292336.1099901</v>
      </c>
      <c r="C1340" s="4">
        <v>2426731949.48</v>
      </c>
      <c r="D1340" s="4">
        <v>2579467340.2171402</v>
      </c>
      <c r="E1340" s="4">
        <v>2832763892.2393298</v>
      </c>
      <c r="F1340" s="4">
        <v>2372282881.6149602</v>
      </c>
      <c r="G1340" s="4">
        <v>2249215180.0662498</v>
      </c>
      <c r="H1340" s="4">
        <v>2060292987.1642301</v>
      </c>
      <c r="I1340" s="4">
        <v>1901739098.7934101</v>
      </c>
    </row>
    <row r="1341" spans="1:9" x14ac:dyDescent="0.2">
      <c r="A1341" s="5" t="s">
        <v>1056</v>
      </c>
      <c r="B1341" s="4">
        <v>0</v>
      </c>
      <c r="C1341" s="4">
        <v>0</v>
      </c>
      <c r="D1341" s="4">
        <v>-6931825.5199999996</v>
      </c>
      <c r="E1341" s="4">
        <v>-31276597</v>
      </c>
      <c r="F1341" s="4">
        <v>-64300567</v>
      </c>
      <c r="G1341" s="4">
        <v>-90497698</v>
      </c>
      <c r="H1341" s="4">
        <v>-116395892</v>
      </c>
      <c r="I1341" s="4">
        <v>-142788518</v>
      </c>
    </row>
    <row r="1342" spans="1:9" ht="10.8" thickBot="1" x14ac:dyDescent="0.25">
      <c r="A1342" s="5" t="s">
        <v>1057</v>
      </c>
      <c r="B1342" s="46">
        <v>2183292336.1099901</v>
      </c>
      <c r="C1342" s="46">
        <v>2426731949.48</v>
      </c>
      <c r="D1342" s="46">
        <v>2572535514.6971402</v>
      </c>
      <c r="E1342" s="46">
        <v>2801487295.2393298</v>
      </c>
      <c r="F1342" s="46">
        <v>2307982314.6149602</v>
      </c>
      <c r="G1342" s="46">
        <v>2158717482.0662498</v>
      </c>
      <c r="H1342" s="46">
        <v>1943897095.1642301</v>
      </c>
      <c r="I1342" s="46">
        <v>1758950580.7934101</v>
      </c>
    </row>
    <row r="1343" spans="1:9" ht="10.8" thickTop="1" x14ac:dyDescent="0.2"/>
    <row r="1344" spans="1:9" hidden="1" outlineLevel="1" x14ac:dyDescent="0.2">
      <c r="A1344" s="5" t="s">
        <v>534</v>
      </c>
    </row>
    <row r="1345" spans="1:9" hidden="1" outlineLevel="1" x14ac:dyDescent="0.2">
      <c r="A1345" s="5" t="s">
        <v>698</v>
      </c>
    </row>
    <row r="1346" spans="1:9" hidden="1" outlineLevel="1" x14ac:dyDescent="0.2">
      <c r="A1346" s="5" t="s">
        <v>699</v>
      </c>
    </row>
    <row r="1347" spans="1:9" hidden="1" outlineLevel="1" x14ac:dyDescent="0.2">
      <c r="A1347" s="5" t="s">
        <v>625</v>
      </c>
      <c r="B1347" s="4">
        <v>-39489194.369999997</v>
      </c>
      <c r="C1347" s="4">
        <v>-40703620.789999902</v>
      </c>
      <c r="D1347" s="4">
        <v>-39092134.940600798</v>
      </c>
      <c r="E1347" s="4">
        <v>-41121429.335615799</v>
      </c>
      <c r="F1347" s="4">
        <v>-41687645.529436998</v>
      </c>
      <c r="G1347" s="4">
        <v>-41714016.002064198</v>
      </c>
      <c r="H1347" s="4">
        <v>-41707559.523732901</v>
      </c>
      <c r="I1347" s="4">
        <v>-41706796.240299597</v>
      </c>
    </row>
    <row r="1348" spans="1:9" hidden="1" outlineLevel="1" x14ac:dyDescent="0.2">
      <c r="A1348" s="5" t="s">
        <v>700</v>
      </c>
    </row>
    <row r="1349" spans="1:9" hidden="1" outlineLevel="1" x14ac:dyDescent="0.2">
      <c r="A1349" s="5" t="s">
        <v>625</v>
      </c>
      <c r="B1349" s="4">
        <v>15952940.7199999</v>
      </c>
      <c r="C1349" s="4">
        <v>17269916.640000001</v>
      </c>
      <c r="D1349" s="4">
        <v>18500871.379654702</v>
      </c>
      <c r="E1349" s="4">
        <v>19750531.504455999</v>
      </c>
      <c r="F1349" s="4">
        <v>20699353.057242401</v>
      </c>
      <c r="G1349" s="4">
        <v>21384789.924574502</v>
      </c>
      <c r="H1349" s="4">
        <v>22070226.791906599</v>
      </c>
      <c r="I1349" s="4">
        <v>22755663.6592387</v>
      </c>
    </row>
    <row r="1350" spans="1:9" hidden="1" outlineLevel="1" x14ac:dyDescent="0.2">
      <c r="A1350" s="5" t="s">
        <v>703</v>
      </c>
    </row>
    <row r="1351" spans="1:9" hidden="1" outlineLevel="1" x14ac:dyDescent="0.2">
      <c r="A1351" s="5" t="s">
        <v>1128</v>
      </c>
    </row>
    <row r="1352" spans="1:9" hidden="1" outlineLevel="1" x14ac:dyDescent="0.2">
      <c r="A1352" s="5" t="s">
        <v>704</v>
      </c>
      <c r="C1352" s="4">
        <v>-84081473.321155295</v>
      </c>
      <c r="D1352" s="4">
        <v>-80049468.515269101</v>
      </c>
      <c r="E1352" s="4">
        <v>-77559767.773681298</v>
      </c>
    </row>
    <row r="1353" spans="1:9" hidden="1" outlineLevel="1" x14ac:dyDescent="0.2">
      <c r="A1353" s="5" t="s">
        <v>705</v>
      </c>
      <c r="C1353" s="4">
        <v>-69583538.413608894</v>
      </c>
      <c r="D1353" s="4">
        <v>-64545131.372979499</v>
      </c>
      <c r="E1353" s="4">
        <v>-62852259.313312203</v>
      </c>
    </row>
    <row r="1354" spans="1:9" hidden="1" outlineLevel="1" x14ac:dyDescent="0.2">
      <c r="A1354" s="5" t="s">
        <v>706</v>
      </c>
      <c r="C1354" s="4">
        <v>-4479885.7493302096</v>
      </c>
      <c r="D1354" s="4">
        <v>-4237059.1437127599</v>
      </c>
      <c r="E1354" s="4">
        <v>-4300184.8166216202</v>
      </c>
    </row>
    <row r="1355" spans="1:9" hidden="1" outlineLevel="1" x14ac:dyDescent="0.2">
      <c r="A1355" s="5" t="s">
        <v>707</v>
      </c>
      <c r="C1355" s="4">
        <v>-679243.89350262401</v>
      </c>
      <c r="D1355" s="4">
        <v>-625779.88462508295</v>
      </c>
      <c r="E1355" s="4">
        <v>-647728.33842305397</v>
      </c>
    </row>
    <row r="1356" spans="1:9" hidden="1" outlineLevel="1" x14ac:dyDescent="0.2">
      <c r="A1356" s="5" t="s">
        <v>708</v>
      </c>
      <c r="C1356" s="4">
        <v>-36634.676070295201</v>
      </c>
      <c r="D1356" s="4">
        <v>-32016.156913820902</v>
      </c>
      <c r="E1356" s="4">
        <v>-31572.591158990399</v>
      </c>
    </row>
    <row r="1357" spans="1:9" hidden="1" outlineLevel="1" x14ac:dyDescent="0.2">
      <c r="A1357" s="5" t="s">
        <v>709</v>
      </c>
      <c r="C1357" s="4">
        <v>-139223.94633263699</v>
      </c>
      <c r="D1357" s="4">
        <v>-126406.92649964801</v>
      </c>
      <c r="E1357" s="4">
        <v>-123696.16680273</v>
      </c>
    </row>
    <row r="1358" spans="1:9" hidden="1" outlineLevel="1" x14ac:dyDescent="0.2">
      <c r="A1358" s="5" t="s">
        <v>710</v>
      </c>
    </row>
    <row r="1359" spans="1:9" hidden="1" outlineLevel="1" x14ac:dyDescent="0.2">
      <c r="A1359" s="5" t="s">
        <v>711</v>
      </c>
    </row>
    <row r="1360" spans="1:9" hidden="1" outlineLevel="1" x14ac:dyDescent="0.2">
      <c r="A1360" s="5" t="s">
        <v>625</v>
      </c>
      <c r="D1360" s="4">
        <v>53149.11</v>
      </c>
      <c r="E1360" s="4">
        <v>187577.87999999899</v>
      </c>
      <c r="F1360" s="4">
        <v>187577.87999999899</v>
      </c>
      <c r="G1360" s="4">
        <v>187577.87999999899</v>
      </c>
      <c r="H1360" s="4">
        <v>187577.87999999899</v>
      </c>
      <c r="I1360" s="4">
        <v>187577.87999999899</v>
      </c>
    </row>
    <row r="1361" spans="1:9" hidden="1" outlineLevel="1" x14ac:dyDescent="0.2">
      <c r="A1361" s="5" t="s">
        <v>712</v>
      </c>
    </row>
    <row r="1362" spans="1:9" hidden="1" outlineLevel="1" x14ac:dyDescent="0.2">
      <c r="A1362" s="5" t="s">
        <v>625</v>
      </c>
      <c r="D1362" s="4">
        <v>16167368</v>
      </c>
      <c r="E1362" s="4">
        <v>59251450.468698896</v>
      </c>
      <c r="F1362" s="4">
        <v>59714860.505227298</v>
      </c>
      <c r="G1362" s="4">
        <v>61422789.548383601</v>
      </c>
      <c r="H1362" s="4">
        <v>62338948.589001797</v>
      </c>
      <c r="I1362" s="4">
        <v>63726176.742255598</v>
      </c>
    </row>
    <row r="1363" spans="1:9" hidden="1" outlineLevel="1" x14ac:dyDescent="0.2">
      <c r="A1363" s="5" t="s">
        <v>713</v>
      </c>
    </row>
    <row r="1364" spans="1:9" hidden="1" outlineLevel="1" x14ac:dyDescent="0.2">
      <c r="A1364" s="5" t="s">
        <v>625</v>
      </c>
      <c r="D1364" s="4">
        <v>17865602.629999999</v>
      </c>
      <c r="E1364" s="4">
        <v>28101886.019999899</v>
      </c>
      <c r="F1364" s="4">
        <v>28439892.169999901</v>
      </c>
      <c r="G1364" s="4">
        <v>34545427.739999898</v>
      </c>
      <c r="H1364" s="4">
        <v>35236336.294799998</v>
      </c>
      <c r="I1364" s="4">
        <v>35941063.020695999</v>
      </c>
    </row>
    <row r="1365" spans="1:9" hidden="1" outlineLevel="1" x14ac:dyDescent="0.2">
      <c r="A1365" s="5" t="s">
        <v>714</v>
      </c>
    </row>
    <row r="1366" spans="1:9" hidden="1" outlineLevel="1" x14ac:dyDescent="0.2">
      <c r="A1366" s="5" t="s">
        <v>625</v>
      </c>
      <c r="D1366" s="4">
        <v>21600</v>
      </c>
      <c r="E1366" s="4">
        <v>86400</v>
      </c>
      <c r="F1366" s="4">
        <v>86400</v>
      </c>
      <c r="G1366" s="4">
        <v>86400</v>
      </c>
      <c r="H1366" s="4">
        <v>86400</v>
      </c>
      <c r="I1366" s="4">
        <v>86400</v>
      </c>
    </row>
    <row r="1367" spans="1:9" hidden="1" outlineLevel="1" x14ac:dyDescent="0.2">
      <c r="A1367" s="5" t="s">
        <v>715</v>
      </c>
    </row>
    <row r="1368" spans="1:9" hidden="1" outlineLevel="1" x14ac:dyDescent="0.2">
      <c r="A1368" s="5" t="s">
        <v>625</v>
      </c>
      <c r="D1368" s="4">
        <v>11198100.490555599</v>
      </c>
      <c r="E1368" s="4">
        <v>45273566.3184314</v>
      </c>
      <c r="F1368" s="4">
        <v>44521470.6591639</v>
      </c>
      <c r="G1368" s="4">
        <v>44112447.102629699</v>
      </c>
      <c r="H1368" s="4">
        <v>42324205.106220201</v>
      </c>
      <c r="I1368" s="4">
        <v>40866403.599896103</v>
      </c>
    </row>
    <row r="1369" spans="1:9" hidden="1" outlineLevel="1" x14ac:dyDescent="0.2">
      <c r="A1369" s="5" t="s">
        <v>716</v>
      </c>
    </row>
    <row r="1370" spans="1:9" hidden="1" outlineLevel="1" x14ac:dyDescent="0.2">
      <c r="A1370" s="5" t="s">
        <v>625</v>
      </c>
      <c r="D1370" s="4">
        <v>60280.5</v>
      </c>
      <c r="E1370" s="4">
        <v>241122</v>
      </c>
      <c r="F1370" s="4">
        <v>241122</v>
      </c>
      <c r="G1370" s="4">
        <v>241122</v>
      </c>
      <c r="H1370" s="4">
        <v>241122</v>
      </c>
      <c r="I1370" s="4">
        <v>241122</v>
      </c>
    </row>
    <row r="1371" spans="1:9" hidden="1" outlineLevel="1" x14ac:dyDescent="0.2">
      <c r="A1371" s="5" t="s">
        <v>717</v>
      </c>
    </row>
    <row r="1372" spans="1:9" hidden="1" outlineLevel="1" x14ac:dyDescent="0.2">
      <c r="A1372" s="5" t="s">
        <v>625</v>
      </c>
      <c r="D1372" s="4">
        <v>988578.77</v>
      </c>
      <c r="E1372" s="4">
        <v>3293496.12</v>
      </c>
      <c r="F1372" s="4">
        <v>3293496.12</v>
      </c>
      <c r="G1372" s="4">
        <v>3293496.12</v>
      </c>
      <c r="H1372" s="4">
        <v>3293496.12</v>
      </c>
      <c r="I1372" s="4">
        <v>3293496.12</v>
      </c>
    </row>
    <row r="1373" spans="1:9" hidden="1" outlineLevel="1" x14ac:dyDescent="0.2">
      <c r="A1373" s="5" t="s">
        <v>718</v>
      </c>
    </row>
    <row r="1374" spans="1:9" hidden="1" outlineLevel="1" x14ac:dyDescent="0.2">
      <c r="A1374" s="5" t="s">
        <v>625</v>
      </c>
      <c r="D1374" s="4">
        <v>89725.660534389404</v>
      </c>
      <c r="E1374" s="4">
        <v>362758.00936906697</v>
      </c>
      <c r="F1374" s="4">
        <v>356728.77545601799</v>
      </c>
      <c r="G1374" s="4">
        <v>353454.45036949799</v>
      </c>
      <c r="H1374" s="4">
        <v>339126.02078820497</v>
      </c>
      <c r="I1374" s="4">
        <v>327445.27161174599</v>
      </c>
    </row>
    <row r="1375" spans="1:9" hidden="1" outlineLevel="1" x14ac:dyDescent="0.2">
      <c r="A1375" s="5" t="s">
        <v>719</v>
      </c>
    </row>
    <row r="1376" spans="1:9" hidden="1" outlineLevel="1" x14ac:dyDescent="0.2">
      <c r="A1376" s="5" t="s">
        <v>625</v>
      </c>
      <c r="D1376" s="4">
        <v>313408.84664044803</v>
      </c>
      <c r="E1376" s="4">
        <v>1178146.8446678701</v>
      </c>
      <c r="F1376" s="4">
        <v>1153583.5988386001</v>
      </c>
      <c r="G1376" s="4">
        <v>1113839.0679033899</v>
      </c>
      <c r="H1376" s="4">
        <v>988757.81303339999</v>
      </c>
      <c r="I1376" s="4">
        <v>952761.80300213897</v>
      </c>
    </row>
    <row r="1377" spans="1:9" hidden="1" outlineLevel="1" x14ac:dyDescent="0.2">
      <c r="A1377" s="5" t="s">
        <v>720</v>
      </c>
    </row>
    <row r="1378" spans="1:9" hidden="1" outlineLevel="1" x14ac:dyDescent="0.2">
      <c r="A1378" s="5" t="s">
        <v>625</v>
      </c>
      <c r="D1378" s="4">
        <v>89393.87</v>
      </c>
      <c r="E1378" s="4">
        <v>372140.85</v>
      </c>
      <c r="F1378" s="4">
        <v>372140.85</v>
      </c>
      <c r="G1378" s="4">
        <v>372140.85</v>
      </c>
      <c r="H1378" s="4">
        <v>372140.85</v>
      </c>
      <c r="I1378" s="4">
        <v>372140.85</v>
      </c>
    </row>
    <row r="1379" spans="1:9" hidden="1" outlineLevel="1" x14ac:dyDescent="0.2">
      <c r="A1379" s="5" t="s">
        <v>721</v>
      </c>
    </row>
    <row r="1380" spans="1:9" hidden="1" outlineLevel="1" x14ac:dyDescent="0.2">
      <c r="A1380" s="5" t="s">
        <v>625</v>
      </c>
      <c r="D1380" s="4">
        <v>79415.084182374005</v>
      </c>
      <c r="E1380" s="4">
        <v>332679.80253897101</v>
      </c>
      <c r="F1380" s="4">
        <v>337478.339095262</v>
      </c>
      <c r="G1380" s="4">
        <v>345325.84497096197</v>
      </c>
      <c r="H1380" s="4">
        <v>350044.32895031699</v>
      </c>
      <c r="I1380" s="4">
        <v>356468.44314314798</v>
      </c>
    </row>
    <row r="1381" spans="1:9" hidden="1" outlineLevel="1" x14ac:dyDescent="0.2">
      <c r="A1381" s="5" t="s">
        <v>722</v>
      </c>
    </row>
    <row r="1382" spans="1:9" hidden="1" outlineLevel="1" x14ac:dyDescent="0.2">
      <c r="A1382" s="5" t="s">
        <v>625</v>
      </c>
      <c r="D1382" s="4">
        <v>110749.08</v>
      </c>
      <c r="E1382" s="4">
        <v>266143.28999999998</v>
      </c>
      <c r="F1382" s="4">
        <v>247682.59</v>
      </c>
      <c r="G1382" s="4">
        <v>245082.549999999</v>
      </c>
      <c r="H1382" s="4">
        <v>242482.62</v>
      </c>
      <c r="I1382" s="4">
        <v>240099.25</v>
      </c>
    </row>
    <row r="1383" spans="1:9" hidden="1" outlineLevel="1" x14ac:dyDescent="0.2">
      <c r="A1383" s="5" t="s">
        <v>723</v>
      </c>
    </row>
    <row r="1384" spans="1:9" hidden="1" outlineLevel="1" x14ac:dyDescent="0.2">
      <c r="A1384" s="5" t="s">
        <v>625</v>
      </c>
      <c r="D1384" s="4">
        <v>401295.47</v>
      </c>
      <c r="E1384" s="4">
        <v>1684507.61</v>
      </c>
      <c r="F1384" s="4">
        <v>1684507.61</v>
      </c>
      <c r="G1384" s="4">
        <v>1684507.61</v>
      </c>
      <c r="H1384" s="4">
        <v>1684507.61</v>
      </c>
      <c r="I1384" s="4">
        <v>1684507.61</v>
      </c>
    </row>
    <row r="1385" spans="1:9" hidden="1" outlineLevel="1" x14ac:dyDescent="0.2">
      <c r="A1385" s="5" t="s">
        <v>724</v>
      </c>
    </row>
    <row r="1386" spans="1:9" hidden="1" outlineLevel="1" x14ac:dyDescent="0.2">
      <c r="A1386" s="5" t="s">
        <v>625</v>
      </c>
      <c r="D1386" s="4">
        <v>452817.12</v>
      </c>
      <c r="E1386" s="4">
        <v>1811268.48</v>
      </c>
      <c r="F1386" s="4">
        <v>1811268.48</v>
      </c>
      <c r="G1386" s="4">
        <v>1811268.48</v>
      </c>
      <c r="H1386" s="4">
        <v>1811268.48</v>
      </c>
      <c r="I1386" s="4">
        <v>1811268.48</v>
      </c>
    </row>
    <row r="1387" spans="1:9" hidden="1" outlineLevel="1" x14ac:dyDescent="0.2">
      <c r="A1387" s="5" t="s">
        <v>725</v>
      </c>
    </row>
    <row r="1388" spans="1:9" hidden="1" outlineLevel="1" x14ac:dyDescent="0.2">
      <c r="A1388" s="5" t="s">
        <v>625</v>
      </c>
      <c r="D1388" s="4">
        <v>-356508.02999999898</v>
      </c>
      <c r="E1388" s="4">
        <v>-1426032.1199999901</v>
      </c>
      <c r="F1388" s="4">
        <v>-1426032.1199999901</v>
      </c>
      <c r="G1388" s="4">
        <v>-1426032.1199999901</v>
      </c>
      <c r="H1388" s="4">
        <v>-1426032.1199999901</v>
      </c>
      <c r="I1388" s="4">
        <v>-1426032.1199999901</v>
      </c>
    </row>
    <row r="1389" spans="1:9" hidden="1" outlineLevel="1" x14ac:dyDescent="0.2">
      <c r="A1389" s="5" t="s">
        <v>726</v>
      </c>
    </row>
    <row r="1390" spans="1:9" hidden="1" outlineLevel="1" x14ac:dyDescent="0.2">
      <c r="A1390" s="5" t="s">
        <v>625</v>
      </c>
      <c r="D1390" s="4">
        <v>247439</v>
      </c>
      <c r="E1390" s="4">
        <v>1267915.8799999901</v>
      </c>
      <c r="F1390" s="4">
        <v>1398331.4659100999</v>
      </c>
      <c r="G1390" s="4">
        <v>1417506.12</v>
      </c>
      <c r="H1390" s="4">
        <v>1433848.88</v>
      </c>
      <c r="I1390" s="4">
        <v>1450191.66</v>
      </c>
    </row>
    <row r="1391" spans="1:9" hidden="1" outlineLevel="1" x14ac:dyDescent="0.2">
      <c r="A1391" s="5" t="s">
        <v>727</v>
      </c>
    </row>
    <row r="1392" spans="1:9" hidden="1" outlineLevel="1" x14ac:dyDescent="0.2">
      <c r="A1392" s="5" t="s">
        <v>625</v>
      </c>
      <c r="D1392" s="4">
        <v>223795</v>
      </c>
      <c r="E1392" s="4">
        <v>841974.386830681</v>
      </c>
      <c r="F1392" s="4">
        <v>1002948.78797808</v>
      </c>
      <c r="G1392" s="4">
        <v>1099584.91755067</v>
      </c>
      <c r="H1392" s="4">
        <v>1153561.7112372799</v>
      </c>
      <c r="I1392" s="4">
        <v>1201408.5871005401</v>
      </c>
    </row>
    <row r="1393" spans="1:9" hidden="1" outlineLevel="1" x14ac:dyDescent="0.2">
      <c r="A1393" s="5" t="s">
        <v>728</v>
      </c>
    </row>
    <row r="1394" spans="1:9" hidden="1" outlineLevel="1" x14ac:dyDescent="0.2">
      <c r="A1394" s="5" t="s">
        <v>625</v>
      </c>
      <c r="D1394" s="4">
        <v>4414687.68</v>
      </c>
      <c r="E1394" s="4">
        <v>17541660</v>
      </c>
      <c r="F1394" s="4">
        <v>17541660</v>
      </c>
      <c r="G1394" s="4">
        <v>17541660</v>
      </c>
      <c r="H1394" s="4">
        <v>17541660</v>
      </c>
      <c r="I1394" s="4">
        <v>17541660</v>
      </c>
    </row>
    <row r="1395" spans="1:9" hidden="1" outlineLevel="1" x14ac:dyDescent="0.2">
      <c r="A1395" s="5" t="s">
        <v>729</v>
      </c>
    </row>
    <row r="1396" spans="1:9" hidden="1" outlineLevel="1" x14ac:dyDescent="0.2">
      <c r="A1396" s="5" t="s">
        <v>625</v>
      </c>
      <c r="D1396" s="4">
        <v>1692836</v>
      </c>
      <c r="E1396" s="4">
        <v>5968234.5648136996</v>
      </c>
      <c r="F1396" s="4">
        <v>6046323.6905591097</v>
      </c>
      <c r="G1396" s="4">
        <v>6156500.7920494098</v>
      </c>
      <c r="H1396" s="4">
        <v>6246692.10264959</v>
      </c>
      <c r="I1396" s="4">
        <v>6348153.4625916397</v>
      </c>
    </row>
    <row r="1397" spans="1:9" hidden="1" outlineLevel="1" x14ac:dyDescent="0.2">
      <c r="A1397" s="5" t="s">
        <v>730</v>
      </c>
    </row>
    <row r="1398" spans="1:9" hidden="1" outlineLevel="1" x14ac:dyDescent="0.2">
      <c r="A1398" s="5" t="s">
        <v>625</v>
      </c>
      <c r="D1398" s="4">
        <v>3733643</v>
      </c>
      <c r="E1398" s="4">
        <v>14693791</v>
      </c>
      <c r="F1398" s="4">
        <v>14693791</v>
      </c>
      <c r="G1398" s="4">
        <v>14693791</v>
      </c>
      <c r="H1398" s="4">
        <v>14693791</v>
      </c>
      <c r="I1398" s="4">
        <v>14693791</v>
      </c>
    </row>
    <row r="1399" spans="1:9" hidden="1" outlineLevel="1" x14ac:dyDescent="0.2">
      <c r="A1399" s="5" t="s">
        <v>731</v>
      </c>
    </row>
    <row r="1400" spans="1:9" hidden="1" outlineLevel="1" x14ac:dyDescent="0.2">
      <c r="A1400" s="5" t="s">
        <v>625</v>
      </c>
      <c r="D1400" s="4">
        <v>2906994.16</v>
      </c>
      <c r="E1400" s="4">
        <v>11453166.7999999</v>
      </c>
      <c r="F1400" s="4">
        <v>13105720.2299999</v>
      </c>
      <c r="G1400" s="4">
        <v>11023540.18</v>
      </c>
      <c r="H1400" s="4">
        <v>11461375.42</v>
      </c>
      <c r="I1400" s="4">
        <v>10612189.18</v>
      </c>
    </row>
    <row r="1401" spans="1:9" hidden="1" outlineLevel="1" x14ac:dyDescent="0.2">
      <c r="A1401" s="5" t="s">
        <v>732</v>
      </c>
    </row>
    <row r="1402" spans="1:9" hidden="1" outlineLevel="1" x14ac:dyDescent="0.2">
      <c r="A1402" s="5" t="s">
        <v>625</v>
      </c>
      <c r="D1402" s="4">
        <v>2593349.0973379598</v>
      </c>
      <c r="E1402" s="4">
        <v>10362633.0969395</v>
      </c>
      <c r="F1402" s="4">
        <v>10358790.1390239</v>
      </c>
      <c r="G1402" s="4">
        <v>10358342.1080279</v>
      </c>
      <c r="H1402" s="4">
        <v>10358346.0716994</v>
      </c>
      <c r="I1402" s="4">
        <v>10358356.624530001</v>
      </c>
    </row>
    <row r="1403" spans="1:9" hidden="1" outlineLevel="1" x14ac:dyDescent="0.2">
      <c r="A1403" s="5" t="s">
        <v>733</v>
      </c>
    </row>
    <row r="1404" spans="1:9" hidden="1" outlineLevel="1" x14ac:dyDescent="0.2">
      <c r="A1404" s="5" t="s">
        <v>625</v>
      </c>
      <c r="D1404" s="4">
        <v>74259</v>
      </c>
      <c r="E1404" s="4">
        <v>401304</v>
      </c>
      <c r="F1404" s="4">
        <v>405312</v>
      </c>
      <c r="G1404" s="4">
        <v>409368</v>
      </c>
      <c r="H1404" s="4">
        <v>413460</v>
      </c>
      <c r="I1404" s="4">
        <v>417600</v>
      </c>
    </row>
    <row r="1405" spans="1:9" hidden="1" outlineLevel="1" x14ac:dyDescent="0.2">
      <c r="A1405" s="5" t="s">
        <v>734</v>
      </c>
    </row>
    <row r="1406" spans="1:9" hidden="1" outlineLevel="1" x14ac:dyDescent="0.2">
      <c r="A1406" s="5" t="s">
        <v>625</v>
      </c>
      <c r="D1406" s="4">
        <v>287391</v>
      </c>
      <c r="E1406" s="4">
        <v>1553112</v>
      </c>
      <c r="F1406" s="4">
        <v>1568640</v>
      </c>
      <c r="G1406" s="4">
        <v>1584324</v>
      </c>
      <c r="H1406" s="4">
        <v>1600176</v>
      </c>
      <c r="I1406" s="4">
        <v>1616172</v>
      </c>
    </row>
    <row r="1407" spans="1:9" hidden="1" outlineLevel="1" x14ac:dyDescent="0.2">
      <c r="A1407" s="5" t="s">
        <v>735</v>
      </c>
    </row>
    <row r="1408" spans="1:9" hidden="1" outlineLevel="1" x14ac:dyDescent="0.2">
      <c r="A1408" s="5" t="s">
        <v>625</v>
      </c>
      <c r="D1408" s="4">
        <v>250116.842621527</v>
      </c>
      <c r="E1408" s="4">
        <v>1093956.19856288</v>
      </c>
      <c r="F1408" s="4">
        <v>1092740.6414737899</v>
      </c>
      <c r="G1408" s="4">
        <v>1092072.64945803</v>
      </c>
      <c r="H1408" s="4">
        <v>1091924.11454002</v>
      </c>
      <c r="I1408" s="4">
        <v>1091906.2872093699</v>
      </c>
    </row>
    <row r="1409" spans="1:9" hidden="1" outlineLevel="1" x14ac:dyDescent="0.2">
      <c r="A1409" s="5" t="s">
        <v>736</v>
      </c>
    </row>
    <row r="1410" spans="1:9" hidden="1" outlineLevel="1" x14ac:dyDescent="0.2">
      <c r="A1410" s="5" t="s">
        <v>625</v>
      </c>
      <c r="D1410" s="4">
        <v>25152.0788368055</v>
      </c>
      <c r="E1410" s="4">
        <v>118646.67757666</v>
      </c>
      <c r="F1410" s="4">
        <v>118233.219926465</v>
      </c>
      <c r="G1410" s="4">
        <v>118072.52246767101</v>
      </c>
      <c r="H1410" s="4">
        <v>118049.399292509</v>
      </c>
      <c r="I1410" s="4">
        <v>118048.460084058</v>
      </c>
    </row>
    <row r="1411" spans="1:9" hidden="1" outlineLevel="1" x14ac:dyDescent="0.2">
      <c r="A1411" s="5" t="s">
        <v>737</v>
      </c>
    </row>
    <row r="1412" spans="1:9" hidden="1" outlineLevel="1" x14ac:dyDescent="0.2">
      <c r="A1412" s="5" t="s">
        <v>625</v>
      </c>
      <c r="D1412" s="4">
        <v>-3012.1432465277699</v>
      </c>
      <c r="E1412" s="4">
        <v>-12484.597100213499</v>
      </c>
      <c r="F1412" s="4">
        <v>-12517.375567004499</v>
      </c>
      <c r="G1412" s="4">
        <v>-12511.89188567</v>
      </c>
      <c r="H1412" s="4">
        <v>-12510.259336556799</v>
      </c>
      <c r="I1412" s="4">
        <v>-12510.088601818399</v>
      </c>
    </row>
    <row r="1413" spans="1:9" hidden="1" outlineLevel="1" x14ac:dyDescent="0.2">
      <c r="A1413" s="5" t="s">
        <v>738</v>
      </c>
    </row>
    <row r="1414" spans="1:9" hidden="1" outlineLevel="1" x14ac:dyDescent="0.2">
      <c r="A1414" s="5" t="s">
        <v>625</v>
      </c>
      <c r="D1414" s="4">
        <v>2689.3133101851799</v>
      </c>
      <c r="E1414" s="4">
        <v>8274.7516199705697</v>
      </c>
      <c r="F1414" s="4">
        <v>8371.8935626347393</v>
      </c>
      <c r="G1414" s="4">
        <v>8382.0122256941395</v>
      </c>
      <c r="H1414" s="4">
        <v>8383.8178173557208</v>
      </c>
      <c r="I1414" s="4">
        <v>8384.0882979889302</v>
      </c>
    </row>
    <row r="1415" spans="1:9" hidden="1" outlineLevel="1" x14ac:dyDescent="0.2">
      <c r="A1415" s="5" t="s">
        <v>739</v>
      </c>
    </row>
    <row r="1416" spans="1:9" hidden="1" outlineLevel="1" x14ac:dyDescent="0.2">
      <c r="A1416" s="5" t="s">
        <v>625</v>
      </c>
      <c r="D1416" s="4">
        <v>14532550</v>
      </c>
      <c r="E1416" s="4">
        <v>42126291.625</v>
      </c>
      <c r="F1416" s="4">
        <v>43591252.169027001</v>
      </c>
      <c r="G1416" s="4">
        <v>49828607.083466701</v>
      </c>
      <c r="H1416" s="4">
        <v>58776189.964655101</v>
      </c>
      <c r="I1416" s="4">
        <v>63197393.721120603</v>
      </c>
    </row>
    <row r="1417" spans="1:9" hidden="1" outlineLevel="1" x14ac:dyDescent="0.2">
      <c r="A1417" s="5" t="s">
        <v>740</v>
      </c>
    </row>
    <row r="1418" spans="1:9" hidden="1" outlineLevel="1" x14ac:dyDescent="0.2">
      <c r="A1418" s="5" t="s">
        <v>625</v>
      </c>
      <c r="D1418" s="4">
        <v>2650750</v>
      </c>
      <c r="E1418" s="4">
        <v>11920824</v>
      </c>
      <c r="F1418" s="4">
        <v>13419650</v>
      </c>
      <c r="G1418" s="4">
        <v>13765619.142857101</v>
      </c>
      <c r="H1418" s="4">
        <v>14901214.5714285</v>
      </c>
      <c r="I1418" s="4">
        <v>14326064.8571428</v>
      </c>
    </row>
    <row r="1419" spans="1:9" hidden="1" outlineLevel="1" x14ac:dyDescent="0.2">
      <c r="A1419" s="5" t="s">
        <v>741</v>
      </c>
    </row>
    <row r="1420" spans="1:9" hidden="1" outlineLevel="1" x14ac:dyDescent="0.2">
      <c r="A1420" s="5" t="s">
        <v>625</v>
      </c>
      <c r="D1420" s="4">
        <v>38442</v>
      </c>
      <c r="E1420" s="4">
        <v>223917</v>
      </c>
      <c r="F1420" s="4">
        <v>223917</v>
      </c>
      <c r="G1420" s="4">
        <v>223917</v>
      </c>
      <c r="H1420" s="4">
        <v>223917</v>
      </c>
      <c r="I1420" s="4">
        <v>223917</v>
      </c>
    </row>
    <row r="1421" spans="1:9" hidden="1" outlineLevel="1" x14ac:dyDescent="0.2">
      <c r="A1421" s="5" t="s">
        <v>742</v>
      </c>
    </row>
    <row r="1422" spans="1:9" hidden="1" outlineLevel="1" x14ac:dyDescent="0.2">
      <c r="A1422" s="5" t="s">
        <v>625</v>
      </c>
      <c r="D1422" s="4">
        <v>1087500</v>
      </c>
      <c r="E1422" s="4">
        <v>4458150</v>
      </c>
      <c r="F1422" s="4">
        <v>4458150</v>
      </c>
      <c r="G1422" s="4">
        <v>4599321.4285714198</v>
      </c>
      <c r="H1422" s="4">
        <v>5035526.1904761801</v>
      </c>
      <c r="I1422" s="4">
        <v>4818040.4761904702</v>
      </c>
    </row>
    <row r="1423" spans="1:9" hidden="1" outlineLevel="1" x14ac:dyDescent="0.2">
      <c r="A1423" s="5" t="s">
        <v>743</v>
      </c>
    </row>
    <row r="1424" spans="1:9" hidden="1" outlineLevel="1" x14ac:dyDescent="0.2">
      <c r="A1424" s="5" t="s">
        <v>625</v>
      </c>
      <c r="D1424" s="4">
        <v>-783750</v>
      </c>
      <c r="E1424" s="4">
        <v>-4496350</v>
      </c>
      <c r="F1424" s="4">
        <v>-4458150</v>
      </c>
      <c r="G1424" s="4">
        <v>-4599321.5</v>
      </c>
      <c r="H1424" s="4">
        <v>-5035527</v>
      </c>
      <c r="I1424" s="4">
        <v>-4818041</v>
      </c>
    </row>
    <row r="1425" spans="1:9" hidden="1" outlineLevel="1" x14ac:dyDescent="0.2">
      <c r="A1425" s="5" t="s">
        <v>744</v>
      </c>
    </row>
    <row r="1426" spans="1:9" hidden="1" outlineLevel="1" x14ac:dyDescent="0.2">
      <c r="A1426" s="5" t="s">
        <v>625</v>
      </c>
      <c r="D1426" s="4">
        <v>713930.33127507195</v>
      </c>
      <c r="E1426" s="4">
        <v>4095218.9099999899</v>
      </c>
      <c r="F1426" s="4">
        <v>4060426.8299999898</v>
      </c>
      <c r="G1426" s="4">
        <v>4189003.98999999</v>
      </c>
      <c r="H1426" s="4">
        <v>4586293.5999999903</v>
      </c>
      <c r="I1426" s="4">
        <v>4388210.2999999896</v>
      </c>
    </row>
    <row r="1427" spans="1:9" hidden="1" outlineLevel="1" x14ac:dyDescent="0.2">
      <c r="A1427" s="5" t="s">
        <v>745</v>
      </c>
    </row>
    <row r="1428" spans="1:9" hidden="1" outlineLevel="1" x14ac:dyDescent="0.2">
      <c r="A1428" s="5" t="s">
        <v>625</v>
      </c>
      <c r="D1428" s="4">
        <v>5142.3411592039702</v>
      </c>
      <c r="E1428" s="4">
        <v>27910.638917999899</v>
      </c>
      <c r="F1428" s="4">
        <v>27673.5162749999</v>
      </c>
      <c r="G1428" s="4">
        <v>28549.824929999901</v>
      </c>
      <c r="H1428" s="4">
        <v>31257.523000000001</v>
      </c>
      <c r="I1428" s="4">
        <v>29907.504000000001</v>
      </c>
    </row>
    <row r="1429" spans="1:9" hidden="1" outlineLevel="1" x14ac:dyDescent="0.2">
      <c r="A1429" s="5" t="s">
        <v>746</v>
      </c>
    </row>
    <row r="1430" spans="1:9" hidden="1" outlineLevel="1" x14ac:dyDescent="0.2">
      <c r="A1430" s="5" t="s">
        <v>625</v>
      </c>
      <c r="D1430" s="4">
        <v>64677.327565722902</v>
      </c>
      <c r="E1430" s="4">
        <v>373220.46389999997</v>
      </c>
      <c r="F1430" s="4">
        <v>370049.66506999999</v>
      </c>
      <c r="G1430" s="4">
        <v>381767.62919999898</v>
      </c>
      <c r="H1430" s="4">
        <v>417974.89999999898</v>
      </c>
      <c r="I1430" s="4">
        <v>399922.43</v>
      </c>
    </row>
    <row r="1431" spans="1:9" hidden="1" outlineLevel="1" x14ac:dyDescent="0.2">
      <c r="A1431" s="5" t="s">
        <v>747</v>
      </c>
    </row>
    <row r="1432" spans="1:9" hidden="1" outlineLevel="1" x14ac:dyDescent="0.2">
      <c r="A1432" s="5" t="s">
        <v>625</v>
      </c>
      <c r="D1432" s="4">
        <v>1221380.29</v>
      </c>
      <c r="E1432" s="4">
        <v>3300017.69</v>
      </c>
      <c r="F1432" s="4">
        <v>3300017.69</v>
      </c>
      <c r="G1432" s="4">
        <v>3300017.69</v>
      </c>
      <c r="H1432" s="4">
        <v>3300017.69</v>
      </c>
      <c r="I1432" s="4">
        <v>3300017.69</v>
      </c>
    </row>
    <row r="1433" spans="1:9" hidden="1" outlineLevel="1" x14ac:dyDescent="0.2">
      <c r="A1433" s="5" t="s">
        <v>748</v>
      </c>
    </row>
    <row r="1434" spans="1:9" hidden="1" outlineLevel="1" x14ac:dyDescent="0.2">
      <c r="A1434" s="5" t="s">
        <v>625</v>
      </c>
      <c r="D1434" s="4">
        <v>-5067105.1403452503</v>
      </c>
      <c r="E1434" s="4">
        <v>-25015963.815543901</v>
      </c>
      <c r="F1434" s="4">
        <v>-24067142.262757499</v>
      </c>
      <c r="G1434" s="4">
        <v>-23381705.395425402</v>
      </c>
      <c r="H1434" s="4">
        <v>-22696268.528093301</v>
      </c>
      <c r="I1434" s="4">
        <v>-22010831.6607612</v>
      </c>
    </row>
    <row r="1435" spans="1:9" hidden="1" outlineLevel="1" x14ac:dyDescent="0.2">
      <c r="A1435" s="5" t="s">
        <v>947</v>
      </c>
    </row>
    <row r="1436" spans="1:9" hidden="1" outlineLevel="1" x14ac:dyDescent="0.2">
      <c r="A1436" s="5" t="s">
        <v>948</v>
      </c>
    </row>
    <row r="1437" spans="1:9" hidden="1" outlineLevel="1" x14ac:dyDescent="0.2">
      <c r="A1437" s="5" t="s">
        <v>949</v>
      </c>
      <c r="D1437" s="4">
        <v>-11806416</v>
      </c>
      <c r="E1437" s="4">
        <v>-26783625</v>
      </c>
      <c r="F1437" s="4">
        <v>-23303114</v>
      </c>
      <c r="G1437" s="4">
        <v>-12000000</v>
      </c>
      <c r="H1437" s="4">
        <v>-12000000</v>
      </c>
      <c r="I1437" s="4">
        <v>-12000000</v>
      </c>
    </row>
    <row r="1438" spans="1:9" hidden="1" outlineLevel="1" x14ac:dyDescent="0.2">
      <c r="A1438" s="5" t="s">
        <v>950</v>
      </c>
    </row>
    <row r="1439" spans="1:9" hidden="1" outlineLevel="1" x14ac:dyDescent="0.2">
      <c r="A1439" s="5" t="s">
        <v>1157</v>
      </c>
    </row>
    <row r="1440" spans="1:9" hidden="1" outlineLevel="1" x14ac:dyDescent="0.2">
      <c r="A1440" s="5" t="s">
        <v>625</v>
      </c>
      <c r="C1440" s="4">
        <v>-14160985.5</v>
      </c>
    </row>
    <row r="1441" spans="1:9" hidden="1" outlineLevel="1" x14ac:dyDescent="0.2">
      <c r="A1441" s="5" t="s">
        <v>1004</v>
      </c>
    </row>
    <row r="1442" spans="1:9" hidden="1" outlineLevel="1" x14ac:dyDescent="0.2">
      <c r="A1442" s="5" t="s">
        <v>694</v>
      </c>
    </row>
    <row r="1443" spans="1:9" hidden="1" outlineLevel="1" x14ac:dyDescent="0.2">
      <c r="A1443" s="5" t="s">
        <v>1015</v>
      </c>
    </row>
    <row r="1444" spans="1:9" hidden="1" outlineLevel="1" x14ac:dyDescent="0.2">
      <c r="A1444" s="5" t="s">
        <v>625</v>
      </c>
      <c r="D1444" s="4">
        <v>6157645.2257407196</v>
      </c>
      <c r="E1444" s="4">
        <v>9407961.6082505099</v>
      </c>
      <c r="F1444" s="4">
        <v>8471977.7008187603</v>
      </c>
      <c r="G1444" s="4">
        <v>8688425.6430249605</v>
      </c>
      <c r="H1444" s="4">
        <v>5248502.2031075601</v>
      </c>
      <c r="I1444" s="4">
        <v>3070280.87763518</v>
      </c>
    </row>
    <row r="1445" spans="1:9" hidden="1" outlineLevel="1" x14ac:dyDescent="0.2">
      <c r="A1445" s="5" t="s">
        <v>696</v>
      </c>
    </row>
    <row r="1446" spans="1:9" hidden="1" outlineLevel="1" x14ac:dyDescent="0.2">
      <c r="A1446" s="5" t="s">
        <v>1016</v>
      </c>
    </row>
    <row r="1447" spans="1:9" hidden="1" outlineLevel="1" x14ac:dyDescent="0.2">
      <c r="A1447" s="5" t="s">
        <v>625</v>
      </c>
      <c r="C1447" s="4">
        <v>-485455.57533333299</v>
      </c>
      <c r="D1447" s="4">
        <v>-626087.412908706</v>
      </c>
      <c r="E1447" s="4">
        <v>-210031.50859417001</v>
      </c>
      <c r="F1447" s="4">
        <v>-602787.30832410196</v>
      </c>
      <c r="G1447" s="4">
        <v>-720390.23477567197</v>
      </c>
      <c r="H1447" s="4">
        <v>-771462.86843879696</v>
      </c>
      <c r="I1447" s="4">
        <v>-784437.02757289098</v>
      </c>
    </row>
    <row r="1448" spans="1:9" hidden="1" outlineLevel="1" x14ac:dyDescent="0.2">
      <c r="A1448" s="5" t="s">
        <v>698</v>
      </c>
    </row>
    <row r="1449" spans="1:9" hidden="1" outlineLevel="1" x14ac:dyDescent="0.2">
      <c r="A1449" s="5" t="s">
        <v>1017</v>
      </c>
    </row>
    <row r="1450" spans="1:9" hidden="1" outlineLevel="1" x14ac:dyDescent="0.2">
      <c r="A1450" s="5" t="s">
        <v>625</v>
      </c>
      <c r="D1450" s="4">
        <v>300000</v>
      </c>
      <c r="E1450" s="4">
        <v>1200000</v>
      </c>
      <c r="F1450" s="4">
        <v>1200000</v>
      </c>
      <c r="G1450" s="4">
        <v>1200000</v>
      </c>
    </row>
    <row r="1451" spans="1:9" hidden="1" outlineLevel="1" x14ac:dyDescent="0.2">
      <c r="A1451" s="5" t="s">
        <v>699</v>
      </c>
    </row>
    <row r="1452" spans="1:9" hidden="1" outlineLevel="1" x14ac:dyDescent="0.2">
      <c r="A1452" s="5" t="s">
        <v>625</v>
      </c>
      <c r="B1452" s="4">
        <v>39489194.369999997</v>
      </c>
      <c r="C1452" s="4">
        <v>40703620.789999902</v>
      </c>
      <c r="D1452" s="4">
        <v>39092134.940600798</v>
      </c>
      <c r="E1452" s="4">
        <v>41121429.335615799</v>
      </c>
      <c r="F1452" s="4">
        <v>41687645.529436998</v>
      </c>
      <c r="G1452" s="4">
        <v>41714016.002064198</v>
      </c>
      <c r="H1452" s="4">
        <v>41707559.523732901</v>
      </c>
      <c r="I1452" s="4">
        <v>41706796.240299597</v>
      </c>
    </row>
    <row r="1453" spans="1:9" hidden="1" outlineLevel="1" x14ac:dyDescent="0.2">
      <c r="A1453" s="5" t="s">
        <v>700</v>
      </c>
    </row>
    <row r="1454" spans="1:9" hidden="1" outlineLevel="1" x14ac:dyDescent="0.2">
      <c r="A1454" s="5" t="s">
        <v>625</v>
      </c>
      <c r="B1454" s="4">
        <v>-15952940.7199999</v>
      </c>
      <c r="C1454" s="4">
        <v>-17269916.640000001</v>
      </c>
      <c r="D1454" s="4">
        <v>-18500871.379654702</v>
      </c>
      <c r="E1454" s="4">
        <v>-19750531.504455999</v>
      </c>
      <c r="F1454" s="4">
        <v>-20699353.057242401</v>
      </c>
      <c r="G1454" s="4">
        <v>-21384789.924574502</v>
      </c>
      <c r="H1454" s="4">
        <v>-22070226.791906599</v>
      </c>
      <c r="I1454" s="4">
        <v>-22755663.6592387</v>
      </c>
    </row>
    <row r="1455" spans="1:9" hidden="1" outlineLevel="1" x14ac:dyDescent="0.2">
      <c r="A1455" s="5" t="s">
        <v>703</v>
      </c>
    </row>
    <row r="1456" spans="1:9" hidden="1" outlineLevel="1" x14ac:dyDescent="0.2">
      <c r="A1456" s="5" t="s">
        <v>1168</v>
      </c>
    </row>
    <row r="1457" spans="1:9" hidden="1" outlineLevel="1" x14ac:dyDescent="0.2">
      <c r="A1457" s="5" t="s">
        <v>704</v>
      </c>
      <c r="D1457" s="4">
        <v>769864800.29942095</v>
      </c>
      <c r="E1457" s="4">
        <v>3405314071.2318201</v>
      </c>
      <c r="F1457" s="4">
        <v>3510491284.3801198</v>
      </c>
      <c r="G1457" s="4">
        <v>3535360213.9829798</v>
      </c>
      <c r="H1457" s="4">
        <v>3561544887.2720799</v>
      </c>
      <c r="I1457" s="4">
        <v>3606037025.1170802</v>
      </c>
    </row>
    <row r="1458" spans="1:9" hidden="1" outlineLevel="1" x14ac:dyDescent="0.2">
      <c r="A1458" s="5" t="s">
        <v>705</v>
      </c>
      <c r="D1458" s="4">
        <v>459419271.88678098</v>
      </c>
      <c r="E1458" s="4">
        <v>1929439831.88116</v>
      </c>
      <c r="F1458" s="4">
        <v>2001390758.8334899</v>
      </c>
      <c r="G1458" s="4">
        <v>2010015272.23721</v>
      </c>
      <c r="H1458" s="4">
        <v>2019112527.3514199</v>
      </c>
      <c r="I1458" s="4">
        <v>2037499854.61919</v>
      </c>
    </row>
    <row r="1459" spans="1:9" hidden="1" outlineLevel="1" x14ac:dyDescent="0.2">
      <c r="A1459" s="5" t="s">
        <v>706</v>
      </c>
      <c r="D1459" s="4">
        <v>18030926.7724398</v>
      </c>
      <c r="E1459" s="4">
        <v>76238286.249789894</v>
      </c>
      <c r="F1459" s="4">
        <v>82784624.965620905</v>
      </c>
      <c r="G1459" s="4">
        <v>84439638.621841103</v>
      </c>
      <c r="H1459" s="4">
        <v>85716093.266646102</v>
      </c>
      <c r="I1459" s="4">
        <v>86752551.226578802</v>
      </c>
    </row>
    <row r="1460" spans="1:9" hidden="1" outlineLevel="1" x14ac:dyDescent="0.2">
      <c r="A1460" s="5" t="s">
        <v>707</v>
      </c>
      <c r="D1460" s="4">
        <v>14014940.894475</v>
      </c>
      <c r="E1460" s="4">
        <v>59451659.683623597</v>
      </c>
      <c r="F1460" s="4">
        <v>61702274.203281201</v>
      </c>
      <c r="G1460" s="4">
        <v>63406277.12494</v>
      </c>
      <c r="H1460" s="4">
        <v>65290671.877051599</v>
      </c>
      <c r="I1460" s="4">
        <v>67433280.397068799</v>
      </c>
    </row>
    <row r="1461" spans="1:9" hidden="1" outlineLevel="1" x14ac:dyDescent="0.2">
      <c r="A1461" s="5" t="s">
        <v>708</v>
      </c>
      <c r="D1461" s="4">
        <v>334439.20468000002</v>
      </c>
      <c r="E1461" s="4">
        <v>1324355.3493300001</v>
      </c>
      <c r="F1461" s="4">
        <v>1339622.4420400001</v>
      </c>
      <c r="G1461" s="4">
        <v>1341890.9743900001</v>
      </c>
      <c r="H1461" s="4">
        <v>1334599.8529000001</v>
      </c>
      <c r="I1461" s="4">
        <v>1332473.56387</v>
      </c>
    </row>
    <row r="1462" spans="1:9" hidden="1" outlineLevel="1" x14ac:dyDescent="0.2">
      <c r="A1462" s="5" t="s">
        <v>709</v>
      </c>
      <c r="D1462" s="4">
        <v>949317.94079000002</v>
      </c>
      <c r="E1462" s="4">
        <v>3950825.2735100002</v>
      </c>
      <c r="F1462" s="4">
        <v>4091930.8765599998</v>
      </c>
      <c r="G1462" s="4">
        <v>4089198.8418399999</v>
      </c>
      <c r="H1462" s="4">
        <v>4088616.5225900002</v>
      </c>
      <c r="I1462" s="4">
        <v>4088901.4673000001</v>
      </c>
    </row>
    <row r="1463" spans="1:9" hidden="1" outlineLevel="1" x14ac:dyDescent="0.2">
      <c r="A1463" s="5" t="s">
        <v>1169</v>
      </c>
    </row>
    <row r="1464" spans="1:9" hidden="1" outlineLevel="1" x14ac:dyDescent="0.2">
      <c r="A1464" s="5" t="s">
        <v>1018</v>
      </c>
      <c r="D1464" s="4">
        <v>58215392</v>
      </c>
      <c r="E1464" s="4">
        <v>218917523</v>
      </c>
      <c r="F1464" s="4">
        <v>180329891.030673</v>
      </c>
      <c r="G1464" s="4">
        <v>181837885.055071</v>
      </c>
      <c r="H1464" s="4">
        <v>189158042.55933601</v>
      </c>
      <c r="I1464" s="4">
        <v>187925791.326258</v>
      </c>
    </row>
    <row r="1465" spans="1:9" hidden="1" outlineLevel="1" x14ac:dyDescent="0.2">
      <c r="A1465" s="5" t="s">
        <v>1170</v>
      </c>
    </row>
    <row r="1466" spans="1:9" hidden="1" outlineLevel="1" x14ac:dyDescent="0.2">
      <c r="A1466" s="5" t="s">
        <v>1018</v>
      </c>
      <c r="F1466" s="4">
        <v>27883452</v>
      </c>
      <c r="G1466" s="4">
        <v>30992513.699999999</v>
      </c>
      <c r="H1466" s="4">
        <v>31918384.149999999</v>
      </c>
      <c r="I1466" s="4">
        <v>31981203.399999999</v>
      </c>
    </row>
    <row r="1467" spans="1:9" hidden="1" outlineLevel="1" x14ac:dyDescent="0.2">
      <c r="A1467" s="5" t="s">
        <v>1171</v>
      </c>
    </row>
    <row r="1468" spans="1:9" hidden="1" outlineLevel="1" x14ac:dyDescent="0.2">
      <c r="A1468" s="5" t="s">
        <v>704</v>
      </c>
      <c r="D1468" s="4">
        <v>432931213.30162901</v>
      </c>
      <c r="E1468" s="4">
        <v>1487874851.8060999</v>
      </c>
      <c r="F1468" s="4">
        <v>1659194849.5968499</v>
      </c>
      <c r="G1468" s="4">
        <v>1775275921.61023</v>
      </c>
      <c r="H1468" s="4">
        <v>2033845683.52054</v>
      </c>
      <c r="I1468" s="4">
        <v>2138361290.4632399</v>
      </c>
    </row>
    <row r="1469" spans="1:9" hidden="1" outlineLevel="1" x14ac:dyDescent="0.2">
      <c r="A1469" s="5" t="s">
        <v>705</v>
      </c>
      <c r="D1469" s="4">
        <v>366801270.37327898</v>
      </c>
      <c r="E1469" s="4">
        <v>1205732027.0008099</v>
      </c>
      <c r="F1469" s="4">
        <v>1348981292.53701</v>
      </c>
      <c r="G1469" s="4">
        <v>1439395679.80055</v>
      </c>
      <c r="H1469" s="4">
        <v>1645023458.5055101</v>
      </c>
      <c r="I1469" s="4">
        <v>1723207318.5561199</v>
      </c>
    </row>
    <row r="1470" spans="1:9" hidden="1" outlineLevel="1" x14ac:dyDescent="0.2">
      <c r="A1470" s="5" t="s">
        <v>706</v>
      </c>
      <c r="D1470" s="4">
        <v>25238234.201839998</v>
      </c>
      <c r="E1470" s="4">
        <v>82492986.124448895</v>
      </c>
      <c r="F1470" s="4">
        <v>94717033.823281094</v>
      </c>
      <c r="G1470" s="4">
        <v>102677735.08812299</v>
      </c>
      <c r="H1470" s="4">
        <v>118605175.19420099</v>
      </c>
      <c r="I1470" s="4">
        <v>124593284.286878</v>
      </c>
    </row>
    <row r="1471" spans="1:9" hidden="1" outlineLevel="1" x14ac:dyDescent="0.2">
      <c r="A1471" s="5" t="s">
        <v>707</v>
      </c>
      <c r="D1471" s="4">
        <v>3700338.46045999</v>
      </c>
      <c r="E1471" s="4">
        <v>12425755.429722199</v>
      </c>
      <c r="F1471" s="4">
        <v>14210208.865370801</v>
      </c>
      <c r="G1471" s="4">
        <v>15427667.904938901</v>
      </c>
      <c r="H1471" s="4">
        <v>17924007.000336599</v>
      </c>
      <c r="I1471" s="4">
        <v>18989771.8260356</v>
      </c>
    </row>
    <row r="1472" spans="1:9" hidden="1" outlineLevel="1" x14ac:dyDescent="0.2">
      <c r="A1472" s="5" t="s">
        <v>708</v>
      </c>
      <c r="D1472" s="4">
        <v>188199.64226999899</v>
      </c>
      <c r="E1472" s="4">
        <v>605675.67103724997</v>
      </c>
      <c r="F1472" s="4">
        <v>666985.03206024296</v>
      </c>
      <c r="G1472" s="4">
        <v>713173.66784329503</v>
      </c>
      <c r="H1472" s="4">
        <v>807596.93223210005</v>
      </c>
      <c r="I1472" s="4">
        <v>839018.83440570498</v>
      </c>
    </row>
    <row r="1473" spans="1:9" hidden="1" outlineLevel="1" x14ac:dyDescent="0.2">
      <c r="A1473" s="5" t="s">
        <v>709</v>
      </c>
      <c r="D1473" s="4">
        <v>721673.91770999995</v>
      </c>
      <c r="E1473" s="4">
        <v>2372936.65431845</v>
      </c>
      <c r="F1473" s="4">
        <v>2653780.1239213101</v>
      </c>
      <c r="G1473" s="4">
        <v>2822289.4310758002</v>
      </c>
      <c r="H1473" s="4">
        <v>3212123.97062953</v>
      </c>
      <c r="I1473" s="4">
        <v>3336505.6761816898</v>
      </c>
    </row>
    <row r="1474" spans="1:9" hidden="1" outlineLevel="1" x14ac:dyDescent="0.2">
      <c r="A1474" s="5" t="s">
        <v>1172</v>
      </c>
    </row>
    <row r="1475" spans="1:9" hidden="1" outlineLevel="1" x14ac:dyDescent="0.2">
      <c r="A1475" s="5" t="s">
        <v>1018</v>
      </c>
      <c r="D1475" s="4">
        <v>45297286.861129202</v>
      </c>
      <c r="E1475" s="4">
        <v>165812998.77470899</v>
      </c>
      <c r="F1475" s="4">
        <v>173475826.77310199</v>
      </c>
      <c r="G1475" s="4">
        <v>185764776.40031701</v>
      </c>
      <c r="H1475" s="4">
        <v>214144162.668733</v>
      </c>
      <c r="I1475" s="4">
        <v>225342088.55447701</v>
      </c>
    </row>
    <row r="1476" spans="1:9" hidden="1" outlineLevel="1" x14ac:dyDescent="0.2">
      <c r="A1476" s="5" t="s">
        <v>1173</v>
      </c>
    </row>
    <row r="1477" spans="1:9" hidden="1" outlineLevel="1" x14ac:dyDescent="0.2">
      <c r="A1477" s="5" t="s">
        <v>704</v>
      </c>
      <c r="D1477" s="4">
        <v>25011318.203679498</v>
      </c>
      <c r="E1477" s="4">
        <v>100081413.779195</v>
      </c>
      <c r="F1477" s="4">
        <v>95489887.671206594</v>
      </c>
      <c r="G1477" s="4">
        <v>95492076.379518896</v>
      </c>
      <c r="H1477" s="4">
        <v>97112178.3340206</v>
      </c>
      <c r="I1477" s="4">
        <v>98492011.6743031</v>
      </c>
    </row>
    <row r="1478" spans="1:9" hidden="1" outlineLevel="1" x14ac:dyDescent="0.2">
      <c r="A1478" s="5" t="s">
        <v>705</v>
      </c>
      <c r="D1478" s="4">
        <v>21190856.674102101</v>
      </c>
      <c r="E1478" s="4">
        <v>81103169.231347799</v>
      </c>
      <c r="F1478" s="4">
        <v>77636494.668614194</v>
      </c>
      <c r="G1478" s="4">
        <v>77425081.094544098</v>
      </c>
      <c r="H1478" s="4">
        <v>78546672.818120494</v>
      </c>
      <c r="I1478" s="4">
        <v>79370196.277593106</v>
      </c>
    </row>
    <row r="1479" spans="1:9" hidden="1" outlineLevel="1" x14ac:dyDescent="0.2">
      <c r="A1479" s="5" t="s">
        <v>706</v>
      </c>
      <c r="D1479" s="4">
        <v>1458064.2077230201</v>
      </c>
      <c r="E1479" s="4">
        <v>5548863.6481627403</v>
      </c>
      <c r="F1479" s="4">
        <v>5451149.3466440002</v>
      </c>
      <c r="G1479" s="4">
        <v>5523034.4771519499</v>
      </c>
      <c r="H1479" s="4">
        <v>5663166.5903283302</v>
      </c>
      <c r="I1479" s="4">
        <v>5738713.6894273898</v>
      </c>
    </row>
    <row r="1480" spans="1:9" hidden="1" outlineLevel="1" x14ac:dyDescent="0.2">
      <c r="A1480" s="5" t="s">
        <v>707</v>
      </c>
      <c r="D1480" s="4">
        <v>213776.09156445201</v>
      </c>
      <c r="E1480" s="4">
        <v>835814.36245901405</v>
      </c>
      <c r="F1480" s="4">
        <v>817825.13287594996</v>
      </c>
      <c r="G1480" s="4">
        <v>829854.12239468505</v>
      </c>
      <c r="H1480" s="4">
        <v>855836.49653493601</v>
      </c>
      <c r="I1480" s="4">
        <v>874660.81467321794</v>
      </c>
    </row>
    <row r="1481" spans="1:9" hidden="1" outlineLevel="1" x14ac:dyDescent="0.2">
      <c r="A1481" s="5" t="s">
        <v>708</v>
      </c>
      <c r="D1481" s="4">
        <v>10872.6767532792</v>
      </c>
      <c r="E1481" s="4">
        <v>40740.575308124397</v>
      </c>
      <c r="F1481" s="4">
        <v>38386.284652030998</v>
      </c>
      <c r="G1481" s="4">
        <v>38361.605389083597</v>
      </c>
      <c r="H1481" s="4">
        <v>38561.183840248399</v>
      </c>
      <c r="I1481" s="4">
        <v>38644.8507096502</v>
      </c>
    </row>
    <row r="1482" spans="1:9" hidden="1" outlineLevel="1" x14ac:dyDescent="0.2">
      <c r="A1482" s="5" t="s">
        <v>709</v>
      </c>
      <c r="D1482" s="4">
        <v>41692.572493185202</v>
      </c>
      <c r="E1482" s="4">
        <v>159614.80556270099</v>
      </c>
      <c r="F1482" s="4">
        <v>152730.20284440901</v>
      </c>
      <c r="G1482" s="4">
        <v>151810.923945246</v>
      </c>
      <c r="H1482" s="4">
        <v>153372.67640030599</v>
      </c>
      <c r="I1482" s="4">
        <v>153678.03255486101</v>
      </c>
    </row>
    <row r="1483" spans="1:9" hidden="1" outlineLevel="1" x14ac:dyDescent="0.2">
      <c r="A1483" s="5" t="s">
        <v>1174</v>
      </c>
    </row>
    <row r="1484" spans="1:9" hidden="1" outlineLevel="1" x14ac:dyDescent="0.2">
      <c r="A1484" s="5" t="s">
        <v>704</v>
      </c>
      <c r="D1484" s="4">
        <v>-4845034.7296547396</v>
      </c>
      <c r="E1484" s="4">
        <v>-19750531.504455999</v>
      </c>
      <c r="F1484" s="4">
        <v>-20699353.057242401</v>
      </c>
      <c r="G1484" s="4">
        <v>-21384789.924574502</v>
      </c>
      <c r="H1484" s="4">
        <v>-22070226.791906599</v>
      </c>
      <c r="I1484" s="4">
        <v>-22755663.6592387</v>
      </c>
    </row>
    <row r="1485" spans="1:9" hidden="1" outlineLevel="1" x14ac:dyDescent="0.2">
      <c r="A1485" s="5" t="s">
        <v>1175</v>
      </c>
    </row>
    <row r="1486" spans="1:9" hidden="1" outlineLevel="1" x14ac:dyDescent="0.2">
      <c r="A1486" s="5" t="s">
        <v>704</v>
      </c>
      <c r="D1486" s="4">
        <v>25241085.152878899</v>
      </c>
      <c r="E1486" s="4">
        <v>141564307.03986901</v>
      </c>
      <c r="F1486" s="4">
        <v>109908494.30240101</v>
      </c>
      <c r="G1486" s="4">
        <v>102013419.96079101</v>
      </c>
      <c r="H1486" s="4">
        <v>102288231.153679</v>
      </c>
      <c r="I1486" s="4">
        <v>102104200.68529201</v>
      </c>
    </row>
    <row r="1487" spans="1:9" hidden="1" outlineLevel="1" x14ac:dyDescent="0.2">
      <c r="A1487" s="5" t="s">
        <v>705</v>
      </c>
      <c r="D1487" s="4">
        <v>21385526.880977198</v>
      </c>
      <c r="E1487" s="4">
        <v>114719741.832421</v>
      </c>
      <c r="F1487" s="4">
        <v>89359307.462216005</v>
      </c>
      <c r="G1487" s="4">
        <v>82712593.679554</v>
      </c>
      <c r="H1487" s="4">
        <v>82733189.218943506</v>
      </c>
      <c r="I1487" s="4">
        <v>82281093.780043095</v>
      </c>
    </row>
    <row r="1488" spans="1:9" hidden="1" outlineLevel="1" x14ac:dyDescent="0.2">
      <c r="A1488" s="5" t="s">
        <v>706</v>
      </c>
      <c r="D1488" s="4">
        <v>1471458.74223004</v>
      </c>
      <c r="E1488" s="4">
        <v>7848820.3508389099</v>
      </c>
      <c r="F1488" s="4">
        <v>6274251.9812160097</v>
      </c>
      <c r="G1488" s="4">
        <v>5900213.4725439502</v>
      </c>
      <c r="H1488" s="4">
        <v>5965011.8367323596</v>
      </c>
      <c r="I1488" s="4">
        <v>5949180.6925251996</v>
      </c>
    </row>
    <row r="1489" spans="1:9" hidden="1" outlineLevel="1" x14ac:dyDescent="0.2">
      <c r="A1489" s="5" t="s">
        <v>707</v>
      </c>
      <c r="D1489" s="4">
        <v>215739.949685425</v>
      </c>
      <c r="E1489" s="4">
        <v>1182252.2940825601</v>
      </c>
      <c r="F1489" s="4">
        <v>941313.58983848698</v>
      </c>
      <c r="G1489" s="4">
        <v>886526.50883398496</v>
      </c>
      <c r="H1489" s="4">
        <v>901452.35014929494</v>
      </c>
      <c r="I1489" s="4">
        <v>906738.95105602895</v>
      </c>
    </row>
    <row r="1490" spans="1:9" hidden="1" outlineLevel="1" x14ac:dyDescent="0.2">
      <c r="A1490" s="5" t="s">
        <v>708</v>
      </c>
      <c r="D1490" s="4">
        <v>10972.5588045525</v>
      </c>
      <c r="E1490" s="4">
        <v>57627.196640372997</v>
      </c>
      <c r="F1490" s="4">
        <v>44182.4663413054</v>
      </c>
      <c r="G1490" s="4">
        <v>40981.395622538701</v>
      </c>
      <c r="H1490" s="4">
        <v>40616.484501501996</v>
      </c>
      <c r="I1490" s="4">
        <v>40062.148444682098</v>
      </c>
    </row>
    <row r="1491" spans="1:9" hidden="1" outlineLevel="1" x14ac:dyDescent="0.2">
      <c r="A1491" s="5" t="s">
        <v>709</v>
      </c>
      <c r="D1491" s="4">
        <v>42075.582101396198</v>
      </c>
      <c r="E1491" s="4">
        <v>225773.78245914099</v>
      </c>
      <c r="F1491" s="4">
        <v>175791.87742820001</v>
      </c>
      <c r="G1491" s="4">
        <v>162178.39349845599</v>
      </c>
      <c r="H1491" s="4">
        <v>161547.39853875799</v>
      </c>
      <c r="I1491" s="4">
        <v>159314.165790325</v>
      </c>
    </row>
    <row r="1492" spans="1:9" hidden="1" outlineLevel="1" x14ac:dyDescent="0.2">
      <c r="A1492" s="5" t="s">
        <v>1176</v>
      </c>
    </row>
    <row r="1493" spans="1:9" hidden="1" outlineLevel="1" x14ac:dyDescent="0.2">
      <c r="A1493" s="5" t="s">
        <v>704</v>
      </c>
      <c r="D1493" s="4">
        <v>77256657.522438601</v>
      </c>
      <c r="E1493" s="4">
        <v>261161931.62705699</v>
      </c>
      <c r="F1493" s="4">
        <v>168165177.464109</v>
      </c>
      <c r="G1493" s="4">
        <v>160880007.53080201</v>
      </c>
      <c r="H1493" s="4">
        <v>146767440.52526399</v>
      </c>
      <c r="I1493" s="4">
        <v>140872689.39903399</v>
      </c>
    </row>
    <row r="1494" spans="1:9" hidden="1" outlineLevel="1" x14ac:dyDescent="0.2">
      <c r="A1494" s="5" t="s">
        <v>705</v>
      </c>
      <c r="D1494" s="4">
        <v>65455756.603718199</v>
      </c>
      <c r="E1494" s="4">
        <v>211638300.63657501</v>
      </c>
      <c r="F1494" s="4">
        <v>136723952.89219299</v>
      </c>
      <c r="G1494" s="4">
        <v>130441687.958047</v>
      </c>
      <c r="H1494" s="4">
        <v>118709046.888431</v>
      </c>
      <c r="I1494" s="4">
        <v>113522841.27090199</v>
      </c>
    </row>
    <row r="1495" spans="1:9" hidden="1" outlineLevel="1" x14ac:dyDescent="0.2">
      <c r="A1495" s="5" t="s">
        <v>706</v>
      </c>
      <c r="D1495" s="4">
        <v>4503767.7032637</v>
      </c>
      <c r="E1495" s="4">
        <v>14479730.9906765</v>
      </c>
      <c r="F1495" s="4">
        <v>9599901.3049228303</v>
      </c>
      <c r="G1495" s="4">
        <v>9304916.8262473904</v>
      </c>
      <c r="H1495" s="4">
        <v>8558848.9516922198</v>
      </c>
      <c r="I1495" s="4">
        <v>8208056.8502756199</v>
      </c>
    </row>
    <row r="1496" spans="1:9" hidden="1" outlineLevel="1" x14ac:dyDescent="0.2">
      <c r="A1496" s="5" t="s">
        <v>707</v>
      </c>
      <c r="D1496" s="4">
        <v>660326.10348584806</v>
      </c>
      <c r="E1496" s="4">
        <v>2181053.2559324</v>
      </c>
      <c r="F1496" s="4">
        <v>1440254.16678925</v>
      </c>
      <c r="G1496" s="4">
        <v>1398094.40240592</v>
      </c>
      <c r="H1496" s="4">
        <v>1293441.60803917</v>
      </c>
      <c r="I1496" s="4">
        <v>1251023.5010979399</v>
      </c>
    </row>
    <row r="1497" spans="1:9" hidden="1" outlineLevel="1" x14ac:dyDescent="0.2">
      <c r="A1497" s="5" t="s">
        <v>708</v>
      </c>
      <c r="D1497" s="4">
        <v>33584.262030487502</v>
      </c>
      <c r="E1497" s="4">
        <v>106312.32055275999</v>
      </c>
      <c r="F1497" s="4">
        <v>67601.256301855305</v>
      </c>
      <c r="G1497" s="4">
        <v>64629.606956720403</v>
      </c>
      <c r="H1497" s="4">
        <v>58278.234027367202</v>
      </c>
      <c r="I1497" s="4">
        <v>55273.559330832002</v>
      </c>
    </row>
    <row r="1498" spans="1:9" hidden="1" outlineLevel="1" x14ac:dyDescent="0.2">
      <c r="A1498" s="5" t="s">
        <v>709</v>
      </c>
      <c r="D1498" s="4">
        <v>128782.848153185</v>
      </c>
      <c r="E1498" s="4">
        <v>416514.00957424898</v>
      </c>
      <c r="F1498" s="4">
        <v>268969.85944621701</v>
      </c>
      <c r="G1498" s="4">
        <v>255763.02781921299</v>
      </c>
      <c r="H1498" s="4">
        <v>231794.97718976499</v>
      </c>
      <c r="I1498" s="4">
        <v>219805.01138656301</v>
      </c>
    </row>
    <row r="1499" spans="1:9" hidden="1" outlineLevel="1" x14ac:dyDescent="0.2">
      <c r="A1499" s="5" t="s">
        <v>1177</v>
      </c>
    </row>
    <row r="1500" spans="1:9" hidden="1" outlineLevel="1" x14ac:dyDescent="0.2">
      <c r="A1500" s="5" t="s">
        <v>704</v>
      </c>
      <c r="D1500" s="4">
        <v>14648549.204299999</v>
      </c>
      <c r="E1500" s="4">
        <v>73059031.515890002</v>
      </c>
      <c r="F1500" s="4">
        <v>61809731.008846603</v>
      </c>
      <c r="G1500" s="4">
        <v>63394208.452028699</v>
      </c>
      <c r="H1500" s="4">
        <v>24751383.878562599</v>
      </c>
    </row>
    <row r="1501" spans="1:9" hidden="1" outlineLevel="1" x14ac:dyDescent="0.2">
      <c r="A1501" s="5" t="s">
        <v>705</v>
      </c>
      <c r="D1501" s="4">
        <v>12410993.4608</v>
      </c>
      <c r="E1501" s="4">
        <v>59158926.97862</v>
      </c>
      <c r="F1501" s="4">
        <v>50253392.992353097</v>
      </c>
      <c r="G1501" s="4">
        <v>51400094.294896796</v>
      </c>
      <c r="H1501" s="4">
        <v>20019516.446415499</v>
      </c>
    </row>
    <row r="1502" spans="1:9" hidden="1" outlineLevel="1" x14ac:dyDescent="0.2">
      <c r="A1502" s="5" t="s">
        <v>706</v>
      </c>
      <c r="D1502" s="4">
        <v>853954.40240000002</v>
      </c>
      <c r="E1502" s="4">
        <v>4042148.5202799998</v>
      </c>
      <c r="F1502" s="4">
        <v>3528479.1198546202</v>
      </c>
      <c r="G1502" s="4">
        <v>3666570.1721761702</v>
      </c>
      <c r="H1502" s="4">
        <v>1443394.76932896</v>
      </c>
    </row>
    <row r="1503" spans="1:9" hidden="1" outlineLevel="1" x14ac:dyDescent="0.2">
      <c r="A1503" s="5" t="s">
        <v>707</v>
      </c>
      <c r="D1503" s="4">
        <v>125203.7006</v>
      </c>
      <c r="E1503" s="4">
        <v>608556.08632</v>
      </c>
      <c r="F1503" s="4">
        <v>529370.72927963198</v>
      </c>
      <c r="G1503" s="4">
        <v>550914.24560485606</v>
      </c>
      <c r="H1503" s="4">
        <v>218130.599338017</v>
      </c>
    </row>
    <row r="1504" spans="1:9" hidden="1" outlineLevel="1" x14ac:dyDescent="0.2">
      <c r="A1504" s="5" t="s">
        <v>708</v>
      </c>
      <c r="D1504" s="4">
        <v>6367.8747000000003</v>
      </c>
      <c r="E1504" s="4">
        <v>29818.272269999899</v>
      </c>
      <c r="F1504" s="4">
        <v>24847.091002354198</v>
      </c>
      <c r="G1504" s="4">
        <v>25467.072251364501</v>
      </c>
      <c r="H1504" s="4">
        <v>9828.2489427739602</v>
      </c>
    </row>
    <row r="1505" spans="1:9" hidden="1" outlineLevel="1" x14ac:dyDescent="0.2">
      <c r="A1505" s="5" t="s">
        <v>709</v>
      </c>
      <c r="D1505" s="4">
        <v>24418.373100000001</v>
      </c>
      <c r="E1505" s="4">
        <v>116286.01212</v>
      </c>
      <c r="F1505" s="4">
        <v>98860.8635423714</v>
      </c>
      <c r="G1505" s="4">
        <v>100782.533198159</v>
      </c>
      <c r="H1505" s="4">
        <v>39090.730485000997</v>
      </c>
    </row>
    <row r="1506" spans="1:9" hidden="1" outlineLevel="1" x14ac:dyDescent="0.2">
      <c r="A1506" s="5" t="s">
        <v>1178</v>
      </c>
    </row>
    <row r="1507" spans="1:9" hidden="1" outlineLevel="1" x14ac:dyDescent="0.2">
      <c r="A1507" s="5" t="s">
        <v>704</v>
      </c>
      <c r="D1507" s="4">
        <v>61851165.644062698</v>
      </c>
      <c r="E1507" s="4">
        <v>258869423.25562999</v>
      </c>
      <c r="F1507" s="4">
        <v>264547776.498335</v>
      </c>
      <c r="G1507" s="4">
        <v>272059963.32832998</v>
      </c>
      <c r="H1507" s="4">
        <v>282609014.94665498</v>
      </c>
      <c r="I1507" s="4">
        <v>288262353.073654</v>
      </c>
    </row>
    <row r="1508" spans="1:9" hidden="1" outlineLevel="1" x14ac:dyDescent="0.2">
      <c r="A1508" s="5" t="s">
        <v>705</v>
      </c>
      <c r="D1508" s="4">
        <v>43692169.655984201</v>
      </c>
      <c r="E1508" s="4">
        <v>171219906.46564099</v>
      </c>
      <c r="F1508" s="4">
        <v>175701516.82627901</v>
      </c>
      <c r="G1508" s="4">
        <v>180773858.58963701</v>
      </c>
      <c r="H1508" s="4">
        <v>188653589.54064199</v>
      </c>
      <c r="I1508" s="4">
        <v>192067682.160965</v>
      </c>
    </row>
    <row r="1509" spans="1:9" hidden="1" outlineLevel="1" x14ac:dyDescent="0.2">
      <c r="A1509" s="5" t="s">
        <v>706</v>
      </c>
      <c r="D1509" s="4">
        <v>2379526.4321490698</v>
      </c>
      <c r="E1509" s="4">
        <v>9065982.9442436509</v>
      </c>
      <c r="F1509" s="4">
        <v>9603719.9165406898</v>
      </c>
      <c r="G1509" s="4">
        <v>10089226.966466701</v>
      </c>
      <c r="H1509" s="4">
        <v>10758016.882039599</v>
      </c>
      <c r="I1509" s="4">
        <v>11009878.755263999</v>
      </c>
    </row>
    <row r="1510" spans="1:9" hidden="1" outlineLevel="1" x14ac:dyDescent="0.2">
      <c r="A1510" s="5" t="s">
        <v>707</v>
      </c>
      <c r="D1510" s="4">
        <v>873707.31693557603</v>
      </c>
      <c r="E1510" s="4">
        <v>3645790.3945621001</v>
      </c>
      <c r="F1510" s="4">
        <v>3778872.00984067</v>
      </c>
      <c r="G1510" s="4">
        <v>3934547.09813652</v>
      </c>
      <c r="H1510" s="4">
        <v>4116863.1121490798</v>
      </c>
      <c r="I1510" s="4">
        <v>4258351.99730183</v>
      </c>
    </row>
    <row r="1511" spans="1:9" hidden="1" outlineLevel="1" x14ac:dyDescent="0.2">
      <c r="A1511" s="5" t="s">
        <v>708</v>
      </c>
      <c r="D1511" s="4">
        <v>26973.979349460798</v>
      </c>
      <c r="E1511" s="4">
        <v>102962.261465035</v>
      </c>
      <c r="F1511" s="4">
        <v>103552.91913242701</v>
      </c>
      <c r="G1511" s="4">
        <v>106121.30235875001</v>
      </c>
      <c r="H1511" s="4">
        <v>109018.11690961001</v>
      </c>
      <c r="I1511" s="4">
        <v>109779.294944632</v>
      </c>
    </row>
    <row r="1512" spans="1:9" hidden="1" outlineLevel="1" x14ac:dyDescent="0.2">
      <c r="A1512" s="5" t="s">
        <v>709</v>
      </c>
      <c r="D1512" s="4">
        <v>88059.749277589202</v>
      </c>
      <c r="E1512" s="4">
        <v>344293.68035340298</v>
      </c>
      <c r="F1512" s="4">
        <v>353054.592682124</v>
      </c>
      <c r="G1512" s="4">
        <v>361568.14897877799</v>
      </c>
      <c r="H1512" s="4">
        <v>375379.17747381498</v>
      </c>
      <c r="I1512" s="4">
        <v>378790.742457863</v>
      </c>
    </row>
    <row r="1513" spans="1:9" hidden="1" outlineLevel="1" x14ac:dyDescent="0.2">
      <c r="A1513" s="5" t="s">
        <v>1179</v>
      </c>
    </row>
    <row r="1514" spans="1:9" hidden="1" outlineLevel="1" x14ac:dyDescent="0.2">
      <c r="A1514" s="5" t="s">
        <v>704</v>
      </c>
      <c r="D1514" s="4">
        <v>34361758.691145897</v>
      </c>
      <c r="E1514" s="4">
        <v>139725771.16655099</v>
      </c>
      <c r="F1514" s="4">
        <v>143188719.77862301</v>
      </c>
      <c r="G1514" s="4">
        <v>146436693.79466099</v>
      </c>
      <c r="H1514" s="4">
        <v>152416399.43313399</v>
      </c>
      <c r="I1514" s="4">
        <v>155464398.81229299</v>
      </c>
    </row>
    <row r="1515" spans="1:9" hidden="1" outlineLevel="1" x14ac:dyDescent="0.2">
      <c r="A1515" s="5" t="s">
        <v>705</v>
      </c>
      <c r="D1515" s="4">
        <v>24273427.5866579</v>
      </c>
      <c r="E1515" s="4">
        <v>92353640.963101</v>
      </c>
      <c r="F1515" s="4">
        <v>94983210.240663797</v>
      </c>
      <c r="G1515" s="4">
        <v>97215138.693969607</v>
      </c>
      <c r="H1515" s="4">
        <v>101644728.493047</v>
      </c>
      <c r="I1515" s="4">
        <v>103484136.012914</v>
      </c>
    </row>
    <row r="1516" spans="1:9" hidden="1" outlineLevel="1" x14ac:dyDescent="0.2">
      <c r="A1516" s="5" t="s">
        <v>706</v>
      </c>
      <c r="D1516" s="4">
        <v>1321959.1289717001</v>
      </c>
      <c r="E1516" s="4">
        <v>4888482.9713896597</v>
      </c>
      <c r="F1516" s="4">
        <v>5188601.0395266498</v>
      </c>
      <c r="G1516" s="4">
        <v>5423387.4014893202</v>
      </c>
      <c r="H1516" s="4">
        <v>5793633.0925366497</v>
      </c>
      <c r="I1516" s="4">
        <v>5929276.5832223203</v>
      </c>
    </row>
    <row r="1517" spans="1:9" hidden="1" outlineLevel="1" x14ac:dyDescent="0.2">
      <c r="A1517" s="5" t="s">
        <v>707</v>
      </c>
      <c r="D1517" s="4">
        <v>485392.95385309798</v>
      </c>
      <c r="E1517" s="4">
        <v>1966284.3874907601</v>
      </c>
      <c r="F1517" s="4">
        <v>2042083.2483957801</v>
      </c>
      <c r="G1517" s="4">
        <v>2115367.5463876501</v>
      </c>
      <c r="H1517" s="4">
        <v>2217526.66490896</v>
      </c>
      <c r="I1517" s="4">
        <v>2293730.1407674099</v>
      </c>
    </row>
    <row r="1518" spans="1:9" hidden="1" outlineLevel="1" x14ac:dyDescent="0.2">
      <c r="A1518" s="5" t="s">
        <v>708</v>
      </c>
      <c r="D1518" s="4">
        <v>14985.544083033799</v>
      </c>
      <c r="E1518" s="4">
        <v>55500.753465089903</v>
      </c>
      <c r="F1518" s="4">
        <v>55939.091599943298</v>
      </c>
      <c r="G1518" s="4">
        <v>57038.572370589798</v>
      </c>
      <c r="H1518" s="4">
        <v>58704.639395999802</v>
      </c>
      <c r="I1518" s="4">
        <v>59114.691198993998</v>
      </c>
    </row>
    <row r="1519" spans="1:9" hidden="1" outlineLevel="1" x14ac:dyDescent="0.2">
      <c r="A1519" s="5" t="s">
        <v>709</v>
      </c>
      <c r="D1519" s="4">
        <v>48922.082931994002</v>
      </c>
      <c r="E1519" s="4">
        <v>185691.03942421899</v>
      </c>
      <c r="F1519" s="4">
        <v>190822.14881391</v>
      </c>
      <c r="G1519" s="4">
        <v>194410.850035304</v>
      </c>
      <c r="H1519" s="4">
        <v>202219.135277778</v>
      </c>
      <c r="I1519" s="4">
        <v>204056.52187725701</v>
      </c>
    </row>
    <row r="1520" spans="1:9" hidden="1" outlineLevel="1" x14ac:dyDescent="0.2">
      <c r="A1520" s="5" t="s">
        <v>1128</v>
      </c>
    </row>
    <row r="1521" spans="1:9" hidden="1" outlineLevel="1" x14ac:dyDescent="0.2">
      <c r="A1521" s="5" t="s">
        <v>704</v>
      </c>
      <c r="C1521" s="4">
        <v>84081473.321155295</v>
      </c>
      <c r="D1521" s="4">
        <v>80049468.515269101</v>
      </c>
      <c r="E1521" s="4">
        <v>77559767.773681298</v>
      </c>
    </row>
    <row r="1522" spans="1:9" hidden="1" outlineLevel="1" x14ac:dyDescent="0.2">
      <c r="A1522" s="5" t="s">
        <v>705</v>
      </c>
      <c r="C1522" s="4">
        <v>69583538.413608894</v>
      </c>
      <c r="D1522" s="4">
        <v>64545131.372979499</v>
      </c>
      <c r="E1522" s="4">
        <v>62852259.313312203</v>
      </c>
    </row>
    <row r="1523" spans="1:9" hidden="1" outlineLevel="1" x14ac:dyDescent="0.2">
      <c r="A1523" s="5" t="s">
        <v>706</v>
      </c>
      <c r="C1523" s="4">
        <v>4479885.7493302096</v>
      </c>
      <c r="D1523" s="4">
        <v>4237059.1437127599</v>
      </c>
      <c r="E1523" s="4">
        <v>4300184.8166216202</v>
      </c>
    </row>
    <row r="1524" spans="1:9" hidden="1" outlineLevel="1" x14ac:dyDescent="0.2">
      <c r="A1524" s="5" t="s">
        <v>707</v>
      </c>
      <c r="C1524" s="4">
        <v>679243.89350262401</v>
      </c>
      <c r="D1524" s="4">
        <v>625779.88462508295</v>
      </c>
      <c r="E1524" s="4">
        <v>647728.33842305397</v>
      </c>
    </row>
    <row r="1525" spans="1:9" hidden="1" outlineLevel="1" x14ac:dyDescent="0.2">
      <c r="A1525" s="5" t="s">
        <v>708</v>
      </c>
      <c r="C1525" s="4">
        <v>36634.676070295201</v>
      </c>
      <c r="D1525" s="4">
        <v>32016.156913820902</v>
      </c>
      <c r="E1525" s="4">
        <v>31572.591158990399</v>
      </c>
    </row>
    <row r="1526" spans="1:9" hidden="1" outlineLevel="1" x14ac:dyDescent="0.2">
      <c r="A1526" s="5" t="s">
        <v>709</v>
      </c>
      <c r="C1526" s="4">
        <v>139223.94633263699</v>
      </c>
      <c r="D1526" s="4">
        <v>126406.92649964801</v>
      </c>
      <c r="E1526" s="4">
        <v>123696.16680273</v>
      </c>
    </row>
    <row r="1527" spans="1:9" hidden="1" outlineLevel="1" x14ac:dyDescent="0.2">
      <c r="A1527" s="5" t="s">
        <v>1019</v>
      </c>
    </row>
    <row r="1528" spans="1:9" hidden="1" outlineLevel="1" x14ac:dyDescent="0.2">
      <c r="A1528" s="5" t="s">
        <v>1020</v>
      </c>
    </row>
    <row r="1529" spans="1:9" hidden="1" outlineLevel="1" x14ac:dyDescent="0.2">
      <c r="A1529" s="5" t="s">
        <v>625</v>
      </c>
      <c r="D1529" s="4">
        <v>184635100.18218499</v>
      </c>
      <c r="E1529" s="4">
        <v>15113100.2592107</v>
      </c>
      <c r="F1529" s="4">
        <v>1004441.72794929</v>
      </c>
      <c r="G1529" s="4">
        <v>1740350.09613361</v>
      </c>
      <c r="H1529" s="4">
        <v>1527437.8271053401</v>
      </c>
      <c r="I1529" s="4">
        <v>3173246.2956721401</v>
      </c>
    </row>
    <row r="1530" spans="1:9" hidden="1" outlineLevel="1" x14ac:dyDescent="0.2">
      <c r="A1530" s="5" t="s">
        <v>1180</v>
      </c>
    </row>
    <row r="1531" spans="1:9" hidden="1" outlineLevel="1" x14ac:dyDescent="0.2">
      <c r="A1531" s="5" t="s">
        <v>625</v>
      </c>
      <c r="B1531" s="4">
        <v>422705</v>
      </c>
      <c r="C1531" s="4">
        <v>9846065</v>
      </c>
      <c r="D1531" s="4">
        <v>421202</v>
      </c>
      <c r="E1531" s="4">
        <v>-1134110</v>
      </c>
      <c r="F1531" s="4">
        <v>-560378.752561489</v>
      </c>
      <c r="G1531" s="4">
        <v>942486.03855286306</v>
      </c>
      <c r="H1531" s="4">
        <v>498734.90844792302</v>
      </c>
      <c r="I1531" s="4">
        <v>-369637.81765788898</v>
      </c>
    </row>
    <row r="1532" spans="1:9" hidden="1" outlineLevel="1" x14ac:dyDescent="0.2">
      <c r="A1532" s="5" t="s">
        <v>950</v>
      </c>
    </row>
    <row r="1533" spans="1:9" hidden="1" outlineLevel="1" x14ac:dyDescent="0.2">
      <c r="A1533" s="5" t="s">
        <v>1022</v>
      </c>
    </row>
    <row r="1534" spans="1:9" hidden="1" outlineLevel="1" x14ac:dyDescent="0.2">
      <c r="A1534" s="5" t="s">
        <v>625</v>
      </c>
      <c r="D1534" s="4">
        <v>3548000</v>
      </c>
      <c r="E1534" s="4">
        <v>10392000</v>
      </c>
      <c r="F1534" s="4">
        <v>10608000</v>
      </c>
      <c r="G1534" s="4">
        <v>10836000</v>
      </c>
      <c r="H1534" s="4">
        <v>11071000</v>
      </c>
      <c r="I1534" s="4">
        <v>11304000</v>
      </c>
    </row>
    <row r="1535" spans="1:9" hidden="1" outlineLevel="1" x14ac:dyDescent="0.2">
      <c r="A1535" s="5" t="s">
        <v>1023</v>
      </c>
    </row>
    <row r="1536" spans="1:9" hidden="1" outlineLevel="1" x14ac:dyDescent="0.2">
      <c r="A1536" s="5" t="s">
        <v>625</v>
      </c>
      <c r="B1536" s="4">
        <v>19953431.34</v>
      </c>
      <c r="C1536" s="4">
        <v>20618347.4099999</v>
      </c>
      <c r="D1536" s="4">
        <v>22290863.25</v>
      </c>
      <c r="E1536" s="4">
        <v>21870000</v>
      </c>
      <c r="F1536" s="4">
        <v>22603000</v>
      </c>
      <c r="G1536" s="4">
        <v>23359000</v>
      </c>
      <c r="H1536" s="4">
        <v>24140000</v>
      </c>
      <c r="I1536" s="4">
        <v>24957000</v>
      </c>
    </row>
    <row r="1537" spans="1:9" hidden="1" outlineLevel="1" x14ac:dyDescent="0.2">
      <c r="A1537" s="5" t="s">
        <v>1183</v>
      </c>
    </row>
    <row r="1538" spans="1:9" hidden="1" outlineLevel="1" x14ac:dyDescent="0.2">
      <c r="A1538" s="5" t="s">
        <v>625</v>
      </c>
      <c r="D1538" s="4">
        <v>1490628</v>
      </c>
      <c r="E1538" s="4">
        <v>2981256</v>
      </c>
      <c r="F1538" s="4">
        <v>2981256</v>
      </c>
      <c r="G1538" s="4">
        <v>2981256</v>
      </c>
      <c r="H1538" s="4">
        <v>2981256</v>
      </c>
      <c r="I1538" s="4">
        <v>2981256</v>
      </c>
    </row>
    <row r="1539" spans="1:9" hidden="1" outlineLevel="1" x14ac:dyDescent="0.2">
      <c r="A1539" s="5" t="s">
        <v>968</v>
      </c>
    </row>
    <row r="1540" spans="1:9" hidden="1" outlineLevel="1" x14ac:dyDescent="0.2">
      <c r="A1540" s="5" t="s">
        <v>1026</v>
      </c>
    </row>
    <row r="1541" spans="1:9" hidden="1" outlineLevel="1" x14ac:dyDescent="0.2">
      <c r="A1541" s="5" t="s">
        <v>625</v>
      </c>
      <c r="B1541" s="4">
        <v>43534642.140000001</v>
      </c>
      <c r="E1541" s="4">
        <v>-9.31322574615478E-10</v>
      </c>
      <c r="F1541" s="4">
        <v>-16778.242079850199</v>
      </c>
      <c r="G1541" s="4">
        <v>8138.2420795634298</v>
      </c>
      <c r="H1541" s="4">
        <v>3.3734540920704599E-6</v>
      </c>
      <c r="I1541" s="4">
        <v>-1.4848913997411701E-4</v>
      </c>
    </row>
    <row r="1542" spans="1:9" hidden="1" outlineLevel="1" x14ac:dyDescent="0.2">
      <c r="A1542" s="5" t="s">
        <v>1027</v>
      </c>
    </row>
    <row r="1543" spans="1:9" hidden="1" outlineLevel="1" x14ac:dyDescent="0.2">
      <c r="A1543" s="5" t="s">
        <v>625</v>
      </c>
      <c r="B1543" s="4">
        <v>-2.18278728425502E-11</v>
      </c>
      <c r="D1543" s="4">
        <v>-1087215.5730804999</v>
      </c>
      <c r="E1543" s="4">
        <v>1087215.5730804901</v>
      </c>
      <c r="F1543" s="4">
        <v>2.3283064365386901E-10</v>
      </c>
      <c r="G1543" s="4">
        <v>4.3641193769872103E-8</v>
      </c>
      <c r="H1543" s="4">
        <v>-5.3551048040389998E-9</v>
      </c>
      <c r="I1543" s="4">
        <v>-8.5160718299448405E-6</v>
      </c>
    </row>
    <row r="1544" spans="1:9" hidden="1" outlineLevel="1" x14ac:dyDescent="0.2">
      <c r="A1544" s="5" t="s">
        <v>1028</v>
      </c>
    </row>
    <row r="1545" spans="1:9" hidden="1" outlineLevel="1" x14ac:dyDescent="0.2">
      <c r="A1545" s="5" t="s">
        <v>625</v>
      </c>
      <c r="B1545" s="4">
        <v>1975.55</v>
      </c>
      <c r="F1545" s="4">
        <v>6.3795596361160199E-8</v>
      </c>
      <c r="G1545" s="4">
        <v>-5.1106326282024298E-8</v>
      </c>
      <c r="H1545" s="4">
        <v>-3.4458935260772698E-8</v>
      </c>
      <c r="I1545" s="4">
        <v>-2.4377368390560099E-6</v>
      </c>
    </row>
    <row r="1546" spans="1:9" hidden="1" outlineLevel="1" x14ac:dyDescent="0.2">
      <c r="A1546" s="5" t="s">
        <v>1029</v>
      </c>
    </row>
    <row r="1547" spans="1:9" hidden="1" outlineLevel="1" x14ac:dyDescent="0.2">
      <c r="A1547" s="5" t="s">
        <v>625</v>
      </c>
      <c r="B1547" s="4">
        <v>1915590.5799999901</v>
      </c>
      <c r="C1547" s="4">
        <v>-385383.37999999902</v>
      </c>
      <c r="D1547" s="4">
        <v>682074.66</v>
      </c>
      <c r="E1547" s="4">
        <v>-6809137.2326231198</v>
      </c>
      <c r="F1547" s="4">
        <v>6809137.2326230798</v>
      </c>
      <c r="G1547" s="4">
        <v>-6.28642737865448E-9</v>
      </c>
      <c r="H1547" s="4">
        <v>1.7695128917694001E-6</v>
      </c>
      <c r="I1547" s="4">
        <v>-1.0597053915262201E-4</v>
      </c>
    </row>
    <row r="1548" spans="1:9" hidden="1" outlineLevel="1" x14ac:dyDescent="0.2">
      <c r="A1548" s="5" t="s">
        <v>1030</v>
      </c>
    </row>
    <row r="1549" spans="1:9" hidden="1" outlineLevel="1" x14ac:dyDescent="0.2">
      <c r="A1549" s="5" t="s">
        <v>625</v>
      </c>
      <c r="C1549" s="4">
        <v>-18402197.73</v>
      </c>
      <c r="D1549" s="4">
        <v>15271992.5829877</v>
      </c>
      <c r="E1549" s="4">
        <v>-10995881.4812987</v>
      </c>
      <c r="F1549" s="4">
        <v>9444019.6169660594</v>
      </c>
      <c r="G1549" s="4">
        <v>-141171.36135650901</v>
      </c>
      <c r="H1549" s="4">
        <v>-436203.84077415202</v>
      </c>
      <c r="I1549" s="4">
        <v>217485.50325734401</v>
      </c>
    </row>
    <row r="1550" spans="1:9" hidden="1" outlineLevel="1" x14ac:dyDescent="0.2">
      <c r="A1550" s="5" t="s">
        <v>974</v>
      </c>
    </row>
    <row r="1551" spans="1:9" hidden="1" outlineLevel="1" x14ac:dyDescent="0.2">
      <c r="A1551" s="5" t="s">
        <v>1184</v>
      </c>
    </row>
    <row r="1552" spans="1:9" hidden="1" outlineLevel="1" x14ac:dyDescent="0.2">
      <c r="A1552" s="5" t="s">
        <v>625</v>
      </c>
      <c r="C1552" s="4">
        <v>11806416</v>
      </c>
      <c r="D1552" s="4">
        <v>26783625</v>
      </c>
      <c r="E1552" s="4">
        <v>23303114</v>
      </c>
      <c r="F1552" s="4">
        <v>12000000</v>
      </c>
      <c r="G1552" s="4">
        <v>12000000</v>
      </c>
      <c r="H1552" s="4">
        <v>12000000</v>
      </c>
      <c r="I1552" s="4">
        <v>12000000</v>
      </c>
    </row>
    <row r="1553" spans="1:9" collapsed="1" x14ac:dyDescent="0.2">
      <c r="A1553" s="5" t="s">
        <v>1058</v>
      </c>
      <c r="B1553" s="4">
        <v>10289747839.700001</v>
      </c>
      <c r="C1553" s="4">
        <v>11271081066.82</v>
      </c>
      <c r="D1553" s="4">
        <v>11464463695.5723</v>
      </c>
      <c r="E1553" s="4">
        <v>10677738127.096701</v>
      </c>
      <c r="F1553" s="4">
        <v>10961667826.205099</v>
      </c>
      <c r="G1553" s="4">
        <v>11234711285.797199</v>
      </c>
      <c r="H1553" s="4">
        <v>11733149929.4776</v>
      </c>
      <c r="I1553" s="4">
        <v>11961234475.157301</v>
      </c>
    </row>
    <row r="1554" spans="1:9" hidden="1" outlineLevel="1" x14ac:dyDescent="0.2">
      <c r="A1554" s="5" t="s">
        <v>534</v>
      </c>
    </row>
    <row r="1555" spans="1:9" hidden="1" outlineLevel="1" x14ac:dyDescent="0.2">
      <c r="A1555" s="5" t="s">
        <v>535</v>
      </c>
    </row>
    <row r="1556" spans="1:9" hidden="1" outlineLevel="1" x14ac:dyDescent="0.2">
      <c r="A1556" s="5" t="s">
        <v>536</v>
      </c>
    </row>
    <row r="1557" spans="1:9" hidden="1" outlineLevel="1" x14ac:dyDescent="0.2">
      <c r="A1557" s="5" t="s">
        <v>537</v>
      </c>
      <c r="B1557" s="4">
        <v>106830074.779999</v>
      </c>
      <c r="C1557" s="4">
        <v>114698948.579999</v>
      </c>
      <c r="D1557" s="4">
        <v>123705941.97574399</v>
      </c>
      <c r="E1557" s="4">
        <v>135079590.651548</v>
      </c>
      <c r="F1557" s="4">
        <v>154952533.28002599</v>
      </c>
      <c r="G1557" s="4">
        <v>168853283.06641501</v>
      </c>
      <c r="H1557" s="4">
        <v>180484103.991826</v>
      </c>
      <c r="I1557" s="4">
        <v>188309003.46423501</v>
      </c>
    </row>
    <row r="1558" spans="1:9" hidden="1" outlineLevel="1" x14ac:dyDescent="0.2">
      <c r="A1558" s="5" t="s">
        <v>538</v>
      </c>
      <c r="B1558" s="4">
        <v>36680051.259999998</v>
      </c>
      <c r="C1558" s="4">
        <v>39890067.039999999</v>
      </c>
      <c r="D1558" s="4">
        <v>41646487.866399601</v>
      </c>
      <c r="E1558" s="4">
        <v>46181125.449585497</v>
      </c>
      <c r="F1558" s="4">
        <v>51687469.153682701</v>
      </c>
      <c r="G1558" s="4">
        <v>57753899.222554103</v>
      </c>
      <c r="H1558" s="4">
        <v>65379080.735710002</v>
      </c>
      <c r="I1558" s="4">
        <v>74497124.546287104</v>
      </c>
    </row>
    <row r="1559" spans="1:9" hidden="1" outlineLevel="1" x14ac:dyDescent="0.2">
      <c r="A1559" s="5" t="s">
        <v>539</v>
      </c>
      <c r="B1559" s="4">
        <v>1283664</v>
      </c>
      <c r="C1559" s="4">
        <v>1283664</v>
      </c>
      <c r="D1559" s="4">
        <v>1283664</v>
      </c>
      <c r="E1559" s="4">
        <v>1283664</v>
      </c>
    </row>
    <row r="1560" spans="1:9" hidden="1" outlineLevel="1" x14ac:dyDescent="0.2">
      <c r="A1560" s="5" t="s">
        <v>540</v>
      </c>
      <c r="C1560" s="4">
        <v>1258203.9099999999</v>
      </c>
    </row>
    <row r="1561" spans="1:9" hidden="1" outlineLevel="1" x14ac:dyDescent="0.2">
      <c r="A1561" s="5" t="s">
        <v>541</v>
      </c>
      <c r="C1561" s="4">
        <v>25508821.84</v>
      </c>
      <c r="D1561" s="4">
        <v>36345534.268949002</v>
      </c>
      <c r="E1561" s="4">
        <v>37384700.884496801</v>
      </c>
      <c r="F1561" s="4">
        <v>37775492.511156201</v>
      </c>
      <c r="G1561" s="4">
        <v>38717130.5041539</v>
      </c>
      <c r="H1561" s="4">
        <v>39040978.558319598</v>
      </c>
      <c r="I1561" s="4">
        <v>39060245.299561702</v>
      </c>
    </row>
    <row r="1562" spans="1:9" hidden="1" outlineLevel="1" x14ac:dyDescent="0.2">
      <c r="A1562" s="5" t="s">
        <v>542</v>
      </c>
      <c r="B1562" s="4">
        <v>7654259.5599999996</v>
      </c>
      <c r="C1562" s="4">
        <v>7430027.7999999896</v>
      </c>
      <c r="D1562" s="4">
        <v>-4.8860795454545398E-3</v>
      </c>
      <c r="E1562" s="4">
        <v>-1.95443181818181E-2</v>
      </c>
      <c r="F1562" s="4">
        <v>-1.95443181818181E-2</v>
      </c>
      <c r="G1562" s="4">
        <v>-1.95443181818181E-2</v>
      </c>
      <c r="H1562" s="4">
        <v>-1.95443181818181E-2</v>
      </c>
      <c r="I1562" s="4">
        <v>-1.95443181818181E-2</v>
      </c>
    </row>
    <row r="1563" spans="1:9" hidden="1" outlineLevel="1" x14ac:dyDescent="0.2">
      <c r="A1563" s="5" t="s">
        <v>543</v>
      </c>
      <c r="B1563" s="4">
        <v>20578099.129999999</v>
      </c>
      <c r="C1563" s="4">
        <v>20361199.439999901</v>
      </c>
      <c r="D1563" s="4">
        <v>19606947.7726922</v>
      </c>
      <c r="E1563" s="4">
        <v>19706221.675368998</v>
      </c>
      <c r="F1563" s="4">
        <v>18208925.266729001</v>
      </c>
      <c r="G1563" s="4">
        <v>18113804.858089</v>
      </c>
      <c r="H1563" s="4">
        <v>18018684.449448999</v>
      </c>
      <c r="I1563" s="4">
        <v>17923564.040809002</v>
      </c>
    </row>
    <row r="1564" spans="1:9" hidden="1" outlineLevel="1" x14ac:dyDescent="0.2">
      <c r="A1564" s="5" t="s">
        <v>544</v>
      </c>
      <c r="B1564" s="4">
        <v>15520565.970000001</v>
      </c>
      <c r="C1564" s="4">
        <v>15474634.24</v>
      </c>
      <c r="D1564" s="4">
        <v>16566938.333453299</v>
      </c>
      <c r="E1564" s="4">
        <v>18432334.975011099</v>
      </c>
      <c r="F1564" s="4">
        <v>23286681.696143001</v>
      </c>
      <c r="G1564" s="4">
        <v>27078588.7113581</v>
      </c>
      <c r="H1564" s="4">
        <v>27437280.116849001</v>
      </c>
      <c r="I1564" s="4">
        <v>28207009.080717601</v>
      </c>
    </row>
    <row r="1565" spans="1:9" hidden="1" outlineLevel="1" x14ac:dyDescent="0.2">
      <c r="A1565" s="5" t="s">
        <v>545</v>
      </c>
      <c r="B1565" s="4">
        <v>23268189.809999999</v>
      </c>
      <c r="C1565" s="4">
        <v>23480892.669999901</v>
      </c>
      <c r="D1565" s="4">
        <v>24981190.4295757</v>
      </c>
      <c r="E1565" s="4">
        <v>25778984.4509614</v>
      </c>
      <c r="F1565" s="4">
        <v>27424709.099965099</v>
      </c>
      <c r="G1565" s="4">
        <v>28472197.943590399</v>
      </c>
      <c r="H1565" s="4">
        <v>29707548.2150359</v>
      </c>
      <c r="I1565" s="4">
        <v>30070979.733729899</v>
      </c>
    </row>
    <row r="1566" spans="1:9" hidden="1" outlineLevel="1" x14ac:dyDescent="0.2">
      <c r="A1566" s="5" t="s">
        <v>547</v>
      </c>
      <c r="B1566" s="4">
        <v>2401747.23</v>
      </c>
      <c r="C1566" s="4">
        <v>2461478.88</v>
      </c>
      <c r="D1566" s="4">
        <v>2398573.5344225001</v>
      </c>
      <c r="E1566" s="4">
        <v>1157022.41667262</v>
      </c>
      <c r="F1566" s="4">
        <v>561062.862183069</v>
      </c>
      <c r="G1566" s="4">
        <v>561062.862183069</v>
      </c>
      <c r="H1566" s="4">
        <v>561062.862183069</v>
      </c>
      <c r="I1566" s="4">
        <v>561062.862183069</v>
      </c>
    </row>
    <row r="1567" spans="1:9" hidden="1" outlineLevel="1" x14ac:dyDescent="0.2">
      <c r="A1567" s="5" t="s">
        <v>548</v>
      </c>
      <c r="B1567" s="4">
        <v>22931349.09</v>
      </c>
      <c r="C1567" s="4">
        <v>24011757.170000002</v>
      </c>
      <c r="D1567" s="4">
        <v>25891908.3502963</v>
      </c>
      <c r="E1567" s="4">
        <v>33878109.496623904</v>
      </c>
      <c r="F1567" s="4">
        <v>35440605.187435701</v>
      </c>
      <c r="G1567" s="4">
        <v>36258579.457057402</v>
      </c>
      <c r="H1567" s="4">
        <v>36637993.756754898</v>
      </c>
      <c r="I1567" s="4">
        <v>36587481.608241498</v>
      </c>
    </row>
    <row r="1568" spans="1:9" hidden="1" outlineLevel="1" x14ac:dyDescent="0.2">
      <c r="A1568" s="5" t="s">
        <v>549</v>
      </c>
      <c r="B1568" s="4">
        <v>3986170.4599999902</v>
      </c>
      <c r="C1568" s="4">
        <v>4065785.85</v>
      </c>
      <c r="D1568" s="4">
        <v>4246221.8874898199</v>
      </c>
      <c r="E1568" s="4">
        <v>5126639.9833305301</v>
      </c>
      <c r="F1568" s="4">
        <v>14580581.336200399</v>
      </c>
      <c r="G1568" s="4">
        <v>14614518.734079201</v>
      </c>
      <c r="H1568" s="4">
        <v>14601489.315656301</v>
      </c>
      <c r="I1568" s="4">
        <v>14600466.246797901</v>
      </c>
    </row>
    <row r="1569" spans="1:9" hidden="1" outlineLevel="1" x14ac:dyDescent="0.2">
      <c r="A1569" s="5" t="s">
        <v>551</v>
      </c>
      <c r="B1569" s="4">
        <v>-2530159.98</v>
      </c>
      <c r="C1569" s="4">
        <v>-2722457.31</v>
      </c>
      <c r="D1569" s="4">
        <v>-1648484.6473956101</v>
      </c>
      <c r="E1569" s="4">
        <v>1411289.2131497301</v>
      </c>
    </row>
    <row r="1570" spans="1:9" hidden="1" outlineLevel="1" x14ac:dyDescent="0.2">
      <c r="A1570" s="5" t="s">
        <v>550</v>
      </c>
      <c r="C1570" s="4">
        <v>-0.01</v>
      </c>
    </row>
    <row r="1571" spans="1:9" hidden="1" outlineLevel="1" x14ac:dyDescent="0.2">
      <c r="A1571" s="5" t="s">
        <v>553</v>
      </c>
      <c r="D1571" s="4">
        <v>843.82006600479599</v>
      </c>
      <c r="E1571" s="4">
        <v>26089434.399415199</v>
      </c>
      <c r="F1571" s="4">
        <v>37227053.322640903</v>
      </c>
      <c r="G1571" s="4">
        <v>38308781.876606598</v>
      </c>
      <c r="H1571" s="4">
        <v>38846868.131505802</v>
      </c>
      <c r="I1571" s="4">
        <v>39664219.910355203</v>
      </c>
    </row>
    <row r="1572" spans="1:9" hidden="1" outlineLevel="1" x14ac:dyDescent="0.2">
      <c r="A1572" s="5" t="s">
        <v>552</v>
      </c>
      <c r="B1572" s="4">
        <v>76508821.2299999</v>
      </c>
      <c r="C1572" s="4">
        <v>77854725.090000004</v>
      </c>
      <c r="D1572" s="4">
        <v>79132536.343885899</v>
      </c>
      <c r="E1572" s="4">
        <v>81704010.685551807</v>
      </c>
      <c r="F1572" s="4">
        <v>83462393.294078603</v>
      </c>
      <c r="G1572" s="4">
        <v>85524207.175208107</v>
      </c>
      <c r="H1572" s="4">
        <v>88430487.131853193</v>
      </c>
      <c r="I1572" s="4">
        <v>92145537.191141099</v>
      </c>
    </row>
    <row r="1573" spans="1:9" hidden="1" outlineLevel="1" x14ac:dyDescent="0.2">
      <c r="A1573" s="5" t="s">
        <v>554</v>
      </c>
      <c r="D1573" s="4">
        <v>0.51746910646946898</v>
      </c>
      <c r="E1573" s="4">
        <v>5.5003113471792</v>
      </c>
      <c r="F1573" s="4">
        <v>6.1737665190148503</v>
      </c>
      <c r="G1573" s="4">
        <v>6.19256991486112</v>
      </c>
      <c r="H1573" s="4">
        <v>6.1930949203999202</v>
      </c>
      <c r="I1573" s="4">
        <v>6.1931095789657498</v>
      </c>
    </row>
    <row r="1574" spans="1:9" hidden="1" outlineLevel="1" x14ac:dyDescent="0.2">
      <c r="A1574" s="5" t="s">
        <v>556</v>
      </c>
      <c r="B1574" s="4">
        <v>19558318.66</v>
      </c>
      <c r="C1574" s="4">
        <v>28683310.109999999</v>
      </c>
      <c r="D1574" s="4">
        <v>29229293.014282901</v>
      </c>
      <c r="E1574" s="4">
        <v>29916196.1887035</v>
      </c>
      <c r="F1574" s="4">
        <v>30938927.8234929</v>
      </c>
      <c r="G1574" s="4">
        <v>32067237.0559223</v>
      </c>
      <c r="H1574" s="4">
        <v>32248775.6307321</v>
      </c>
      <c r="I1574" s="4">
        <v>32154160.782934401</v>
      </c>
    </row>
    <row r="1575" spans="1:9" hidden="1" outlineLevel="1" x14ac:dyDescent="0.2">
      <c r="A1575" s="5" t="s">
        <v>555</v>
      </c>
      <c r="B1575" s="4">
        <v>8500417.0199999996</v>
      </c>
      <c r="C1575" s="4">
        <v>8327319.2899999898</v>
      </c>
      <c r="D1575" s="4">
        <v>6391681.5567099899</v>
      </c>
      <c r="E1575" s="4">
        <v>3260856.7868400002</v>
      </c>
      <c r="F1575" s="4">
        <v>3260856.7868400002</v>
      </c>
      <c r="G1575" s="4">
        <v>3260856.7868400002</v>
      </c>
      <c r="H1575" s="4">
        <v>3260856.7868400002</v>
      </c>
      <c r="I1575" s="4">
        <v>3260856.7868400002</v>
      </c>
    </row>
    <row r="1576" spans="1:9" hidden="1" outlineLevel="1" x14ac:dyDescent="0.2">
      <c r="A1576" s="5" t="s">
        <v>557</v>
      </c>
      <c r="B1576" s="4">
        <v>13900679.890000001</v>
      </c>
      <c r="C1576" s="4">
        <v>13831160.7299999</v>
      </c>
      <c r="D1576" s="4">
        <v>12203651.102563201</v>
      </c>
      <c r="E1576" s="4">
        <v>12944527.672124401</v>
      </c>
      <c r="F1576" s="4">
        <v>11424971.5874248</v>
      </c>
      <c r="G1576" s="4">
        <v>12277691.83804</v>
      </c>
      <c r="H1576" s="4">
        <v>13014699.793289101</v>
      </c>
      <c r="I1576" s="4">
        <v>14196002.0330643</v>
      </c>
    </row>
    <row r="1577" spans="1:9" hidden="1" outlineLevel="1" x14ac:dyDescent="0.2">
      <c r="A1577" s="5" t="s">
        <v>558</v>
      </c>
      <c r="B1577" s="4">
        <v>25827327.609999999</v>
      </c>
      <c r="C1577" s="4">
        <v>26504196.760000002</v>
      </c>
      <c r="D1577" s="4">
        <v>26412892.839187101</v>
      </c>
      <c r="E1577" s="4">
        <v>26697667.900352601</v>
      </c>
      <c r="F1577" s="4">
        <v>28879293.958619099</v>
      </c>
      <c r="G1577" s="4">
        <v>34095065.133243598</v>
      </c>
      <c r="H1577" s="4">
        <v>35885587.101789601</v>
      </c>
      <c r="I1577" s="4">
        <v>37297822.987242199</v>
      </c>
    </row>
    <row r="1578" spans="1:9" hidden="1" outlineLevel="1" x14ac:dyDescent="0.2">
      <c r="A1578" s="5" t="s">
        <v>560</v>
      </c>
      <c r="B1578" s="4">
        <v>13168351.15</v>
      </c>
      <c r="C1578" s="4">
        <v>12552710.2999999</v>
      </c>
      <c r="D1578" s="4">
        <v>13663862.4875577</v>
      </c>
      <c r="E1578" s="4">
        <v>13149609.085465901</v>
      </c>
      <c r="F1578" s="4">
        <v>13225712.1978459</v>
      </c>
      <c r="G1578" s="4">
        <v>13103367.7259259</v>
      </c>
      <c r="H1578" s="4">
        <v>12981023.2540059</v>
      </c>
      <c r="I1578" s="4">
        <v>12858678.782085899</v>
      </c>
    </row>
    <row r="1579" spans="1:9" hidden="1" outlineLevel="1" x14ac:dyDescent="0.2">
      <c r="A1579" s="5" t="s">
        <v>559</v>
      </c>
      <c r="B1579" s="4">
        <v>52164210.420000002</v>
      </c>
      <c r="C1579" s="4">
        <v>55416089.640000001</v>
      </c>
      <c r="D1579" s="4">
        <v>63399437.814479403</v>
      </c>
      <c r="E1579" s="4">
        <v>73257225.083872899</v>
      </c>
      <c r="F1579" s="4">
        <v>82277944.261117905</v>
      </c>
      <c r="G1579" s="4">
        <v>92169302.451725394</v>
      </c>
      <c r="H1579" s="4">
        <v>104483697.346817</v>
      </c>
      <c r="I1579" s="4">
        <v>119118706.060525</v>
      </c>
    </row>
    <row r="1580" spans="1:9" hidden="1" outlineLevel="1" x14ac:dyDescent="0.2">
      <c r="A1580" s="5" t="s">
        <v>562</v>
      </c>
      <c r="B1580" s="4">
        <v>12516466.329999899</v>
      </c>
      <c r="C1580" s="4">
        <v>23619647.469999999</v>
      </c>
      <c r="D1580" s="4">
        <v>13122198.782625699</v>
      </c>
      <c r="E1580" s="4">
        <v>13512491.503136599</v>
      </c>
      <c r="F1580" s="4">
        <v>13649263.086290499</v>
      </c>
      <c r="G1580" s="4">
        <v>13796612.235148801</v>
      </c>
      <c r="H1580" s="4">
        <v>15653752.1816989</v>
      </c>
      <c r="I1580" s="4">
        <v>17097282.437746398</v>
      </c>
    </row>
    <row r="1581" spans="1:9" hidden="1" outlineLevel="1" x14ac:dyDescent="0.2">
      <c r="A1581" s="5" t="s">
        <v>561</v>
      </c>
      <c r="B1581" s="4">
        <v>46087467.659999996</v>
      </c>
      <c r="C1581" s="4">
        <v>50471390.920000002</v>
      </c>
      <c r="D1581" s="4">
        <v>56899846.567985997</v>
      </c>
      <c r="E1581" s="4">
        <v>67796653.879988894</v>
      </c>
      <c r="F1581" s="4">
        <v>79301414.234228</v>
      </c>
      <c r="G1581" s="4">
        <v>91909920.123791397</v>
      </c>
      <c r="H1581" s="4">
        <v>107590211.108503</v>
      </c>
      <c r="I1581" s="4">
        <v>126212441.40697999</v>
      </c>
    </row>
    <row r="1582" spans="1:9" hidden="1" outlineLevel="1" x14ac:dyDescent="0.2">
      <c r="A1582" s="5" t="s">
        <v>563</v>
      </c>
      <c r="B1582" s="4">
        <v>9502998.0199999996</v>
      </c>
      <c r="C1582" s="4">
        <v>9045348.3999999892</v>
      </c>
      <c r="D1582" s="4">
        <v>9123649.5901719294</v>
      </c>
      <c r="E1582" s="4">
        <v>9149939.5477010105</v>
      </c>
      <c r="F1582" s="4">
        <v>9362724.5434992705</v>
      </c>
      <c r="G1582" s="4">
        <v>9427517.7740777601</v>
      </c>
      <c r="H1582" s="4">
        <v>9554269.4288790897</v>
      </c>
      <c r="I1582" s="4">
        <v>9735952.4749908503</v>
      </c>
    </row>
    <row r="1583" spans="1:9" hidden="1" outlineLevel="1" x14ac:dyDescent="0.2">
      <c r="A1583" s="5" t="s">
        <v>565</v>
      </c>
      <c r="B1583" s="4">
        <v>15588371.960000001</v>
      </c>
      <c r="C1583" s="4">
        <v>19507202.7299999</v>
      </c>
      <c r="D1583" s="4">
        <v>19852333.6403891</v>
      </c>
      <c r="E1583" s="4">
        <v>20306786.561986402</v>
      </c>
      <c r="F1583" s="4">
        <v>20757822.179599699</v>
      </c>
      <c r="G1583" s="4">
        <v>21064908.156725898</v>
      </c>
      <c r="H1583" s="4">
        <v>21270112.9756804</v>
      </c>
      <c r="I1583" s="4">
        <v>21561693.2276209</v>
      </c>
    </row>
    <row r="1584" spans="1:9" hidden="1" outlineLevel="1" x14ac:dyDescent="0.2">
      <c r="A1584" s="5" t="s">
        <v>564</v>
      </c>
      <c r="B1584" s="4">
        <v>28084292.460000001</v>
      </c>
      <c r="C1584" s="4">
        <v>29620953.77</v>
      </c>
      <c r="D1584" s="4">
        <v>32027305.631920598</v>
      </c>
      <c r="E1584" s="4">
        <v>35449332.094066799</v>
      </c>
      <c r="F1584" s="4">
        <v>39338326.467168897</v>
      </c>
      <c r="G1584" s="4">
        <v>43598354.6798402</v>
      </c>
      <c r="H1584" s="4">
        <v>48890990.664600402</v>
      </c>
      <c r="I1584" s="4">
        <v>55172585.6117585</v>
      </c>
    </row>
    <row r="1585" spans="1:9" hidden="1" outlineLevel="1" x14ac:dyDescent="0.2">
      <c r="A1585" s="5" t="s">
        <v>567</v>
      </c>
      <c r="B1585" s="4">
        <v>31173299.4599999</v>
      </c>
      <c r="C1585" s="4">
        <v>28412014.760000002</v>
      </c>
      <c r="D1585" s="4">
        <v>29127489.4807963</v>
      </c>
      <c r="E1585" s="4">
        <v>30050210.155401599</v>
      </c>
      <c r="F1585" s="4">
        <v>30258857.881778799</v>
      </c>
      <c r="G1585" s="4">
        <v>30309762.292314399</v>
      </c>
      <c r="H1585" s="4">
        <v>30297245.215029899</v>
      </c>
      <c r="I1585" s="4">
        <v>30487558.5294291</v>
      </c>
    </row>
    <row r="1586" spans="1:9" hidden="1" outlineLevel="1" x14ac:dyDescent="0.2">
      <c r="A1586" s="5" t="s">
        <v>566</v>
      </c>
      <c r="B1586" s="4">
        <v>35323293.409999996</v>
      </c>
      <c r="C1586" s="4">
        <v>36718909.159999996</v>
      </c>
      <c r="D1586" s="4">
        <v>38764232.460531503</v>
      </c>
      <c r="E1586" s="4">
        <v>42733004.879390702</v>
      </c>
      <c r="F1586" s="4">
        <v>46984069.038001597</v>
      </c>
      <c r="G1586" s="4">
        <v>50906415.054618701</v>
      </c>
      <c r="H1586" s="4">
        <v>54159916.717815198</v>
      </c>
      <c r="I1586" s="4">
        <v>56567272.7485523</v>
      </c>
    </row>
    <row r="1587" spans="1:9" hidden="1" outlineLevel="1" x14ac:dyDescent="0.2">
      <c r="A1587" s="5" t="s">
        <v>568</v>
      </c>
      <c r="B1587" s="4">
        <v>11351928.269999901</v>
      </c>
      <c r="C1587" s="4">
        <v>11450271.859999999</v>
      </c>
      <c r="D1587" s="4">
        <v>11575824.370878801</v>
      </c>
      <c r="E1587" s="4">
        <v>12026280.3503037</v>
      </c>
      <c r="F1587" s="4">
        <v>12276694.129871201</v>
      </c>
      <c r="G1587" s="4">
        <v>12596235.000766</v>
      </c>
      <c r="H1587" s="4">
        <v>12811968.604381699</v>
      </c>
      <c r="I1587" s="4">
        <v>12959345.5483287</v>
      </c>
    </row>
    <row r="1588" spans="1:9" hidden="1" outlineLevel="1" x14ac:dyDescent="0.2">
      <c r="A1588" s="5" t="s">
        <v>569</v>
      </c>
      <c r="B1588" s="4">
        <v>19284714.59</v>
      </c>
      <c r="C1588" s="4">
        <v>19748330.469999999</v>
      </c>
      <c r="D1588" s="4">
        <v>20875504.908011399</v>
      </c>
      <c r="E1588" s="4">
        <v>20956943.738283399</v>
      </c>
      <c r="F1588" s="4">
        <v>24189579.7550455</v>
      </c>
      <c r="G1588" s="4">
        <v>25377456.5977173</v>
      </c>
      <c r="H1588" s="4">
        <v>24821063.301419199</v>
      </c>
      <c r="I1588" s="4">
        <v>24828295.5708673</v>
      </c>
    </row>
    <row r="1589" spans="1:9" hidden="1" outlineLevel="1" x14ac:dyDescent="0.2">
      <c r="A1589" s="5" t="s">
        <v>572</v>
      </c>
      <c r="B1589" s="4">
        <v>40175410.809999898</v>
      </c>
      <c r="C1589" s="4">
        <v>41527888.93</v>
      </c>
      <c r="D1589" s="4">
        <v>42143664.070120297</v>
      </c>
      <c r="E1589" s="4">
        <v>44708352.299302503</v>
      </c>
      <c r="F1589" s="4">
        <v>47094115.6791448</v>
      </c>
      <c r="G1589" s="4">
        <v>47839001.9514824</v>
      </c>
      <c r="H1589" s="4">
        <v>48212038.303325899</v>
      </c>
      <c r="I1589" s="4">
        <v>48005246.541189</v>
      </c>
    </row>
    <row r="1590" spans="1:9" hidden="1" outlineLevel="1" x14ac:dyDescent="0.2">
      <c r="A1590" s="5" t="s">
        <v>573</v>
      </c>
      <c r="B1590" s="4">
        <v>21169295.199999999</v>
      </c>
      <c r="C1590" s="4">
        <v>21933294.969999999</v>
      </c>
      <c r="D1590" s="4">
        <v>22062859.848537099</v>
      </c>
      <c r="E1590" s="4">
        <v>23460995.115281299</v>
      </c>
      <c r="F1590" s="4">
        <v>25993338.950161301</v>
      </c>
      <c r="G1590" s="4">
        <v>28224049.0619823</v>
      </c>
      <c r="H1590" s="4">
        <v>28102944.7217572</v>
      </c>
      <c r="I1590" s="4">
        <v>28214901.486281801</v>
      </c>
    </row>
    <row r="1591" spans="1:9" hidden="1" outlineLevel="1" x14ac:dyDescent="0.2">
      <c r="A1591" s="5" t="s">
        <v>571</v>
      </c>
      <c r="B1591" s="4">
        <v>3374938.1999999899</v>
      </c>
      <c r="C1591" s="4">
        <v>3420692.9299999899</v>
      </c>
      <c r="D1591" s="4">
        <v>3497685.9330881401</v>
      </c>
      <c r="E1591" s="4">
        <v>3612921.99566516</v>
      </c>
      <c r="F1591" s="4">
        <v>3726372.9289933601</v>
      </c>
      <c r="G1591" s="4">
        <v>3830872.3813495501</v>
      </c>
      <c r="H1591" s="4">
        <v>3917158.21316572</v>
      </c>
      <c r="I1591" s="4">
        <v>3980402.2484975802</v>
      </c>
    </row>
    <row r="1592" spans="1:9" hidden="1" outlineLevel="1" x14ac:dyDescent="0.2">
      <c r="A1592" s="5" t="s">
        <v>574</v>
      </c>
      <c r="B1592" s="4">
        <v>54792538.469999902</v>
      </c>
      <c r="C1592" s="4">
        <v>56427192.93</v>
      </c>
      <c r="D1592" s="4">
        <v>58837774.080063902</v>
      </c>
      <c r="E1592" s="4">
        <v>63346930.708271898</v>
      </c>
      <c r="F1592" s="4">
        <v>68296923.733624399</v>
      </c>
      <c r="G1592" s="4">
        <v>73662460.531619698</v>
      </c>
      <c r="H1592" s="4">
        <v>80408745.490441799</v>
      </c>
      <c r="I1592" s="4">
        <v>88479884.685235903</v>
      </c>
    </row>
    <row r="1593" spans="1:9" hidden="1" outlineLevel="1" x14ac:dyDescent="0.2">
      <c r="A1593" s="5" t="s">
        <v>576</v>
      </c>
      <c r="B1593" s="4">
        <v>41178293.139999896</v>
      </c>
      <c r="C1593" s="4">
        <v>42480743.859999999</v>
      </c>
      <c r="D1593" s="4">
        <v>42649111.207744896</v>
      </c>
      <c r="E1593" s="4">
        <v>44498581.521779001</v>
      </c>
      <c r="F1593" s="4">
        <v>44644877.427813098</v>
      </c>
      <c r="G1593" s="4">
        <v>45005066.679781802</v>
      </c>
      <c r="H1593" s="4">
        <v>46172647.417098999</v>
      </c>
      <c r="I1593" s="4">
        <v>46953786.5504492</v>
      </c>
    </row>
    <row r="1594" spans="1:9" hidden="1" outlineLevel="1" x14ac:dyDescent="0.2">
      <c r="A1594" s="5" t="s">
        <v>575</v>
      </c>
      <c r="B1594" s="4">
        <v>22653383.809999999</v>
      </c>
      <c r="C1594" s="4">
        <v>23402768.199999999</v>
      </c>
      <c r="D1594" s="4">
        <v>24298090.548423201</v>
      </c>
      <c r="E1594" s="4">
        <v>25577536.249019299</v>
      </c>
      <c r="F1594" s="4">
        <v>26899389.312896799</v>
      </c>
      <c r="G1594" s="4">
        <v>28345712.615413401</v>
      </c>
      <c r="H1594" s="4">
        <v>30138443.501566201</v>
      </c>
      <c r="I1594" s="4">
        <v>32262939.162050098</v>
      </c>
    </row>
    <row r="1595" spans="1:9" hidden="1" outlineLevel="1" x14ac:dyDescent="0.2">
      <c r="A1595" s="5" t="s">
        <v>577</v>
      </c>
      <c r="B1595" s="4">
        <v>25627185.579999998</v>
      </c>
      <c r="C1595" s="4">
        <v>25834343.939999901</v>
      </c>
      <c r="D1595" s="4">
        <v>25445963.046842299</v>
      </c>
      <c r="E1595" s="4">
        <v>25464670.331012901</v>
      </c>
      <c r="F1595" s="4">
        <v>25403707.368445698</v>
      </c>
      <c r="G1595" s="4">
        <v>26079415.669113901</v>
      </c>
      <c r="H1595" s="4">
        <v>26056247.1482496</v>
      </c>
      <c r="I1595" s="4">
        <v>26458133.707530402</v>
      </c>
    </row>
    <row r="1596" spans="1:9" hidden="1" outlineLevel="1" x14ac:dyDescent="0.2">
      <c r="A1596" s="5" t="s">
        <v>578</v>
      </c>
      <c r="H1596" s="4">
        <v>21886763.933235001</v>
      </c>
      <c r="I1596" s="4">
        <v>40406365.9956185</v>
      </c>
    </row>
    <row r="1597" spans="1:9" hidden="1" outlineLevel="1" x14ac:dyDescent="0.2">
      <c r="A1597" s="5" t="s">
        <v>583</v>
      </c>
      <c r="B1597" s="4">
        <v>4035502.15</v>
      </c>
      <c r="C1597" s="4">
        <v>4173569.37</v>
      </c>
      <c r="D1597" s="4">
        <v>4208828.8290541703</v>
      </c>
      <c r="E1597" s="4">
        <v>4224328.7364246203</v>
      </c>
      <c r="F1597" s="4">
        <v>4251402.08798273</v>
      </c>
      <c r="G1597" s="4">
        <v>4266204.8430297105</v>
      </c>
      <c r="H1597" s="4">
        <v>4296238.4144293703</v>
      </c>
      <c r="I1597" s="4">
        <v>6002842.34797295</v>
      </c>
    </row>
    <row r="1598" spans="1:9" hidden="1" outlineLevel="1" x14ac:dyDescent="0.2">
      <c r="A1598" s="5" t="s">
        <v>579</v>
      </c>
      <c r="B1598" s="4">
        <v>2198991.83</v>
      </c>
      <c r="C1598" s="4">
        <v>2163407.73999999</v>
      </c>
      <c r="D1598" s="4">
        <v>2096155.36304875</v>
      </c>
      <c r="E1598" s="4">
        <v>1509833.1358280201</v>
      </c>
      <c r="F1598" s="4">
        <v>453970.69457917998</v>
      </c>
      <c r="G1598" s="4">
        <v>453970.69457917998</v>
      </c>
      <c r="H1598" s="4">
        <v>453970.69457917998</v>
      </c>
      <c r="I1598" s="4">
        <v>453970.69457917998</v>
      </c>
    </row>
    <row r="1599" spans="1:9" hidden="1" outlineLevel="1" x14ac:dyDescent="0.2">
      <c r="A1599" s="5" t="s">
        <v>584</v>
      </c>
      <c r="B1599" s="4">
        <v>14775333.4699999</v>
      </c>
      <c r="C1599" s="4">
        <v>14920951.199999999</v>
      </c>
      <c r="D1599" s="4">
        <v>15382250.021833699</v>
      </c>
      <c r="E1599" s="4">
        <v>15763815.0555145</v>
      </c>
      <c r="F1599" s="4">
        <v>16157578.637042901</v>
      </c>
      <c r="G1599" s="4">
        <v>16745783.604568601</v>
      </c>
      <c r="H1599" s="4">
        <v>17224776.619350798</v>
      </c>
      <c r="I1599" s="4">
        <v>17932854.395307999</v>
      </c>
    </row>
    <row r="1600" spans="1:9" hidden="1" outlineLevel="1" x14ac:dyDescent="0.2">
      <c r="A1600" s="5" t="s">
        <v>570</v>
      </c>
      <c r="E1600" s="4">
        <v>182537.53364097301</v>
      </c>
      <c r="F1600" s="4">
        <v>4388388.6355745997</v>
      </c>
      <c r="G1600" s="4">
        <v>4388895.1567133497</v>
      </c>
      <c r="H1600" s="4">
        <v>4388895.1567133497</v>
      </c>
      <c r="I1600" s="4">
        <v>4388895.1567133497</v>
      </c>
    </row>
    <row r="1601" spans="1:9" hidden="1" outlineLevel="1" x14ac:dyDescent="0.2">
      <c r="A1601" s="5" t="s">
        <v>581</v>
      </c>
      <c r="E1601" s="4">
        <v>548743.32438653696</v>
      </c>
      <c r="F1601" s="4">
        <v>4482369.38716105</v>
      </c>
      <c r="G1601" s="4">
        <v>4483203.6782422997</v>
      </c>
      <c r="H1601" s="4">
        <v>4483203.6782422997</v>
      </c>
      <c r="I1601" s="4">
        <v>4483203.6782422997</v>
      </c>
    </row>
    <row r="1602" spans="1:9" hidden="1" outlineLevel="1" x14ac:dyDescent="0.2">
      <c r="A1602" s="5" t="s">
        <v>546</v>
      </c>
      <c r="E1602" s="4">
        <v>644157.49460869096</v>
      </c>
      <c r="F1602" s="4">
        <v>15865625.0045473</v>
      </c>
      <c r="G1602" s="4">
        <v>15883903.1764785</v>
      </c>
      <c r="H1602" s="4">
        <v>15883903.1764785</v>
      </c>
      <c r="I1602" s="4">
        <v>15883903.1764785</v>
      </c>
    </row>
    <row r="1603" spans="1:9" hidden="1" outlineLevel="1" x14ac:dyDescent="0.2">
      <c r="A1603" s="5" t="s">
        <v>580</v>
      </c>
      <c r="E1603" s="4">
        <v>535665.53368062095</v>
      </c>
      <c r="F1603" s="4">
        <v>4345142.5217299601</v>
      </c>
      <c r="G1603" s="4">
        <v>4345743.1704049604</v>
      </c>
      <c r="H1603" s="4">
        <v>4345743.1704049604</v>
      </c>
      <c r="I1603" s="4">
        <v>4345743.1704049604</v>
      </c>
    </row>
    <row r="1604" spans="1:9" hidden="1" outlineLevel="1" x14ac:dyDescent="0.2">
      <c r="A1604" s="5" t="s">
        <v>582</v>
      </c>
      <c r="B1604" s="4">
        <v>2789176.12</v>
      </c>
      <c r="C1604" s="4">
        <v>2867325.0999999898</v>
      </c>
      <c r="D1604" s="4">
        <v>3035032.2780263298</v>
      </c>
      <c r="E1604" s="4">
        <v>3193483.55686364</v>
      </c>
      <c r="F1604" s="4">
        <v>3356096.0031430302</v>
      </c>
      <c r="G1604" s="4">
        <v>3536896.41221376</v>
      </c>
      <c r="H1604" s="4">
        <v>3768314.9313700702</v>
      </c>
      <c r="I1604" s="4">
        <v>4048211.9096101499</v>
      </c>
    </row>
    <row r="1605" spans="1:9" hidden="1" outlineLevel="1" x14ac:dyDescent="0.2">
      <c r="A1605" s="5" t="s">
        <v>585</v>
      </c>
      <c r="B1605" s="4">
        <v>1479958.8999999899</v>
      </c>
      <c r="C1605" s="4">
        <v>1488995.97</v>
      </c>
      <c r="D1605" s="4">
        <v>1483449.66091749</v>
      </c>
      <c r="E1605" s="4">
        <v>1475318.6390199901</v>
      </c>
      <c r="F1605" s="4">
        <v>1465675.8155799999</v>
      </c>
      <c r="G1605" s="4">
        <v>1456032.99214</v>
      </c>
      <c r="H1605" s="4">
        <v>1446390.1687</v>
      </c>
      <c r="I1605" s="4">
        <v>1436747.3452599901</v>
      </c>
    </row>
    <row r="1606" spans="1:9" hidden="1" outlineLevel="1" x14ac:dyDescent="0.2">
      <c r="A1606" s="5" t="s">
        <v>586</v>
      </c>
      <c r="B1606" s="4">
        <v>2708547.32</v>
      </c>
      <c r="C1606" s="4">
        <v>2835767.46</v>
      </c>
      <c r="D1606" s="4">
        <v>2848082.9468649998</v>
      </c>
      <c r="E1606" s="4">
        <v>2828416.34395999</v>
      </c>
      <c r="F1606" s="4">
        <v>2802568.65835999</v>
      </c>
      <c r="G1606" s="4">
        <v>2776720.97275999</v>
      </c>
      <c r="H1606" s="4">
        <v>2750873.2871599901</v>
      </c>
      <c r="I1606" s="4">
        <v>2725025.6015599901</v>
      </c>
    </row>
    <row r="1607" spans="1:9" hidden="1" outlineLevel="1" x14ac:dyDescent="0.2">
      <c r="A1607" s="5" t="s">
        <v>587</v>
      </c>
      <c r="B1607" s="4">
        <v>26316.659999999902</v>
      </c>
      <c r="C1607" s="4">
        <v>28772.04</v>
      </c>
      <c r="D1607" s="4">
        <v>28772.164485000001</v>
      </c>
      <c r="E1607" s="4">
        <v>28772.177940000001</v>
      </c>
      <c r="F1607" s="4">
        <v>28772.177940000001</v>
      </c>
      <c r="G1607" s="4">
        <v>28772.177940000001</v>
      </c>
      <c r="H1607" s="4">
        <v>28772.177940000001</v>
      </c>
      <c r="I1607" s="4">
        <v>28772.177940000001</v>
      </c>
    </row>
    <row r="1608" spans="1:9" hidden="1" outlineLevel="1" x14ac:dyDescent="0.2">
      <c r="A1608" s="5" t="s">
        <v>588</v>
      </c>
      <c r="B1608" s="4">
        <v>12715146.689999999</v>
      </c>
      <c r="C1608" s="4">
        <v>12330082.439999999</v>
      </c>
      <c r="D1608" s="4">
        <v>12321697.483275</v>
      </c>
      <c r="E1608" s="4">
        <v>12317863.1731</v>
      </c>
      <c r="F1608" s="4">
        <v>12317863.1731</v>
      </c>
      <c r="G1608" s="4">
        <v>12317863.1731</v>
      </c>
      <c r="H1608" s="4">
        <v>12317863.1731</v>
      </c>
      <c r="I1608" s="4">
        <v>12317863.1731</v>
      </c>
    </row>
    <row r="1609" spans="1:9" hidden="1" outlineLevel="1" x14ac:dyDescent="0.2">
      <c r="A1609" s="5" t="s">
        <v>589</v>
      </c>
      <c r="B1609" s="4">
        <v>-0.29999999981373499</v>
      </c>
      <c r="D1609" s="4">
        <v>-57.32</v>
      </c>
    </row>
    <row r="1610" spans="1:9" hidden="1" outlineLevel="1" x14ac:dyDescent="0.2">
      <c r="A1610" s="5" t="s">
        <v>590</v>
      </c>
      <c r="B1610" s="4">
        <v>8815290.75</v>
      </c>
      <c r="C1610" s="4">
        <v>8973994.6799999997</v>
      </c>
      <c r="D1610" s="4">
        <v>8970022.8196199909</v>
      </c>
      <c r="E1610" s="4">
        <v>8967317.2784799896</v>
      </c>
      <c r="F1610" s="4">
        <v>8967317.2784799896</v>
      </c>
      <c r="G1610" s="4">
        <v>8967317.2784799896</v>
      </c>
      <c r="H1610" s="4">
        <v>8967317.2784799896</v>
      </c>
      <c r="I1610" s="4">
        <v>8967317.2784799896</v>
      </c>
    </row>
    <row r="1611" spans="1:9" hidden="1" outlineLevel="1" x14ac:dyDescent="0.2">
      <c r="A1611" s="5" t="s">
        <v>591</v>
      </c>
      <c r="B1611" s="4">
        <v>809901.49</v>
      </c>
      <c r="D1611" s="4">
        <v>0.67999999999999905</v>
      </c>
    </row>
    <row r="1612" spans="1:9" hidden="1" outlineLevel="1" x14ac:dyDescent="0.2">
      <c r="A1612" s="5" t="s">
        <v>592</v>
      </c>
      <c r="B1612" s="4">
        <v>16392353.75</v>
      </c>
      <c r="C1612" s="4">
        <v>16849784.140000001</v>
      </c>
      <c r="D1612" s="4">
        <v>17317660.6311481</v>
      </c>
      <c r="E1612" s="4">
        <v>18120307.457010198</v>
      </c>
      <c r="F1612" s="4">
        <v>18999919.0825058</v>
      </c>
      <c r="G1612" s="4">
        <v>19987451.0260511</v>
      </c>
      <c r="H1612" s="4">
        <v>21275331.205525301</v>
      </c>
      <c r="I1612" s="4">
        <v>22850863.7616238</v>
      </c>
    </row>
    <row r="1613" spans="1:9" hidden="1" outlineLevel="1" x14ac:dyDescent="0.2">
      <c r="A1613" s="5" t="s">
        <v>593</v>
      </c>
      <c r="B1613" s="4">
        <v>11043960.210000001</v>
      </c>
      <c r="C1613" s="4">
        <v>17238239.75</v>
      </c>
      <c r="D1613" s="4">
        <v>16654142.729554901</v>
      </c>
      <c r="E1613" s="4">
        <v>16655163.11822</v>
      </c>
      <c r="F1613" s="4">
        <v>16655163.11822</v>
      </c>
      <c r="G1613" s="4">
        <v>16655163.11822</v>
      </c>
      <c r="H1613" s="4">
        <v>16655163.11822</v>
      </c>
      <c r="I1613" s="4">
        <v>16655163.11822</v>
      </c>
    </row>
    <row r="1614" spans="1:9" hidden="1" outlineLevel="1" x14ac:dyDescent="0.2">
      <c r="A1614" s="5" t="s">
        <v>594</v>
      </c>
      <c r="B1614" s="4">
        <v>22410157.469999898</v>
      </c>
      <c r="C1614" s="4">
        <v>23884713.629999999</v>
      </c>
      <c r="D1614" s="4">
        <v>23935916.7340899</v>
      </c>
      <c r="E1614" s="4">
        <v>23936990.896359898</v>
      </c>
      <c r="F1614" s="4">
        <v>23936990.896359898</v>
      </c>
      <c r="G1614" s="4">
        <v>23936990.896359898</v>
      </c>
      <c r="H1614" s="4">
        <v>23936990.896359898</v>
      </c>
      <c r="I1614" s="4">
        <v>23936990.896359898</v>
      </c>
    </row>
    <row r="1615" spans="1:9" hidden="1" outlineLevel="1" x14ac:dyDescent="0.2">
      <c r="A1615" s="5" t="s">
        <v>595</v>
      </c>
      <c r="B1615" s="4">
        <v>7.0000000065192497E-2</v>
      </c>
      <c r="D1615" s="4">
        <v>3397.44</v>
      </c>
    </row>
    <row r="1616" spans="1:9" hidden="1" outlineLevel="1" x14ac:dyDescent="0.2">
      <c r="A1616" s="5" t="s">
        <v>596</v>
      </c>
      <c r="B1616" s="4">
        <v>167606.09</v>
      </c>
      <c r="C1616" s="4">
        <v>762079.41999999899</v>
      </c>
      <c r="D1616" s="4">
        <v>732821.54634499899</v>
      </c>
      <c r="E1616" s="4">
        <v>732867.86537999904</v>
      </c>
      <c r="F1616" s="4">
        <v>732867.86537999904</v>
      </c>
      <c r="G1616" s="4">
        <v>732867.86537999904</v>
      </c>
      <c r="H1616" s="4">
        <v>732867.86537999904</v>
      </c>
      <c r="I1616" s="4">
        <v>732867.86537999904</v>
      </c>
    </row>
    <row r="1617" spans="1:9" hidden="1" outlineLevel="1" x14ac:dyDescent="0.2">
      <c r="A1617" s="5" t="s">
        <v>597</v>
      </c>
      <c r="C1617" s="4">
        <v>-13225353.710000001</v>
      </c>
      <c r="D1617" s="4">
        <v>-212884.49</v>
      </c>
    </row>
    <row r="1618" spans="1:9" hidden="1" outlineLevel="1" x14ac:dyDescent="0.2">
      <c r="A1618" s="5" t="s">
        <v>598</v>
      </c>
      <c r="D1618" s="4">
        <v>40537.994163017996</v>
      </c>
      <c r="E1618" s="4">
        <v>485894.09035588702</v>
      </c>
      <c r="F1618" s="4">
        <v>547847.70072446496</v>
      </c>
      <c r="G1618" s="4">
        <v>593541.95483509602</v>
      </c>
      <c r="H1618" s="4">
        <v>600433.36553389195</v>
      </c>
      <c r="I1618" s="4">
        <v>600802.13705899101</v>
      </c>
    </row>
    <row r="1619" spans="1:9" hidden="1" outlineLevel="1" x14ac:dyDescent="0.2">
      <c r="A1619" s="5" t="s">
        <v>599</v>
      </c>
    </row>
    <row r="1620" spans="1:9" hidden="1" outlineLevel="1" x14ac:dyDescent="0.2">
      <c r="A1620" s="5" t="s">
        <v>537</v>
      </c>
      <c r="B1620" s="4">
        <v>449976.18999999901</v>
      </c>
      <c r="C1620" s="4">
        <v>255930.489999999</v>
      </c>
      <c r="D1620" s="4">
        <v>320583.16993288998</v>
      </c>
      <c r="E1620" s="4">
        <v>508992.743555917</v>
      </c>
      <c r="F1620" s="4">
        <v>663113.21759335196</v>
      </c>
      <c r="G1620" s="4">
        <v>816863.44656106795</v>
      </c>
      <c r="H1620" s="4">
        <v>820957.050500785</v>
      </c>
      <c r="I1620" s="4">
        <v>826054.86069103098</v>
      </c>
    </row>
    <row r="1621" spans="1:9" hidden="1" outlineLevel="1" x14ac:dyDescent="0.2">
      <c r="A1621" s="5" t="s">
        <v>540</v>
      </c>
      <c r="B1621" s="4">
        <v>2277468.8299999898</v>
      </c>
      <c r="C1621" s="4">
        <v>279135.90000000002</v>
      </c>
    </row>
    <row r="1622" spans="1:9" hidden="1" outlineLevel="1" x14ac:dyDescent="0.2">
      <c r="A1622" s="5" t="s">
        <v>542</v>
      </c>
      <c r="B1622" s="4">
        <v>105898.439999999</v>
      </c>
      <c r="C1622" s="4">
        <v>101959.93</v>
      </c>
    </row>
    <row r="1623" spans="1:9" hidden="1" outlineLevel="1" x14ac:dyDescent="0.2">
      <c r="A1623" s="5" t="s">
        <v>543</v>
      </c>
      <c r="B1623" s="4">
        <v>17550.96</v>
      </c>
      <c r="C1623" s="4">
        <v>18341.759999999998</v>
      </c>
      <c r="D1623" s="4">
        <v>18329.941993440701</v>
      </c>
      <c r="E1623" s="4">
        <v>18086.641973762999</v>
      </c>
      <c r="F1623" s="4">
        <v>17754.088373762999</v>
      </c>
      <c r="G1623" s="4">
        <v>17421.534773763</v>
      </c>
      <c r="H1623" s="4">
        <v>17088.981173763001</v>
      </c>
      <c r="I1623" s="4">
        <v>16756.427573763001</v>
      </c>
    </row>
    <row r="1624" spans="1:9" hidden="1" outlineLevel="1" x14ac:dyDescent="0.2">
      <c r="A1624" s="5" t="s">
        <v>544</v>
      </c>
      <c r="B1624" s="4">
        <v>4894.16</v>
      </c>
      <c r="C1624" s="4">
        <v>5661.96</v>
      </c>
      <c r="D1624" s="4">
        <v>6250.1111149038798</v>
      </c>
      <c r="E1624" s="4">
        <v>6161.2872549460099</v>
      </c>
      <c r="F1624" s="4">
        <v>5451.8937396271003</v>
      </c>
      <c r="G1624" s="4">
        <v>4935.5940178881001</v>
      </c>
      <c r="H1624" s="4">
        <v>4184.92258720887</v>
      </c>
      <c r="I1624" s="4">
        <v>3961.6845111061898</v>
      </c>
    </row>
    <row r="1625" spans="1:9" hidden="1" outlineLevel="1" x14ac:dyDescent="0.2">
      <c r="A1625" s="5" t="s">
        <v>545</v>
      </c>
      <c r="B1625" s="4">
        <v>154598.13</v>
      </c>
      <c r="C1625" s="4">
        <v>156627.81</v>
      </c>
      <c r="D1625" s="4">
        <v>156885.40476472201</v>
      </c>
      <c r="E1625" s="4">
        <v>156342.72821366001</v>
      </c>
      <c r="F1625" s="4">
        <v>153513.800863457</v>
      </c>
      <c r="G1625" s="4">
        <v>152517.99189442399</v>
      </c>
      <c r="H1625" s="4">
        <v>150338.62992039099</v>
      </c>
      <c r="I1625" s="4">
        <v>149168.93619193399</v>
      </c>
    </row>
    <row r="1626" spans="1:9" hidden="1" outlineLevel="1" x14ac:dyDescent="0.2">
      <c r="A1626" s="5" t="s">
        <v>547</v>
      </c>
      <c r="B1626" s="4">
        <v>24950.879999999899</v>
      </c>
      <c r="C1626" s="4">
        <v>24950.879999999899</v>
      </c>
      <c r="D1626" s="4">
        <v>24950.883227499999</v>
      </c>
      <c r="E1626" s="4">
        <v>24950.892909999999</v>
      </c>
      <c r="F1626" s="4">
        <v>24950.892909999999</v>
      </c>
      <c r="G1626" s="4">
        <v>24950.892909999999</v>
      </c>
      <c r="H1626" s="4">
        <v>24950.892909999999</v>
      </c>
      <c r="I1626" s="4">
        <v>24950.892909999999</v>
      </c>
    </row>
    <row r="1627" spans="1:9" hidden="1" outlineLevel="1" x14ac:dyDescent="0.2">
      <c r="A1627" s="5" t="s">
        <v>548</v>
      </c>
      <c r="B1627" s="4">
        <v>8283.89</v>
      </c>
      <c r="C1627" s="4">
        <v>9019.7999999999902</v>
      </c>
      <c r="D1627" s="4">
        <v>9011.6448318408293</v>
      </c>
      <c r="E1627" s="4">
        <v>8911.4617017756991</v>
      </c>
      <c r="F1627" s="4">
        <v>8769.5124946842807</v>
      </c>
      <c r="G1627" s="4">
        <v>8619.1743346842795</v>
      </c>
      <c r="H1627" s="4">
        <v>8468.8361746842802</v>
      </c>
      <c r="I1627" s="4">
        <v>8156.5660343740901</v>
      </c>
    </row>
    <row r="1628" spans="1:9" hidden="1" outlineLevel="1" x14ac:dyDescent="0.2">
      <c r="A1628" s="5" t="s">
        <v>549</v>
      </c>
      <c r="B1628" s="4">
        <v>541.32000000000005</v>
      </c>
      <c r="C1628" s="4">
        <v>739.10999999999899</v>
      </c>
      <c r="D1628" s="4">
        <v>1248.72180999999</v>
      </c>
      <c r="E1628" s="4">
        <v>1106.2265252504601</v>
      </c>
      <c r="F1628" s="4">
        <v>1003.05356146766</v>
      </c>
      <c r="G1628" s="4">
        <v>1004.16438161376</v>
      </c>
      <c r="H1628" s="4">
        <v>1004.16438161376</v>
      </c>
      <c r="I1628" s="4">
        <v>1004.16438161376</v>
      </c>
    </row>
    <row r="1629" spans="1:9" hidden="1" outlineLevel="1" x14ac:dyDescent="0.2">
      <c r="A1629" s="5" t="s">
        <v>551</v>
      </c>
      <c r="B1629" s="4">
        <v>16612701.0499999</v>
      </c>
      <c r="C1629" s="4">
        <v>16565966.999999899</v>
      </c>
      <c r="D1629" s="4">
        <v>16564822.225664699</v>
      </c>
      <c r="E1629" s="4">
        <v>16554789.941715</v>
      </c>
    </row>
    <row r="1630" spans="1:9" hidden="1" outlineLevel="1" x14ac:dyDescent="0.2">
      <c r="A1630" s="5" t="s">
        <v>552</v>
      </c>
      <c r="B1630" s="4">
        <v>-3.68</v>
      </c>
    </row>
    <row r="1631" spans="1:9" hidden="1" outlineLevel="1" x14ac:dyDescent="0.2">
      <c r="A1631" s="5" t="s">
        <v>554</v>
      </c>
      <c r="B1631" s="4">
        <v>3982094.85</v>
      </c>
    </row>
    <row r="1632" spans="1:9" hidden="1" outlineLevel="1" x14ac:dyDescent="0.2">
      <c r="A1632" s="5" t="s">
        <v>556</v>
      </c>
      <c r="F1632" s="4">
        <v>132590.96315938499</v>
      </c>
      <c r="G1632" s="4">
        <v>131129.23580103199</v>
      </c>
      <c r="H1632" s="4">
        <v>131048.81231378599</v>
      </c>
      <c r="I1632" s="4">
        <v>129792.344374072</v>
      </c>
    </row>
    <row r="1633" spans="1:9" hidden="1" outlineLevel="1" x14ac:dyDescent="0.2">
      <c r="A1633" s="5" t="s">
        <v>557</v>
      </c>
      <c r="B1633" s="4">
        <v>210521.36</v>
      </c>
      <c r="C1633" s="4">
        <v>144445.07999999999</v>
      </c>
      <c r="D1633" s="4">
        <v>359659.15639625001</v>
      </c>
      <c r="E1633" s="4">
        <v>378355.84767012001</v>
      </c>
      <c r="F1633" s="4">
        <v>321232.66781105299</v>
      </c>
      <c r="G1633" s="4">
        <v>321232.66781105299</v>
      </c>
      <c r="H1633" s="4">
        <v>321232.66781105299</v>
      </c>
      <c r="I1633" s="4">
        <v>321232.66781105299</v>
      </c>
    </row>
    <row r="1634" spans="1:9" hidden="1" outlineLevel="1" x14ac:dyDescent="0.2">
      <c r="A1634" s="5" t="s">
        <v>559</v>
      </c>
      <c r="B1634" s="4">
        <v>238777.17</v>
      </c>
      <c r="C1634" s="4">
        <v>24117.839999999898</v>
      </c>
      <c r="D1634" s="4">
        <v>19062.170474319999</v>
      </c>
      <c r="E1634" s="4">
        <v>28071.251697280099</v>
      </c>
      <c r="F1634" s="4">
        <v>28071.139377280098</v>
      </c>
      <c r="G1634" s="4">
        <v>28071.027057280098</v>
      </c>
      <c r="H1634" s="4">
        <v>28070.914737280102</v>
      </c>
      <c r="I1634" s="4">
        <v>28070.802417280102</v>
      </c>
    </row>
    <row r="1635" spans="1:9" hidden="1" outlineLevel="1" x14ac:dyDescent="0.2">
      <c r="A1635" s="5" t="s">
        <v>561</v>
      </c>
      <c r="B1635" s="4">
        <v>163336.96999999901</v>
      </c>
      <c r="C1635" s="4">
        <v>7400.76</v>
      </c>
      <c r="D1635" s="4">
        <v>2698.5032541965102</v>
      </c>
      <c r="E1635" s="4">
        <v>9652.0930167860497</v>
      </c>
      <c r="F1635" s="4">
        <v>9652.0930167860497</v>
      </c>
      <c r="G1635" s="4">
        <v>9652.0930167860497</v>
      </c>
      <c r="H1635" s="4">
        <v>9652.0930167860497</v>
      </c>
      <c r="I1635" s="4">
        <v>9652.0930167860497</v>
      </c>
    </row>
    <row r="1636" spans="1:9" hidden="1" outlineLevel="1" x14ac:dyDescent="0.2">
      <c r="A1636" s="5" t="s">
        <v>563</v>
      </c>
      <c r="B1636" s="4">
        <v>130591.03</v>
      </c>
      <c r="C1636" s="4">
        <v>145118.01999999999</v>
      </c>
      <c r="D1636" s="4">
        <v>248104.60214249999</v>
      </c>
      <c r="E1636" s="4">
        <v>261529.768619999</v>
      </c>
      <c r="F1636" s="4">
        <v>260259.17669999899</v>
      </c>
      <c r="G1636" s="4">
        <v>258988.58477999899</v>
      </c>
      <c r="H1636" s="4">
        <v>257717.99285999901</v>
      </c>
      <c r="I1636" s="4">
        <v>256447.400939999</v>
      </c>
    </row>
    <row r="1637" spans="1:9" hidden="1" outlineLevel="1" x14ac:dyDescent="0.2">
      <c r="A1637" s="5" t="s">
        <v>564</v>
      </c>
      <c r="B1637" s="4">
        <v>551.46</v>
      </c>
      <c r="D1637" s="4">
        <v>5.91882993290033</v>
      </c>
      <c r="E1637" s="4">
        <v>23.675319731601299</v>
      </c>
      <c r="F1637" s="4">
        <v>23.675319731601299</v>
      </c>
      <c r="G1637" s="4">
        <v>23.675319731601299</v>
      </c>
      <c r="H1637" s="4">
        <v>23.675319731601299</v>
      </c>
      <c r="I1637" s="4">
        <v>23.675319731601299</v>
      </c>
    </row>
    <row r="1638" spans="1:9" hidden="1" outlineLevel="1" x14ac:dyDescent="0.2">
      <c r="A1638" s="5" t="s">
        <v>565</v>
      </c>
      <c r="B1638" s="4">
        <v>31254.12</v>
      </c>
      <c r="C1638" s="4">
        <v>31254.12</v>
      </c>
      <c r="D1638" s="4">
        <v>31254.0726619491</v>
      </c>
      <c r="E1638" s="4">
        <v>31253.930647796398</v>
      </c>
      <c r="F1638" s="4">
        <v>31253.930647796398</v>
      </c>
      <c r="G1638" s="4">
        <v>31253.930647796398</v>
      </c>
      <c r="H1638" s="4">
        <v>31253.930647796398</v>
      </c>
      <c r="I1638" s="4">
        <v>31253.930647796398</v>
      </c>
    </row>
    <row r="1639" spans="1:9" hidden="1" outlineLevel="1" x14ac:dyDescent="0.2">
      <c r="A1639" s="5" t="s">
        <v>567</v>
      </c>
      <c r="B1639" s="4">
        <v>13257.36</v>
      </c>
      <c r="C1639" s="4">
        <v>13257.36</v>
      </c>
      <c r="D1639" s="4">
        <v>13257.357840000001</v>
      </c>
      <c r="E1639" s="4">
        <v>13257.351360000001</v>
      </c>
      <c r="F1639" s="4">
        <v>13257.351360000001</v>
      </c>
      <c r="G1639" s="4">
        <v>13257.351360000001</v>
      </c>
      <c r="H1639" s="4">
        <v>13257.351360000001</v>
      </c>
      <c r="I1639" s="4">
        <v>13257.351360000001</v>
      </c>
    </row>
    <row r="1640" spans="1:9" hidden="1" outlineLevel="1" x14ac:dyDescent="0.2">
      <c r="A1640" s="5" t="s">
        <v>566</v>
      </c>
      <c r="B1640" s="4">
        <v>340529.32</v>
      </c>
      <c r="C1640" s="4">
        <v>60771.86</v>
      </c>
      <c r="D1640" s="4">
        <v>55094.91577</v>
      </c>
      <c r="E1640" s="4">
        <v>64311.74308</v>
      </c>
      <c r="F1640" s="4">
        <v>64311.74308</v>
      </c>
      <c r="G1640" s="4">
        <v>64311.74308</v>
      </c>
      <c r="H1640" s="4">
        <v>64311.74308</v>
      </c>
      <c r="I1640" s="4">
        <v>64311.74308</v>
      </c>
    </row>
    <row r="1641" spans="1:9" hidden="1" outlineLevel="1" x14ac:dyDescent="0.2">
      <c r="A1641" s="5" t="s">
        <v>568</v>
      </c>
      <c r="B1641" s="4">
        <v>4256220.8899999997</v>
      </c>
      <c r="C1641" s="4">
        <v>5210051.62</v>
      </c>
      <c r="D1641" s="4">
        <v>5221234.5040315297</v>
      </c>
      <c r="E1641" s="4">
        <v>5241078.2433316903</v>
      </c>
      <c r="F1641" s="4">
        <v>5251494.6355459699</v>
      </c>
      <c r="G1641" s="4">
        <v>5249855.03333335</v>
      </c>
      <c r="H1641" s="4">
        <v>5243575.0878546899</v>
      </c>
      <c r="I1641" s="4">
        <v>5236842.6118823197</v>
      </c>
    </row>
    <row r="1642" spans="1:9" hidden="1" outlineLevel="1" x14ac:dyDescent="0.2">
      <c r="A1642" s="5" t="s">
        <v>569</v>
      </c>
      <c r="B1642" s="4">
        <v>2916.89</v>
      </c>
      <c r="C1642" s="4">
        <v>3770.76</v>
      </c>
      <c r="D1642" s="4">
        <v>3771.8704428558299</v>
      </c>
      <c r="E1642" s="4">
        <v>3774.1414055151699</v>
      </c>
      <c r="F1642" s="4">
        <v>3684.9007437487098</v>
      </c>
      <c r="G1642" s="4">
        <v>3688.2536542801699</v>
      </c>
      <c r="H1642" s="4">
        <v>3574.6423566172598</v>
      </c>
      <c r="I1642" s="4">
        <v>3486.77099926134</v>
      </c>
    </row>
    <row r="1643" spans="1:9" hidden="1" outlineLevel="1" x14ac:dyDescent="0.2">
      <c r="A1643" s="5" t="s">
        <v>572</v>
      </c>
      <c r="B1643" s="4">
        <v>1774911.36</v>
      </c>
      <c r="C1643" s="4">
        <v>2634304.84</v>
      </c>
      <c r="D1643" s="4">
        <v>4434264.5449304301</v>
      </c>
      <c r="E1643" s="4">
        <v>4459419.3081363104</v>
      </c>
      <c r="F1643" s="4">
        <v>4455597.5942886397</v>
      </c>
      <c r="G1643" s="4">
        <v>4453849.9750080397</v>
      </c>
      <c r="H1643" s="4">
        <v>4452097.0608622404</v>
      </c>
      <c r="I1643" s="4">
        <v>4448885.90469479</v>
      </c>
    </row>
    <row r="1644" spans="1:9" hidden="1" outlineLevel="1" x14ac:dyDescent="0.2">
      <c r="A1644" s="5" t="s">
        <v>573</v>
      </c>
      <c r="B1644" s="4">
        <v>22008.240000000002</v>
      </c>
      <c r="C1644" s="4">
        <v>22008.240000000002</v>
      </c>
      <c r="D1644" s="4">
        <v>22008.228959999899</v>
      </c>
      <c r="E1644" s="4">
        <v>21870.535978348598</v>
      </c>
      <c r="F1644" s="4">
        <v>20858.9211271247</v>
      </c>
      <c r="G1644" s="4">
        <v>21079.0516941151</v>
      </c>
      <c r="H1644" s="4">
        <v>20784.5400822509</v>
      </c>
      <c r="I1644" s="4">
        <v>20846.031517695101</v>
      </c>
    </row>
    <row r="1645" spans="1:9" hidden="1" outlineLevel="1" x14ac:dyDescent="0.2">
      <c r="A1645" s="5" t="s">
        <v>571</v>
      </c>
      <c r="B1645" s="4">
        <v>77889.570000000007</v>
      </c>
      <c r="C1645" s="4">
        <v>74216.809999999896</v>
      </c>
      <c r="D1645" s="4">
        <v>75338.283722499895</v>
      </c>
      <c r="E1645" s="4">
        <v>76450.535789999994</v>
      </c>
      <c r="F1645" s="4">
        <v>76417.129230000006</v>
      </c>
      <c r="G1645" s="4">
        <v>76383.722669999901</v>
      </c>
      <c r="H1645" s="4">
        <v>76350.316109999898</v>
      </c>
      <c r="I1645" s="4">
        <v>76316.909549999895</v>
      </c>
    </row>
    <row r="1646" spans="1:9" hidden="1" outlineLevel="1" x14ac:dyDescent="0.2">
      <c r="A1646" s="5" t="s">
        <v>574</v>
      </c>
      <c r="B1646" s="4">
        <v>157460.859999999</v>
      </c>
      <c r="C1646" s="4">
        <v>1589.76</v>
      </c>
      <c r="D1646" s="4">
        <v>1169.63423134239</v>
      </c>
      <c r="E1646" s="4">
        <v>4465.7769253695697</v>
      </c>
      <c r="F1646" s="4">
        <v>4465.7769253695697</v>
      </c>
      <c r="G1646" s="4">
        <v>4465.7769253695697</v>
      </c>
      <c r="H1646" s="4">
        <v>4465.7769253695697</v>
      </c>
      <c r="I1646" s="4">
        <v>4465.7769253695697</v>
      </c>
    </row>
    <row r="1647" spans="1:9" hidden="1" outlineLevel="1" x14ac:dyDescent="0.2">
      <c r="A1647" s="5" t="s">
        <v>600</v>
      </c>
      <c r="B1647" s="4">
        <v>13559447.24</v>
      </c>
      <c r="C1647" s="4">
        <v>13952473.699999999</v>
      </c>
      <c r="D1647" s="4">
        <v>13908534.7701138</v>
      </c>
      <c r="E1647" s="4">
        <v>13928484.791354701</v>
      </c>
      <c r="F1647" s="4">
        <v>13935770.6067286</v>
      </c>
      <c r="G1647" s="4">
        <v>13936065.793122601</v>
      </c>
      <c r="H1647" s="4">
        <v>13927836.9750206</v>
      </c>
      <c r="I1647" s="4">
        <v>13919794.137661001</v>
      </c>
    </row>
    <row r="1648" spans="1:9" hidden="1" outlineLevel="1" x14ac:dyDescent="0.2">
      <c r="A1648" s="5" t="s">
        <v>575</v>
      </c>
      <c r="B1648" s="4">
        <v>216948.71999999901</v>
      </c>
      <c r="C1648" s="4">
        <v>2940.42</v>
      </c>
      <c r="D1648" s="4">
        <v>3717.0174046709399</v>
      </c>
      <c r="E1648" s="4">
        <v>6206.8296186837797</v>
      </c>
      <c r="F1648" s="4">
        <v>6206.8296186837797</v>
      </c>
      <c r="G1648" s="4">
        <v>6206.8296186837797</v>
      </c>
      <c r="H1648" s="4">
        <v>6206.8296186837797</v>
      </c>
      <c r="I1648" s="4">
        <v>6206.8296186837797</v>
      </c>
    </row>
    <row r="1649" spans="1:9" hidden="1" outlineLevel="1" x14ac:dyDescent="0.2">
      <c r="A1649" s="5" t="s">
        <v>601</v>
      </c>
      <c r="B1649" s="4">
        <v>4839117.45</v>
      </c>
      <c r="C1649" s="4">
        <v>4838877.7099999897</v>
      </c>
      <c r="D1649" s="4">
        <v>4840491.4032202996</v>
      </c>
      <c r="E1649" s="4">
        <v>4858203.8028870402</v>
      </c>
      <c r="F1649" s="4">
        <v>4860234.4548759703</v>
      </c>
      <c r="G1649" s="4">
        <v>4865953.4518428296</v>
      </c>
      <c r="H1649" s="4">
        <v>4866623.8774052002</v>
      </c>
      <c r="I1649" s="4">
        <v>4867846.2581454599</v>
      </c>
    </row>
    <row r="1650" spans="1:9" hidden="1" outlineLevel="1" x14ac:dyDescent="0.2">
      <c r="A1650" s="5" t="s">
        <v>602</v>
      </c>
      <c r="B1650" s="4">
        <v>2034854.51999999</v>
      </c>
      <c r="C1650" s="4">
        <v>2034854.51999999</v>
      </c>
      <c r="D1650" s="4">
        <v>2034854.4936599899</v>
      </c>
      <c r="E1650" s="4">
        <v>2034854.4146399901</v>
      </c>
      <c r="F1650" s="4">
        <v>2034854.4146399901</v>
      </c>
      <c r="G1650" s="4">
        <v>2034854.4146399901</v>
      </c>
      <c r="H1650" s="4">
        <v>2034854.4146399901</v>
      </c>
      <c r="I1650" s="4">
        <v>2034854.4146399901</v>
      </c>
    </row>
    <row r="1651" spans="1:9" hidden="1" outlineLevel="1" x14ac:dyDescent="0.2">
      <c r="A1651" s="5" t="s">
        <v>583</v>
      </c>
      <c r="B1651" s="4">
        <v>733141.1</v>
      </c>
      <c r="C1651" s="4">
        <v>733652.43</v>
      </c>
      <c r="D1651" s="4">
        <v>734713.33759293903</v>
      </c>
      <c r="E1651" s="4">
        <v>736004.34499043098</v>
      </c>
      <c r="F1651" s="4">
        <v>742626.70663954294</v>
      </c>
      <c r="G1651" s="4">
        <v>752864.348611978</v>
      </c>
      <c r="H1651" s="4">
        <v>762066.69614052598</v>
      </c>
      <c r="I1651" s="4">
        <v>781217.32704099198</v>
      </c>
    </row>
    <row r="1652" spans="1:9" hidden="1" outlineLevel="1" x14ac:dyDescent="0.2">
      <c r="A1652" s="5" t="s">
        <v>579</v>
      </c>
      <c r="B1652" s="4">
        <v>33773.039999999899</v>
      </c>
      <c r="C1652" s="4">
        <v>33773.039999999899</v>
      </c>
      <c r="D1652" s="4">
        <v>33773.040402500003</v>
      </c>
      <c r="E1652" s="4">
        <v>33773.04161</v>
      </c>
      <c r="F1652" s="4">
        <v>33773.04161</v>
      </c>
      <c r="G1652" s="4">
        <v>33773.04161</v>
      </c>
      <c r="H1652" s="4">
        <v>33773.04161</v>
      </c>
      <c r="I1652" s="4">
        <v>33773.04161</v>
      </c>
    </row>
    <row r="1653" spans="1:9" hidden="1" outlineLevel="1" x14ac:dyDescent="0.2">
      <c r="A1653" s="5" t="s">
        <v>584</v>
      </c>
      <c r="B1653" s="4">
        <v>11816998.25</v>
      </c>
      <c r="C1653" s="4">
        <v>11802411.6</v>
      </c>
      <c r="D1653" s="4">
        <v>11634566.0575782</v>
      </c>
      <c r="E1653" s="4">
        <v>11753080.743201699</v>
      </c>
      <c r="F1653" s="4">
        <v>11920957.8596604</v>
      </c>
      <c r="G1653" s="4">
        <v>12189608.860647</v>
      </c>
      <c r="H1653" s="4">
        <v>12922584.374569699</v>
      </c>
      <c r="I1653" s="4">
        <v>13370380.952295801</v>
      </c>
    </row>
    <row r="1654" spans="1:9" hidden="1" outlineLevel="1" x14ac:dyDescent="0.2">
      <c r="A1654" s="5" t="s">
        <v>586</v>
      </c>
      <c r="B1654" s="4">
        <v>700693</v>
      </c>
      <c r="C1654" s="4">
        <v>700356.73</v>
      </c>
      <c r="D1654" s="4">
        <v>700370.19478000002</v>
      </c>
      <c r="E1654" s="4">
        <v>699948.68541999895</v>
      </c>
      <c r="F1654" s="4">
        <v>699362.23149999999</v>
      </c>
      <c r="G1654" s="4">
        <v>698775.77757999999</v>
      </c>
      <c r="H1654" s="4">
        <v>698189.32365999895</v>
      </c>
      <c r="I1654" s="4">
        <v>697602.86973999895</v>
      </c>
    </row>
    <row r="1655" spans="1:9" hidden="1" outlineLevel="1" x14ac:dyDescent="0.2">
      <c r="A1655" s="5" t="s">
        <v>592</v>
      </c>
      <c r="B1655" s="4">
        <v>-0.83</v>
      </c>
    </row>
    <row r="1656" spans="1:9" hidden="1" outlineLevel="1" x14ac:dyDescent="0.2">
      <c r="A1656" s="5" t="s">
        <v>603</v>
      </c>
    </row>
    <row r="1657" spans="1:9" hidden="1" outlineLevel="1" x14ac:dyDescent="0.2">
      <c r="A1657" s="5" t="s">
        <v>557</v>
      </c>
      <c r="D1657" s="4">
        <v>65845.320034999997</v>
      </c>
      <c r="E1657" s="4">
        <v>145639.52013999899</v>
      </c>
      <c r="F1657" s="4">
        <v>145639.52013999899</v>
      </c>
      <c r="G1657" s="4">
        <v>145639.52013999899</v>
      </c>
      <c r="H1657" s="4">
        <v>145639.52013999899</v>
      </c>
      <c r="I1657" s="4">
        <v>145639.52013999899</v>
      </c>
    </row>
    <row r="1658" spans="1:9" hidden="1" outlineLevel="1" x14ac:dyDescent="0.2">
      <c r="A1658" s="5" t="s">
        <v>560</v>
      </c>
      <c r="D1658" s="4">
        <v>21585.878146769301</v>
      </c>
      <c r="E1658" s="4">
        <v>51102.9525870773</v>
      </c>
      <c r="F1658" s="4">
        <v>51102.9525870773</v>
      </c>
      <c r="G1658" s="4">
        <v>51102.9525870773</v>
      </c>
      <c r="H1658" s="4">
        <v>51102.9525870773</v>
      </c>
      <c r="I1658" s="4">
        <v>51102.9525870773</v>
      </c>
    </row>
    <row r="1659" spans="1:9" hidden="1" outlineLevel="1" x14ac:dyDescent="0.2">
      <c r="A1659" s="5" t="s">
        <v>562</v>
      </c>
      <c r="D1659" s="4">
        <v>19303.02608</v>
      </c>
      <c r="E1659" s="4">
        <v>45976.624320000003</v>
      </c>
      <c r="F1659" s="4">
        <v>45976.624320000003</v>
      </c>
      <c r="G1659" s="4">
        <v>45976.624320000003</v>
      </c>
      <c r="H1659" s="4">
        <v>45976.624320000003</v>
      </c>
      <c r="I1659" s="4">
        <v>45976.624320000003</v>
      </c>
    </row>
    <row r="1660" spans="1:9" hidden="1" outlineLevel="1" x14ac:dyDescent="0.2">
      <c r="A1660" s="5" t="s">
        <v>563</v>
      </c>
      <c r="C1660" s="4">
        <v>122.95</v>
      </c>
      <c r="D1660" s="4">
        <v>98835.659759999995</v>
      </c>
      <c r="E1660" s="4">
        <v>130598.759039999</v>
      </c>
      <c r="F1660" s="4">
        <v>130598.759039999</v>
      </c>
      <c r="G1660" s="4">
        <v>130598.759039999</v>
      </c>
      <c r="H1660" s="4">
        <v>130598.759039999</v>
      </c>
      <c r="I1660" s="4">
        <v>130598.759039999</v>
      </c>
    </row>
    <row r="1661" spans="1:9" hidden="1" outlineLevel="1" x14ac:dyDescent="0.2">
      <c r="A1661" s="5" t="s">
        <v>565</v>
      </c>
      <c r="D1661" s="4">
        <v>102802.500180749</v>
      </c>
      <c r="E1661" s="4">
        <v>144941.56072299901</v>
      </c>
      <c r="F1661" s="4">
        <v>144941.56072299901</v>
      </c>
      <c r="G1661" s="4">
        <v>144941.56072299901</v>
      </c>
      <c r="H1661" s="4">
        <v>144941.56072299901</v>
      </c>
      <c r="I1661" s="4">
        <v>144941.56072299901</v>
      </c>
    </row>
    <row r="1662" spans="1:9" hidden="1" outlineLevel="1" x14ac:dyDescent="0.2">
      <c r="A1662" s="5" t="s">
        <v>567</v>
      </c>
      <c r="D1662" s="4">
        <v>16431.034500000002</v>
      </c>
      <c r="E1662" s="4">
        <v>30723.338</v>
      </c>
      <c r="F1662" s="4">
        <v>30723.338</v>
      </c>
      <c r="G1662" s="4">
        <v>30723.338</v>
      </c>
      <c r="H1662" s="4">
        <v>30723.338</v>
      </c>
      <c r="I1662" s="4">
        <v>30723.338</v>
      </c>
    </row>
    <row r="1663" spans="1:9" hidden="1" outlineLevel="1" x14ac:dyDescent="0.2">
      <c r="A1663" s="5" t="s">
        <v>568</v>
      </c>
      <c r="C1663" s="4">
        <v>160.17999999999901</v>
      </c>
      <c r="D1663" s="4">
        <v>3888.6444449999999</v>
      </c>
      <c r="E1663" s="4">
        <v>3920.13778</v>
      </c>
      <c r="F1663" s="4">
        <v>3920.13778</v>
      </c>
      <c r="G1663" s="4">
        <v>3920.13778</v>
      </c>
      <c r="H1663" s="4">
        <v>3920.13778</v>
      </c>
      <c r="I1663" s="4">
        <v>3920.13778</v>
      </c>
    </row>
    <row r="1664" spans="1:9" hidden="1" outlineLevel="1" x14ac:dyDescent="0.2">
      <c r="A1664" s="5" t="s">
        <v>604</v>
      </c>
    </row>
    <row r="1665" spans="1:9" hidden="1" outlineLevel="1" x14ac:dyDescent="0.2">
      <c r="A1665" s="5" t="s">
        <v>557</v>
      </c>
      <c r="D1665" s="4">
        <v>79819.689738550995</v>
      </c>
      <c r="E1665" s="4">
        <v>123718.358954204</v>
      </c>
      <c r="F1665" s="4">
        <v>123718.358954204</v>
      </c>
      <c r="G1665" s="4">
        <v>123718.358954204</v>
      </c>
      <c r="H1665" s="4">
        <v>123718.358954204</v>
      </c>
      <c r="I1665" s="4">
        <v>123718.358954204</v>
      </c>
    </row>
    <row r="1666" spans="1:9" hidden="1" outlineLevel="1" x14ac:dyDescent="0.2">
      <c r="A1666" s="5" t="s">
        <v>563</v>
      </c>
      <c r="C1666" s="4">
        <v>2050.34</v>
      </c>
      <c r="D1666" s="4">
        <v>99369.509072854897</v>
      </c>
      <c r="E1666" s="4">
        <v>114000.436291419</v>
      </c>
      <c r="F1666" s="4">
        <v>114000.436291419</v>
      </c>
      <c r="G1666" s="4">
        <v>114000.436291419</v>
      </c>
      <c r="H1666" s="4">
        <v>114000.436291419</v>
      </c>
      <c r="I1666" s="4">
        <v>114000.436291419</v>
      </c>
    </row>
    <row r="1667" spans="1:9" hidden="1" outlineLevel="1" x14ac:dyDescent="0.2">
      <c r="A1667" s="5" t="s">
        <v>605</v>
      </c>
    </row>
    <row r="1668" spans="1:9" hidden="1" outlineLevel="1" x14ac:dyDescent="0.2">
      <c r="A1668" s="5" t="s">
        <v>600</v>
      </c>
      <c r="B1668" s="4">
        <v>346164</v>
      </c>
      <c r="C1668" s="4">
        <v>346164</v>
      </c>
      <c r="D1668" s="4">
        <v>346164</v>
      </c>
      <c r="E1668" s="4">
        <v>346164</v>
      </c>
      <c r="F1668" s="4">
        <v>346164</v>
      </c>
      <c r="G1668" s="4">
        <v>346164</v>
      </c>
      <c r="H1668" s="4">
        <v>346164</v>
      </c>
      <c r="I1668" s="4">
        <v>346164</v>
      </c>
    </row>
    <row r="1669" spans="1:9" hidden="1" outlineLevel="1" x14ac:dyDescent="0.2">
      <c r="A1669" s="5" t="s">
        <v>601</v>
      </c>
      <c r="B1669" s="4">
        <v>72708</v>
      </c>
      <c r="C1669" s="4">
        <v>72708</v>
      </c>
      <c r="D1669" s="4">
        <v>72708</v>
      </c>
      <c r="E1669" s="4">
        <v>72708</v>
      </c>
      <c r="F1669" s="4">
        <v>72708</v>
      </c>
      <c r="G1669" s="4">
        <v>72708</v>
      </c>
      <c r="H1669" s="4">
        <v>72708</v>
      </c>
      <c r="I1669" s="4">
        <v>72708</v>
      </c>
    </row>
    <row r="1670" spans="1:9" hidden="1" outlineLevel="1" x14ac:dyDescent="0.2">
      <c r="A1670" s="5" t="s">
        <v>602</v>
      </c>
      <c r="B1670" s="4">
        <v>34944</v>
      </c>
      <c r="C1670" s="4">
        <v>34944</v>
      </c>
      <c r="D1670" s="4">
        <v>34944</v>
      </c>
      <c r="E1670" s="4">
        <v>34944</v>
      </c>
      <c r="F1670" s="4">
        <v>34944</v>
      </c>
      <c r="G1670" s="4">
        <v>34944</v>
      </c>
      <c r="H1670" s="4">
        <v>34944</v>
      </c>
      <c r="I1670" s="4">
        <v>34944</v>
      </c>
    </row>
    <row r="1671" spans="1:9" hidden="1" outlineLevel="1" x14ac:dyDescent="0.2">
      <c r="A1671" s="5" t="s">
        <v>606</v>
      </c>
    </row>
    <row r="1672" spans="1:9" hidden="1" outlineLevel="1" x14ac:dyDescent="0.2">
      <c r="A1672" s="5" t="s">
        <v>537</v>
      </c>
      <c r="B1672" s="4">
        <v>315136.73</v>
      </c>
      <c r="C1672" s="4">
        <v>389753.14</v>
      </c>
      <c r="D1672" s="4">
        <v>500995.341667381</v>
      </c>
      <c r="E1672" s="4">
        <v>941488.18176766101</v>
      </c>
      <c r="F1672" s="4">
        <v>964822.08876815101</v>
      </c>
      <c r="G1672" s="4">
        <v>667669.193584005</v>
      </c>
      <c r="H1672" s="4">
        <v>626131.97459702799</v>
      </c>
      <c r="I1672" s="4">
        <v>544149.22272322595</v>
      </c>
    </row>
    <row r="1673" spans="1:9" hidden="1" outlineLevel="1" x14ac:dyDescent="0.2">
      <c r="A1673" s="5" t="s">
        <v>563</v>
      </c>
      <c r="B1673" s="4">
        <v>1909129.48</v>
      </c>
      <c r="C1673" s="4">
        <v>1898811.19</v>
      </c>
      <c r="D1673" s="4">
        <v>1918727.94656612</v>
      </c>
      <c r="E1673" s="4">
        <v>1081434.1094771801</v>
      </c>
      <c r="F1673" s="4">
        <v>237912.89503691901</v>
      </c>
      <c r="G1673" s="4">
        <v>105952.27577690801</v>
      </c>
      <c r="H1673" s="4">
        <v>22762.100571428498</v>
      </c>
      <c r="I1673" s="4">
        <v>2845.26257142857</v>
      </c>
    </row>
    <row r="1674" spans="1:9" hidden="1" outlineLevel="1" x14ac:dyDescent="0.2">
      <c r="A1674" s="5" t="s">
        <v>566</v>
      </c>
      <c r="B1674" s="4">
        <v>631866.18999999994</v>
      </c>
      <c r="C1674" s="4">
        <v>679218.84</v>
      </c>
      <c r="D1674" s="4">
        <v>739359.70630661503</v>
      </c>
      <c r="E1674" s="4">
        <v>1921466.83906605</v>
      </c>
      <c r="F1674" s="4">
        <v>3881199.80815821</v>
      </c>
      <c r="G1674" s="4">
        <v>5860492.8596113296</v>
      </c>
      <c r="H1674" s="4">
        <v>7812099.3897923399</v>
      </c>
      <c r="I1674" s="4">
        <v>9817821.8143264409</v>
      </c>
    </row>
    <row r="1675" spans="1:9" hidden="1" outlineLevel="1" x14ac:dyDescent="0.2">
      <c r="A1675" s="5" t="s">
        <v>582</v>
      </c>
      <c r="B1675" s="4">
        <v>4784124.12</v>
      </c>
      <c r="C1675" s="4">
        <v>5520607.1799999904</v>
      </c>
      <c r="D1675" s="4">
        <v>6311267.1565960301</v>
      </c>
      <c r="E1675" s="4">
        <v>5678767.9932174804</v>
      </c>
      <c r="F1675" s="4">
        <v>4404904.1357174804</v>
      </c>
      <c r="G1675" s="4">
        <v>4057916.54838415</v>
      </c>
      <c r="H1675" s="4">
        <v>3282267.1586341499</v>
      </c>
      <c r="I1675" s="4">
        <v>1843654.92296748</v>
      </c>
    </row>
    <row r="1676" spans="1:9" hidden="1" outlineLevel="1" x14ac:dyDescent="0.2">
      <c r="A1676" s="5" t="s">
        <v>607</v>
      </c>
    </row>
    <row r="1677" spans="1:9" hidden="1" outlineLevel="1" x14ac:dyDescent="0.2">
      <c r="A1677" s="5" t="s">
        <v>537</v>
      </c>
      <c r="B1677" s="4">
        <v>130095.36</v>
      </c>
      <c r="C1677" s="4">
        <v>128255.42</v>
      </c>
      <c r="D1677" s="4">
        <v>127066.659437383</v>
      </c>
      <c r="E1677" s="4">
        <v>126686.277749534</v>
      </c>
      <c r="F1677" s="4">
        <v>126686.277749534</v>
      </c>
      <c r="G1677" s="4">
        <v>126686.277749534</v>
      </c>
      <c r="H1677" s="4">
        <v>126686.277749534</v>
      </c>
      <c r="I1677" s="4">
        <v>126686.277749534</v>
      </c>
    </row>
    <row r="1678" spans="1:9" hidden="1" outlineLevel="1" x14ac:dyDescent="0.2">
      <c r="A1678" s="5" t="s">
        <v>566</v>
      </c>
      <c r="B1678" s="4">
        <v>201.479999999999</v>
      </c>
      <c r="C1678" s="4">
        <v>184.64999999999901</v>
      </c>
      <c r="D1678" s="4">
        <v>164.76695265000001</v>
      </c>
      <c r="E1678" s="4">
        <v>164.7878106</v>
      </c>
      <c r="F1678" s="4">
        <v>164.7878106</v>
      </c>
      <c r="G1678" s="4">
        <v>164.7878106</v>
      </c>
      <c r="H1678" s="4">
        <v>164.7878106</v>
      </c>
      <c r="I1678" s="4">
        <v>164.7878106</v>
      </c>
    </row>
    <row r="1679" spans="1:9" hidden="1" outlineLevel="1" x14ac:dyDescent="0.2">
      <c r="A1679" s="5" t="s">
        <v>571</v>
      </c>
      <c r="B1679" s="4">
        <v>20.28</v>
      </c>
      <c r="C1679" s="4">
        <v>20.28</v>
      </c>
      <c r="D1679" s="4">
        <v>20.273330999999999</v>
      </c>
      <c r="E1679" s="4">
        <v>20.253323999999999</v>
      </c>
      <c r="F1679" s="4">
        <v>20.253323999999999</v>
      </c>
      <c r="G1679" s="4">
        <v>20.253323999999999</v>
      </c>
      <c r="H1679" s="4">
        <v>20.253323999999999</v>
      </c>
      <c r="I1679" s="4">
        <v>20.253323999999999</v>
      </c>
    </row>
    <row r="1680" spans="1:9" hidden="1" outlineLevel="1" x14ac:dyDescent="0.2">
      <c r="A1680" s="5" t="s">
        <v>608</v>
      </c>
    </row>
    <row r="1681" spans="1:9" hidden="1" outlineLevel="1" x14ac:dyDescent="0.2">
      <c r="A1681" s="5" t="s">
        <v>539</v>
      </c>
      <c r="B1681" s="4">
        <v>333804</v>
      </c>
      <c r="C1681" s="4">
        <v>333804</v>
      </c>
      <c r="D1681" s="4">
        <v>333804</v>
      </c>
      <c r="E1681" s="4">
        <v>333804</v>
      </c>
      <c r="F1681" s="4">
        <v>333804</v>
      </c>
      <c r="G1681" s="4">
        <v>333804</v>
      </c>
      <c r="H1681" s="4">
        <v>333804</v>
      </c>
      <c r="I1681" s="4">
        <v>333804</v>
      </c>
    </row>
    <row r="1682" spans="1:9" hidden="1" outlineLevel="1" x14ac:dyDescent="0.2">
      <c r="A1682" s="5" t="s">
        <v>540</v>
      </c>
      <c r="B1682" s="4">
        <v>89184</v>
      </c>
      <c r="C1682" s="4">
        <v>89184</v>
      </c>
      <c r="D1682" s="4">
        <v>89184</v>
      </c>
      <c r="E1682" s="4">
        <v>89184</v>
      </c>
      <c r="F1682" s="4">
        <v>89184</v>
      </c>
      <c r="G1682" s="4">
        <v>89184</v>
      </c>
      <c r="H1682" s="4">
        <v>89184</v>
      </c>
      <c r="I1682" s="4">
        <v>89184</v>
      </c>
    </row>
    <row r="1683" spans="1:9" hidden="1" outlineLevel="1" x14ac:dyDescent="0.2">
      <c r="A1683" s="5" t="s">
        <v>542</v>
      </c>
      <c r="B1683" s="4">
        <v>405300</v>
      </c>
      <c r="C1683" s="4">
        <v>405300</v>
      </c>
      <c r="D1683" s="4">
        <v>405300</v>
      </c>
      <c r="E1683" s="4">
        <v>405300</v>
      </c>
      <c r="F1683" s="4">
        <v>405300</v>
      </c>
      <c r="G1683" s="4">
        <v>405300</v>
      </c>
      <c r="H1683" s="4">
        <v>405300</v>
      </c>
      <c r="I1683" s="4">
        <v>405300</v>
      </c>
    </row>
    <row r="1684" spans="1:9" hidden="1" outlineLevel="1" x14ac:dyDescent="0.2">
      <c r="A1684" s="5" t="s">
        <v>543</v>
      </c>
      <c r="B1684" s="4">
        <v>671604</v>
      </c>
      <c r="C1684" s="4">
        <v>671604</v>
      </c>
      <c r="D1684" s="4">
        <v>671604</v>
      </c>
      <c r="E1684" s="4">
        <v>671604</v>
      </c>
      <c r="F1684" s="4">
        <v>671604</v>
      </c>
      <c r="G1684" s="4">
        <v>671604</v>
      </c>
      <c r="H1684" s="4">
        <v>671604</v>
      </c>
      <c r="I1684" s="4">
        <v>671604</v>
      </c>
    </row>
    <row r="1685" spans="1:9" hidden="1" outlineLevel="1" x14ac:dyDescent="0.2">
      <c r="A1685" s="5" t="s">
        <v>544</v>
      </c>
      <c r="B1685" s="4">
        <v>821796</v>
      </c>
      <c r="C1685" s="4">
        <v>821796</v>
      </c>
      <c r="D1685" s="4">
        <v>821796</v>
      </c>
      <c r="E1685" s="4">
        <v>821796</v>
      </c>
      <c r="F1685" s="4">
        <v>821796</v>
      </c>
      <c r="G1685" s="4">
        <v>821796</v>
      </c>
      <c r="H1685" s="4">
        <v>821796</v>
      </c>
      <c r="I1685" s="4">
        <v>821796</v>
      </c>
    </row>
    <row r="1686" spans="1:9" hidden="1" outlineLevel="1" x14ac:dyDescent="0.2">
      <c r="A1686" s="5" t="s">
        <v>545</v>
      </c>
      <c r="B1686" s="4">
        <v>1235724</v>
      </c>
      <c r="C1686" s="4">
        <v>1235724</v>
      </c>
      <c r="D1686" s="4">
        <v>1235724</v>
      </c>
      <c r="E1686" s="4">
        <v>1235724</v>
      </c>
      <c r="F1686" s="4">
        <v>1235724</v>
      </c>
      <c r="G1686" s="4">
        <v>1235724</v>
      </c>
      <c r="H1686" s="4">
        <v>1235724</v>
      </c>
      <c r="I1686" s="4">
        <v>1235724</v>
      </c>
    </row>
    <row r="1687" spans="1:9" hidden="1" outlineLevel="1" x14ac:dyDescent="0.2">
      <c r="A1687" s="5" t="s">
        <v>547</v>
      </c>
      <c r="B1687" s="4">
        <v>101772</v>
      </c>
      <c r="C1687" s="4">
        <v>101772</v>
      </c>
      <c r="D1687" s="4">
        <v>101772</v>
      </c>
      <c r="E1687" s="4">
        <v>101772</v>
      </c>
      <c r="F1687" s="4">
        <v>101772</v>
      </c>
      <c r="G1687" s="4">
        <v>101772</v>
      </c>
      <c r="H1687" s="4">
        <v>101772</v>
      </c>
      <c r="I1687" s="4">
        <v>101772</v>
      </c>
    </row>
    <row r="1688" spans="1:9" hidden="1" outlineLevel="1" x14ac:dyDescent="0.2">
      <c r="A1688" s="5" t="s">
        <v>548</v>
      </c>
      <c r="B1688" s="4">
        <v>955116</v>
      </c>
      <c r="C1688" s="4">
        <v>955116</v>
      </c>
      <c r="D1688" s="4">
        <v>955116</v>
      </c>
      <c r="E1688" s="4">
        <v>955116</v>
      </c>
      <c r="F1688" s="4">
        <v>955116</v>
      </c>
      <c r="G1688" s="4">
        <v>955116</v>
      </c>
      <c r="H1688" s="4">
        <v>955116</v>
      </c>
      <c r="I1688" s="4">
        <v>955116</v>
      </c>
    </row>
    <row r="1689" spans="1:9" hidden="1" outlineLevel="1" x14ac:dyDescent="0.2">
      <c r="A1689" s="5" t="s">
        <v>549</v>
      </c>
      <c r="B1689" s="4">
        <v>260424</v>
      </c>
      <c r="C1689" s="4">
        <v>260424</v>
      </c>
      <c r="D1689" s="4">
        <v>260424</v>
      </c>
      <c r="E1689" s="4">
        <v>260424</v>
      </c>
      <c r="F1689" s="4">
        <v>260424</v>
      </c>
      <c r="G1689" s="4">
        <v>260424</v>
      </c>
      <c r="H1689" s="4">
        <v>260424</v>
      </c>
      <c r="I1689" s="4">
        <v>260424</v>
      </c>
    </row>
    <row r="1690" spans="1:9" hidden="1" outlineLevel="1" x14ac:dyDescent="0.2">
      <c r="A1690" s="5" t="s">
        <v>551</v>
      </c>
      <c r="B1690" s="4">
        <v>2802360</v>
      </c>
      <c r="C1690" s="4">
        <v>2802360</v>
      </c>
      <c r="D1690" s="4">
        <v>2802360</v>
      </c>
      <c r="E1690" s="4">
        <v>2802360</v>
      </c>
      <c r="F1690" s="4">
        <v>2802360</v>
      </c>
      <c r="G1690" s="4">
        <v>2802360</v>
      </c>
      <c r="H1690" s="4">
        <v>2802360</v>
      </c>
      <c r="I1690" s="4">
        <v>2802360</v>
      </c>
    </row>
    <row r="1691" spans="1:9" hidden="1" outlineLevel="1" x14ac:dyDescent="0.2">
      <c r="A1691" s="5" t="s">
        <v>554</v>
      </c>
      <c r="B1691" s="4">
        <v>252192</v>
      </c>
      <c r="C1691" s="4">
        <v>252192</v>
      </c>
      <c r="D1691" s="4">
        <v>252192</v>
      </c>
      <c r="E1691" s="4">
        <v>252192</v>
      </c>
      <c r="F1691" s="4">
        <v>252192</v>
      </c>
      <c r="G1691" s="4">
        <v>252192</v>
      </c>
      <c r="H1691" s="4">
        <v>252192</v>
      </c>
      <c r="I1691" s="4">
        <v>252192</v>
      </c>
    </row>
    <row r="1692" spans="1:9" hidden="1" outlineLevel="1" x14ac:dyDescent="0.2">
      <c r="A1692" s="5" t="s">
        <v>557</v>
      </c>
      <c r="B1692" s="4">
        <v>726204</v>
      </c>
      <c r="C1692" s="4">
        <v>726204</v>
      </c>
      <c r="D1692" s="4">
        <v>726204</v>
      </c>
      <c r="E1692" s="4">
        <v>726204</v>
      </c>
      <c r="F1692" s="4">
        <v>726204</v>
      </c>
      <c r="G1692" s="4">
        <v>726204</v>
      </c>
      <c r="H1692" s="4">
        <v>726204</v>
      </c>
      <c r="I1692" s="4">
        <v>726204</v>
      </c>
    </row>
    <row r="1693" spans="1:9" hidden="1" outlineLevel="1" x14ac:dyDescent="0.2">
      <c r="A1693" s="5" t="s">
        <v>558</v>
      </c>
      <c r="B1693" s="4">
        <v>384996</v>
      </c>
      <c r="C1693" s="4">
        <v>384996</v>
      </c>
      <c r="D1693" s="4">
        <v>384996</v>
      </c>
      <c r="E1693" s="4">
        <v>384996</v>
      </c>
      <c r="F1693" s="4">
        <v>384996</v>
      </c>
      <c r="G1693" s="4">
        <v>384996</v>
      </c>
      <c r="H1693" s="4">
        <v>384996</v>
      </c>
      <c r="I1693" s="4">
        <v>384996</v>
      </c>
    </row>
    <row r="1694" spans="1:9" hidden="1" outlineLevel="1" x14ac:dyDescent="0.2">
      <c r="A1694" s="5" t="s">
        <v>568</v>
      </c>
      <c r="B1694" s="4">
        <v>1627596</v>
      </c>
      <c r="C1694" s="4">
        <v>1627596</v>
      </c>
      <c r="D1694" s="4">
        <v>1627596</v>
      </c>
      <c r="E1694" s="4">
        <v>1627596</v>
      </c>
      <c r="F1694" s="4">
        <v>1627596</v>
      </c>
      <c r="G1694" s="4">
        <v>1627596</v>
      </c>
      <c r="H1694" s="4">
        <v>1627596</v>
      </c>
      <c r="I1694" s="4">
        <v>1627596</v>
      </c>
    </row>
    <row r="1695" spans="1:9" hidden="1" outlineLevel="1" x14ac:dyDescent="0.2">
      <c r="A1695" s="5" t="s">
        <v>569</v>
      </c>
      <c r="B1695" s="4">
        <v>931824</v>
      </c>
      <c r="C1695" s="4">
        <v>931824</v>
      </c>
      <c r="D1695" s="4">
        <v>931824</v>
      </c>
      <c r="E1695" s="4">
        <v>931824</v>
      </c>
      <c r="F1695" s="4">
        <v>931824</v>
      </c>
      <c r="G1695" s="4">
        <v>931824</v>
      </c>
      <c r="H1695" s="4">
        <v>931824</v>
      </c>
      <c r="I1695" s="4">
        <v>931824</v>
      </c>
    </row>
    <row r="1696" spans="1:9" hidden="1" outlineLevel="1" x14ac:dyDescent="0.2">
      <c r="A1696" s="5" t="s">
        <v>572</v>
      </c>
      <c r="B1696" s="4">
        <v>2217360</v>
      </c>
      <c r="C1696" s="4">
        <v>2217360</v>
      </c>
      <c r="D1696" s="4">
        <v>2217360</v>
      </c>
      <c r="E1696" s="4">
        <v>2217360</v>
      </c>
      <c r="F1696" s="4">
        <v>2217360</v>
      </c>
      <c r="G1696" s="4">
        <v>2217360</v>
      </c>
      <c r="H1696" s="4">
        <v>2217360</v>
      </c>
      <c r="I1696" s="4">
        <v>2217360</v>
      </c>
    </row>
    <row r="1697" spans="1:9" hidden="1" outlineLevel="1" x14ac:dyDescent="0.2">
      <c r="A1697" s="5" t="s">
        <v>573</v>
      </c>
      <c r="B1697" s="4">
        <v>315708</v>
      </c>
      <c r="C1697" s="4">
        <v>315708</v>
      </c>
      <c r="D1697" s="4">
        <v>315708</v>
      </c>
      <c r="E1697" s="4">
        <v>315708</v>
      </c>
      <c r="F1697" s="4">
        <v>315708</v>
      </c>
      <c r="G1697" s="4">
        <v>315708</v>
      </c>
      <c r="H1697" s="4">
        <v>315708</v>
      </c>
      <c r="I1697" s="4">
        <v>315708</v>
      </c>
    </row>
    <row r="1698" spans="1:9" hidden="1" outlineLevel="1" x14ac:dyDescent="0.2">
      <c r="A1698" s="5" t="s">
        <v>576</v>
      </c>
      <c r="B1698" s="4">
        <v>1014336</v>
      </c>
      <c r="C1698" s="4">
        <v>1014336</v>
      </c>
      <c r="D1698" s="4">
        <v>1014336</v>
      </c>
      <c r="E1698" s="4">
        <v>1014336</v>
      </c>
      <c r="F1698" s="4">
        <v>1014336</v>
      </c>
      <c r="G1698" s="4">
        <v>1014336</v>
      </c>
      <c r="H1698" s="4">
        <v>1014336</v>
      </c>
      <c r="I1698" s="4">
        <v>1014336</v>
      </c>
    </row>
    <row r="1699" spans="1:9" hidden="1" outlineLevel="1" x14ac:dyDescent="0.2">
      <c r="A1699" s="5" t="s">
        <v>577</v>
      </c>
      <c r="B1699" s="4">
        <v>318012</v>
      </c>
      <c r="C1699" s="4">
        <v>318012</v>
      </c>
      <c r="D1699" s="4">
        <v>318012</v>
      </c>
      <c r="E1699" s="4">
        <v>318012</v>
      </c>
      <c r="F1699" s="4">
        <v>318012</v>
      </c>
      <c r="G1699" s="4">
        <v>318012</v>
      </c>
      <c r="H1699" s="4">
        <v>318012</v>
      </c>
      <c r="I1699" s="4">
        <v>318012</v>
      </c>
    </row>
    <row r="1700" spans="1:9" hidden="1" outlineLevel="1" x14ac:dyDescent="0.2">
      <c r="A1700" s="5" t="s">
        <v>583</v>
      </c>
      <c r="B1700" s="4">
        <v>555096</v>
      </c>
      <c r="C1700" s="4">
        <v>555096</v>
      </c>
      <c r="D1700" s="4">
        <v>555096</v>
      </c>
      <c r="E1700" s="4">
        <v>555096</v>
      </c>
      <c r="F1700" s="4">
        <v>555096</v>
      </c>
      <c r="G1700" s="4">
        <v>555096</v>
      </c>
      <c r="H1700" s="4">
        <v>555096</v>
      </c>
      <c r="I1700" s="4">
        <v>555096</v>
      </c>
    </row>
    <row r="1701" spans="1:9" hidden="1" outlineLevel="1" x14ac:dyDescent="0.2">
      <c r="A1701" s="5" t="s">
        <v>579</v>
      </c>
      <c r="B1701" s="4">
        <v>15456</v>
      </c>
      <c r="C1701" s="4">
        <v>15456</v>
      </c>
      <c r="D1701" s="4">
        <v>15456</v>
      </c>
      <c r="E1701" s="4">
        <v>15456</v>
      </c>
      <c r="F1701" s="4">
        <v>15456</v>
      </c>
      <c r="G1701" s="4">
        <v>15456</v>
      </c>
      <c r="H1701" s="4">
        <v>15456</v>
      </c>
      <c r="I1701" s="4">
        <v>15456</v>
      </c>
    </row>
    <row r="1702" spans="1:9" hidden="1" outlineLevel="1" x14ac:dyDescent="0.2">
      <c r="A1702" s="5" t="s">
        <v>584</v>
      </c>
      <c r="B1702" s="4">
        <v>1634148</v>
      </c>
      <c r="C1702" s="4">
        <v>1634148</v>
      </c>
      <c r="D1702" s="4">
        <v>1634148</v>
      </c>
      <c r="E1702" s="4">
        <v>1634148</v>
      </c>
      <c r="F1702" s="4">
        <v>1634148</v>
      </c>
      <c r="G1702" s="4">
        <v>1634148</v>
      </c>
      <c r="H1702" s="4">
        <v>1634148</v>
      </c>
      <c r="I1702" s="4">
        <v>1634148</v>
      </c>
    </row>
    <row r="1703" spans="1:9" hidden="1" outlineLevel="1" x14ac:dyDescent="0.2">
      <c r="A1703" s="5" t="s">
        <v>585</v>
      </c>
      <c r="B1703" s="4">
        <v>124200</v>
      </c>
      <c r="C1703" s="4">
        <v>124200</v>
      </c>
      <c r="D1703" s="4">
        <v>124200</v>
      </c>
      <c r="E1703" s="4">
        <v>124200</v>
      </c>
      <c r="F1703" s="4">
        <v>124200</v>
      </c>
      <c r="G1703" s="4">
        <v>124200</v>
      </c>
      <c r="H1703" s="4">
        <v>124200</v>
      </c>
      <c r="I1703" s="4">
        <v>124200</v>
      </c>
    </row>
    <row r="1704" spans="1:9" hidden="1" outlineLevel="1" x14ac:dyDescent="0.2">
      <c r="A1704" s="5" t="s">
        <v>586</v>
      </c>
      <c r="B1704" s="4">
        <v>190296</v>
      </c>
      <c r="C1704" s="4">
        <v>190296</v>
      </c>
      <c r="D1704" s="4">
        <v>190296</v>
      </c>
      <c r="E1704" s="4">
        <v>190296</v>
      </c>
      <c r="F1704" s="4">
        <v>190296</v>
      </c>
      <c r="G1704" s="4">
        <v>190296</v>
      </c>
      <c r="H1704" s="4">
        <v>190296</v>
      </c>
      <c r="I1704" s="4">
        <v>190296</v>
      </c>
    </row>
    <row r="1705" spans="1:9" hidden="1" outlineLevel="1" x14ac:dyDescent="0.2">
      <c r="A1705" s="5" t="s">
        <v>609</v>
      </c>
    </row>
    <row r="1706" spans="1:9" hidden="1" outlineLevel="1" x14ac:dyDescent="0.2">
      <c r="A1706" s="5" t="s">
        <v>584</v>
      </c>
      <c r="B1706" s="4">
        <v>-151710</v>
      </c>
      <c r="D1706" s="4">
        <v>-53435</v>
      </c>
    </row>
    <row r="1707" spans="1:9" hidden="1" outlineLevel="1" x14ac:dyDescent="0.2">
      <c r="A1707" s="5" t="s">
        <v>610</v>
      </c>
    </row>
    <row r="1708" spans="1:9" hidden="1" outlineLevel="1" x14ac:dyDescent="0.2">
      <c r="A1708" s="5" t="s">
        <v>537</v>
      </c>
      <c r="B1708" s="4">
        <v>59537863.9099999</v>
      </c>
      <c r="C1708" s="4">
        <v>68859076.930000007</v>
      </c>
      <c r="D1708" s="4">
        <v>80263995.8552607</v>
      </c>
      <c r="E1708" s="4">
        <v>88861790.516692102</v>
      </c>
      <c r="F1708" s="4">
        <v>105158273.04288501</v>
      </c>
      <c r="G1708" s="4">
        <v>106784574.85578001</v>
      </c>
      <c r="H1708" s="4">
        <v>112027778.65216701</v>
      </c>
      <c r="I1708" s="4">
        <v>115575384.294248</v>
      </c>
    </row>
    <row r="1709" spans="1:9" hidden="1" outlineLevel="1" x14ac:dyDescent="0.2">
      <c r="A1709" s="5" t="s">
        <v>539</v>
      </c>
      <c r="B1709" s="4">
        <v>9716.84</v>
      </c>
      <c r="C1709" s="4">
        <v>8172</v>
      </c>
      <c r="D1709" s="4">
        <v>6129</v>
      </c>
    </row>
    <row r="1710" spans="1:9" hidden="1" outlineLevel="1" x14ac:dyDescent="0.2">
      <c r="A1710" s="5" t="s">
        <v>540</v>
      </c>
      <c r="B1710" s="4">
        <v>27881.0999999999</v>
      </c>
      <c r="C1710" s="4">
        <v>33975.29</v>
      </c>
      <c r="D1710" s="4">
        <v>135544.41816544</v>
      </c>
      <c r="E1710" s="4">
        <v>135657.31266175999</v>
      </c>
      <c r="F1710" s="4">
        <v>135657.31266175999</v>
      </c>
      <c r="G1710" s="4">
        <v>135350.68974815999</v>
      </c>
      <c r="H1710" s="4">
        <v>50687.704749999997</v>
      </c>
      <c r="I1710" s="4">
        <v>0.29799999999813698</v>
      </c>
    </row>
    <row r="1711" spans="1:9" hidden="1" outlineLevel="1" x14ac:dyDescent="0.2">
      <c r="A1711" s="5" t="s">
        <v>541</v>
      </c>
      <c r="C1711" s="4">
        <v>84700.05</v>
      </c>
      <c r="D1711" s="4">
        <v>373782.99496851902</v>
      </c>
      <c r="E1711" s="4">
        <v>369977.88660780899</v>
      </c>
      <c r="F1711" s="4">
        <v>370301.621249363</v>
      </c>
      <c r="G1711" s="4">
        <v>368338.04284273298</v>
      </c>
      <c r="H1711" s="4">
        <v>364980.95717978501</v>
      </c>
      <c r="I1711" s="4">
        <v>363946.38361070002</v>
      </c>
    </row>
    <row r="1712" spans="1:9" hidden="1" outlineLevel="1" x14ac:dyDescent="0.2">
      <c r="A1712" s="5" t="s">
        <v>542</v>
      </c>
      <c r="B1712" s="4">
        <v>233082.27</v>
      </c>
      <c r="C1712" s="4">
        <v>189169.86</v>
      </c>
    </row>
    <row r="1713" spans="1:9" hidden="1" outlineLevel="1" x14ac:dyDescent="0.2">
      <c r="A1713" s="5" t="s">
        <v>543</v>
      </c>
      <c r="B1713" s="4">
        <v>169740.65</v>
      </c>
      <c r="C1713" s="4">
        <v>10227.98</v>
      </c>
      <c r="D1713" s="4">
        <v>10289.4954343437</v>
      </c>
      <c r="E1713" s="4">
        <v>7785.6217373750997</v>
      </c>
      <c r="F1713" s="4">
        <v>7785.6217373750997</v>
      </c>
      <c r="G1713" s="4">
        <v>4931.0851540417698</v>
      </c>
      <c r="H1713" s="4">
        <v>3181.5106655253098</v>
      </c>
      <c r="I1713" s="4">
        <v>999.63779249610604</v>
      </c>
    </row>
    <row r="1714" spans="1:9" hidden="1" outlineLevel="1" x14ac:dyDescent="0.2">
      <c r="A1714" s="5" t="s">
        <v>544</v>
      </c>
      <c r="B1714" s="4">
        <v>60745.36</v>
      </c>
      <c r="C1714" s="4">
        <v>216473.05</v>
      </c>
      <c r="D1714" s="4">
        <v>213386.14122733899</v>
      </c>
      <c r="E1714" s="4">
        <v>164719.26421871799</v>
      </c>
      <c r="F1714" s="4">
        <v>121101.339517288</v>
      </c>
      <c r="G1714" s="4">
        <v>77334.647035341404</v>
      </c>
      <c r="H1714" s="4">
        <v>40786.246598064303</v>
      </c>
      <c r="I1714" s="4">
        <v>6943.4433028387202</v>
      </c>
    </row>
    <row r="1715" spans="1:9" hidden="1" outlineLevel="1" x14ac:dyDescent="0.2">
      <c r="A1715" s="5" t="s">
        <v>545</v>
      </c>
      <c r="B1715" s="4">
        <v>199478.88</v>
      </c>
      <c r="C1715" s="4">
        <v>192988.49</v>
      </c>
      <c r="D1715" s="4">
        <v>191557.25719996201</v>
      </c>
      <c r="E1715" s="4">
        <v>150850.215241617</v>
      </c>
      <c r="F1715" s="4">
        <v>120224.556642671</v>
      </c>
      <c r="G1715" s="4">
        <v>96750.438920835004</v>
      </c>
      <c r="H1715" s="4">
        <v>52145.3579006582</v>
      </c>
      <c r="I1715" s="4">
        <v>11216.501861737701</v>
      </c>
    </row>
    <row r="1716" spans="1:9" hidden="1" outlineLevel="1" x14ac:dyDescent="0.2">
      <c r="A1716" s="5" t="s">
        <v>548</v>
      </c>
      <c r="B1716" s="4">
        <v>106118.06</v>
      </c>
      <c r="C1716" s="4">
        <v>125019.09</v>
      </c>
      <c r="D1716" s="4">
        <v>139137.637707171</v>
      </c>
      <c r="E1716" s="4">
        <v>104885.17964239301</v>
      </c>
      <c r="F1716" s="4">
        <v>94957.427960866698</v>
      </c>
      <c r="G1716" s="4">
        <v>88688.918750861398</v>
      </c>
      <c r="H1716" s="4">
        <v>67449.941136338894</v>
      </c>
      <c r="I1716" s="4">
        <v>41788.949928887501</v>
      </c>
    </row>
    <row r="1717" spans="1:9" hidden="1" outlineLevel="1" x14ac:dyDescent="0.2">
      <c r="A1717" s="5" t="s">
        <v>551</v>
      </c>
      <c r="B1717" s="4">
        <v>178678.59</v>
      </c>
      <c r="C1717" s="4">
        <v>174448.04</v>
      </c>
      <c r="D1717" s="4">
        <v>179978.331758577</v>
      </c>
      <c r="E1717" s="4">
        <v>74565.587087214197</v>
      </c>
    </row>
    <row r="1718" spans="1:9" hidden="1" outlineLevel="1" x14ac:dyDescent="0.2">
      <c r="A1718" s="5" t="s">
        <v>554</v>
      </c>
      <c r="B1718" s="4">
        <v>24708.44</v>
      </c>
      <c r="C1718" s="4">
        <v>5969.59</v>
      </c>
      <c r="D1718" s="4">
        <v>3041.1024921645699</v>
      </c>
      <c r="E1718" s="4">
        <v>3134.1699686583001</v>
      </c>
      <c r="F1718" s="4">
        <v>2188.62164478045</v>
      </c>
      <c r="G1718" s="4">
        <v>155.09097067131199</v>
      </c>
      <c r="H1718" s="4">
        <v>1.51582448779663E-13</v>
      </c>
      <c r="I1718" s="4">
        <v>1.51582448779663E-13</v>
      </c>
    </row>
    <row r="1719" spans="1:9" hidden="1" outlineLevel="1" x14ac:dyDescent="0.2">
      <c r="A1719" s="5" t="s">
        <v>556</v>
      </c>
      <c r="B1719" s="4">
        <v>1673628.95</v>
      </c>
      <c r="C1719" s="4">
        <v>2202671.8899999899</v>
      </c>
      <c r="D1719" s="4">
        <v>2293794.0099917501</v>
      </c>
      <c r="E1719" s="4">
        <v>2286108.1744914101</v>
      </c>
      <c r="F1719" s="4">
        <v>2284380.73429453</v>
      </c>
      <c r="G1719" s="4">
        <v>2283906.70691525</v>
      </c>
      <c r="H1719" s="4">
        <v>2282638.2573393802</v>
      </c>
      <c r="I1719" s="4">
        <v>2281593.42943592</v>
      </c>
    </row>
    <row r="1720" spans="1:9" hidden="1" outlineLevel="1" x14ac:dyDescent="0.2">
      <c r="A1720" s="5" t="s">
        <v>557</v>
      </c>
      <c r="B1720" s="4">
        <v>3548693.81</v>
      </c>
      <c r="C1720" s="4">
        <v>3252697.78</v>
      </c>
      <c r="D1720" s="4">
        <v>3096449.3566243001</v>
      </c>
      <c r="E1720" s="4">
        <v>2755513.3813630198</v>
      </c>
      <c r="F1720" s="4">
        <v>2398037.6830499601</v>
      </c>
      <c r="G1720" s="4">
        <v>2225135.3730090898</v>
      </c>
      <c r="H1720" s="4">
        <v>1861768.0381336999</v>
      </c>
      <c r="I1720" s="4">
        <v>1313691.8300403799</v>
      </c>
    </row>
    <row r="1721" spans="1:9" hidden="1" outlineLevel="1" x14ac:dyDescent="0.2">
      <c r="A1721" s="5" t="s">
        <v>558</v>
      </c>
      <c r="B1721" s="4">
        <v>50433.84</v>
      </c>
      <c r="C1721" s="4">
        <v>55199.97</v>
      </c>
      <c r="D1721" s="4">
        <v>56518.818347402499</v>
      </c>
      <c r="E1721" s="4">
        <v>43190.438752302201</v>
      </c>
      <c r="F1721" s="4">
        <v>30077.260610870599</v>
      </c>
      <c r="G1721" s="4">
        <v>26520.910320710002</v>
      </c>
      <c r="H1721" s="4">
        <v>14018.0955089696</v>
      </c>
      <c r="I1721" s="4">
        <v>4227.6467304069502</v>
      </c>
    </row>
    <row r="1722" spans="1:9" hidden="1" outlineLevel="1" x14ac:dyDescent="0.2">
      <c r="A1722" s="5" t="s">
        <v>563</v>
      </c>
      <c r="B1722" s="4">
        <v>53249529.979999997</v>
      </c>
      <c r="C1722" s="4">
        <v>56566399</v>
      </c>
      <c r="D1722" s="4">
        <v>59219992.933204897</v>
      </c>
      <c r="E1722" s="4">
        <v>52766832.032762699</v>
      </c>
      <c r="F1722" s="4">
        <v>47240957.304614298</v>
      </c>
      <c r="G1722" s="4">
        <v>39381731.502534702</v>
      </c>
      <c r="H1722" s="4">
        <v>30438420.452208798</v>
      </c>
      <c r="I1722" s="4">
        <v>18439393.535247099</v>
      </c>
    </row>
    <row r="1723" spans="1:9" hidden="1" outlineLevel="1" x14ac:dyDescent="0.2">
      <c r="A1723" s="5" t="s">
        <v>565</v>
      </c>
      <c r="B1723" s="4">
        <v>1801.56</v>
      </c>
      <c r="C1723" s="4">
        <v>4234.01</v>
      </c>
      <c r="D1723" s="4">
        <v>49734.685275004202</v>
      </c>
      <c r="E1723" s="4">
        <v>50128.541100016897</v>
      </c>
      <c r="F1723" s="4">
        <v>50128.541100016897</v>
      </c>
      <c r="G1723" s="4">
        <v>50128.541100016897</v>
      </c>
      <c r="H1723" s="4">
        <v>50128.541100016897</v>
      </c>
      <c r="I1723" s="4">
        <v>50128.541100016897</v>
      </c>
    </row>
    <row r="1724" spans="1:9" hidden="1" outlineLevel="1" x14ac:dyDescent="0.2">
      <c r="A1724" s="5" t="s">
        <v>567</v>
      </c>
      <c r="C1724" s="4">
        <v>4219.87</v>
      </c>
      <c r="D1724" s="4">
        <v>16759.283129920801</v>
      </c>
      <c r="E1724" s="4">
        <v>16872.972519683299</v>
      </c>
      <c r="F1724" s="4">
        <v>16872.972519683299</v>
      </c>
      <c r="G1724" s="4">
        <v>16872.972519683299</v>
      </c>
      <c r="H1724" s="4">
        <v>16872.972519683299</v>
      </c>
      <c r="I1724" s="4">
        <v>16872.972519683299</v>
      </c>
    </row>
    <row r="1725" spans="1:9" hidden="1" outlineLevel="1" x14ac:dyDescent="0.2">
      <c r="A1725" s="5" t="s">
        <v>568</v>
      </c>
      <c r="B1725" s="4">
        <v>180225.41</v>
      </c>
      <c r="C1725" s="4">
        <v>239757.21999999901</v>
      </c>
      <c r="D1725" s="4">
        <v>349930.41927632602</v>
      </c>
      <c r="E1725" s="4">
        <v>337391.57494098297</v>
      </c>
      <c r="F1725" s="4">
        <v>322647.12765422999</v>
      </c>
      <c r="G1725" s="4">
        <v>300353.15200146002</v>
      </c>
      <c r="H1725" s="4">
        <v>273235.01078098197</v>
      </c>
      <c r="I1725" s="4">
        <v>247515.85264052</v>
      </c>
    </row>
    <row r="1726" spans="1:9" hidden="1" outlineLevel="1" x14ac:dyDescent="0.2">
      <c r="A1726" s="5" t="s">
        <v>569</v>
      </c>
      <c r="B1726" s="4">
        <v>71296.22</v>
      </c>
      <c r="C1726" s="4">
        <v>58096.5099999999</v>
      </c>
      <c r="D1726" s="4">
        <v>63646.004456782503</v>
      </c>
      <c r="E1726" s="4">
        <v>53415.073798715799</v>
      </c>
      <c r="F1726" s="4">
        <v>39249.270898769297</v>
      </c>
      <c r="G1726" s="4">
        <v>34858.208427484999</v>
      </c>
      <c r="H1726" s="4">
        <v>31151.6517806784</v>
      </c>
      <c r="I1726" s="4">
        <v>25048.3161814421</v>
      </c>
    </row>
    <row r="1727" spans="1:9" hidden="1" outlineLevel="1" x14ac:dyDescent="0.2">
      <c r="A1727" s="5" t="s">
        <v>572</v>
      </c>
      <c r="B1727" s="4">
        <v>368371.14</v>
      </c>
      <c r="C1727" s="4">
        <v>422660.69</v>
      </c>
      <c r="D1727" s="4">
        <v>549798.13285449997</v>
      </c>
      <c r="E1727" s="4">
        <v>497238.61813901999</v>
      </c>
      <c r="F1727" s="4">
        <v>417509.97870810801</v>
      </c>
      <c r="G1727" s="4">
        <v>372997.479793265</v>
      </c>
      <c r="H1727" s="4">
        <v>299338.506254568</v>
      </c>
      <c r="I1727" s="4">
        <v>248620.40407358101</v>
      </c>
    </row>
    <row r="1728" spans="1:9" hidden="1" outlineLevel="1" x14ac:dyDescent="0.2">
      <c r="A1728" s="5" t="s">
        <v>576</v>
      </c>
      <c r="B1728" s="4">
        <v>885920.49</v>
      </c>
      <c r="C1728" s="4">
        <v>2327509.6</v>
      </c>
      <c r="D1728" s="4">
        <v>2439705.3922388498</v>
      </c>
      <c r="E1728" s="4">
        <v>2438782.4597922498</v>
      </c>
      <c r="F1728" s="4">
        <v>2315702.5724913399</v>
      </c>
      <c r="G1728" s="4">
        <v>2301616.9257096001</v>
      </c>
      <c r="H1728" s="4">
        <v>2285193.1292316499</v>
      </c>
      <c r="I1728" s="4">
        <v>2200721.5044046598</v>
      </c>
    </row>
    <row r="1729" spans="1:9" hidden="1" outlineLevel="1" x14ac:dyDescent="0.2">
      <c r="A1729" s="5" t="s">
        <v>583</v>
      </c>
      <c r="B1729" s="4">
        <v>41335.06</v>
      </c>
      <c r="C1729" s="4">
        <v>42537.67</v>
      </c>
      <c r="D1729" s="4">
        <v>44940.754986486201</v>
      </c>
      <c r="E1729" s="4">
        <v>41355.167539948401</v>
      </c>
      <c r="F1729" s="4">
        <v>38565.668201397202</v>
      </c>
      <c r="G1729" s="4">
        <v>32697.415510411</v>
      </c>
      <c r="H1729" s="4">
        <v>24578.605703868801</v>
      </c>
      <c r="I1729" s="4">
        <v>16915.950258367098</v>
      </c>
    </row>
    <row r="1730" spans="1:9" hidden="1" outlineLevel="1" x14ac:dyDescent="0.2">
      <c r="A1730" s="5" t="s">
        <v>579</v>
      </c>
      <c r="B1730" s="4">
        <v>5538.6</v>
      </c>
      <c r="C1730" s="4">
        <v>5538.6</v>
      </c>
      <c r="D1730" s="4">
        <v>5538.59282945</v>
      </c>
      <c r="E1730" s="4">
        <v>5538.5713177999896</v>
      </c>
      <c r="F1730" s="4">
        <v>4384.7022932583304</v>
      </c>
    </row>
    <row r="1731" spans="1:9" hidden="1" outlineLevel="1" x14ac:dyDescent="0.2">
      <c r="A1731" s="5" t="s">
        <v>584</v>
      </c>
      <c r="B1731" s="4">
        <v>218460.79999999999</v>
      </c>
      <c r="C1731" s="4">
        <v>104254.34</v>
      </c>
      <c r="D1731" s="4">
        <v>73003.338712851502</v>
      </c>
      <c r="E1731" s="4">
        <v>70045.132218696803</v>
      </c>
      <c r="F1731" s="4">
        <v>69266.642052194293</v>
      </c>
      <c r="G1731" s="4">
        <v>18534.628157968</v>
      </c>
      <c r="H1731" s="4">
        <v>4995.5541858032002</v>
      </c>
      <c r="I1731" s="4">
        <v>2705.9251839767298</v>
      </c>
    </row>
    <row r="1732" spans="1:9" hidden="1" outlineLevel="1" x14ac:dyDescent="0.2">
      <c r="A1732" s="5" t="s">
        <v>611</v>
      </c>
    </row>
    <row r="1733" spans="1:9" hidden="1" outlineLevel="1" x14ac:dyDescent="0.2">
      <c r="A1733" s="5" t="s">
        <v>537</v>
      </c>
      <c r="B1733" s="4">
        <v>5701.33</v>
      </c>
      <c r="C1733" s="4">
        <v>7917.3</v>
      </c>
      <c r="D1733" s="4">
        <v>8975.40321674191</v>
      </c>
      <c r="E1733" s="4">
        <v>9070.5682845319898</v>
      </c>
      <c r="F1733" s="4">
        <v>4644.2377239563803</v>
      </c>
      <c r="G1733" s="4">
        <v>214.74024182232799</v>
      </c>
      <c r="H1733" s="4">
        <v>-8.0269781722215594</v>
      </c>
      <c r="I1733" s="4">
        <v>-8.0269781722215594</v>
      </c>
    </row>
    <row r="1734" spans="1:9" hidden="1" outlineLevel="1" x14ac:dyDescent="0.2">
      <c r="A1734" s="5" t="s">
        <v>540</v>
      </c>
      <c r="B1734" s="4">
        <v>3830.0099999999902</v>
      </c>
      <c r="C1734" s="4">
        <v>1193.0999999999999</v>
      </c>
    </row>
    <row r="1735" spans="1:9" hidden="1" outlineLevel="1" x14ac:dyDescent="0.2">
      <c r="A1735" s="5" t="s">
        <v>541</v>
      </c>
      <c r="C1735" s="4">
        <v>1312.4099999999901</v>
      </c>
    </row>
    <row r="1736" spans="1:9" hidden="1" outlineLevel="1" x14ac:dyDescent="0.2">
      <c r="A1736" s="5" t="s">
        <v>542</v>
      </c>
      <c r="B1736" s="4">
        <v>2636.77</v>
      </c>
      <c r="C1736" s="4">
        <v>2087.44</v>
      </c>
    </row>
    <row r="1737" spans="1:9" hidden="1" outlineLevel="1" x14ac:dyDescent="0.2">
      <c r="A1737" s="5" t="s">
        <v>545</v>
      </c>
      <c r="B1737" s="4">
        <v>850.15999999999894</v>
      </c>
    </row>
    <row r="1738" spans="1:9" hidden="1" outlineLevel="1" x14ac:dyDescent="0.2">
      <c r="A1738" s="5" t="s">
        <v>548</v>
      </c>
      <c r="B1738" s="4">
        <v>2389.2800000000002</v>
      </c>
      <c r="C1738" s="4">
        <v>1945.56</v>
      </c>
      <c r="D1738" s="4">
        <v>1944.8096121552101</v>
      </c>
      <c r="E1738" s="4">
        <v>1865.4284766309499</v>
      </c>
      <c r="F1738" s="4">
        <v>2.7410295114121199</v>
      </c>
      <c r="G1738" s="4">
        <v>2.7410295114121199</v>
      </c>
      <c r="H1738" s="4">
        <v>2.7410295114121199</v>
      </c>
      <c r="I1738" s="4">
        <v>-32.187165970076599</v>
      </c>
    </row>
    <row r="1739" spans="1:9" hidden="1" outlineLevel="1" x14ac:dyDescent="0.2">
      <c r="A1739" s="5" t="s">
        <v>554</v>
      </c>
      <c r="B1739" s="4">
        <v>7508.52</v>
      </c>
      <c r="C1739" s="4">
        <v>2812.15</v>
      </c>
    </row>
    <row r="1740" spans="1:9" hidden="1" outlineLevel="1" x14ac:dyDescent="0.2">
      <c r="A1740" s="5" t="s">
        <v>556</v>
      </c>
      <c r="C1740" s="4">
        <v>843.65</v>
      </c>
    </row>
    <row r="1741" spans="1:9" hidden="1" outlineLevel="1" x14ac:dyDescent="0.2">
      <c r="A1741" s="5" t="s">
        <v>557</v>
      </c>
      <c r="B1741" s="4">
        <v>3893.86</v>
      </c>
      <c r="C1741" s="4">
        <v>1652.77</v>
      </c>
      <c r="D1741" s="4">
        <v>367.92285530319901</v>
      </c>
      <c r="E1741" s="4">
        <v>367.93142121279902</v>
      </c>
      <c r="F1741" s="4">
        <v>367.93142121279902</v>
      </c>
      <c r="G1741" s="4">
        <v>15.330475883866599</v>
      </c>
    </row>
    <row r="1742" spans="1:9" hidden="1" outlineLevel="1" x14ac:dyDescent="0.2">
      <c r="A1742" s="5" t="s">
        <v>563</v>
      </c>
      <c r="B1742" s="4">
        <v>225120.34999999899</v>
      </c>
      <c r="C1742" s="4">
        <v>225120.44999999899</v>
      </c>
      <c r="D1742" s="4">
        <v>225120.422321755</v>
      </c>
      <c r="E1742" s="4">
        <v>225120.44928701999</v>
      </c>
      <c r="F1742" s="4">
        <v>225120.44928701999</v>
      </c>
      <c r="G1742" s="4">
        <v>225120.44928701999</v>
      </c>
      <c r="H1742" s="4">
        <v>225120.44928701999</v>
      </c>
      <c r="I1742" s="4">
        <v>225120.44928701999</v>
      </c>
    </row>
    <row r="1743" spans="1:9" hidden="1" outlineLevel="1" x14ac:dyDescent="0.2">
      <c r="A1743" s="5" t="s">
        <v>568</v>
      </c>
      <c r="B1743" s="4">
        <v>18325.169999999998</v>
      </c>
      <c r="C1743" s="4">
        <v>15762.75</v>
      </c>
      <c r="D1743" s="4">
        <v>9627.9683491611704</v>
      </c>
      <c r="E1743" s="4">
        <v>7748.6855593119999</v>
      </c>
      <c r="F1743" s="4">
        <v>7536.5636587925301</v>
      </c>
      <c r="G1743" s="4">
        <v>3049.5685104372001</v>
      </c>
      <c r="H1743" s="4">
        <v>2668.3724466325498</v>
      </c>
    </row>
    <row r="1744" spans="1:9" hidden="1" outlineLevel="1" x14ac:dyDescent="0.2">
      <c r="A1744" s="5" t="s">
        <v>572</v>
      </c>
      <c r="B1744" s="4">
        <v>19928.04</v>
      </c>
      <c r="C1744" s="4">
        <v>48445.709999999897</v>
      </c>
      <c r="D1744" s="4">
        <v>58597.322962730097</v>
      </c>
      <c r="E1744" s="4">
        <v>60985.809748797998</v>
      </c>
      <c r="F1744" s="4">
        <v>60891.286142883</v>
      </c>
      <c r="G1744" s="4">
        <v>58212.238100901399</v>
      </c>
      <c r="H1744" s="4">
        <v>43456.452607841296</v>
      </c>
      <c r="I1744" s="4">
        <v>35841.059508240403</v>
      </c>
    </row>
    <row r="1745" spans="1:9" hidden="1" outlineLevel="1" x14ac:dyDescent="0.2">
      <c r="A1745" s="5" t="s">
        <v>600</v>
      </c>
      <c r="B1745" s="4">
        <v>6464.6699999999901</v>
      </c>
      <c r="C1745" s="4">
        <v>9147.24</v>
      </c>
      <c r="D1745" s="4">
        <v>8262.1220988706991</v>
      </c>
      <c r="E1745" s="4">
        <v>8797.2883954827994</v>
      </c>
      <c r="F1745" s="4">
        <v>8797.2883954827994</v>
      </c>
      <c r="G1745" s="4">
        <v>8797.2883954827994</v>
      </c>
      <c r="H1745" s="4">
        <v>8797.2883954827994</v>
      </c>
      <c r="I1745" s="4">
        <v>8797.2883954827994</v>
      </c>
    </row>
    <row r="1746" spans="1:9" hidden="1" outlineLevel="1" x14ac:dyDescent="0.2">
      <c r="A1746" s="5" t="s">
        <v>601</v>
      </c>
      <c r="B1746" s="4">
        <v>28745.87</v>
      </c>
      <c r="C1746" s="4">
        <v>25197.359999999899</v>
      </c>
      <c r="D1746" s="4">
        <v>25766.025934155601</v>
      </c>
      <c r="E1746" s="4">
        <v>27730.085234265702</v>
      </c>
      <c r="F1746" s="4">
        <v>14881.8912646633</v>
      </c>
      <c r="G1746" s="4">
        <v>13833.6804522942</v>
      </c>
      <c r="H1746" s="4">
        <v>13276.5215943898</v>
      </c>
      <c r="I1746" s="4">
        <v>7107.7001332646296</v>
      </c>
    </row>
    <row r="1747" spans="1:9" hidden="1" outlineLevel="1" x14ac:dyDescent="0.2">
      <c r="A1747" s="5" t="s">
        <v>602</v>
      </c>
      <c r="B1747" s="4">
        <v>10742.57</v>
      </c>
      <c r="C1747" s="4">
        <v>9690</v>
      </c>
      <c r="D1747" s="4">
        <v>11627.6087477941</v>
      </c>
      <c r="E1747" s="4">
        <v>14606.312076874199</v>
      </c>
      <c r="F1747" s="4">
        <v>11062.068276710799</v>
      </c>
      <c r="G1747" s="4">
        <v>7628.2038215786097</v>
      </c>
      <c r="H1747" s="4">
        <v>7040.4679999999998</v>
      </c>
      <c r="I1747" s="4">
        <v>5377.78866666666</v>
      </c>
    </row>
    <row r="1748" spans="1:9" hidden="1" outlineLevel="1" x14ac:dyDescent="0.2">
      <c r="A1748" s="5" t="s">
        <v>584</v>
      </c>
      <c r="C1748" s="4">
        <v>521.11999999999898</v>
      </c>
      <c r="D1748" s="4">
        <v>1801.07320516045</v>
      </c>
      <c r="E1748" s="4">
        <v>1825.0528206418001</v>
      </c>
      <c r="F1748" s="4">
        <v>1825.0528206418001</v>
      </c>
      <c r="G1748" s="4">
        <v>1825.0528206418001</v>
      </c>
      <c r="H1748" s="4">
        <v>1006.14343225808</v>
      </c>
      <c r="I1748" s="4">
        <v>20.768273394158498</v>
      </c>
    </row>
    <row r="1749" spans="1:9" hidden="1" outlineLevel="1" x14ac:dyDescent="0.2">
      <c r="A1749" s="5" t="s">
        <v>612</v>
      </c>
    </row>
    <row r="1750" spans="1:9" hidden="1" outlineLevel="1" x14ac:dyDescent="0.2">
      <c r="A1750" s="5" t="s">
        <v>584</v>
      </c>
      <c r="B1750" s="4">
        <v>1660380.72</v>
      </c>
      <c r="C1750" s="4">
        <v>1660380.72</v>
      </c>
      <c r="D1750" s="4">
        <v>1659285.54</v>
      </c>
      <c r="E1750" s="4">
        <v>1656000</v>
      </c>
      <c r="F1750" s="4">
        <v>1656000</v>
      </c>
      <c r="G1750" s="4">
        <v>1656000</v>
      </c>
      <c r="H1750" s="4">
        <v>1656000</v>
      </c>
      <c r="I1750" s="4">
        <v>1656000</v>
      </c>
    </row>
    <row r="1751" spans="1:9" hidden="1" outlineLevel="1" x14ac:dyDescent="0.2">
      <c r="A1751" s="5" t="s">
        <v>613</v>
      </c>
    </row>
    <row r="1752" spans="1:9" hidden="1" outlineLevel="1" x14ac:dyDescent="0.2">
      <c r="A1752" s="5" t="s">
        <v>537</v>
      </c>
      <c r="B1752" s="4">
        <v>-73988351.029999897</v>
      </c>
      <c r="C1752" s="4">
        <v>15689319.24</v>
      </c>
      <c r="D1752" s="4">
        <v>38878243.679999903</v>
      </c>
    </row>
    <row r="1753" spans="1:9" hidden="1" outlineLevel="1" x14ac:dyDescent="0.2">
      <c r="A1753" s="5" t="s">
        <v>614</v>
      </c>
      <c r="B1753" s="4">
        <v>-80686312.969999999</v>
      </c>
      <c r="C1753" s="4">
        <v>17099226.759999901</v>
      </c>
      <c r="D1753" s="4">
        <v>42372004.319999903</v>
      </c>
    </row>
    <row r="1754" spans="1:9" hidden="1" outlineLevel="1" x14ac:dyDescent="0.2">
      <c r="A1754" s="5" t="s">
        <v>615</v>
      </c>
    </row>
    <row r="1755" spans="1:9" hidden="1" outlineLevel="1" x14ac:dyDescent="0.2">
      <c r="A1755" s="5" t="s">
        <v>539</v>
      </c>
      <c r="C1755" s="4">
        <v>9.9999998928979004E-3</v>
      </c>
      <c r="D1755" s="4">
        <v>9.9999999802093901E-3</v>
      </c>
    </row>
    <row r="1756" spans="1:9" hidden="1" outlineLevel="1" x14ac:dyDescent="0.2">
      <c r="A1756" s="5" t="s">
        <v>540</v>
      </c>
      <c r="B1756" s="4">
        <v>1.00000000093132E-2</v>
      </c>
      <c r="C1756" s="4">
        <v>6.0000000084983102E-2</v>
      </c>
    </row>
    <row r="1757" spans="1:9" hidden="1" outlineLevel="1" x14ac:dyDescent="0.2">
      <c r="A1757" s="5" t="s">
        <v>542</v>
      </c>
      <c r="B1757" s="4">
        <v>-1.00000002421438E-2</v>
      </c>
      <c r="C1757" s="4">
        <v>-1.9999999902211098E-2</v>
      </c>
      <c r="D1757" s="4">
        <v>1.99999999895226E-2</v>
      </c>
    </row>
    <row r="1758" spans="1:9" hidden="1" outlineLevel="1" x14ac:dyDescent="0.2">
      <c r="A1758" s="5" t="s">
        <v>543</v>
      </c>
      <c r="C1758" s="4">
        <v>1.00000000093132E-2</v>
      </c>
      <c r="D1758" s="4">
        <v>2.0000000018626399E-2</v>
      </c>
    </row>
    <row r="1759" spans="1:9" hidden="1" outlineLevel="1" x14ac:dyDescent="0.2">
      <c r="A1759" s="5" t="s">
        <v>544</v>
      </c>
      <c r="C1759" s="4">
        <v>-9.9999990779906494E-3</v>
      </c>
      <c r="D1759" s="4">
        <v>-1.00000000093132E-2</v>
      </c>
    </row>
    <row r="1760" spans="1:9" hidden="1" outlineLevel="1" x14ac:dyDescent="0.2">
      <c r="A1760" s="5" t="s">
        <v>545</v>
      </c>
      <c r="B1760" s="4">
        <v>-4.65661287307739E-10</v>
      </c>
      <c r="C1760" s="4">
        <v>-3.00000002607703E-2</v>
      </c>
      <c r="D1760" s="4">
        <v>1.00000000093132E-2</v>
      </c>
    </row>
    <row r="1761" spans="1:4" hidden="1" outlineLevel="1" x14ac:dyDescent="0.2">
      <c r="A1761" s="5" t="s">
        <v>547</v>
      </c>
      <c r="B1761" s="4">
        <v>-1.00000000093132E-2</v>
      </c>
      <c r="C1761" s="4">
        <v>-2.91038304567337E-11</v>
      </c>
    </row>
    <row r="1762" spans="1:4" hidden="1" outlineLevel="1" x14ac:dyDescent="0.2">
      <c r="A1762" s="5" t="s">
        <v>548</v>
      </c>
      <c r="B1762" s="4">
        <v>-4.65661287307739E-10</v>
      </c>
      <c r="C1762" s="4">
        <v>-9.9999993108212896E-3</v>
      </c>
    </row>
    <row r="1763" spans="1:4" hidden="1" outlineLevel="1" x14ac:dyDescent="0.2">
      <c r="A1763" s="5" t="s">
        <v>549</v>
      </c>
      <c r="B1763" s="4">
        <v>1.00000000093132E-2</v>
      </c>
      <c r="C1763" s="4">
        <v>-1.00000000093132E-2</v>
      </c>
    </row>
    <row r="1764" spans="1:4" hidden="1" outlineLevel="1" x14ac:dyDescent="0.2">
      <c r="A1764" s="5" t="s">
        <v>551</v>
      </c>
      <c r="B1764" s="4">
        <v>-1.9999999552965102E-2</v>
      </c>
      <c r="C1764" s="4">
        <v>-4.0000000037252903E-2</v>
      </c>
      <c r="D1764" s="4">
        <v>3.0000000027939601E-2</v>
      </c>
    </row>
    <row r="1765" spans="1:4" hidden="1" outlineLevel="1" x14ac:dyDescent="0.2">
      <c r="A1765" s="5" t="s">
        <v>554</v>
      </c>
      <c r="C1765" s="4">
        <v>-1.9999999902211098E-2</v>
      </c>
      <c r="D1765" s="4">
        <v>1.99999999895226E-2</v>
      </c>
    </row>
    <row r="1766" spans="1:4" hidden="1" outlineLevel="1" x14ac:dyDescent="0.2">
      <c r="A1766" s="5" t="s">
        <v>557</v>
      </c>
      <c r="B1766" s="4">
        <v>2.0000000018626399E-2</v>
      </c>
      <c r="C1766" s="4">
        <v>1.9999999785795801E-2</v>
      </c>
    </row>
    <row r="1767" spans="1:4" hidden="1" outlineLevel="1" x14ac:dyDescent="0.2">
      <c r="A1767" s="5" t="s">
        <v>558</v>
      </c>
      <c r="B1767" s="4">
        <v>9.9999997764825804E-3</v>
      </c>
      <c r="C1767" s="4">
        <v>-1.16415321826934E-10</v>
      </c>
    </row>
    <row r="1768" spans="1:4" hidden="1" outlineLevel="1" x14ac:dyDescent="0.2">
      <c r="A1768" s="5" t="s">
        <v>568</v>
      </c>
      <c r="B1768" s="4">
        <v>9.9999997764825804E-3</v>
      </c>
      <c r="C1768" s="4">
        <v>3493779.98</v>
      </c>
      <c r="D1768" s="4">
        <v>2.0000000018626399E-2</v>
      </c>
    </row>
    <row r="1769" spans="1:4" hidden="1" outlineLevel="1" x14ac:dyDescent="0.2">
      <c r="A1769" s="5" t="s">
        <v>569</v>
      </c>
      <c r="B1769" s="4">
        <v>-4.9999999813735402E-2</v>
      </c>
      <c r="C1769" s="4">
        <v>-3493779.8999999901</v>
      </c>
      <c r="D1769" s="4">
        <v>-0.130000000004656</v>
      </c>
    </row>
    <row r="1770" spans="1:4" hidden="1" outlineLevel="1" x14ac:dyDescent="0.2">
      <c r="A1770" s="5" t="s">
        <v>572</v>
      </c>
      <c r="B1770" s="4">
        <v>-1.0000000707805099E-2</v>
      </c>
      <c r="D1770" s="4">
        <v>4.0000000037252903E-2</v>
      </c>
    </row>
    <row r="1771" spans="1:4" hidden="1" outlineLevel="1" x14ac:dyDescent="0.2">
      <c r="A1771" s="5" t="s">
        <v>573</v>
      </c>
      <c r="B1771" s="4">
        <v>1.00000000093132E-2</v>
      </c>
      <c r="C1771" s="4">
        <v>9.9999997764825804E-3</v>
      </c>
    </row>
    <row r="1772" spans="1:4" hidden="1" outlineLevel="1" x14ac:dyDescent="0.2">
      <c r="A1772" s="5" t="s">
        <v>576</v>
      </c>
      <c r="C1772" s="4">
        <v>-2.0000000251457001E-2</v>
      </c>
    </row>
    <row r="1773" spans="1:4" hidden="1" outlineLevel="1" x14ac:dyDescent="0.2">
      <c r="A1773" s="5" t="s">
        <v>577</v>
      </c>
      <c r="C1773" s="4">
        <v>-3.9999999920837498E-2</v>
      </c>
      <c r="D1773" s="4">
        <v>-7.0000000006984905E-2</v>
      </c>
    </row>
    <row r="1774" spans="1:4" hidden="1" outlineLevel="1" x14ac:dyDescent="0.2">
      <c r="A1774" s="5" t="s">
        <v>583</v>
      </c>
      <c r="C1774" s="4">
        <v>1.00000002421438E-2</v>
      </c>
      <c r="D1774" s="4">
        <v>1.00000000093132E-2</v>
      </c>
    </row>
    <row r="1775" spans="1:4" hidden="1" outlineLevel="1" x14ac:dyDescent="0.2">
      <c r="A1775" s="5" t="s">
        <v>579</v>
      </c>
      <c r="C1775" s="4">
        <v>-1.00000000020372E-2</v>
      </c>
      <c r="D1775" s="4">
        <v>1.0000000000218201E-2</v>
      </c>
    </row>
    <row r="1776" spans="1:4" hidden="1" outlineLevel="1" x14ac:dyDescent="0.2">
      <c r="A1776" s="5" t="s">
        <v>584</v>
      </c>
      <c r="B1776" s="4">
        <v>9.9999997764825804E-3</v>
      </c>
      <c r="C1776" s="4">
        <v>-2.0000000484287701E-2</v>
      </c>
      <c r="D1776" s="4">
        <v>1.00000000093132E-2</v>
      </c>
    </row>
    <row r="1777" spans="1:9" hidden="1" outlineLevel="1" x14ac:dyDescent="0.2">
      <c r="A1777" s="5" t="s">
        <v>585</v>
      </c>
      <c r="B1777" s="4">
        <v>1.00000000093132E-2</v>
      </c>
      <c r="C1777" s="4">
        <v>2.0000000076834099E-2</v>
      </c>
      <c r="D1777" s="4">
        <v>9.9999999947613105E-3</v>
      </c>
    </row>
    <row r="1778" spans="1:9" hidden="1" outlineLevel="1" x14ac:dyDescent="0.2">
      <c r="A1778" s="5" t="s">
        <v>586</v>
      </c>
      <c r="B1778" s="4">
        <v>1.00000000093132E-2</v>
      </c>
      <c r="C1778" s="4">
        <v>1.0000000125728501E-2</v>
      </c>
    </row>
    <row r="1779" spans="1:9" hidden="1" outlineLevel="1" x14ac:dyDescent="0.2">
      <c r="A1779" s="5" t="s">
        <v>616</v>
      </c>
    </row>
    <row r="1780" spans="1:9" hidden="1" outlineLevel="1" x14ac:dyDescent="0.2">
      <c r="A1780" s="5" t="s">
        <v>537</v>
      </c>
      <c r="B1780" s="4">
        <v>-45395.199999999997</v>
      </c>
      <c r="C1780" s="4">
        <v>-44946.29</v>
      </c>
      <c r="D1780" s="4">
        <v>-44956.365300996498</v>
      </c>
      <c r="E1780" s="4">
        <v>-44943.101203986298</v>
      </c>
      <c r="F1780" s="4">
        <v>-44943.101203986298</v>
      </c>
      <c r="G1780" s="4">
        <v>-44943.101203986298</v>
      </c>
      <c r="H1780" s="4">
        <v>-44883.749555634597</v>
      </c>
      <c r="I1780" s="4">
        <v>-44775.692426647103</v>
      </c>
    </row>
    <row r="1781" spans="1:9" hidden="1" outlineLevel="1" x14ac:dyDescent="0.2">
      <c r="A1781" s="5" t="s">
        <v>557</v>
      </c>
      <c r="B1781" s="4">
        <v>-2187.8399999999901</v>
      </c>
      <c r="C1781" s="4">
        <v>-456.46</v>
      </c>
    </row>
    <row r="1782" spans="1:9" hidden="1" outlineLevel="1" x14ac:dyDescent="0.2">
      <c r="A1782" s="5" t="s">
        <v>559</v>
      </c>
      <c r="B1782" s="4">
        <v>-0.47999999999999898</v>
      </c>
      <c r="C1782" s="4">
        <v>-0.47999999999999898</v>
      </c>
      <c r="D1782" s="4">
        <v>-0.483406669277613</v>
      </c>
      <c r="E1782" s="4">
        <v>-0.49362667711045299</v>
      </c>
      <c r="F1782" s="4">
        <v>-0.49362667711045299</v>
      </c>
      <c r="G1782" s="4">
        <v>-0.49362667711045299</v>
      </c>
      <c r="H1782" s="4">
        <v>-0.49362667711045299</v>
      </c>
      <c r="I1782" s="4">
        <v>-0.49362667711045299</v>
      </c>
    </row>
    <row r="1783" spans="1:9" hidden="1" outlineLevel="1" x14ac:dyDescent="0.2">
      <c r="A1783" s="5" t="s">
        <v>560</v>
      </c>
      <c r="C1783" s="4">
        <v>-147.51</v>
      </c>
      <c r="D1783" s="4">
        <v>-207.594612190974</v>
      </c>
      <c r="E1783" s="4">
        <v>-209.818448763899</v>
      </c>
      <c r="F1783" s="4">
        <v>-209.818448763899</v>
      </c>
      <c r="G1783" s="4">
        <v>-209.818448763899</v>
      </c>
      <c r="H1783" s="4">
        <v>-209.818448763899</v>
      </c>
      <c r="I1783" s="4">
        <v>-209.818448763899</v>
      </c>
    </row>
    <row r="1784" spans="1:9" hidden="1" outlineLevel="1" x14ac:dyDescent="0.2">
      <c r="A1784" s="5" t="s">
        <v>562</v>
      </c>
      <c r="B1784" s="4">
        <v>85039.67</v>
      </c>
    </row>
    <row r="1785" spans="1:9" hidden="1" outlineLevel="1" x14ac:dyDescent="0.2">
      <c r="A1785" s="5" t="s">
        <v>561</v>
      </c>
      <c r="B1785" s="4">
        <v>-0.36</v>
      </c>
      <c r="C1785" s="4">
        <v>-0.36</v>
      </c>
      <c r="D1785" s="4">
        <v>-0.36303978160114803</v>
      </c>
      <c r="E1785" s="4">
        <v>-0.37215912640459398</v>
      </c>
      <c r="F1785" s="4">
        <v>-0.37215912640459398</v>
      </c>
      <c r="G1785" s="4">
        <v>-0.37215912640459398</v>
      </c>
      <c r="H1785" s="4">
        <v>-0.37215912640459398</v>
      </c>
      <c r="I1785" s="4">
        <v>-0.37215912640459398</v>
      </c>
    </row>
    <row r="1786" spans="1:9" hidden="1" outlineLevel="1" x14ac:dyDescent="0.2">
      <c r="A1786" s="5" t="s">
        <v>563</v>
      </c>
      <c r="B1786" s="4">
        <v>-1247223.3</v>
      </c>
      <c r="C1786" s="4">
        <v>-1027949.16</v>
      </c>
      <c r="D1786" s="4">
        <v>-1144027.5647831999</v>
      </c>
      <c r="E1786" s="4">
        <v>-1144027.53913283</v>
      </c>
      <c r="F1786" s="4">
        <v>-1144027.53913283</v>
      </c>
      <c r="G1786" s="4">
        <v>-1144027.53913283</v>
      </c>
      <c r="H1786" s="4">
        <v>-1144027.53913283</v>
      </c>
      <c r="I1786" s="4">
        <v>-1144027.53913283</v>
      </c>
    </row>
    <row r="1787" spans="1:9" hidden="1" outlineLevel="1" x14ac:dyDescent="0.2">
      <c r="A1787" s="5" t="s">
        <v>564</v>
      </c>
      <c r="D1787" s="4">
        <v>-4.2899963273418497E-3</v>
      </c>
      <c r="E1787" s="4">
        <v>-1.7159985309367399E-2</v>
      </c>
      <c r="F1787" s="4">
        <v>-1.7159985309367399E-2</v>
      </c>
      <c r="G1787" s="4">
        <v>-1.7159985309367399E-2</v>
      </c>
      <c r="H1787" s="4">
        <v>-1.7159985309367399E-2</v>
      </c>
      <c r="I1787" s="4">
        <v>-1.7159985309367399E-2</v>
      </c>
    </row>
    <row r="1788" spans="1:9" hidden="1" outlineLevel="1" x14ac:dyDescent="0.2">
      <c r="A1788" s="5" t="s">
        <v>567</v>
      </c>
      <c r="B1788" s="4">
        <v>-46210.99</v>
      </c>
    </row>
    <row r="1789" spans="1:9" hidden="1" outlineLevel="1" x14ac:dyDescent="0.2">
      <c r="A1789" s="5" t="s">
        <v>574</v>
      </c>
      <c r="B1789" s="4">
        <v>-1.68</v>
      </c>
      <c r="C1789" s="4">
        <v>-1.68</v>
      </c>
      <c r="D1789" s="4">
        <v>-1.6906524459461501</v>
      </c>
      <c r="E1789" s="4">
        <v>-1.7226097837846299</v>
      </c>
      <c r="F1789" s="4">
        <v>-1.7226097837846299</v>
      </c>
      <c r="G1789" s="4">
        <v>-1.7226097837846299</v>
      </c>
      <c r="H1789" s="4">
        <v>-1.7226097837846299</v>
      </c>
      <c r="I1789" s="4">
        <v>-1.7226097837846299</v>
      </c>
    </row>
    <row r="1790" spans="1:9" hidden="1" outlineLevel="1" x14ac:dyDescent="0.2">
      <c r="A1790" s="5" t="s">
        <v>587</v>
      </c>
      <c r="B1790" s="4">
        <v>-637.39</v>
      </c>
      <c r="C1790" s="4">
        <v>-652.20000000000005</v>
      </c>
      <c r="D1790" s="4">
        <v>-652.22590499999899</v>
      </c>
      <c r="E1790" s="4">
        <v>-652.303619999999</v>
      </c>
      <c r="F1790" s="4">
        <v>-652.303619999999</v>
      </c>
      <c r="G1790" s="4">
        <v>-652.303619999999</v>
      </c>
      <c r="H1790" s="4">
        <v>-652.303619999999</v>
      </c>
      <c r="I1790" s="4">
        <v>-652.303619999999</v>
      </c>
    </row>
    <row r="1791" spans="1:9" hidden="1" outlineLevel="1" x14ac:dyDescent="0.2">
      <c r="A1791" s="5" t="s">
        <v>588</v>
      </c>
      <c r="B1791" s="4">
        <v>-718206.02</v>
      </c>
      <c r="C1791" s="4">
        <v>-693737.52</v>
      </c>
      <c r="D1791" s="4">
        <v>-693737.53623500001</v>
      </c>
      <c r="E1791" s="4">
        <v>-693737.58493999997</v>
      </c>
      <c r="F1791" s="4">
        <v>-693737.58493999997</v>
      </c>
      <c r="G1791" s="4">
        <v>-693737.58493999997</v>
      </c>
      <c r="H1791" s="4">
        <v>-693737.58493999997</v>
      </c>
      <c r="I1791" s="4">
        <v>-693737.58493999997</v>
      </c>
    </row>
    <row r="1792" spans="1:9" hidden="1" outlineLevel="1" x14ac:dyDescent="0.2">
      <c r="A1792" s="5" t="s">
        <v>590</v>
      </c>
      <c r="B1792" s="4">
        <v>-528367.24</v>
      </c>
      <c r="C1792" s="4">
        <v>-573927</v>
      </c>
      <c r="D1792" s="4">
        <v>-573927.02070999995</v>
      </c>
      <c r="E1792" s="4">
        <v>-573927.08284000005</v>
      </c>
      <c r="F1792" s="4">
        <v>-573927.08284000005</v>
      </c>
      <c r="G1792" s="4">
        <v>-573927.08284000005</v>
      </c>
      <c r="H1792" s="4">
        <v>-573927.08284000005</v>
      </c>
      <c r="I1792" s="4">
        <v>-573927.08284000005</v>
      </c>
    </row>
    <row r="1793" spans="1:9" hidden="1" outlineLevel="1" x14ac:dyDescent="0.2">
      <c r="A1793" s="5" t="s">
        <v>593</v>
      </c>
      <c r="B1793" s="4">
        <v>-587711.32999999996</v>
      </c>
      <c r="C1793" s="4">
        <v>-698871.27999999898</v>
      </c>
      <c r="D1793" s="4">
        <v>-698638.20873999898</v>
      </c>
      <c r="E1793" s="4">
        <v>-698638.23496000003</v>
      </c>
      <c r="F1793" s="4">
        <v>-698638.23496000003</v>
      </c>
      <c r="G1793" s="4">
        <v>-698638.23496000003</v>
      </c>
      <c r="H1793" s="4">
        <v>-698638.23496000003</v>
      </c>
      <c r="I1793" s="4">
        <v>-698638.23496000003</v>
      </c>
    </row>
    <row r="1794" spans="1:9" hidden="1" outlineLevel="1" x14ac:dyDescent="0.2">
      <c r="A1794" s="5" t="s">
        <v>594</v>
      </c>
      <c r="B1794" s="4">
        <v>-1271898.26</v>
      </c>
      <c r="C1794" s="4">
        <v>-1352984.73</v>
      </c>
      <c r="D1794" s="4">
        <v>-1344230.6722200001</v>
      </c>
      <c r="E1794" s="4">
        <v>-1344228.5288799901</v>
      </c>
      <c r="F1794" s="4">
        <v>-1344228.5288799901</v>
      </c>
      <c r="G1794" s="4">
        <v>-1344228.5288799901</v>
      </c>
      <c r="H1794" s="4">
        <v>-1344228.5288799901</v>
      </c>
      <c r="I1794" s="4">
        <v>-1344228.5288799901</v>
      </c>
    </row>
    <row r="1795" spans="1:9" hidden="1" outlineLevel="1" x14ac:dyDescent="0.2">
      <c r="A1795" s="5" t="s">
        <v>617</v>
      </c>
    </row>
    <row r="1796" spans="1:9" hidden="1" outlineLevel="1" x14ac:dyDescent="0.2">
      <c r="A1796" s="5" t="s">
        <v>618</v>
      </c>
    </row>
    <row r="1797" spans="1:9" hidden="1" outlineLevel="1" x14ac:dyDescent="0.2">
      <c r="A1797" s="5" t="s">
        <v>619</v>
      </c>
      <c r="D1797" s="4">
        <v>8593596</v>
      </c>
      <c r="E1797" s="4">
        <v>51667182</v>
      </c>
      <c r="F1797" s="4">
        <v>44035182</v>
      </c>
      <c r="G1797" s="4">
        <v>42920826</v>
      </c>
      <c r="H1797" s="4">
        <v>43357513</v>
      </c>
      <c r="I1797" s="4">
        <v>39835492</v>
      </c>
    </row>
    <row r="1798" spans="1:9" hidden="1" outlineLevel="1" x14ac:dyDescent="0.2">
      <c r="A1798" s="5" t="s">
        <v>620</v>
      </c>
      <c r="D1798" s="4">
        <v>12421555</v>
      </c>
      <c r="E1798" s="4">
        <v>43760322</v>
      </c>
      <c r="F1798" s="4">
        <v>43376025</v>
      </c>
      <c r="G1798" s="4">
        <v>43419071</v>
      </c>
      <c r="H1798" s="4">
        <v>41068088</v>
      </c>
      <c r="I1798" s="4">
        <v>41403465</v>
      </c>
    </row>
    <row r="1799" spans="1:9" hidden="1" outlineLevel="1" x14ac:dyDescent="0.2">
      <c r="A1799" s="5" t="s">
        <v>621</v>
      </c>
      <c r="D1799" s="4">
        <v>14276285.2083249</v>
      </c>
      <c r="E1799" s="4">
        <v>52289244.065453</v>
      </c>
      <c r="F1799" s="4">
        <v>55694222.270556301</v>
      </c>
      <c r="G1799" s="4">
        <v>50233108.393734999</v>
      </c>
      <c r="H1799" s="4">
        <v>48189062.723113999</v>
      </c>
      <c r="I1799" s="4">
        <v>45548345.6360199</v>
      </c>
    </row>
    <row r="1800" spans="1:9" hidden="1" outlineLevel="1" x14ac:dyDescent="0.2">
      <c r="A1800" s="5" t="s">
        <v>622</v>
      </c>
      <c r="D1800" s="4">
        <v>10173920</v>
      </c>
      <c r="E1800" s="4">
        <v>47134872</v>
      </c>
      <c r="F1800" s="4">
        <v>46937043</v>
      </c>
      <c r="G1800" s="4">
        <v>45375451</v>
      </c>
      <c r="H1800" s="4">
        <v>41811115</v>
      </c>
      <c r="I1800" s="4">
        <v>36917934</v>
      </c>
    </row>
    <row r="1801" spans="1:9" hidden="1" outlineLevel="1" x14ac:dyDescent="0.2">
      <c r="A1801" s="5" t="s">
        <v>694</v>
      </c>
    </row>
    <row r="1802" spans="1:9" hidden="1" outlineLevel="1" x14ac:dyDescent="0.2">
      <c r="A1802" s="5" t="s">
        <v>695</v>
      </c>
    </row>
    <row r="1803" spans="1:9" hidden="1" outlineLevel="1" x14ac:dyDescent="0.2">
      <c r="A1803" s="5" t="s">
        <v>625</v>
      </c>
      <c r="B1803" s="4">
        <v>435931602.299999</v>
      </c>
      <c r="C1803" s="4">
        <v>453071602.85000002</v>
      </c>
      <c r="D1803" s="4">
        <v>449896260.93194401</v>
      </c>
      <c r="E1803" s="4">
        <v>441014000.04405397</v>
      </c>
      <c r="F1803" s="4">
        <v>450663415.16330498</v>
      </c>
      <c r="G1803" s="4">
        <v>463770638.42803401</v>
      </c>
      <c r="H1803" s="4">
        <v>479219477.70303798</v>
      </c>
      <c r="I1803" s="4">
        <v>486318795.85549802</v>
      </c>
    </row>
    <row r="1804" spans="1:9" hidden="1" outlineLevel="1" x14ac:dyDescent="0.2">
      <c r="A1804" s="5" t="s">
        <v>696</v>
      </c>
    </row>
    <row r="1805" spans="1:9" hidden="1" outlineLevel="1" x14ac:dyDescent="0.2">
      <c r="A1805" s="5" t="s">
        <v>697</v>
      </c>
    </row>
    <row r="1806" spans="1:9" hidden="1" outlineLevel="1" x14ac:dyDescent="0.2">
      <c r="A1806" s="5" t="s">
        <v>625</v>
      </c>
      <c r="B1806" s="4">
        <v>243045573.52000001</v>
      </c>
      <c r="C1806" s="4">
        <v>262313993.27999899</v>
      </c>
      <c r="D1806" s="4">
        <v>264233174.815855</v>
      </c>
      <c r="E1806" s="4">
        <v>250281747.78808099</v>
      </c>
      <c r="F1806" s="4">
        <v>256610600.000889</v>
      </c>
      <c r="G1806" s="4">
        <v>262621989.401061</v>
      </c>
      <c r="H1806" s="4">
        <v>273858508.18933702</v>
      </c>
      <c r="I1806" s="4">
        <v>279129203.65726799</v>
      </c>
    </row>
    <row r="1807" spans="1:9" hidden="1" outlineLevel="1" x14ac:dyDescent="0.2">
      <c r="A1807" s="5" t="s">
        <v>701</v>
      </c>
    </row>
    <row r="1808" spans="1:9" hidden="1" outlineLevel="1" x14ac:dyDescent="0.2">
      <c r="A1808" s="5" t="s">
        <v>702</v>
      </c>
    </row>
    <row r="1809" spans="1:9" hidden="1" outlineLevel="1" x14ac:dyDescent="0.2">
      <c r="A1809" s="5" t="s">
        <v>625</v>
      </c>
      <c r="B1809" s="4">
        <v>7190838.5199999902</v>
      </c>
      <c r="C1809" s="4">
        <v>7605275.8099999903</v>
      </c>
      <c r="D1809" s="4">
        <v>7804484.3149486296</v>
      </c>
      <c r="E1809" s="4">
        <v>7234556.6015934404</v>
      </c>
      <c r="F1809" s="4">
        <v>7474218.4342469396</v>
      </c>
      <c r="G1809" s="4">
        <v>7653167.7373016104</v>
      </c>
      <c r="H1809" s="4">
        <v>8033561.9758666502</v>
      </c>
      <c r="I1809" s="4">
        <v>8223146.5334358998</v>
      </c>
    </row>
    <row r="1810" spans="1:9" hidden="1" outlineLevel="1" x14ac:dyDescent="0.2">
      <c r="A1810" s="5" t="s">
        <v>710</v>
      </c>
    </row>
    <row r="1811" spans="1:9" hidden="1" outlineLevel="1" x14ac:dyDescent="0.2">
      <c r="A1811" s="5" t="s">
        <v>759</v>
      </c>
    </row>
    <row r="1812" spans="1:9" hidden="1" outlineLevel="1" x14ac:dyDescent="0.2">
      <c r="A1812" s="5" t="s">
        <v>625</v>
      </c>
      <c r="D1812" s="4">
        <v>3948</v>
      </c>
      <c r="E1812" s="4">
        <v>15792</v>
      </c>
      <c r="F1812" s="4">
        <v>15792</v>
      </c>
      <c r="G1812" s="4">
        <v>15792</v>
      </c>
      <c r="H1812" s="4">
        <v>15792</v>
      </c>
      <c r="I1812" s="4">
        <v>15792</v>
      </c>
    </row>
    <row r="1813" spans="1:9" hidden="1" outlineLevel="1" x14ac:dyDescent="0.2">
      <c r="A1813" s="5" t="s">
        <v>760</v>
      </c>
    </row>
    <row r="1814" spans="1:9" hidden="1" outlineLevel="1" x14ac:dyDescent="0.2">
      <c r="A1814" s="5" t="s">
        <v>625</v>
      </c>
      <c r="D1814" s="4">
        <v>-1885506</v>
      </c>
      <c r="E1814" s="4">
        <v>-10557160</v>
      </c>
      <c r="F1814" s="4">
        <v>-10600238</v>
      </c>
      <c r="G1814" s="4">
        <v>-10600080</v>
      </c>
      <c r="H1814" s="4">
        <v>-9889474</v>
      </c>
      <c r="I1814" s="4">
        <v>-4815196</v>
      </c>
    </row>
    <row r="1815" spans="1:9" hidden="1" outlineLevel="1" x14ac:dyDescent="0.2">
      <c r="A1815" s="5" t="s">
        <v>761</v>
      </c>
    </row>
    <row r="1816" spans="1:9" hidden="1" outlineLevel="1" x14ac:dyDescent="0.2">
      <c r="A1816" s="5" t="s">
        <v>625</v>
      </c>
      <c r="D1816" s="4">
        <v>-307427.61</v>
      </c>
      <c r="E1816" s="4">
        <v>-1229710.44</v>
      </c>
      <c r="F1816" s="4">
        <v>-1229710.44</v>
      </c>
      <c r="G1816" s="4">
        <v>-1229710.44</v>
      </c>
      <c r="H1816" s="4">
        <v>-1229710.44</v>
      </c>
      <c r="I1816" s="4">
        <v>-1229710.44</v>
      </c>
    </row>
    <row r="1817" spans="1:9" hidden="1" outlineLevel="1" x14ac:dyDescent="0.2">
      <c r="A1817" s="5" t="s">
        <v>762</v>
      </c>
    </row>
    <row r="1818" spans="1:9" hidden="1" outlineLevel="1" x14ac:dyDescent="0.2">
      <c r="A1818" s="5" t="s">
        <v>625</v>
      </c>
      <c r="D1818" s="4">
        <v>4631199</v>
      </c>
      <c r="E1818" s="4">
        <v>60806838</v>
      </c>
      <c r="F1818" s="4">
        <v>115681122</v>
      </c>
      <c r="G1818" s="4">
        <v>153634488</v>
      </c>
      <c r="H1818" s="4">
        <v>183472422</v>
      </c>
      <c r="I1818" s="4">
        <v>208421651</v>
      </c>
    </row>
    <row r="1819" spans="1:9" hidden="1" outlineLevel="1" x14ac:dyDescent="0.2">
      <c r="A1819" s="5" t="s">
        <v>763</v>
      </c>
    </row>
    <row r="1820" spans="1:9" hidden="1" outlineLevel="1" x14ac:dyDescent="0.2">
      <c r="A1820" s="5" t="s">
        <v>625</v>
      </c>
      <c r="D1820" s="4">
        <v>2418</v>
      </c>
      <c r="E1820" s="4">
        <v>9672</v>
      </c>
      <c r="F1820" s="4">
        <v>9672</v>
      </c>
      <c r="G1820" s="4">
        <v>9672</v>
      </c>
      <c r="H1820" s="4">
        <v>9672</v>
      </c>
      <c r="I1820" s="4">
        <v>9672</v>
      </c>
    </row>
    <row r="1821" spans="1:9" hidden="1" outlineLevel="1" x14ac:dyDescent="0.2">
      <c r="A1821" s="5" t="s">
        <v>764</v>
      </c>
    </row>
    <row r="1822" spans="1:9" hidden="1" outlineLevel="1" x14ac:dyDescent="0.2">
      <c r="A1822" s="5" t="s">
        <v>625</v>
      </c>
      <c r="D1822" s="4">
        <v>51957263.340000004</v>
      </c>
      <c r="E1822" s="4">
        <v>214091357.72</v>
      </c>
      <c r="F1822" s="4">
        <v>213292331.25999999</v>
      </c>
      <c r="G1822" s="4">
        <v>217835734.53999999</v>
      </c>
      <c r="H1822" s="4">
        <v>222192449.2308</v>
      </c>
      <c r="I1822" s="4">
        <v>226636298.21541601</v>
      </c>
    </row>
    <row r="1823" spans="1:9" hidden="1" outlineLevel="1" x14ac:dyDescent="0.2">
      <c r="A1823" s="5" t="s">
        <v>765</v>
      </c>
    </row>
    <row r="1824" spans="1:9" hidden="1" outlineLevel="1" x14ac:dyDescent="0.2">
      <c r="A1824" s="5" t="s">
        <v>625</v>
      </c>
      <c r="D1824" s="4">
        <v>9577.32</v>
      </c>
      <c r="E1824" s="4">
        <v>39374.449999999997</v>
      </c>
      <c r="F1824" s="4">
        <v>39442.3299999999</v>
      </c>
      <c r="G1824" s="4">
        <v>40721.620000000003</v>
      </c>
      <c r="H1824" s="4">
        <v>41536.0524</v>
      </c>
      <c r="I1824" s="4">
        <v>42366.773448</v>
      </c>
    </row>
    <row r="1825" spans="1:9" hidden="1" outlineLevel="1" x14ac:dyDescent="0.2">
      <c r="A1825" s="5" t="s">
        <v>766</v>
      </c>
    </row>
    <row r="1826" spans="1:9" hidden="1" outlineLevel="1" x14ac:dyDescent="0.2">
      <c r="A1826" s="5" t="s">
        <v>625</v>
      </c>
      <c r="D1826" s="4">
        <v>16190419.4299998</v>
      </c>
      <c r="E1826" s="4">
        <v>46569423.799999997</v>
      </c>
      <c r="F1826" s="4">
        <v>43659323.5</v>
      </c>
      <c r="G1826" s="4">
        <v>44308181.090000004</v>
      </c>
      <c r="H1826" s="4">
        <v>45194344.711800002</v>
      </c>
      <c r="I1826" s="4">
        <v>46098231.606036</v>
      </c>
    </row>
    <row r="1827" spans="1:9" hidden="1" outlineLevel="1" x14ac:dyDescent="0.2">
      <c r="A1827" s="5" t="s">
        <v>767</v>
      </c>
    </row>
    <row r="1828" spans="1:9" hidden="1" outlineLevel="1" x14ac:dyDescent="0.2">
      <c r="A1828" s="5" t="s">
        <v>625</v>
      </c>
      <c r="D1828" s="4">
        <v>101.19</v>
      </c>
      <c r="E1828" s="4">
        <v>699.07</v>
      </c>
      <c r="F1828" s="4">
        <v>266.51</v>
      </c>
      <c r="G1828" s="4">
        <v>261.45999999999998</v>
      </c>
      <c r="H1828" s="4">
        <v>266.689199999999</v>
      </c>
      <c r="I1828" s="4">
        <v>272.02298399999898</v>
      </c>
    </row>
    <row r="1829" spans="1:9" hidden="1" outlineLevel="1" x14ac:dyDescent="0.2">
      <c r="A1829" s="5" t="s">
        <v>768</v>
      </c>
    </row>
    <row r="1830" spans="1:9" hidden="1" outlineLevel="1" x14ac:dyDescent="0.2">
      <c r="A1830" s="5" t="s">
        <v>625</v>
      </c>
      <c r="D1830" s="4">
        <v>5446774.9699999997</v>
      </c>
      <c r="E1830" s="4">
        <v>1231246.42</v>
      </c>
      <c r="F1830" s="4">
        <v>1248097.45999999</v>
      </c>
      <c r="G1830" s="4">
        <v>1274799.77</v>
      </c>
      <c r="H1830" s="4">
        <v>1300295.7653999999</v>
      </c>
      <c r="I1830" s="4">
        <v>1326301.680708</v>
      </c>
    </row>
    <row r="1831" spans="1:9" hidden="1" outlineLevel="1" x14ac:dyDescent="0.2">
      <c r="A1831" s="5" t="s">
        <v>769</v>
      </c>
    </row>
    <row r="1832" spans="1:9" hidden="1" outlineLevel="1" x14ac:dyDescent="0.2">
      <c r="A1832" s="5" t="s">
        <v>625</v>
      </c>
      <c r="D1832" s="4">
        <v>-24573670.059999902</v>
      </c>
      <c r="E1832" s="4">
        <v>-100238858.44</v>
      </c>
      <c r="F1832" s="4">
        <v>-99223787.140000001</v>
      </c>
      <c r="G1832" s="4">
        <v>-103067989.48</v>
      </c>
      <c r="H1832" s="4">
        <v>-105129349.2696</v>
      </c>
      <c r="I1832" s="4">
        <v>-107231936.25499199</v>
      </c>
    </row>
    <row r="1833" spans="1:9" hidden="1" outlineLevel="1" x14ac:dyDescent="0.2">
      <c r="A1833" s="5" t="s">
        <v>770</v>
      </c>
    </row>
    <row r="1834" spans="1:9" hidden="1" outlineLevel="1" x14ac:dyDescent="0.2">
      <c r="A1834" s="5" t="s">
        <v>625</v>
      </c>
      <c r="D1834" s="4">
        <v>13532305.390000001</v>
      </c>
      <c r="E1834" s="4">
        <v>39708298.049999997</v>
      </c>
      <c r="F1834" s="4">
        <v>39002008.719999999</v>
      </c>
      <c r="G1834" s="4">
        <v>41673686.329999998</v>
      </c>
      <c r="H1834" s="4">
        <v>42507160.056599997</v>
      </c>
      <c r="I1834" s="4">
        <v>43357303.257731996</v>
      </c>
    </row>
    <row r="1835" spans="1:9" hidden="1" outlineLevel="1" x14ac:dyDescent="0.2">
      <c r="A1835" s="5" t="s">
        <v>771</v>
      </c>
    </row>
    <row r="1836" spans="1:9" hidden="1" outlineLevel="1" x14ac:dyDescent="0.2">
      <c r="A1836" s="5" t="s">
        <v>625</v>
      </c>
      <c r="D1836" s="4">
        <v>180000</v>
      </c>
      <c r="E1836" s="4">
        <v>1333140</v>
      </c>
      <c r="F1836" s="4">
        <v>1411824</v>
      </c>
      <c r="G1836" s="4">
        <v>1440060</v>
      </c>
      <c r="H1836" s="4">
        <v>1468860</v>
      </c>
      <c r="I1836" s="4">
        <v>1498236</v>
      </c>
    </row>
    <row r="1837" spans="1:9" hidden="1" outlineLevel="1" x14ac:dyDescent="0.2">
      <c r="A1837" s="5" t="s">
        <v>772</v>
      </c>
    </row>
    <row r="1838" spans="1:9" hidden="1" outlineLevel="1" x14ac:dyDescent="0.2">
      <c r="A1838" s="5" t="s">
        <v>625</v>
      </c>
      <c r="D1838" s="4">
        <v>2687610.09</v>
      </c>
      <c r="E1838" s="4">
        <v>12161587.07</v>
      </c>
      <c r="F1838" s="4">
        <v>14539117.019999901</v>
      </c>
      <c r="G1838" s="4">
        <v>15579693.509999899</v>
      </c>
      <c r="H1838" s="4">
        <v>15891287.3801999</v>
      </c>
      <c r="I1838" s="4">
        <v>16209113.127804</v>
      </c>
    </row>
    <row r="1839" spans="1:9" hidden="1" outlineLevel="1" x14ac:dyDescent="0.2">
      <c r="A1839" s="5" t="s">
        <v>773</v>
      </c>
    </row>
    <row r="1840" spans="1:9" hidden="1" outlineLevel="1" x14ac:dyDescent="0.2">
      <c r="A1840" s="5" t="s">
        <v>625</v>
      </c>
      <c r="D1840" s="4">
        <v>240328.77</v>
      </c>
      <c r="E1840" s="4">
        <v>1036434.92</v>
      </c>
      <c r="F1840" s="4">
        <v>1110030.92</v>
      </c>
      <c r="G1840" s="4">
        <v>1176229.92</v>
      </c>
      <c r="H1840" s="4">
        <v>1199754.5183999999</v>
      </c>
      <c r="I1840" s="4">
        <v>1223749.608768</v>
      </c>
    </row>
    <row r="1841" spans="1:9" hidden="1" outlineLevel="1" x14ac:dyDescent="0.2">
      <c r="A1841" s="5" t="s">
        <v>774</v>
      </c>
    </row>
    <row r="1842" spans="1:9" hidden="1" outlineLevel="1" x14ac:dyDescent="0.2">
      <c r="A1842" s="5" t="s">
        <v>625</v>
      </c>
      <c r="D1842" s="4">
        <v>112750.019999999</v>
      </c>
      <c r="E1842" s="4">
        <v>451000.07999999903</v>
      </c>
      <c r="F1842" s="4">
        <v>451000.07999999903</v>
      </c>
      <c r="G1842" s="4">
        <v>451000.07999999903</v>
      </c>
      <c r="H1842" s="4">
        <v>455915.89685753599</v>
      </c>
      <c r="I1842" s="4">
        <v>465118.26548055903</v>
      </c>
    </row>
    <row r="1843" spans="1:9" hidden="1" outlineLevel="1" x14ac:dyDescent="0.2">
      <c r="A1843" s="5" t="s">
        <v>775</v>
      </c>
    </row>
    <row r="1844" spans="1:9" hidden="1" outlineLevel="1" x14ac:dyDescent="0.2">
      <c r="A1844" s="5" t="s">
        <v>625</v>
      </c>
      <c r="E1844" s="4">
        <v>1</v>
      </c>
    </row>
    <row r="1845" spans="1:9" hidden="1" outlineLevel="1" x14ac:dyDescent="0.2">
      <c r="A1845" s="5" t="s">
        <v>776</v>
      </c>
    </row>
    <row r="1846" spans="1:9" hidden="1" outlineLevel="1" x14ac:dyDescent="0.2">
      <c r="A1846" s="5" t="s">
        <v>625</v>
      </c>
      <c r="D1846" s="4">
        <v>8344226.3200000003</v>
      </c>
      <c r="E1846" s="4">
        <v>23770353.760000002</v>
      </c>
      <c r="F1846" s="4">
        <v>24682263.84</v>
      </c>
      <c r="G1846" s="4">
        <v>25111639.039999999</v>
      </c>
      <c r="H1846" s="4">
        <v>25613871.820799999</v>
      </c>
      <c r="I1846" s="4">
        <v>26126149.257215999</v>
      </c>
    </row>
    <row r="1847" spans="1:9" hidden="1" outlineLevel="1" x14ac:dyDescent="0.2">
      <c r="A1847" s="5" t="s">
        <v>777</v>
      </c>
    </row>
    <row r="1848" spans="1:9" hidden="1" outlineLevel="1" x14ac:dyDescent="0.2">
      <c r="A1848" s="5" t="s">
        <v>625</v>
      </c>
      <c r="D1848" s="4">
        <v>99626.989999999903</v>
      </c>
      <c r="E1848" s="4">
        <v>510464.1</v>
      </c>
      <c r="F1848" s="4">
        <v>541927.85</v>
      </c>
      <c r="G1848" s="4">
        <v>545543.40999999898</v>
      </c>
      <c r="H1848" s="4">
        <v>556454.27819999994</v>
      </c>
      <c r="I1848" s="4">
        <v>567583.36376399896</v>
      </c>
    </row>
    <row r="1849" spans="1:9" hidden="1" outlineLevel="1" x14ac:dyDescent="0.2">
      <c r="A1849" s="5" t="s">
        <v>778</v>
      </c>
    </row>
    <row r="1850" spans="1:9" hidden="1" outlineLevel="1" x14ac:dyDescent="0.2">
      <c r="A1850" s="5" t="s">
        <v>625</v>
      </c>
      <c r="D1850" s="4">
        <v>870640.3</v>
      </c>
      <c r="E1850" s="4">
        <v>2903206.3399999901</v>
      </c>
      <c r="F1850" s="4">
        <v>2915215.2099999902</v>
      </c>
      <c r="G1850" s="4">
        <v>2932324.9099999899</v>
      </c>
      <c r="H1850" s="4">
        <v>2990971.4081999902</v>
      </c>
      <c r="I1850" s="4">
        <v>3050790.8363639899</v>
      </c>
    </row>
    <row r="1851" spans="1:9" hidden="1" outlineLevel="1" x14ac:dyDescent="0.2">
      <c r="A1851" s="5" t="s">
        <v>779</v>
      </c>
    </row>
    <row r="1852" spans="1:9" hidden="1" outlineLevel="1" x14ac:dyDescent="0.2">
      <c r="A1852" s="5" t="s">
        <v>625</v>
      </c>
      <c r="D1852" s="4">
        <v>228076.41</v>
      </c>
      <c r="E1852" s="4">
        <v>681730.77</v>
      </c>
      <c r="F1852" s="4">
        <v>719034.3</v>
      </c>
      <c r="G1852" s="4">
        <v>757536.11</v>
      </c>
      <c r="H1852" s="4">
        <v>772686.83219999995</v>
      </c>
      <c r="I1852" s="4">
        <v>788140.56884399999</v>
      </c>
    </row>
    <row r="1853" spans="1:9" hidden="1" outlineLevel="1" x14ac:dyDescent="0.2">
      <c r="A1853" s="5" t="s">
        <v>780</v>
      </c>
    </row>
    <row r="1854" spans="1:9" hidden="1" outlineLevel="1" x14ac:dyDescent="0.2">
      <c r="A1854" s="5" t="s">
        <v>625</v>
      </c>
      <c r="D1854" s="4">
        <v>37992.65</v>
      </c>
      <c r="E1854" s="4">
        <v>105981.079999999</v>
      </c>
      <c r="F1854" s="4">
        <v>108800.689999999</v>
      </c>
      <c r="G1854" s="4">
        <v>106686.41</v>
      </c>
      <c r="H1854" s="4">
        <v>108820.1382</v>
      </c>
      <c r="I1854" s="4">
        <v>110996.540964</v>
      </c>
    </row>
    <row r="1855" spans="1:9" hidden="1" outlineLevel="1" x14ac:dyDescent="0.2">
      <c r="A1855" s="5" t="s">
        <v>781</v>
      </c>
    </row>
    <row r="1856" spans="1:9" hidden="1" outlineLevel="1" x14ac:dyDescent="0.2">
      <c r="A1856" s="5" t="s">
        <v>625</v>
      </c>
      <c r="D1856" s="4">
        <v>179.87</v>
      </c>
      <c r="E1856" s="4">
        <v>183.89999999999901</v>
      </c>
      <c r="F1856" s="4">
        <v>186.41</v>
      </c>
      <c r="G1856" s="4">
        <v>180.38</v>
      </c>
      <c r="H1856" s="4">
        <v>183.98759999999999</v>
      </c>
      <c r="I1856" s="4">
        <v>187.66735199999999</v>
      </c>
    </row>
    <row r="1857" spans="1:9" hidden="1" outlineLevel="1" x14ac:dyDescent="0.2">
      <c r="A1857" s="5" t="s">
        <v>782</v>
      </c>
    </row>
    <row r="1858" spans="1:9" hidden="1" outlineLevel="1" x14ac:dyDescent="0.2">
      <c r="A1858" s="5" t="s">
        <v>625</v>
      </c>
      <c r="D1858" s="4">
        <v>1813.8</v>
      </c>
      <c r="E1858" s="4">
        <v>7215.9299999999903</v>
      </c>
      <c r="F1858" s="4">
        <v>7085.85</v>
      </c>
      <c r="G1858" s="4">
        <v>7211.61</v>
      </c>
      <c r="H1858" s="4">
        <v>7355.8422</v>
      </c>
      <c r="I1858" s="4">
        <v>7502.9590440000002</v>
      </c>
    </row>
    <row r="1859" spans="1:9" hidden="1" outlineLevel="1" x14ac:dyDescent="0.2">
      <c r="A1859" s="5" t="s">
        <v>783</v>
      </c>
    </row>
    <row r="1860" spans="1:9" hidden="1" outlineLevel="1" x14ac:dyDescent="0.2">
      <c r="A1860" s="5" t="s">
        <v>625</v>
      </c>
      <c r="D1860" s="4">
        <v>2828.12</v>
      </c>
      <c r="E1860" s="4">
        <v>12564.379999999899</v>
      </c>
      <c r="F1860" s="4">
        <v>13087.89</v>
      </c>
      <c r="G1860" s="4">
        <v>13060.72</v>
      </c>
      <c r="H1860" s="4">
        <v>13321.9343999999</v>
      </c>
      <c r="I1860" s="4">
        <v>13588.3730879999</v>
      </c>
    </row>
    <row r="1861" spans="1:9" hidden="1" outlineLevel="1" x14ac:dyDescent="0.2">
      <c r="A1861" s="5" t="s">
        <v>784</v>
      </c>
    </row>
    <row r="1862" spans="1:9" hidden="1" outlineLevel="1" x14ac:dyDescent="0.2">
      <c r="A1862" s="5" t="s">
        <v>625</v>
      </c>
      <c r="D1862" s="4">
        <v>24019565.539999899</v>
      </c>
      <c r="E1862" s="4">
        <v>57502787.579999901</v>
      </c>
      <c r="F1862" s="4">
        <v>60156096.379999802</v>
      </c>
      <c r="G1862" s="4">
        <v>61766103.4799999</v>
      </c>
      <c r="H1862" s="4">
        <v>63001425.549599901</v>
      </c>
      <c r="I1862" s="4">
        <v>64261454.060591899</v>
      </c>
    </row>
    <row r="1863" spans="1:9" hidden="1" outlineLevel="1" x14ac:dyDescent="0.2">
      <c r="A1863" s="5" t="s">
        <v>785</v>
      </c>
    </row>
    <row r="1864" spans="1:9" hidden="1" outlineLevel="1" x14ac:dyDescent="0.2">
      <c r="A1864" s="5" t="s">
        <v>625</v>
      </c>
      <c r="D1864" s="4">
        <v>63873.96</v>
      </c>
      <c r="E1864" s="4">
        <v>220469.87</v>
      </c>
      <c r="F1864" s="4">
        <v>221500.18</v>
      </c>
      <c r="G1864" s="4">
        <v>229590.92</v>
      </c>
      <c r="H1864" s="4">
        <v>234182.7384</v>
      </c>
      <c r="I1864" s="4">
        <v>238866.39316800001</v>
      </c>
    </row>
    <row r="1865" spans="1:9" hidden="1" outlineLevel="1" x14ac:dyDescent="0.2">
      <c r="A1865" s="5" t="s">
        <v>786</v>
      </c>
    </row>
    <row r="1866" spans="1:9" hidden="1" outlineLevel="1" x14ac:dyDescent="0.2">
      <c r="A1866" s="5" t="s">
        <v>625</v>
      </c>
      <c r="D1866" s="4">
        <v>497575.05</v>
      </c>
      <c r="E1866" s="4">
        <v>1607543.36</v>
      </c>
      <c r="F1866" s="4">
        <v>1652953.01999999</v>
      </c>
      <c r="G1866" s="4">
        <v>1647112.69</v>
      </c>
      <c r="H1866" s="4">
        <v>1680054.9438</v>
      </c>
      <c r="I1866" s="4">
        <v>1713656.0426759999</v>
      </c>
    </row>
    <row r="1867" spans="1:9" hidden="1" outlineLevel="1" x14ac:dyDescent="0.2">
      <c r="A1867" s="5" t="s">
        <v>787</v>
      </c>
    </row>
    <row r="1868" spans="1:9" hidden="1" outlineLevel="1" x14ac:dyDescent="0.2">
      <c r="A1868" s="5" t="s">
        <v>625</v>
      </c>
      <c r="D1868" s="4">
        <v>69501.069999999905</v>
      </c>
      <c r="E1868" s="4">
        <v>235143.83</v>
      </c>
      <c r="F1868" s="4">
        <v>237197.07</v>
      </c>
      <c r="G1868" s="4">
        <v>233483.54</v>
      </c>
      <c r="H1868" s="4">
        <v>238153.2108</v>
      </c>
      <c r="I1868" s="4">
        <v>242916.275016</v>
      </c>
    </row>
    <row r="1869" spans="1:9" hidden="1" outlineLevel="1" x14ac:dyDescent="0.2">
      <c r="A1869" s="5" t="s">
        <v>788</v>
      </c>
    </row>
    <row r="1870" spans="1:9" hidden="1" outlineLevel="1" x14ac:dyDescent="0.2">
      <c r="A1870" s="5" t="s">
        <v>625</v>
      </c>
      <c r="D1870" s="4">
        <v>9058.51</v>
      </c>
      <c r="E1870" s="4">
        <v>29452.69</v>
      </c>
      <c r="F1870" s="4">
        <v>30125.83</v>
      </c>
      <c r="G1870" s="4">
        <v>30246.1</v>
      </c>
      <c r="H1870" s="4">
        <v>30851.022000000001</v>
      </c>
      <c r="I1870" s="4">
        <v>31468.042439999899</v>
      </c>
    </row>
    <row r="1871" spans="1:9" hidden="1" outlineLevel="1" x14ac:dyDescent="0.2">
      <c r="A1871" s="5" t="s">
        <v>789</v>
      </c>
    </row>
    <row r="1872" spans="1:9" hidden="1" outlineLevel="1" x14ac:dyDescent="0.2">
      <c r="A1872" s="5" t="s">
        <v>625</v>
      </c>
      <c r="D1872" s="4">
        <v>421389.4</v>
      </c>
      <c r="E1872" s="4">
        <v>2181041.2200000002</v>
      </c>
      <c r="F1872" s="4">
        <v>1857863.0999999901</v>
      </c>
      <c r="G1872" s="4">
        <v>1786035.1399999899</v>
      </c>
      <c r="H1872" s="4">
        <v>1821755.8428</v>
      </c>
      <c r="I1872" s="4">
        <v>1858190.9596559999</v>
      </c>
    </row>
    <row r="1873" spans="1:9" hidden="1" outlineLevel="1" x14ac:dyDescent="0.2">
      <c r="A1873" s="5" t="s">
        <v>790</v>
      </c>
    </row>
    <row r="1874" spans="1:9" hidden="1" outlineLevel="1" x14ac:dyDescent="0.2">
      <c r="A1874" s="5" t="s">
        <v>625</v>
      </c>
      <c r="D1874" s="4">
        <v>596.64</v>
      </c>
      <c r="E1874" s="4">
        <v>274480</v>
      </c>
      <c r="F1874" s="4">
        <v>320760</v>
      </c>
      <c r="G1874" s="4">
        <v>359790</v>
      </c>
      <c r="H1874" s="4">
        <v>366985.8</v>
      </c>
      <c r="I1874" s="4">
        <v>374325.516</v>
      </c>
    </row>
    <row r="1875" spans="1:9" hidden="1" outlineLevel="1" x14ac:dyDescent="0.2">
      <c r="A1875" s="5" t="s">
        <v>791</v>
      </c>
    </row>
    <row r="1876" spans="1:9" hidden="1" outlineLevel="1" x14ac:dyDescent="0.2">
      <c r="A1876" s="5" t="s">
        <v>625</v>
      </c>
      <c r="D1876" s="4">
        <v>372.51</v>
      </c>
      <c r="E1876" s="4">
        <v>79668.42</v>
      </c>
      <c r="F1876" s="4">
        <v>110600.04</v>
      </c>
      <c r="G1876" s="4">
        <v>5396.85</v>
      </c>
      <c r="H1876" s="4">
        <v>5504.7870000000003</v>
      </c>
      <c r="I1876" s="4">
        <v>5614.88274</v>
      </c>
    </row>
    <row r="1877" spans="1:9" hidden="1" outlineLevel="1" x14ac:dyDescent="0.2">
      <c r="A1877" s="5" t="s">
        <v>792</v>
      </c>
    </row>
    <row r="1878" spans="1:9" hidden="1" outlineLevel="1" x14ac:dyDescent="0.2">
      <c r="A1878" s="5" t="s">
        <v>625</v>
      </c>
      <c r="D1878" s="4">
        <v>2891822.77</v>
      </c>
      <c r="E1878" s="4">
        <v>13182806.59</v>
      </c>
      <c r="F1878" s="4">
        <v>13406844.32</v>
      </c>
      <c r="G1878" s="4">
        <v>13804789.93</v>
      </c>
      <c r="H1878" s="4">
        <v>14080885.728599999</v>
      </c>
      <c r="I1878" s="4">
        <v>14362503.443172</v>
      </c>
    </row>
    <row r="1879" spans="1:9" hidden="1" outlineLevel="1" x14ac:dyDescent="0.2">
      <c r="A1879" s="5" t="s">
        <v>793</v>
      </c>
    </row>
    <row r="1880" spans="1:9" hidden="1" outlineLevel="1" x14ac:dyDescent="0.2">
      <c r="A1880" s="5" t="s">
        <v>625</v>
      </c>
      <c r="D1880" s="4" t="s">
        <v>1129</v>
      </c>
      <c r="E1880" s="4" t="s">
        <v>753</v>
      </c>
      <c r="F1880" s="4" t="s">
        <v>753</v>
      </c>
      <c r="G1880" s="4" t="s">
        <v>753</v>
      </c>
      <c r="H1880" s="4" t="s">
        <v>753</v>
      </c>
      <c r="I1880" s="4" t="s">
        <v>753</v>
      </c>
    </row>
    <row r="1881" spans="1:9" hidden="1" outlineLevel="1" x14ac:dyDescent="0.2">
      <c r="A1881" s="5" t="s">
        <v>794</v>
      </c>
    </row>
    <row r="1882" spans="1:9" hidden="1" outlineLevel="1" x14ac:dyDescent="0.2">
      <c r="A1882" s="5" t="s">
        <v>625</v>
      </c>
      <c r="D1882" s="4">
        <v>2362577.9</v>
      </c>
      <c r="E1882" s="4">
        <v>9653266.6999999993</v>
      </c>
      <c r="F1882" s="4">
        <v>10118683.4599999</v>
      </c>
      <c r="G1882" s="4">
        <v>10270107.3799999</v>
      </c>
      <c r="H1882" s="4">
        <v>10475509.5276</v>
      </c>
      <c r="I1882" s="4">
        <v>10685019.718152</v>
      </c>
    </row>
    <row r="1883" spans="1:9" hidden="1" outlineLevel="1" x14ac:dyDescent="0.2">
      <c r="A1883" s="5" t="s">
        <v>795</v>
      </c>
    </row>
    <row r="1884" spans="1:9" hidden="1" outlineLevel="1" x14ac:dyDescent="0.2">
      <c r="A1884" s="5" t="s">
        <v>625</v>
      </c>
      <c r="D1884" s="4">
        <v>1345612.1199999901</v>
      </c>
      <c r="E1884" s="4">
        <v>6449201.8300000001</v>
      </c>
      <c r="F1884" s="4">
        <v>6379931.71</v>
      </c>
      <c r="G1884" s="4">
        <v>6524268.25</v>
      </c>
      <c r="H1884" s="4">
        <v>6654753.6150000002</v>
      </c>
      <c r="I1884" s="4">
        <v>6787848.6873000003</v>
      </c>
    </row>
    <row r="1885" spans="1:9" hidden="1" outlineLevel="1" x14ac:dyDescent="0.2">
      <c r="A1885" s="5" t="s">
        <v>796</v>
      </c>
    </row>
    <row r="1886" spans="1:9" hidden="1" outlineLevel="1" x14ac:dyDescent="0.2">
      <c r="A1886" s="5" t="s">
        <v>625</v>
      </c>
      <c r="D1886" s="4">
        <v>3342043.37</v>
      </c>
      <c r="E1886" s="4">
        <v>11848578.24</v>
      </c>
      <c r="F1886" s="4">
        <v>12031202.189999999</v>
      </c>
      <c r="G1886" s="4">
        <v>12109453.75</v>
      </c>
      <c r="H1886" s="4">
        <v>12351642.824999999</v>
      </c>
      <c r="I1886" s="4">
        <v>12598675.6814999</v>
      </c>
    </row>
    <row r="1887" spans="1:9" hidden="1" outlineLevel="1" x14ac:dyDescent="0.2">
      <c r="A1887" s="5" t="s">
        <v>797</v>
      </c>
    </row>
    <row r="1888" spans="1:9" hidden="1" outlineLevel="1" x14ac:dyDescent="0.2">
      <c r="A1888" s="5" t="s">
        <v>625</v>
      </c>
      <c r="D1888" s="4">
        <v>21152119.9099999</v>
      </c>
      <c r="E1888" s="4">
        <v>82573557.489999801</v>
      </c>
      <c r="F1888" s="4">
        <v>83759406.650000006</v>
      </c>
      <c r="G1888" s="4">
        <v>83906718.950000003</v>
      </c>
      <c r="H1888" s="4">
        <v>85584853.328999996</v>
      </c>
      <c r="I1888" s="4">
        <v>87296550.395579994</v>
      </c>
    </row>
    <row r="1889" spans="1:9" hidden="1" outlineLevel="1" x14ac:dyDescent="0.2">
      <c r="A1889" s="5" t="s">
        <v>798</v>
      </c>
    </row>
    <row r="1890" spans="1:9" hidden="1" outlineLevel="1" x14ac:dyDescent="0.2">
      <c r="A1890" s="5" t="s">
        <v>625</v>
      </c>
      <c r="D1890" s="4">
        <v>1003903.63999999</v>
      </c>
      <c r="E1890" s="4">
        <v>6601652.9299999997</v>
      </c>
      <c r="F1890" s="4">
        <v>6445711.3699999899</v>
      </c>
      <c r="G1890" s="4">
        <v>7005084.5499999896</v>
      </c>
      <c r="H1890" s="4">
        <v>7145186.2410000004</v>
      </c>
      <c r="I1890" s="4">
        <v>7288089.9658199996</v>
      </c>
    </row>
    <row r="1891" spans="1:9" hidden="1" outlineLevel="1" x14ac:dyDescent="0.2">
      <c r="A1891" s="5" t="s">
        <v>799</v>
      </c>
    </row>
    <row r="1892" spans="1:9" hidden="1" outlineLevel="1" x14ac:dyDescent="0.2">
      <c r="A1892" s="5" t="s">
        <v>625</v>
      </c>
      <c r="D1892" s="4">
        <v>128.4</v>
      </c>
      <c r="E1892" s="4">
        <v>36798.910000000003</v>
      </c>
      <c r="F1892" s="4">
        <v>37899.07</v>
      </c>
      <c r="G1892" s="4">
        <v>39121.85</v>
      </c>
      <c r="H1892" s="4">
        <v>39904.286999999997</v>
      </c>
      <c r="I1892" s="4">
        <v>40702.372739999999</v>
      </c>
    </row>
    <row r="1893" spans="1:9" hidden="1" outlineLevel="1" x14ac:dyDescent="0.2">
      <c r="A1893" s="5" t="s">
        <v>800</v>
      </c>
    </row>
    <row r="1894" spans="1:9" hidden="1" outlineLevel="1" x14ac:dyDescent="0.2">
      <c r="A1894" s="5" t="s">
        <v>625</v>
      </c>
      <c r="D1894" s="4">
        <v>1205939.24</v>
      </c>
      <c r="E1894" s="4">
        <v>5133087.22</v>
      </c>
      <c r="F1894" s="4">
        <v>5238827.1199999899</v>
      </c>
      <c r="G1894" s="4">
        <v>5401976.2000000002</v>
      </c>
      <c r="H1894" s="4">
        <v>5510015.7240000004</v>
      </c>
      <c r="I1894" s="4">
        <v>5620216.0384799996</v>
      </c>
    </row>
    <row r="1895" spans="1:9" hidden="1" outlineLevel="1" x14ac:dyDescent="0.2">
      <c r="A1895" s="5" t="s">
        <v>801</v>
      </c>
    </row>
    <row r="1896" spans="1:9" hidden="1" outlineLevel="1" x14ac:dyDescent="0.2">
      <c r="A1896" s="5" t="s">
        <v>625</v>
      </c>
      <c r="D1896" s="4">
        <v>496737.48</v>
      </c>
      <c r="E1896" s="4">
        <v>2748298.82</v>
      </c>
      <c r="F1896" s="4">
        <v>2836561.04</v>
      </c>
      <c r="G1896" s="4">
        <v>2929518.84</v>
      </c>
      <c r="H1896" s="4">
        <v>2988109.2168000001</v>
      </c>
      <c r="I1896" s="4">
        <v>3047871.4011360002</v>
      </c>
    </row>
    <row r="1897" spans="1:9" hidden="1" outlineLevel="1" x14ac:dyDescent="0.2">
      <c r="A1897" s="5" t="s">
        <v>802</v>
      </c>
    </row>
    <row r="1898" spans="1:9" hidden="1" outlineLevel="1" x14ac:dyDescent="0.2">
      <c r="A1898" s="5" t="s">
        <v>625</v>
      </c>
      <c r="D1898" s="4">
        <v>749055.49</v>
      </c>
      <c r="E1898" s="4">
        <v>2983822.81</v>
      </c>
      <c r="F1898" s="4">
        <v>2786728.26</v>
      </c>
      <c r="G1898" s="4">
        <v>2474392.62</v>
      </c>
      <c r="H1898" s="4">
        <v>2523880.4723999999</v>
      </c>
      <c r="I1898" s="4">
        <v>2574358.0818480002</v>
      </c>
    </row>
    <row r="1899" spans="1:9" hidden="1" outlineLevel="1" x14ac:dyDescent="0.2">
      <c r="A1899" s="5" t="s">
        <v>803</v>
      </c>
    </row>
    <row r="1900" spans="1:9" hidden="1" outlineLevel="1" x14ac:dyDescent="0.2">
      <c r="A1900" s="5" t="s">
        <v>625</v>
      </c>
      <c r="D1900" s="4">
        <v>15816361.199999999</v>
      </c>
      <c r="E1900" s="4">
        <v>34601085.060000002</v>
      </c>
      <c r="F1900" s="4">
        <v>34884127.950000003</v>
      </c>
      <c r="G1900" s="4">
        <v>34758159.009999901</v>
      </c>
      <c r="H1900" s="4">
        <v>35453322.190199897</v>
      </c>
      <c r="I1900" s="4">
        <v>36162388.6340039</v>
      </c>
    </row>
    <row r="1901" spans="1:9" hidden="1" outlineLevel="1" x14ac:dyDescent="0.2">
      <c r="A1901" s="5" t="s">
        <v>804</v>
      </c>
    </row>
    <row r="1902" spans="1:9" hidden="1" outlineLevel="1" x14ac:dyDescent="0.2">
      <c r="A1902" s="5" t="s">
        <v>625</v>
      </c>
      <c r="D1902" s="4">
        <v>58671.049999999901</v>
      </c>
      <c r="E1902" s="4">
        <v>82829.72</v>
      </c>
      <c r="F1902" s="4">
        <v>82829.72</v>
      </c>
      <c r="G1902" s="4">
        <v>82829.72</v>
      </c>
      <c r="H1902" s="4">
        <v>84486.314400000003</v>
      </c>
      <c r="I1902" s="4">
        <v>86176.040687999994</v>
      </c>
    </row>
    <row r="1903" spans="1:9" hidden="1" outlineLevel="1" x14ac:dyDescent="0.2">
      <c r="A1903" s="5" t="s">
        <v>805</v>
      </c>
    </row>
    <row r="1904" spans="1:9" hidden="1" outlineLevel="1" x14ac:dyDescent="0.2">
      <c r="A1904" s="5" t="s">
        <v>625</v>
      </c>
      <c r="D1904" s="4">
        <v>1118197.8799999999</v>
      </c>
      <c r="E1904" s="4">
        <v>8357530.1299999999</v>
      </c>
      <c r="F1904" s="4">
        <v>8566468.3300000001</v>
      </c>
      <c r="G1904" s="4">
        <v>8789196.5500000007</v>
      </c>
      <c r="H1904" s="4">
        <v>8964980.4809999894</v>
      </c>
      <c r="I1904" s="4">
        <v>9144280.0906199999</v>
      </c>
    </row>
    <row r="1905" spans="1:9" hidden="1" outlineLevel="1" x14ac:dyDescent="0.2">
      <c r="A1905" s="5" t="s">
        <v>806</v>
      </c>
    </row>
    <row r="1906" spans="1:9" hidden="1" outlineLevel="1" x14ac:dyDescent="0.2">
      <c r="A1906" s="5" t="s">
        <v>625</v>
      </c>
      <c r="D1906" s="4">
        <v>3331226.1199999899</v>
      </c>
      <c r="E1906" s="4">
        <v>7986422.7199999997</v>
      </c>
      <c r="F1906" s="4">
        <v>8193602.8599999901</v>
      </c>
      <c r="G1906" s="4">
        <v>7939478.2999999998</v>
      </c>
      <c r="H1906" s="4">
        <v>8098267.8659999901</v>
      </c>
      <c r="I1906" s="4">
        <v>8260233.2233199999</v>
      </c>
    </row>
    <row r="1907" spans="1:9" hidden="1" outlineLevel="1" x14ac:dyDescent="0.2">
      <c r="A1907" s="5" t="s">
        <v>807</v>
      </c>
    </row>
    <row r="1908" spans="1:9" hidden="1" outlineLevel="1" x14ac:dyDescent="0.2">
      <c r="A1908" s="5" t="s">
        <v>625</v>
      </c>
      <c r="D1908" s="4">
        <v>1023392.01</v>
      </c>
      <c r="E1908" s="4">
        <v>3257869.71</v>
      </c>
      <c r="F1908" s="4">
        <v>3438251.35</v>
      </c>
      <c r="G1908" s="4">
        <v>3191613.83</v>
      </c>
      <c r="H1908" s="4">
        <v>3255446.1066000001</v>
      </c>
      <c r="I1908" s="4">
        <v>3320555.0287319999</v>
      </c>
    </row>
    <row r="1909" spans="1:9" hidden="1" outlineLevel="1" x14ac:dyDescent="0.2">
      <c r="A1909" s="5" t="s">
        <v>808</v>
      </c>
    </row>
    <row r="1910" spans="1:9" hidden="1" outlineLevel="1" x14ac:dyDescent="0.2">
      <c r="A1910" s="5" t="s">
        <v>625</v>
      </c>
      <c r="D1910" s="4">
        <v>6460119.0899999999</v>
      </c>
      <c r="E1910" s="4">
        <v>22114789.75</v>
      </c>
      <c r="F1910" s="4">
        <v>21701549.75</v>
      </c>
      <c r="G1910" s="4">
        <v>22178624.260000002</v>
      </c>
      <c r="H1910" s="4">
        <v>22622196.745200001</v>
      </c>
      <c r="I1910" s="4">
        <v>23074640.680103999</v>
      </c>
    </row>
    <row r="1911" spans="1:9" hidden="1" outlineLevel="1" x14ac:dyDescent="0.2">
      <c r="A1911" s="5" t="s">
        <v>809</v>
      </c>
    </row>
    <row r="1912" spans="1:9" hidden="1" outlineLevel="1" x14ac:dyDescent="0.2">
      <c r="A1912" s="5" t="s">
        <v>625</v>
      </c>
      <c r="D1912" s="4">
        <v>1159879.79</v>
      </c>
      <c r="E1912" s="4">
        <v>5107529.8</v>
      </c>
      <c r="F1912" s="4">
        <v>5768134.9100000001</v>
      </c>
      <c r="G1912" s="4">
        <v>5995483.25</v>
      </c>
      <c r="H1912" s="4">
        <v>6115392.9149999898</v>
      </c>
      <c r="I1912" s="4">
        <v>6237700.7732999995</v>
      </c>
    </row>
    <row r="1913" spans="1:9" hidden="1" outlineLevel="1" x14ac:dyDescent="0.2">
      <c r="A1913" s="5" t="s">
        <v>810</v>
      </c>
    </row>
    <row r="1914" spans="1:9" hidden="1" outlineLevel="1" x14ac:dyDescent="0.2">
      <c r="A1914" s="5" t="s">
        <v>625</v>
      </c>
      <c r="D1914" s="4">
        <v>663118.74</v>
      </c>
      <c r="E1914" s="4">
        <v>2776859.5599999898</v>
      </c>
      <c r="F1914" s="4">
        <v>2696034.77</v>
      </c>
      <c r="G1914" s="4">
        <v>2650228.1</v>
      </c>
      <c r="H1914" s="4">
        <v>2703232.662</v>
      </c>
      <c r="I1914" s="4">
        <v>2757297.3152399999</v>
      </c>
    </row>
    <row r="1915" spans="1:9" hidden="1" outlineLevel="1" x14ac:dyDescent="0.2">
      <c r="A1915" s="5" t="s">
        <v>811</v>
      </c>
    </row>
    <row r="1916" spans="1:9" hidden="1" outlineLevel="1" x14ac:dyDescent="0.2">
      <c r="A1916" s="5" t="s">
        <v>625</v>
      </c>
      <c r="D1916" s="4">
        <v>4146647.11</v>
      </c>
      <c r="E1916" s="4">
        <v>13244936.039999999</v>
      </c>
      <c r="F1916" s="4">
        <v>14426977.470000001</v>
      </c>
      <c r="G1916" s="4">
        <v>14872852.460000001</v>
      </c>
      <c r="H1916" s="4">
        <v>15170309.509199999</v>
      </c>
      <c r="I1916" s="4">
        <v>15473715.699384</v>
      </c>
    </row>
    <row r="1917" spans="1:9" hidden="1" outlineLevel="1" x14ac:dyDescent="0.2">
      <c r="A1917" s="5" t="s">
        <v>812</v>
      </c>
    </row>
    <row r="1918" spans="1:9" hidden="1" outlineLevel="1" x14ac:dyDescent="0.2">
      <c r="A1918" s="5" t="s">
        <v>625</v>
      </c>
      <c r="D1918" s="4">
        <v>1358084.12</v>
      </c>
      <c r="E1918" s="4">
        <v>5530044.0099999998</v>
      </c>
      <c r="F1918" s="4">
        <v>5792958.2099999897</v>
      </c>
      <c r="G1918" s="4">
        <v>6436904.5199999902</v>
      </c>
      <c r="H1918" s="4">
        <v>6565642.6103999903</v>
      </c>
      <c r="I1918" s="4">
        <v>6696955.46260799</v>
      </c>
    </row>
    <row r="1919" spans="1:9" hidden="1" outlineLevel="1" x14ac:dyDescent="0.2">
      <c r="A1919" s="5" t="s">
        <v>813</v>
      </c>
    </row>
    <row r="1920" spans="1:9" hidden="1" outlineLevel="1" x14ac:dyDescent="0.2">
      <c r="A1920" s="5" t="s">
        <v>625</v>
      </c>
      <c r="D1920" s="4">
        <v>136315.13</v>
      </c>
      <c r="E1920" s="4">
        <v>261127.53999999899</v>
      </c>
      <c r="F1920" s="4">
        <v>267528.5</v>
      </c>
      <c r="G1920" s="4">
        <v>267111.11999999901</v>
      </c>
      <c r="H1920" s="4">
        <v>272453.34239999898</v>
      </c>
      <c r="I1920" s="4">
        <v>277902.40924800001</v>
      </c>
    </row>
    <row r="1921" spans="1:9" hidden="1" outlineLevel="1" x14ac:dyDescent="0.2">
      <c r="A1921" s="5" t="s">
        <v>814</v>
      </c>
    </row>
    <row r="1922" spans="1:9" hidden="1" outlineLevel="1" x14ac:dyDescent="0.2">
      <c r="A1922" s="5" t="s">
        <v>625</v>
      </c>
      <c r="D1922" s="4">
        <v>2130296.87</v>
      </c>
      <c r="E1922" s="4">
        <v>5105137.1500000004</v>
      </c>
      <c r="F1922" s="4">
        <v>3470409.92</v>
      </c>
      <c r="G1922" s="4">
        <v>4059443.1</v>
      </c>
      <c r="H1922" s="4">
        <v>4140631.9619999998</v>
      </c>
      <c r="I1922" s="4">
        <v>4223444.6012399998</v>
      </c>
    </row>
    <row r="1923" spans="1:9" hidden="1" outlineLevel="1" x14ac:dyDescent="0.2">
      <c r="A1923" s="5" t="s">
        <v>815</v>
      </c>
    </row>
    <row r="1924" spans="1:9" hidden="1" outlineLevel="1" x14ac:dyDescent="0.2">
      <c r="A1924" s="5" t="s">
        <v>625</v>
      </c>
      <c r="D1924" s="4">
        <v>523724.51999999897</v>
      </c>
      <c r="E1924" s="4">
        <v>2334640.19</v>
      </c>
      <c r="F1924" s="4">
        <v>2442656.81</v>
      </c>
      <c r="G1924" s="4">
        <v>2524805.9500000002</v>
      </c>
      <c r="H1924" s="4">
        <v>2575302.0690000001</v>
      </c>
      <c r="I1924" s="4">
        <v>2626808.11038</v>
      </c>
    </row>
    <row r="1925" spans="1:9" hidden="1" outlineLevel="1" x14ac:dyDescent="0.2">
      <c r="A1925" s="5" t="s">
        <v>816</v>
      </c>
    </row>
    <row r="1926" spans="1:9" hidden="1" outlineLevel="1" x14ac:dyDescent="0.2">
      <c r="A1926" s="5" t="s">
        <v>625</v>
      </c>
      <c r="D1926" s="4">
        <v>279079.20999999897</v>
      </c>
      <c r="E1926" s="4">
        <v>1532841.65</v>
      </c>
      <c r="F1926" s="4">
        <v>1535523.4</v>
      </c>
      <c r="G1926" s="4">
        <v>1538519.36</v>
      </c>
      <c r="H1926" s="4">
        <v>1569289.7472000001</v>
      </c>
      <c r="I1926" s="4">
        <v>1600675.5421440001</v>
      </c>
    </row>
    <row r="1927" spans="1:9" hidden="1" outlineLevel="1" x14ac:dyDescent="0.2">
      <c r="A1927" s="5" t="s">
        <v>817</v>
      </c>
    </row>
    <row r="1928" spans="1:9" hidden="1" outlineLevel="1" x14ac:dyDescent="0.2">
      <c r="A1928" s="5" t="s">
        <v>625</v>
      </c>
      <c r="D1928" s="4">
        <v>15784224.58</v>
      </c>
      <c r="E1928" s="4">
        <v>32276384.919999901</v>
      </c>
      <c r="F1928" s="4">
        <v>37628020.389999896</v>
      </c>
      <c r="G1928" s="4">
        <v>42803122.009999901</v>
      </c>
      <c r="H1928" s="4">
        <v>43659184.450199902</v>
      </c>
      <c r="I1928" s="4">
        <v>44532368.139203899</v>
      </c>
    </row>
    <row r="1929" spans="1:9" hidden="1" outlineLevel="1" x14ac:dyDescent="0.2">
      <c r="A1929" s="5" t="s">
        <v>818</v>
      </c>
    </row>
    <row r="1930" spans="1:9" hidden="1" outlineLevel="1" x14ac:dyDescent="0.2">
      <c r="A1930" s="5" t="s">
        <v>625</v>
      </c>
      <c r="D1930" s="4">
        <v>2352000</v>
      </c>
      <c r="E1930" s="4">
        <v>10106000</v>
      </c>
      <c r="F1930" s="4">
        <v>10358000</v>
      </c>
      <c r="G1930" s="4">
        <v>10622000</v>
      </c>
      <c r="H1930" s="4">
        <v>10834440</v>
      </c>
      <c r="I1930" s="4">
        <v>11051128.800000001</v>
      </c>
    </row>
    <row r="1931" spans="1:9" hidden="1" outlineLevel="1" x14ac:dyDescent="0.2">
      <c r="A1931" s="5" t="s">
        <v>819</v>
      </c>
    </row>
    <row r="1932" spans="1:9" hidden="1" outlineLevel="1" x14ac:dyDescent="0.2">
      <c r="A1932" s="5" t="s">
        <v>625</v>
      </c>
      <c r="D1932" s="4">
        <v>3852852.79999999</v>
      </c>
      <c r="E1932" s="4">
        <v>13159228.4599999</v>
      </c>
      <c r="F1932" s="4">
        <v>14197526.2199999</v>
      </c>
      <c r="G1932" s="4">
        <v>14605582.589999899</v>
      </c>
      <c r="H1932" s="4">
        <v>14897694.2417999</v>
      </c>
      <c r="I1932" s="4">
        <v>15195648.1266359</v>
      </c>
    </row>
    <row r="1933" spans="1:9" hidden="1" outlineLevel="1" x14ac:dyDescent="0.2">
      <c r="A1933" s="5" t="s">
        <v>820</v>
      </c>
    </row>
    <row r="1934" spans="1:9" hidden="1" outlineLevel="1" x14ac:dyDescent="0.2">
      <c r="A1934" s="5" t="s">
        <v>625</v>
      </c>
      <c r="D1934" s="4">
        <v>3638737.79</v>
      </c>
      <c r="E1934" s="4">
        <v>15658665.59</v>
      </c>
      <c r="F1934" s="4">
        <v>16097705.640000001</v>
      </c>
      <c r="G1934" s="4">
        <v>16598421.67</v>
      </c>
      <c r="H1934" s="4">
        <v>16930390.103399999</v>
      </c>
      <c r="I1934" s="4">
        <v>17268997.905467998</v>
      </c>
    </row>
    <row r="1935" spans="1:9" hidden="1" outlineLevel="1" x14ac:dyDescent="0.2">
      <c r="A1935" s="5" t="s">
        <v>821</v>
      </c>
    </row>
    <row r="1936" spans="1:9" hidden="1" outlineLevel="1" x14ac:dyDescent="0.2">
      <c r="A1936" s="5" t="s">
        <v>625</v>
      </c>
      <c r="D1936" s="4">
        <v>176184</v>
      </c>
      <c r="E1936" s="4">
        <v>610457.03999999899</v>
      </c>
      <c r="F1936" s="4">
        <v>572164.59</v>
      </c>
      <c r="G1936" s="4">
        <v>572349.53999999899</v>
      </c>
      <c r="H1936" s="4">
        <v>583796.53079999995</v>
      </c>
      <c r="I1936" s="4">
        <v>595472.46141600003</v>
      </c>
    </row>
    <row r="1937" spans="1:9" hidden="1" outlineLevel="1" x14ac:dyDescent="0.2">
      <c r="A1937" s="5" t="s">
        <v>822</v>
      </c>
    </row>
    <row r="1938" spans="1:9" hidden="1" outlineLevel="1" x14ac:dyDescent="0.2">
      <c r="A1938" s="5" t="s">
        <v>625</v>
      </c>
      <c r="D1938" s="4">
        <v>3604788.02</v>
      </c>
      <c r="E1938" s="4">
        <v>11171998.869999999</v>
      </c>
      <c r="F1938" s="4">
        <v>11073958</v>
      </c>
      <c r="G1938" s="4">
        <v>11037854.91</v>
      </c>
      <c r="H1938" s="4">
        <v>11258612.008199999</v>
      </c>
      <c r="I1938" s="4">
        <v>11483784.248364</v>
      </c>
    </row>
    <row r="1939" spans="1:9" hidden="1" outlineLevel="1" x14ac:dyDescent="0.2">
      <c r="A1939" s="5" t="s">
        <v>823</v>
      </c>
    </row>
    <row r="1940" spans="1:9" hidden="1" outlineLevel="1" x14ac:dyDescent="0.2">
      <c r="A1940" s="5" t="s">
        <v>625</v>
      </c>
      <c r="D1940" s="4">
        <v>632512</v>
      </c>
      <c r="E1940" s="4">
        <v>2734611</v>
      </c>
      <c r="F1940" s="4">
        <v>2755269.96</v>
      </c>
      <c r="G1940" s="4">
        <v>2615269.92</v>
      </c>
      <c r="H1940" s="4">
        <v>2667575.3184000002</v>
      </c>
      <c r="I1940" s="4">
        <v>2720926.82476799</v>
      </c>
    </row>
    <row r="1941" spans="1:9" hidden="1" outlineLevel="1" x14ac:dyDescent="0.2">
      <c r="A1941" s="5" t="s">
        <v>824</v>
      </c>
    </row>
    <row r="1942" spans="1:9" hidden="1" outlineLevel="1" x14ac:dyDescent="0.2">
      <c r="A1942" s="5" t="s">
        <v>625</v>
      </c>
      <c r="D1942" s="4">
        <v>315116.89999999898</v>
      </c>
      <c r="E1942" s="4">
        <v>551529.39</v>
      </c>
      <c r="F1942" s="4">
        <v>556990.79</v>
      </c>
      <c r="G1942" s="4">
        <v>563564.6</v>
      </c>
      <c r="H1942" s="4">
        <v>574835.89199999999</v>
      </c>
      <c r="I1942" s="4">
        <v>586332.609839999</v>
      </c>
    </row>
    <row r="1943" spans="1:9" hidden="1" outlineLevel="1" x14ac:dyDescent="0.2">
      <c r="A1943" s="5" t="s">
        <v>825</v>
      </c>
    </row>
    <row r="1944" spans="1:9" hidden="1" outlineLevel="1" x14ac:dyDescent="0.2">
      <c r="A1944" s="5" t="s">
        <v>625</v>
      </c>
      <c r="D1944" s="4">
        <v>23189193.5699999</v>
      </c>
      <c r="E1944" s="4">
        <v>108911781.06999899</v>
      </c>
      <c r="F1944" s="4">
        <v>116078114.41</v>
      </c>
      <c r="G1944" s="4">
        <v>127045723.699999</v>
      </c>
      <c r="H1944" s="4">
        <v>129586638.173999</v>
      </c>
      <c r="I1944" s="4">
        <v>132178370.93748</v>
      </c>
    </row>
    <row r="1945" spans="1:9" hidden="1" outlineLevel="1" x14ac:dyDescent="0.2">
      <c r="A1945" s="5" t="s">
        <v>826</v>
      </c>
    </row>
    <row r="1946" spans="1:9" hidden="1" outlineLevel="1" x14ac:dyDescent="0.2">
      <c r="A1946" s="5" t="s">
        <v>625</v>
      </c>
      <c r="D1946" s="4">
        <v>5171464.34</v>
      </c>
      <c r="E1946" s="4">
        <v>23419464.089999899</v>
      </c>
      <c r="F1946" s="4">
        <v>25091133.760000002</v>
      </c>
      <c r="G1946" s="4">
        <v>28531696.43</v>
      </c>
      <c r="H1946" s="4">
        <v>29102330.358600002</v>
      </c>
      <c r="I1946" s="4">
        <v>29684376.965771999</v>
      </c>
    </row>
    <row r="1947" spans="1:9" hidden="1" outlineLevel="1" x14ac:dyDescent="0.2">
      <c r="A1947" s="5" t="s">
        <v>827</v>
      </c>
    </row>
    <row r="1948" spans="1:9" hidden="1" outlineLevel="1" x14ac:dyDescent="0.2">
      <c r="A1948" s="5" t="s">
        <v>625</v>
      </c>
      <c r="D1948" s="4">
        <v>9232.98</v>
      </c>
      <c r="E1948" s="4">
        <v>37968.849999999897</v>
      </c>
      <c r="F1948" s="4">
        <v>39032.089999999997</v>
      </c>
      <c r="G1948" s="4">
        <v>-0.91</v>
      </c>
      <c r="H1948" s="4">
        <v>-0.92820000000000003</v>
      </c>
      <c r="I1948" s="4">
        <v>-0.94676400000000005</v>
      </c>
    </row>
    <row r="1949" spans="1:9" hidden="1" outlineLevel="1" x14ac:dyDescent="0.2">
      <c r="A1949" s="5" t="s">
        <v>828</v>
      </c>
    </row>
    <row r="1950" spans="1:9" hidden="1" outlineLevel="1" x14ac:dyDescent="0.2">
      <c r="A1950" s="5" t="s">
        <v>625</v>
      </c>
      <c r="D1950" s="4">
        <v>2723432.42</v>
      </c>
      <c r="E1950" s="4">
        <v>10744701.689999999</v>
      </c>
      <c r="F1950" s="4">
        <v>11158299.17</v>
      </c>
      <c r="G1950" s="4">
        <v>11802670.369999999</v>
      </c>
      <c r="H1950" s="4">
        <v>12038723.7774</v>
      </c>
      <c r="I1950" s="4">
        <v>12279498.252947999</v>
      </c>
    </row>
    <row r="1951" spans="1:9" hidden="1" outlineLevel="1" x14ac:dyDescent="0.2">
      <c r="A1951" s="5" t="s">
        <v>829</v>
      </c>
    </row>
    <row r="1952" spans="1:9" hidden="1" outlineLevel="1" x14ac:dyDescent="0.2">
      <c r="A1952" s="5" t="s">
        <v>625</v>
      </c>
      <c r="D1952" s="4">
        <v>967341.91999999899</v>
      </c>
      <c r="E1952" s="4">
        <v>3773261.23999999</v>
      </c>
      <c r="F1952" s="4">
        <v>3998619.95</v>
      </c>
      <c r="G1952" s="4">
        <v>4142111.7899999898</v>
      </c>
      <c r="H1952" s="4">
        <v>4224954.0257999897</v>
      </c>
      <c r="I1952" s="4">
        <v>4309453.10631599</v>
      </c>
    </row>
    <row r="1953" spans="1:9" hidden="1" outlineLevel="1" x14ac:dyDescent="0.2">
      <c r="A1953" s="5" t="s">
        <v>830</v>
      </c>
    </row>
    <row r="1954" spans="1:9" hidden="1" outlineLevel="1" x14ac:dyDescent="0.2">
      <c r="A1954" s="5" t="s">
        <v>625</v>
      </c>
      <c r="D1954" s="4">
        <v>1374376.49</v>
      </c>
      <c r="E1954" s="4">
        <v>5438577.6900000004</v>
      </c>
      <c r="F1954" s="4">
        <v>6170583.2400000002</v>
      </c>
      <c r="G1954" s="4">
        <v>5635928.3499999996</v>
      </c>
      <c r="H1954" s="4">
        <v>5748646.9170000004</v>
      </c>
      <c r="I1954" s="4">
        <v>5863619.8553400096</v>
      </c>
    </row>
    <row r="1955" spans="1:9" hidden="1" outlineLevel="1" x14ac:dyDescent="0.2">
      <c r="A1955" s="5" t="s">
        <v>831</v>
      </c>
    </row>
    <row r="1956" spans="1:9" hidden="1" outlineLevel="1" x14ac:dyDescent="0.2">
      <c r="A1956" s="5" t="s">
        <v>625</v>
      </c>
      <c r="D1956" s="4">
        <v>288026.83</v>
      </c>
      <c r="E1956" s="4">
        <v>692909.71</v>
      </c>
      <c r="F1956" s="4">
        <v>705191.63</v>
      </c>
      <c r="G1956" s="4">
        <v>719662.61</v>
      </c>
      <c r="H1956" s="4">
        <v>734055.86219999997</v>
      </c>
      <c r="I1956" s="4">
        <v>748736.97944400006</v>
      </c>
    </row>
    <row r="1957" spans="1:9" hidden="1" outlineLevel="1" x14ac:dyDescent="0.2">
      <c r="A1957" s="5" t="s">
        <v>832</v>
      </c>
    </row>
    <row r="1958" spans="1:9" hidden="1" outlineLevel="1" x14ac:dyDescent="0.2">
      <c r="A1958" s="5" t="s">
        <v>625</v>
      </c>
      <c r="D1958" s="4">
        <v>16152340.970000001</v>
      </c>
      <c r="E1958" s="4">
        <v>102904683.3</v>
      </c>
      <c r="F1958" s="4">
        <v>84301296.590000004</v>
      </c>
      <c r="G1958" s="4">
        <v>91165449.900000006</v>
      </c>
      <c r="H1958" s="4">
        <v>92988758.898000002</v>
      </c>
      <c r="I1958" s="4">
        <v>94848534.075959995</v>
      </c>
    </row>
    <row r="1959" spans="1:9" hidden="1" outlineLevel="1" x14ac:dyDescent="0.2">
      <c r="A1959" s="5" t="s">
        <v>833</v>
      </c>
    </row>
    <row r="1960" spans="1:9" hidden="1" outlineLevel="1" x14ac:dyDescent="0.2">
      <c r="A1960" s="5" t="s">
        <v>625</v>
      </c>
      <c r="D1960" s="4">
        <v>3712717.69</v>
      </c>
      <c r="E1960" s="4">
        <v>10286032.2099999</v>
      </c>
      <c r="F1960" s="4">
        <v>8282053.2199999997</v>
      </c>
      <c r="G1960" s="4">
        <v>11232051.85</v>
      </c>
      <c r="H1960" s="4">
        <v>11456692.887</v>
      </c>
      <c r="I1960" s="4">
        <v>11685826.744739899</v>
      </c>
    </row>
    <row r="1961" spans="1:9" hidden="1" outlineLevel="1" x14ac:dyDescent="0.2">
      <c r="A1961" s="5" t="s">
        <v>834</v>
      </c>
    </row>
    <row r="1962" spans="1:9" hidden="1" outlineLevel="1" x14ac:dyDescent="0.2">
      <c r="A1962" s="5" t="s">
        <v>625</v>
      </c>
      <c r="D1962" s="4">
        <v>6964393.8300000001</v>
      </c>
      <c r="E1962" s="4">
        <v>28136800</v>
      </c>
      <c r="F1962" s="4">
        <v>27161800</v>
      </c>
      <c r="G1962" s="4">
        <v>610000</v>
      </c>
      <c r="H1962" s="4">
        <v>622200</v>
      </c>
      <c r="I1962" s="4">
        <v>634644</v>
      </c>
    </row>
    <row r="1963" spans="1:9" hidden="1" outlineLevel="1" x14ac:dyDescent="0.2">
      <c r="A1963" s="5" t="s">
        <v>835</v>
      </c>
    </row>
    <row r="1964" spans="1:9" hidden="1" outlineLevel="1" x14ac:dyDescent="0.2">
      <c r="A1964" s="5" t="s">
        <v>625</v>
      </c>
      <c r="D1964" s="4">
        <v>4314380.3899999997</v>
      </c>
      <c r="E1964" s="4">
        <v>9650309.8499999903</v>
      </c>
      <c r="F1964" s="4">
        <v>20982857.239999998</v>
      </c>
      <c r="G1964" s="4">
        <v>17146986.82</v>
      </c>
      <c r="H1964" s="4">
        <v>17489926.556400001</v>
      </c>
      <c r="I1964" s="4">
        <v>17839725.087528002</v>
      </c>
    </row>
    <row r="1965" spans="1:9" hidden="1" outlineLevel="1" x14ac:dyDescent="0.2">
      <c r="A1965" s="5" t="s">
        <v>836</v>
      </c>
    </row>
    <row r="1966" spans="1:9" hidden="1" outlineLevel="1" x14ac:dyDescent="0.2">
      <c r="A1966" s="5" t="s">
        <v>625</v>
      </c>
      <c r="D1966" s="4">
        <v>2110650.67</v>
      </c>
      <c r="E1966" s="4">
        <v>8226755.4699999997</v>
      </c>
      <c r="F1966" s="4">
        <v>7381795.2699999996</v>
      </c>
      <c r="G1966" s="4">
        <v>12880892.83</v>
      </c>
      <c r="H1966" s="4">
        <v>13138510.6866</v>
      </c>
      <c r="I1966" s="4">
        <v>13401280.9003319</v>
      </c>
    </row>
    <row r="1967" spans="1:9" hidden="1" outlineLevel="1" x14ac:dyDescent="0.2">
      <c r="A1967" s="5" t="s">
        <v>837</v>
      </c>
    </row>
    <row r="1968" spans="1:9" hidden="1" outlineLevel="1" x14ac:dyDescent="0.2">
      <c r="A1968" s="5" t="s">
        <v>625</v>
      </c>
      <c r="D1968" s="4">
        <v>4837357.67</v>
      </c>
      <c r="E1968" s="4">
        <v>9867333.0199999996</v>
      </c>
      <c r="F1968" s="4">
        <v>18014840.280000001</v>
      </c>
      <c r="G1968" s="4">
        <v>21131209.120000001</v>
      </c>
      <c r="H1968" s="4">
        <v>21553833.3024</v>
      </c>
      <c r="I1968" s="4">
        <v>21984909.968447998</v>
      </c>
    </row>
    <row r="1969" spans="1:9" hidden="1" outlineLevel="1" x14ac:dyDescent="0.2">
      <c r="A1969" s="5" t="s">
        <v>838</v>
      </c>
    </row>
    <row r="1970" spans="1:9" hidden="1" outlineLevel="1" x14ac:dyDescent="0.2">
      <c r="A1970" s="5" t="s">
        <v>625</v>
      </c>
      <c r="D1970" s="4">
        <v>2005072.5799999901</v>
      </c>
      <c r="E1970" s="4">
        <v>10032654.85</v>
      </c>
      <c r="F1970" s="4">
        <v>10309490.880000001</v>
      </c>
      <c r="G1970" s="4">
        <v>10700397.6</v>
      </c>
      <c r="H1970" s="4">
        <v>10914405.551999999</v>
      </c>
      <c r="I1970" s="4">
        <v>11132693.663039999</v>
      </c>
    </row>
    <row r="1971" spans="1:9" hidden="1" outlineLevel="1" x14ac:dyDescent="0.2">
      <c r="A1971" s="5" t="s">
        <v>839</v>
      </c>
    </row>
    <row r="1972" spans="1:9" hidden="1" outlineLevel="1" x14ac:dyDescent="0.2">
      <c r="A1972" s="5" t="s">
        <v>625</v>
      </c>
      <c r="D1972" s="4">
        <v>69974.34</v>
      </c>
      <c r="E1972" s="4">
        <v>225745.54</v>
      </c>
      <c r="F1972" s="4">
        <v>228484</v>
      </c>
      <c r="G1972" s="4">
        <v>272937.71999999997</v>
      </c>
      <c r="H1972" s="4">
        <v>278396.47440000001</v>
      </c>
      <c r="I1972" s="4">
        <v>283964.403888</v>
      </c>
    </row>
    <row r="1973" spans="1:9" hidden="1" outlineLevel="1" x14ac:dyDescent="0.2">
      <c r="A1973" s="5" t="s">
        <v>840</v>
      </c>
    </row>
    <row r="1974" spans="1:9" hidden="1" outlineLevel="1" x14ac:dyDescent="0.2">
      <c r="A1974" s="5" t="s">
        <v>625</v>
      </c>
      <c r="D1974" s="4">
        <v>3309583.6999999899</v>
      </c>
      <c r="E1974" s="4">
        <v>13537900.48</v>
      </c>
      <c r="F1974" s="4">
        <v>14993664.259999899</v>
      </c>
      <c r="G1974" s="4">
        <v>18169353.4099999</v>
      </c>
      <c r="H1974" s="4">
        <v>18532740.478199899</v>
      </c>
      <c r="I1974" s="4">
        <v>18903395.287763901</v>
      </c>
    </row>
    <row r="1975" spans="1:9" hidden="1" outlineLevel="1" x14ac:dyDescent="0.2">
      <c r="A1975" s="5" t="s">
        <v>841</v>
      </c>
    </row>
    <row r="1976" spans="1:9" hidden="1" outlineLevel="1" x14ac:dyDescent="0.2">
      <c r="A1976" s="5" t="s">
        <v>625</v>
      </c>
      <c r="D1976" s="4">
        <v>82067.61</v>
      </c>
      <c r="E1976" s="4">
        <v>320740.859999999</v>
      </c>
      <c r="F1976" s="4">
        <v>323080.69999999902</v>
      </c>
      <c r="G1976" s="4">
        <v>387171.15999999898</v>
      </c>
      <c r="H1976" s="4">
        <v>394914.583199999</v>
      </c>
      <c r="I1976" s="4">
        <v>402812.87486399902</v>
      </c>
    </row>
    <row r="1977" spans="1:9" hidden="1" outlineLevel="1" x14ac:dyDescent="0.2">
      <c r="A1977" s="5" t="s">
        <v>842</v>
      </c>
    </row>
    <row r="1978" spans="1:9" hidden="1" outlineLevel="1" x14ac:dyDescent="0.2">
      <c r="A1978" s="5" t="s">
        <v>625</v>
      </c>
      <c r="D1978" s="4">
        <v>16079946.679999899</v>
      </c>
      <c r="E1978" s="4">
        <v>47665736.75</v>
      </c>
      <c r="F1978" s="4">
        <v>62856592.369999997</v>
      </c>
      <c r="G1978" s="4">
        <v>51989554.590000004</v>
      </c>
      <c r="H1978" s="4">
        <v>53029345.6818</v>
      </c>
      <c r="I1978" s="4">
        <v>54089932.595435999</v>
      </c>
    </row>
    <row r="1979" spans="1:9" hidden="1" outlineLevel="1" x14ac:dyDescent="0.2">
      <c r="A1979" s="5" t="s">
        <v>843</v>
      </c>
    </row>
    <row r="1980" spans="1:9" hidden="1" outlineLevel="1" x14ac:dyDescent="0.2">
      <c r="A1980" s="5" t="s">
        <v>625</v>
      </c>
      <c r="D1980" s="4">
        <v>1010152.98</v>
      </c>
      <c r="E1980" s="4">
        <v>4062806.67</v>
      </c>
      <c r="F1980" s="4">
        <v>3992122.48</v>
      </c>
      <c r="G1980" s="4">
        <v>4176758.13</v>
      </c>
      <c r="H1980" s="4">
        <v>4260293.2926000003</v>
      </c>
      <c r="I1980" s="4">
        <v>4345499.1584519995</v>
      </c>
    </row>
    <row r="1981" spans="1:9" hidden="1" outlineLevel="1" x14ac:dyDescent="0.2">
      <c r="A1981" s="5" t="s">
        <v>844</v>
      </c>
    </row>
    <row r="1982" spans="1:9" hidden="1" outlineLevel="1" x14ac:dyDescent="0.2">
      <c r="A1982" s="5" t="s">
        <v>625</v>
      </c>
      <c r="D1982" s="4">
        <v>1600211.75999999</v>
      </c>
      <c r="E1982" s="4">
        <v>6930242.1799999904</v>
      </c>
      <c r="F1982" s="4">
        <v>7833206.2999999998</v>
      </c>
      <c r="G1982" s="4">
        <v>6954363.8799999999</v>
      </c>
      <c r="H1982" s="4">
        <v>7093451.1575999996</v>
      </c>
      <c r="I1982" s="4">
        <v>7235320.1807519998</v>
      </c>
    </row>
    <row r="1983" spans="1:9" hidden="1" outlineLevel="1" x14ac:dyDescent="0.2">
      <c r="A1983" s="5" t="s">
        <v>845</v>
      </c>
    </row>
    <row r="1984" spans="1:9" hidden="1" outlineLevel="1" x14ac:dyDescent="0.2">
      <c r="A1984" s="5" t="s">
        <v>625</v>
      </c>
      <c r="D1984" s="4">
        <v>9173.82</v>
      </c>
      <c r="E1984" s="4">
        <v>29008.79</v>
      </c>
      <c r="F1984" s="4">
        <v>29399.35</v>
      </c>
      <c r="G1984" s="4">
        <v>35867.68</v>
      </c>
      <c r="H1984" s="4">
        <v>36585.033600000002</v>
      </c>
      <c r="I1984" s="4">
        <v>37316.734272000002</v>
      </c>
    </row>
    <row r="1985" spans="1:9" hidden="1" outlineLevel="1" x14ac:dyDescent="0.2">
      <c r="A1985" s="5" t="s">
        <v>846</v>
      </c>
    </row>
    <row r="1986" spans="1:9" hidden="1" outlineLevel="1" x14ac:dyDescent="0.2">
      <c r="A1986" s="5" t="s">
        <v>625</v>
      </c>
      <c r="D1986" s="4">
        <v>1998484.01</v>
      </c>
      <c r="E1986" s="4">
        <v>5366938.4000000004</v>
      </c>
      <c r="F1986" s="4">
        <v>7552020.73999999</v>
      </c>
      <c r="G1986" s="4">
        <v>5763026.0800000001</v>
      </c>
      <c r="H1986" s="4">
        <v>5878286.6015999997</v>
      </c>
      <c r="I1986" s="4">
        <v>5995852.3336319998</v>
      </c>
    </row>
    <row r="1987" spans="1:9" hidden="1" outlineLevel="1" x14ac:dyDescent="0.2">
      <c r="A1987" s="5" t="s">
        <v>847</v>
      </c>
    </row>
    <row r="1988" spans="1:9" hidden="1" outlineLevel="1" x14ac:dyDescent="0.2">
      <c r="A1988" s="5" t="s">
        <v>625</v>
      </c>
      <c r="D1988" s="4">
        <v>2443891.34</v>
      </c>
      <c r="E1988" s="4">
        <v>6541150.8499999996</v>
      </c>
      <c r="F1988" s="4">
        <v>5532801.9100000001</v>
      </c>
      <c r="G1988" s="4">
        <v>8056035.8499999996</v>
      </c>
      <c r="H1988" s="4">
        <v>8217156.5669999896</v>
      </c>
      <c r="I1988" s="4">
        <v>8381499.6983399997</v>
      </c>
    </row>
    <row r="1989" spans="1:9" hidden="1" outlineLevel="1" x14ac:dyDescent="0.2">
      <c r="A1989" s="5" t="s">
        <v>848</v>
      </c>
    </row>
    <row r="1990" spans="1:9" hidden="1" outlineLevel="1" x14ac:dyDescent="0.2">
      <c r="A1990" s="5" t="s">
        <v>625</v>
      </c>
      <c r="D1990" s="4">
        <v>629595</v>
      </c>
      <c r="E1990" s="4">
        <v>685215.86</v>
      </c>
      <c r="F1990" s="4">
        <v>2318811.9199999901</v>
      </c>
      <c r="G1990" s="4">
        <v>1613457.96</v>
      </c>
      <c r="H1990" s="4">
        <v>1645727.1191999901</v>
      </c>
      <c r="I1990" s="4">
        <v>1678641.6615839901</v>
      </c>
    </row>
    <row r="1991" spans="1:9" hidden="1" outlineLevel="1" x14ac:dyDescent="0.2">
      <c r="A1991" s="5" t="s">
        <v>849</v>
      </c>
    </row>
    <row r="1992" spans="1:9" hidden="1" outlineLevel="1" x14ac:dyDescent="0.2">
      <c r="A1992" s="5" t="s">
        <v>625</v>
      </c>
      <c r="D1992" s="4">
        <v>3751658.17</v>
      </c>
      <c r="E1992" s="4">
        <v>28145045.52</v>
      </c>
      <c r="F1992" s="4">
        <v>17293958.350000001</v>
      </c>
      <c r="G1992" s="4">
        <v>32594455.989999998</v>
      </c>
      <c r="H1992" s="4">
        <v>33246345.1098</v>
      </c>
      <c r="I1992" s="4">
        <v>33911272.011996001</v>
      </c>
    </row>
    <row r="1993" spans="1:9" hidden="1" outlineLevel="1" x14ac:dyDescent="0.2">
      <c r="A1993" s="5" t="s">
        <v>850</v>
      </c>
    </row>
    <row r="1994" spans="1:9" hidden="1" outlineLevel="1" x14ac:dyDescent="0.2">
      <c r="A1994" s="5" t="s">
        <v>625</v>
      </c>
      <c r="D1994" s="4">
        <v>1786981.18</v>
      </c>
      <c r="E1994" s="4">
        <v>7391617.6199999899</v>
      </c>
      <c r="F1994" s="4">
        <v>6471227.5700000003</v>
      </c>
      <c r="G1994" s="4">
        <v>8904201.0600000005</v>
      </c>
      <c r="H1994" s="4">
        <v>9082285.0811999999</v>
      </c>
      <c r="I1994" s="4">
        <v>9263930.7828239892</v>
      </c>
    </row>
    <row r="1995" spans="1:9" hidden="1" outlineLevel="1" x14ac:dyDescent="0.2">
      <c r="A1995" s="5" t="s">
        <v>851</v>
      </c>
    </row>
    <row r="1996" spans="1:9" hidden="1" outlineLevel="1" x14ac:dyDescent="0.2">
      <c r="A1996" s="5" t="s">
        <v>625</v>
      </c>
      <c r="D1996" s="4">
        <v>824152.74</v>
      </c>
      <c r="E1996" s="4">
        <v>7153487.0800000001</v>
      </c>
      <c r="F1996" s="4">
        <v>4694835.34</v>
      </c>
      <c r="G1996" s="4">
        <v>6246708.29</v>
      </c>
      <c r="H1996" s="4">
        <v>6371642.4557999996</v>
      </c>
      <c r="I1996" s="4">
        <v>6499075.304916</v>
      </c>
    </row>
    <row r="1997" spans="1:9" hidden="1" outlineLevel="1" x14ac:dyDescent="0.2">
      <c r="A1997" s="5" t="s">
        <v>852</v>
      </c>
    </row>
    <row r="1998" spans="1:9" hidden="1" outlineLevel="1" x14ac:dyDescent="0.2">
      <c r="A1998" s="5" t="s">
        <v>625</v>
      </c>
      <c r="D1998" s="4">
        <v>-41.370000000000303</v>
      </c>
      <c r="E1998" s="4">
        <v>1682820</v>
      </c>
      <c r="F1998" s="4">
        <v>5000</v>
      </c>
      <c r="G1998" s="4">
        <v>5000</v>
      </c>
      <c r="H1998" s="4">
        <v>5100</v>
      </c>
      <c r="I1998" s="4">
        <v>5202</v>
      </c>
    </row>
    <row r="1999" spans="1:9" hidden="1" outlineLevel="1" x14ac:dyDescent="0.2">
      <c r="A1999" s="5" t="s">
        <v>853</v>
      </c>
    </row>
    <row r="2000" spans="1:9" hidden="1" outlineLevel="1" x14ac:dyDescent="0.2">
      <c r="A2000" s="5" t="s">
        <v>625</v>
      </c>
      <c r="D2000" s="4">
        <v>1106715.1000000001</v>
      </c>
      <c r="E2000" s="4">
        <v>2156783.89</v>
      </c>
      <c r="F2000" s="4">
        <v>1729758.51</v>
      </c>
      <c r="G2000" s="4">
        <v>1890604.6199999901</v>
      </c>
      <c r="H2000" s="4">
        <v>1928416.7124000001</v>
      </c>
      <c r="I2000" s="4">
        <v>1966985.0466479899</v>
      </c>
    </row>
    <row r="2001" spans="1:9" hidden="1" outlineLevel="1" x14ac:dyDescent="0.2">
      <c r="A2001" s="5" t="s">
        <v>854</v>
      </c>
    </row>
    <row r="2002" spans="1:9" hidden="1" outlineLevel="1" x14ac:dyDescent="0.2">
      <c r="A2002" s="5" t="s">
        <v>625</v>
      </c>
      <c r="D2002" s="4">
        <v>85531.889999999898</v>
      </c>
      <c r="E2002" s="4">
        <v>83282.84</v>
      </c>
      <c r="F2002" s="4">
        <v>152280.60999999999</v>
      </c>
      <c r="G2002" s="4">
        <v>70831.4399999999</v>
      </c>
      <c r="H2002" s="4">
        <v>72248.068799999994</v>
      </c>
      <c r="I2002" s="4">
        <v>73693.030176</v>
      </c>
    </row>
    <row r="2003" spans="1:9" hidden="1" outlineLevel="1" x14ac:dyDescent="0.2">
      <c r="A2003" s="5" t="s">
        <v>855</v>
      </c>
    </row>
    <row r="2004" spans="1:9" hidden="1" outlineLevel="1" x14ac:dyDescent="0.2">
      <c r="A2004" s="5" t="s">
        <v>625</v>
      </c>
      <c r="D2004" s="4">
        <v>121976.12</v>
      </c>
      <c r="E2004" s="4">
        <v>624298.93000000005</v>
      </c>
      <c r="F2004" s="4">
        <v>609360.59</v>
      </c>
      <c r="G2004" s="4">
        <v>605679.13</v>
      </c>
      <c r="H2004" s="4">
        <v>617792.71259999997</v>
      </c>
      <c r="I2004" s="4">
        <v>630148.56685199996</v>
      </c>
    </row>
    <row r="2005" spans="1:9" hidden="1" outlineLevel="1" x14ac:dyDescent="0.2">
      <c r="A2005" s="5" t="s">
        <v>856</v>
      </c>
    </row>
    <row r="2006" spans="1:9" hidden="1" outlineLevel="1" x14ac:dyDescent="0.2">
      <c r="A2006" s="5" t="s">
        <v>625</v>
      </c>
      <c r="D2006" s="4">
        <v>86789.47</v>
      </c>
      <c r="E2006" s="4">
        <v>314257.23</v>
      </c>
      <c r="F2006" s="4">
        <v>314715.17</v>
      </c>
      <c r="G2006" s="4">
        <v>319326.18999999901</v>
      </c>
      <c r="H2006" s="4">
        <v>325712.71379999898</v>
      </c>
      <c r="I2006" s="4">
        <v>332226.96807599999</v>
      </c>
    </row>
    <row r="2007" spans="1:9" hidden="1" outlineLevel="1" x14ac:dyDescent="0.2">
      <c r="A2007" s="5" t="s">
        <v>857</v>
      </c>
    </row>
    <row r="2008" spans="1:9" hidden="1" outlineLevel="1" x14ac:dyDescent="0.2">
      <c r="A2008" s="5" t="s">
        <v>625</v>
      </c>
      <c r="D2008" s="4">
        <v>45000</v>
      </c>
      <c r="E2008" s="4">
        <v>168618</v>
      </c>
      <c r="F2008" s="4">
        <v>159000</v>
      </c>
      <c r="G2008" s="4">
        <v>159000</v>
      </c>
      <c r="H2008" s="4">
        <v>162180</v>
      </c>
      <c r="I2008" s="4">
        <v>165423.59999999899</v>
      </c>
    </row>
    <row r="2009" spans="1:9" hidden="1" outlineLevel="1" x14ac:dyDescent="0.2">
      <c r="A2009" s="5" t="s">
        <v>858</v>
      </c>
    </row>
    <row r="2010" spans="1:9" hidden="1" outlineLevel="1" x14ac:dyDescent="0.2">
      <c r="A2010" s="5" t="s">
        <v>625</v>
      </c>
      <c r="D2010" s="4">
        <v>191466.63</v>
      </c>
      <c r="E2010" s="4">
        <v>601626.25</v>
      </c>
      <c r="F2010" s="4">
        <v>634564.93000000005</v>
      </c>
      <c r="G2010" s="4">
        <v>639040.64</v>
      </c>
      <c r="H2010" s="4">
        <v>651821.45279999997</v>
      </c>
      <c r="I2010" s="4">
        <v>664857.88185600005</v>
      </c>
    </row>
    <row r="2011" spans="1:9" hidden="1" outlineLevel="1" x14ac:dyDescent="0.2">
      <c r="A2011" s="5" t="s">
        <v>859</v>
      </c>
    </row>
    <row r="2012" spans="1:9" hidden="1" outlineLevel="1" x14ac:dyDescent="0.2">
      <c r="A2012" s="5" t="s">
        <v>625</v>
      </c>
      <c r="D2012" s="4">
        <v>451516.17</v>
      </c>
      <c r="E2012" s="4">
        <v>1857368.88</v>
      </c>
      <c r="F2012" s="4">
        <v>2047571.5899999901</v>
      </c>
      <c r="G2012" s="4">
        <v>2079775.9</v>
      </c>
      <c r="H2012" s="4">
        <v>2121371.4180000001</v>
      </c>
      <c r="I2012" s="4">
        <v>2163798.8463599999</v>
      </c>
    </row>
    <row r="2013" spans="1:9" hidden="1" outlineLevel="1" x14ac:dyDescent="0.2">
      <c r="A2013" s="5" t="s">
        <v>860</v>
      </c>
    </row>
    <row r="2014" spans="1:9" hidden="1" outlineLevel="1" x14ac:dyDescent="0.2">
      <c r="A2014" s="5" t="s">
        <v>625</v>
      </c>
      <c r="D2014" s="4">
        <v>266889.32999999903</v>
      </c>
      <c r="E2014" s="4">
        <v>1052345.9099999999</v>
      </c>
      <c r="F2014" s="4">
        <v>1128662.29</v>
      </c>
      <c r="G2014" s="4">
        <v>1158533.68</v>
      </c>
      <c r="H2014" s="4">
        <v>1181704.3536</v>
      </c>
      <c r="I2014" s="4">
        <v>1205338.4406719999</v>
      </c>
    </row>
    <row r="2015" spans="1:9" hidden="1" outlineLevel="1" x14ac:dyDescent="0.2">
      <c r="A2015" s="5" t="s">
        <v>861</v>
      </c>
    </row>
    <row r="2016" spans="1:9" hidden="1" outlineLevel="1" x14ac:dyDescent="0.2">
      <c r="A2016" s="5" t="s">
        <v>625</v>
      </c>
      <c r="D2016" s="4">
        <v>1862526.9</v>
      </c>
      <c r="E2016" s="4">
        <v>4019387.16</v>
      </c>
      <c r="F2016" s="4">
        <v>4695042.5099999905</v>
      </c>
      <c r="G2016" s="4">
        <v>4425864.0799999898</v>
      </c>
      <c r="H2016" s="4">
        <v>4514381.3616000004</v>
      </c>
      <c r="I2016" s="4">
        <v>4604668.9888319997</v>
      </c>
    </row>
    <row r="2017" spans="1:9" hidden="1" outlineLevel="1" x14ac:dyDescent="0.2">
      <c r="A2017" s="5" t="s">
        <v>862</v>
      </c>
    </row>
    <row r="2018" spans="1:9" hidden="1" outlineLevel="1" x14ac:dyDescent="0.2">
      <c r="A2018" s="5" t="s">
        <v>625</v>
      </c>
      <c r="D2018" s="4">
        <v>291368</v>
      </c>
      <c r="E2018" s="4">
        <v>1006105.01</v>
      </c>
      <c r="F2018" s="4">
        <v>1025440.01</v>
      </c>
      <c r="G2018" s="4">
        <v>967939.97</v>
      </c>
      <c r="H2018" s="4">
        <v>987298.76939999999</v>
      </c>
      <c r="I2018" s="4">
        <v>1007044.744788</v>
      </c>
    </row>
    <row r="2019" spans="1:9" hidden="1" outlineLevel="1" x14ac:dyDescent="0.2">
      <c r="A2019" s="5" t="s">
        <v>863</v>
      </c>
    </row>
    <row r="2020" spans="1:9" hidden="1" outlineLevel="1" x14ac:dyDescent="0.2">
      <c r="A2020" s="5" t="s">
        <v>625</v>
      </c>
      <c r="D2020" s="4">
        <v>3783186.71999999</v>
      </c>
      <c r="E2020" s="4">
        <v>9762654.0499999896</v>
      </c>
      <c r="F2020" s="4">
        <v>11419948.07</v>
      </c>
      <c r="G2020" s="4">
        <v>11739224.52</v>
      </c>
      <c r="H2020" s="4">
        <v>11974009.010399999</v>
      </c>
      <c r="I2020" s="4">
        <v>12213489.190608</v>
      </c>
    </row>
    <row r="2021" spans="1:9" hidden="1" outlineLevel="1" x14ac:dyDescent="0.2">
      <c r="A2021" s="5" t="s">
        <v>864</v>
      </c>
    </row>
    <row r="2022" spans="1:9" hidden="1" outlineLevel="1" x14ac:dyDescent="0.2">
      <c r="A2022" s="5" t="s">
        <v>625</v>
      </c>
      <c r="D2022" s="4">
        <v>173550.66999999899</v>
      </c>
      <c r="E2022" s="4">
        <v>1254000</v>
      </c>
      <c r="F2022" s="4">
        <v>1254000</v>
      </c>
      <c r="G2022" s="4">
        <v>1254000</v>
      </c>
      <c r="H2022" s="4">
        <v>1279080</v>
      </c>
      <c r="I2022" s="4">
        <v>1304661.6000000001</v>
      </c>
    </row>
    <row r="2023" spans="1:9" hidden="1" outlineLevel="1" x14ac:dyDescent="0.2">
      <c r="A2023" s="5" t="s">
        <v>865</v>
      </c>
    </row>
    <row r="2024" spans="1:9" hidden="1" outlineLevel="1" x14ac:dyDescent="0.2">
      <c r="A2024" s="5" t="s">
        <v>625</v>
      </c>
      <c r="D2024" s="4">
        <v>163859.04999999999</v>
      </c>
      <c r="E2024" s="4">
        <v>589932.99999999895</v>
      </c>
      <c r="F2024" s="4">
        <v>643783.55000000005</v>
      </c>
      <c r="G2024" s="4">
        <v>667497.80000000005</v>
      </c>
      <c r="H2024" s="4">
        <v>680847.75600000005</v>
      </c>
      <c r="I2024" s="4">
        <v>694464.71111999999</v>
      </c>
    </row>
    <row r="2025" spans="1:9" hidden="1" outlineLevel="1" x14ac:dyDescent="0.2">
      <c r="A2025" s="5" t="s">
        <v>866</v>
      </c>
    </row>
    <row r="2026" spans="1:9" hidden="1" outlineLevel="1" x14ac:dyDescent="0.2">
      <c r="A2026" s="5" t="s">
        <v>625</v>
      </c>
      <c r="D2026" s="4">
        <v>3701167.89</v>
      </c>
      <c r="E2026" s="4">
        <v>14927527.17</v>
      </c>
      <c r="F2026" s="4">
        <v>16234534.09</v>
      </c>
      <c r="G2026" s="4">
        <v>16670758.119999999</v>
      </c>
      <c r="H2026" s="4">
        <v>17004173.282400001</v>
      </c>
      <c r="I2026" s="4">
        <v>17344256.748048</v>
      </c>
    </row>
    <row r="2027" spans="1:9" hidden="1" outlineLevel="1" x14ac:dyDescent="0.2">
      <c r="A2027" s="5" t="s">
        <v>867</v>
      </c>
    </row>
    <row r="2028" spans="1:9" hidden="1" outlineLevel="1" x14ac:dyDescent="0.2">
      <c r="A2028" s="5" t="s">
        <v>625</v>
      </c>
      <c r="D2028" s="4">
        <v>72655.94</v>
      </c>
      <c r="E2028" s="4">
        <v>237023.53</v>
      </c>
      <c r="F2028" s="4">
        <v>239753.82</v>
      </c>
      <c r="G2028" s="4">
        <v>284036.03000000003</v>
      </c>
      <c r="H2028" s="4">
        <v>289716.75060000003</v>
      </c>
      <c r="I2028" s="4">
        <v>295511.08561200002</v>
      </c>
    </row>
    <row r="2029" spans="1:9" hidden="1" outlineLevel="1" x14ac:dyDescent="0.2">
      <c r="A2029" s="5" t="s">
        <v>868</v>
      </c>
    </row>
    <row r="2030" spans="1:9" hidden="1" outlineLevel="1" x14ac:dyDescent="0.2">
      <c r="A2030" s="5" t="s">
        <v>625</v>
      </c>
      <c r="D2030" s="4">
        <v>4195876.2199999904</v>
      </c>
      <c r="E2030" s="4">
        <v>19498245.530000001</v>
      </c>
      <c r="F2030" s="4">
        <v>19700794.379999999</v>
      </c>
      <c r="G2030" s="4">
        <v>19641032.739999998</v>
      </c>
      <c r="H2030" s="4">
        <v>20033853.3948</v>
      </c>
      <c r="I2030" s="4">
        <v>20434530.462696001</v>
      </c>
    </row>
    <row r="2031" spans="1:9" hidden="1" outlineLevel="1" x14ac:dyDescent="0.2">
      <c r="A2031" s="5" t="s">
        <v>869</v>
      </c>
    </row>
    <row r="2032" spans="1:9" hidden="1" outlineLevel="1" x14ac:dyDescent="0.2">
      <c r="A2032" s="5" t="s">
        <v>625</v>
      </c>
      <c r="D2032" s="4">
        <v>7573496.5999999996</v>
      </c>
      <c r="E2032" s="4">
        <v>28010022.849999901</v>
      </c>
      <c r="F2032" s="4">
        <v>29409970.629999999</v>
      </c>
      <c r="G2032" s="4">
        <v>30608175.239999902</v>
      </c>
      <c r="H2032" s="4">
        <v>31220338.744799901</v>
      </c>
      <c r="I2032" s="4">
        <v>31844745.5196959</v>
      </c>
    </row>
    <row r="2033" spans="1:9" hidden="1" outlineLevel="1" x14ac:dyDescent="0.2">
      <c r="A2033" s="5" t="s">
        <v>870</v>
      </c>
    </row>
    <row r="2034" spans="1:9" hidden="1" outlineLevel="1" x14ac:dyDescent="0.2">
      <c r="A2034" s="5" t="s">
        <v>625</v>
      </c>
      <c r="D2034" s="4">
        <v>746808.99</v>
      </c>
      <c r="E2034" s="4">
        <v>2158825.0499999998</v>
      </c>
      <c r="F2034" s="4">
        <v>1851119.8399999901</v>
      </c>
      <c r="G2034" s="4">
        <v>2036554.04</v>
      </c>
      <c r="H2034" s="4">
        <v>2077285.1207999999</v>
      </c>
      <c r="I2034" s="4">
        <v>2118830.8232160001</v>
      </c>
    </row>
    <row r="2035" spans="1:9" hidden="1" outlineLevel="1" x14ac:dyDescent="0.2">
      <c r="A2035" s="5" t="s">
        <v>871</v>
      </c>
    </row>
    <row r="2036" spans="1:9" hidden="1" outlineLevel="1" x14ac:dyDescent="0.2">
      <c r="A2036" s="5" t="s">
        <v>625</v>
      </c>
      <c r="D2036" s="4">
        <v>720463.99</v>
      </c>
      <c r="E2036" s="4">
        <v>3043822.54</v>
      </c>
      <c r="F2036" s="4">
        <v>1270337.5999999901</v>
      </c>
      <c r="G2036" s="4">
        <v>1354250.89</v>
      </c>
      <c r="H2036" s="4">
        <v>1381335.9077999999</v>
      </c>
      <c r="I2036" s="4">
        <v>1408962.62595599</v>
      </c>
    </row>
    <row r="2037" spans="1:9" hidden="1" outlineLevel="1" x14ac:dyDescent="0.2">
      <c r="A2037" s="5" t="s">
        <v>872</v>
      </c>
    </row>
    <row r="2038" spans="1:9" hidden="1" outlineLevel="1" x14ac:dyDescent="0.2">
      <c r="A2038" s="5" t="s">
        <v>625</v>
      </c>
      <c r="D2038" s="4">
        <v>20832083.75</v>
      </c>
      <c r="E2038" s="4">
        <v>74552705.079999998</v>
      </c>
      <c r="F2038" s="4">
        <v>77979736.469999999</v>
      </c>
      <c r="G2038" s="4">
        <v>81567988.3699999</v>
      </c>
      <c r="H2038" s="4">
        <v>83199348.137400001</v>
      </c>
      <c r="I2038" s="4">
        <v>84863335.100148007</v>
      </c>
    </row>
    <row r="2039" spans="1:9" hidden="1" outlineLevel="1" x14ac:dyDescent="0.2">
      <c r="A2039" s="5" t="s">
        <v>873</v>
      </c>
    </row>
    <row r="2040" spans="1:9" hidden="1" outlineLevel="1" x14ac:dyDescent="0.2">
      <c r="A2040" s="5" t="s">
        <v>625</v>
      </c>
      <c r="D2040" s="4">
        <v>2732881.79</v>
      </c>
      <c r="E2040" s="4">
        <v>9863582.5999999996</v>
      </c>
      <c r="F2040" s="4">
        <v>9741268.0999999996</v>
      </c>
      <c r="G2040" s="4">
        <v>10678965.18</v>
      </c>
      <c r="H2040" s="4">
        <v>10892544.4836</v>
      </c>
      <c r="I2040" s="4">
        <v>11110395.373272</v>
      </c>
    </row>
    <row r="2041" spans="1:9" hidden="1" outlineLevel="1" x14ac:dyDescent="0.2">
      <c r="A2041" s="5" t="s">
        <v>874</v>
      </c>
    </row>
    <row r="2042" spans="1:9" hidden="1" outlineLevel="1" x14ac:dyDescent="0.2">
      <c r="A2042" s="5" t="s">
        <v>625</v>
      </c>
      <c r="D2042" s="4">
        <v>12372552.82</v>
      </c>
      <c r="E2042" s="4">
        <v>47657191.130000003</v>
      </c>
      <c r="F2042" s="4">
        <v>49339303.560000002</v>
      </c>
      <c r="G2042" s="4">
        <v>49802962.18</v>
      </c>
      <c r="H2042" s="4">
        <v>50799021.423600003</v>
      </c>
      <c r="I2042" s="4">
        <v>51815001.852072001</v>
      </c>
    </row>
    <row r="2043" spans="1:9" hidden="1" outlineLevel="1" x14ac:dyDescent="0.2">
      <c r="A2043" s="5" t="s">
        <v>875</v>
      </c>
    </row>
    <row r="2044" spans="1:9" hidden="1" outlineLevel="1" x14ac:dyDescent="0.2">
      <c r="A2044" s="5" t="s">
        <v>625</v>
      </c>
      <c r="D2044" s="4">
        <v>48010.3299999999</v>
      </c>
      <c r="E2044" s="4">
        <v>383476.52</v>
      </c>
      <c r="F2044" s="4">
        <v>104021.72</v>
      </c>
      <c r="G2044" s="4">
        <v>243864.37</v>
      </c>
      <c r="H2044" s="4">
        <v>248741.6574</v>
      </c>
      <c r="I2044" s="4">
        <v>253716.490548</v>
      </c>
    </row>
    <row r="2045" spans="1:9" hidden="1" outlineLevel="1" x14ac:dyDescent="0.2">
      <c r="A2045" s="5" t="s">
        <v>876</v>
      </c>
    </row>
    <row r="2046" spans="1:9" hidden="1" outlineLevel="1" x14ac:dyDescent="0.2">
      <c r="A2046" s="5" t="s">
        <v>625</v>
      </c>
      <c r="D2046" s="4">
        <v>25555005.559999902</v>
      </c>
      <c r="E2046" s="4">
        <v>80686059.140000001</v>
      </c>
      <c r="F2046" s="4">
        <v>87668029.439999998</v>
      </c>
      <c r="G2046" s="4">
        <v>83646833.150000006</v>
      </c>
      <c r="H2046" s="4">
        <v>85319769.812999994</v>
      </c>
      <c r="I2046" s="4">
        <v>87026165.209260002</v>
      </c>
    </row>
    <row r="2047" spans="1:9" hidden="1" outlineLevel="1" x14ac:dyDescent="0.2">
      <c r="A2047" s="5" t="s">
        <v>877</v>
      </c>
    </row>
    <row r="2048" spans="1:9" hidden="1" outlineLevel="1" x14ac:dyDescent="0.2">
      <c r="A2048" s="5" t="s">
        <v>625</v>
      </c>
      <c r="D2048" s="4">
        <v>1395740.76</v>
      </c>
      <c r="E2048" s="4">
        <v>29490.98</v>
      </c>
      <c r="F2048" s="4">
        <v>17837.52</v>
      </c>
      <c r="G2048" s="4">
        <v>72873.72</v>
      </c>
      <c r="H2048" s="4">
        <v>74331.194399999993</v>
      </c>
      <c r="I2048" s="4">
        <v>75817.818287999995</v>
      </c>
    </row>
    <row r="2049" spans="1:9" hidden="1" outlineLevel="1" x14ac:dyDescent="0.2">
      <c r="A2049" s="5" t="s">
        <v>878</v>
      </c>
    </row>
    <row r="2050" spans="1:9" hidden="1" outlineLevel="1" x14ac:dyDescent="0.2">
      <c r="A2050" s="5" t="s">
        <v>625</v>
      </c>
      <c r="D2050" s="4">
        <v>11326867.140000001</v>
      </c>
      <c r="E2050" s="4">
        <v>38299824.829999998</v>
      </c>
      <c r="F2050" s="4">
        <v>34946054.170000002</v>
      </c>
      <c r="G2050" s="4">
        <v>31901819.809999999</v>
      </c>
      <c r="H2050" s="4">
        <v>32539856.206199899</v>
      </c>
      <c r="I2050" s="4">
        <v>33190653.330324002</v>
      </c>
    </row>
    <row r="2051" spans="1:9" hidden="1" outlineLevel="1" x14ac:dyDescent="0.2">
      <c r="A2051" s="5" t="s">
        <v>879</v>
      </c>
    </row>
    <row r="2052" spans="1:9" hidden="1" outlineLevel="1" x14ac:dyDescent="0.2">
      <c r="A2052" s="5" t="s">
        <v>625</v>
      </c>
      <c r="D2052" s="4">
        <v>738862.02</v>
      </c>
      <c r="E2052" s="4">
        <v>3050450.4199999901</v>
      </c>
      <c r="F2052" s="4">
        <v>453560.19</v>
      </c>
      <c r="G2052" s="4">
        <v>456932.33999999898</v>
      </c>
      <c r="H2052" s="4">
        <v>466070.98680000001</v>
      </c>
      <c r="I2052" s="4">
        <v>475392.40653599898</v>
      </c>
    </row>
    <row r="2053" spans="1:9" hidden="1" outlineLevel="1" x14ac:dyDescent="0.2">
      <c r="A2053" s="5" t="s">
        <v>880</v>
      </c>
    </row>
    <row r="2054" spans="1:9" hidden="1" outlineLevel="1" x14ac:dyDescent="0.2">
      <c r="A2054" s="5" t="s">
        <v>625</v>
      </c>
      <c r="D2054" s="4">
        <v>851261.76</v>
      </c>
      <c r="E2054" s="4">
        <v>3566530.21999999</v>
      </c>
      <c r="F2054" s="4">
        <v>3954104.3199999901</v>
      </c>
      <c r="G2054" s="4">
        <v>4089182.32</v>
      </c>
      <c r="H2054" s="4">
        <v>4170965.9663999998</v>
      </c>
      <c r="I2054" s="4">
        <v>4254385.2857280001</v>
      </c>
    </row>
    <row r="2055" spans="1:9" hidden="1" outlineLevel="1" x14ac:dyDescent="0.2">
      <c r="A2055" s="5" t="s">
        <v>881</v>
      </c>
    </row>
    <row r="2056" spans="1:9" hidden="1" outlineLevel="1" x14ac:dyDescent="0.2">
      <c r="A2056" s="5" t="s">
        <v>625</v>
      </c>
      <c r="D2056" s="4">
        <v>803229.42</v>
      </c>
      <c r="E2056" s="4">
        <v>2489191.52</v>
      </c>
      <c r="F2056" s="4">
        <v>2569341.36</v>
      </c>
      <c r="G2056" s="4">
        <v>2645055.0499999998</v>
      </c>
      <c r="H2056" s="4">
        <v>2697956.1510000001</v>
      </c>
      <c r="I2056" s="4">
        <v>2751915.2740199999</v>
      </c>
    </row>
    <row r="2057" spans="1:9" hidden="1" outlineLevel="1" x14ac:dyDescent="0.2">
      <c r="A2057" s="5" t="s">
        <v>882</v>
      </c>
    </row>
    <row r="2058" spans="1:9" hidden="1" outlineLevel="1" x14ac:dyDescent="0.2">
      <c r="A2058" s="5" t="s">
        <v>625</v>
      </c>
      <c r="D2058" s="4">
        <v>6672595.0800000001</v>
      </c>
      <c r="E2058" s="4">
        <v>18084320.769999899</v>
      </c>
      <c r="F2058" s="4">
        <v>14241782.4799999</v>
      </c>
      <c r="G2058" s="4">
        <v>15746958.65</v>
      </c>
      <c r="H2058" s="4">
        <v>16061897.823000001</v>
      </c>
      <c r="I2058" s="4">
        <v>16383135.77946</v>
      </c>
    </row>
    <row r="2059" spans="1:9" hidden="1" outlineLevel="1" x14ac:dyDescent="0.2">
      <c r="A2059" s="5" t="s">
        <v>883</v>
      </c>
    </row>
    <row r="2060" spans="1:9" hidden="1" outlineLevel="1" x14ac:dyDescent="0.2">
      <c r="A2060" s="5" t="s">
        <v>625</v>
      </c>
      <c r="D2060" s="4">
        <v>1961482.5799999901</v>
      </c>
      <c r="E2060" s="4">
        <v>4848247.9699999904</v>
      </c>
      <c r="F2060" s="4">
        <v>7007719.0199999996</v>
      </c>
      <c r="G2060" s="4">
        <v>5164888.4199999897</v>
      </c>
      <c r="H2060" s="4">
        <v>5268186.1883999901</v>
      </c>
      <c r="I2060" s="4">
        <v>5373549.9121679896</v>
      </c>
    </row>
    <row r="2061" spans="1:9" hidden="1" outlineLevel="1" x14ac:dyDescent="0.2">
      <c r="A2061" s="5" t="s">
        <v>884</v>
      </c>
    </row>
    <row r="2062" spans="1:9" hidden="1" outlineLevel="1" x14ac:dyDescent="0.2">
      <c r="A2062" s="5" t="s">
        <v>625</v>
      </c>
      <c r="D2062" s="4">
        <v>1327770.95</v>
      </c>
      <c r="E2062" s="4">
        <v>8660956.1099999994</v>
      </c>
      <c r="F2062" s="4">
        <v>5883308.1500000004</v>
      </c>
      <c r="G2062" s="4">
        <v>4947119.6399999997</v>
      </c>
      <c r="H2062" s="4">
        <v>5046062.0328000002</v>
      </c>
      <c r="I2062" s="4">
        <v>5146983.2734559998</v>
      </c>
    </row>
    <row r="2063" spans="1:9" hidden="1" outlineLevel="1" x14ac:dyDescent="0.2">
      <c r="A2063" s="5" t="s">
        <v>885</v>
      </c>
    </row>
    <row r="2064" spans="1:9" hidden="1" outlineLevel="1" x14ac:dyDescent="0.2">
      <c r="A2064" s="5" t="s">
        <v>625</v>
      </c>
      <c r="D2064" s="4">
        <v>382039.99</v>
      </c>
      <c r="E2064" s="4">
        <v>1687219.75999999</v>
      </c>
      <c r="F2064" s="4">
        <v>1268517.04</v>
      </c>
      <c r="G2064" s="4">
        <v>1372797.07</v>
      </c>
      <c r="H2064" s="4">
        <v>1400253.0114</v>
      </c>
      <c r="I2064" s="4">
        <v>1428258.0716279999</v>
      </c>
    </row>
    <row r="2065" spans="1:9" hidden="1" outlineLevel="1" x14ac:dyDescent="0.2">
      <c r="A2065" s="5" t="s">
        <v>886</v>
      </c>
    </row>
    <row r="2066" spans="1:9" hidden="1" outlineLevel="1" x14ac:dyDescent="0.2">
      <c r="A2066" s="5" t="s">
        <v>625</v>
      </c>
      <c r="D2066" s="4">
        <v>479365.39999999898</v>
      </c>
      <c r="E2066" s="4">
        <v>1904777.35</v>
      </c>
      <c r="F2066" s="4">
        <v>1708562.39</v>
      </c>
      <c r="G2066" s="4">
        <v>1734288.8199999901</v>
      </c>
      <c r="H2066" s="4">
        <v>1768974.5963999899</v>
      </c>
      <c r="I2066" s="4">
        <v>1804354.0883279899</v>
      </c>
    </row>
    <row r="2067" spans="1:9" hidden="1" outlineLevel="1" x14ac:dyDescent="0.2">
      <c r="A2067" s="5" t="s">
        <v>887</v>
      </c>
    </row>
    <row r="2068" spans="1:9" hidden="1" outlineLevel="1" x14ac:dyDescent="0.2">
      <c r="A2068" s="5" t="s">
        <v>625</v>
      </c>
      <c r="D2068" s="4">
        <v>4291589.8099999903</v>
      </c>
      <c r="E2068" s="4">
        <v>29933994.100000001</v>
      </c>
      <c r="F2068" s="4">
        <v>17412557.649999902</v>
      </c>
      <c r="G2068" s="4">
        <v>16556614.289999999</v>
      </c>
      <c r="H2068" s="4">
        <v>16887746.575800002</v>
      </c>
      <c r="I2068" s="4">
        <v>17225501.507316001</v>
      </c>
    </row>
    <row r="2069" spans="1:9" hidden="1" outlineLevel="1" x14ac:dyDescent="0.2">
      <c r="A2069" s="5" t="s">
        <v>888</v>
      </c>
    </row>
    <row r="2070" spans="1:9" hidden="1" outlineLevel="1" x14ac:dyDescent="0.2">
      <c r="A2070" s="5" t="s">
        <v>625</v>
      </c>
      <c r="D2070" s="4">
        <v>1154420.95</v>
      </c>
      <c r="E2070" s="4">
        <v>3109373.12</v>
      </c>
      <c r="F2070" s="4">
        <v>3014292.59</v>
      </c>
      <c r="G2070" s="4">
        <v>2985933.4</v>
      </c>
      <c r="H2070" s="4">
        <v>3045652.068</v>
      </c>
      <c r="I2070" s="4">
        <v>3106565.1093600001</v>
      </c>
    </row>
    <row r="2071" spans="1:9" hidden="1" outlineLevel="1" x14ac:dyDescent="0.2">
      <c r="A2071" s="5" t="s">
        <v>889</v>
      </c>
    </row>
    <row r="2072" spans="1:9" hidden="1" outlineLevel="1" x14ac:dyDescent="0.2">
      <c r="A2072" s="5" t="s">
        <v>625</v>
      </c>
      <c r="D2072" s="4">
        <v>660412.61</v>
      </c>
      <c r="E2072" s="4">
        <v>1648232.92</v>
      </c>
      <c r="F2072" s="4">
        <v>464106.33</v>
      </c>
      <c r="G2072" s="4">
        <v>477955.69999999902</v>
      </c>
      <c r="H2072" s="4">
        <v>487514.81399999902</v>
      </c>
      <c r="I2072" s="4">
        <v>497265.11027999897</v>
      </c>
    </row>
    <row r="2073" spans="1:9" hidden="1" outlineLevel="1" x14ac:dyDescent="0.2">
      <c r="A2073" s="5" t="s">
        <v>890</v>
      </c>
    </row>
    <row r="2074" spans="1:9" hidden="1" outlineLevel="1" x14ac:dyDescent="0.2">
      <c r="A2074" s="5" t="s">
        <v>625</v>
      </c>
      <c r="D2074" s="4">
        <v>19439.22</v>
      </c>
      <c r="E2074" s="4">
        <v>65416.56</v>
      </c>
      <c r="F2074" s="4">
        <v>66098.959999999905</v>
      </c>
      <c r="G2074" s="4">
        <v>66795.909999999902</v>
      </c>
      <c r="H2074" s="4">
        <v>68131.828200000004</v>
      </c>
      <c r="I2074" s="4">
        <v>69494.464763999902</v>
      </c>
    </row>
    <row r="2075" spans="1:9" hidden="1" outlineLevel="1" x14ac:dyDescent="0.2">
      <c r="A2075" s="5" t="s">
        <v>891</v>
      </c>
    </row>
    <row r="2076" spans="1:9" hidden="1" outlineLevel="1" x14ac:dyDescent="0.2">
      <c r="A2076" s="5" t="s">
        <v>625</v>
      </c>
      <c r="D2076" s="4">
        <v>1862580.96999999</v>
      </c>
      <c r="E2076" s="4">
        <v>6664042.9199999897</v>
      </c>
      <c r="F2076" s="4">
        <v>6917557.5099999998</v>
      </c>
      <c r="G2076" s="4">
        <v>7370787.2199999997</v>
      </c>
      <c r="H2076" s="4">
        <v>7518202.9643999999</v>
      </c>
      <c r="I2076" s="4">
        <v>7668567.0236879997</v>
      </c>
    </row>
    <row r="2077" spans="1:9" hidden="1" outlineLevel="1" x14ac:dyDescent="0.2">
      <c r="A2077" s="5" t="s">
        <v>892</v>
      </c>
    </row>
    <row r="2078" spans="1:9" hidden="1" outlineLevel="1" x14ac:dyDescent="0.2">
      <c r="A2078" s="5" t="s">
        <v>625</v>
      </c>
      <c r="D2078" s="4">
        <v>9136.82</v>
      </c>
      <c r="E2078" s="4">
        <v>18329.8</v>
      </c>
      <c r="F2078" s="4">
        <v>18894.009999999998</v>
      </c>
      <c r="G2078" s="4">
        <v>19539.990000000002</v>
      </c>
      <c r="H2078" s="4">
        <v>19930.789799999999</v>
      </c>
      <c r="I2078" s="4">
        <v>20329.405596000001</v>
      </c>
    </row>
    <row r="2079" spans="1:9" hidden="1" outlineLevel="1" x14ac:dyDescent="0.2">
      <c r="A2079" s="5" t="s">
        <v>893</v>
      </c>
    </row>
    <row r="2080" spans="1:9" hidden="1" outlineLevel="1" x14ac:dyDescent="0.2">
      <c r="A2080" s="5" t="s">
        <v>625</v>
      </c>
      <c r="D2080" s="4">
        <v>218903.57</v>
      </c>
      <c r="E2080" s="4">
        <v>898587.72</v>
      </c>
      <c r="F2080" s="4">
        <v>887212.73</v>
      </c>
      <c r="G2080" s="4">
        <v>907589.55999999901</v>
      </c>
      <c r="H2080" s="4">
        <v>925741.35119999899</v>
      </c>
      <c r="I2080" s="4">
        <v>944256.17822399898</v>
      </c>
    </row>
    <row r="2081" spans="1:9" hidden="1" outlineLevel="1" x14ac:dyDescent="0.2">
      <c r="A2081" s="5" t="s">
        <v>894</v>
      </c>
    </row>
    <row r="2082" spans="1:9" hidden="1" outlineLevel="1" x14ac:dyDescent="0.2">
      <c r="A2082" s="5" t="s">
        <v>625</v>
      </c>
      <c r="D2082" s="4">
        <v>34892.75</v>
      </c>
      <c r="E2082" s="4">
        <v>143232.84</v>
      </c>
      <c r="F2082" s="4">
        <v>141419.79999999999</v>
      </c>
      <c r="G2082" s="4">
        <v>144667.64000000001</v>
      </c>
      <c r="H2082" s="4">
        <v>147560.99280000001</v>
      </c>
      <c r="I2082" s="4">
        <v>150512.21265599999</v>
      </c>
    </row>
    <row r="2083" spans="1:9" hidden="1" outlineLevel="1" x14ac:dyDescent="0.2">
      <c r="A2083" s="5" t="s">
        <v>895</v>
      </c>
    </row>
    <row r="2084" spans="1:9" hidden="1" outlineLevel="1" x14ac:dyDescent="0.2">
      <c r="A2084" s="5" t="s">
        <v>625</v>
      </c>
      <c r="D2084" s="4">
        <v>54769.33</v>
      </c>
      <c r="E2084" s="4">
        <v>222817.22999999899</v>
      </c>
      <c r="F2084" s="4">
        <v>222489.09</v>
      </c>
      <c r="G2084" s="4">
        <v>227545.53999999899</v>
      </c>
      <c r="H2084" s="4">
        <v>232096.45079999999</v>
      </c>
      <c r="I2084" s="4">
        <v>236738.379816</v>
      </c>
    </row>
    <row r="2085" spans="1:9" hidden="1" outlineLevel="1" x14ac:dyDescent="0.2">
      <c r="A2085" s="5" t="s">
        <v>896</v>
      </c>
    </row>
    <row r="2086" spans="1:9" hidden="1" outlineLevel="1" x14ac:dyDescent="0.2">
      <c r="A2086" s="5" t="s">
        <v>625</v>
      </c>
      <c r="D2086" s="4">
        <v>411177.04</v>
      </c>
      <c r="E2086" s="4">
        <v>1107672.1200000001</v>
      </c>
      <c r="F2086" s="4">
        <v>1142112.1499999999</v>
      </c>
      <c r="G2086" s="4">
        <v>1180362.0900000001</v>
      </c>
      <c r="H2086" s="4">
        <v>1203969.3318</v>
      </c>
      <c r="I2086" s="4">
        <v>1228048.7184359999</v>
      </c>
    </row>
    <row r="2087" spans="1:9" hidden="1" outlineLevel="1" x14ac:dyDescent="0.2">
      <c r="A2087" s="5" t="s">
        <v>897</v>
      </c>
    </row>
    <row r="2088" spans="1:9" hidden="1" outlineLevel="1" x14ac:dyDescent="0.2">
      <c r="A2088" s="5" t="s">
        <v>625</v>
      </c>
      <c r="D2088" s="4">
        <v>1876112</v>
      </c>
      <c r="E2088" s="4">
        <v>8056853.8200000003</v>
      </c>
      <c r="F2088" s="4">
        <v>8175970.1999999899</v>
      </c>
      <c r="G2088" s="4">
        <v>8388545.4000000004</v>
      </c>
      <c r="H2088" s="4">
        <v>8556316.3080000002</v>
      </c>
      <c r="I2088" s="4">
        <v>8727442.6341600008</v>
      </c>
    </row>
    <row r="2089" spans="1:9" hidden="1" outlineLevel="1" x14ac:dyDescent="0.2">
      <c r="A2089" s="5" t="s">
        <v>898</v>
      </c>
    </row>
    <row r="2090" spans="1:9" hidden="1" outlineLevel="1" x14ac:dyDescent="0.2">
      <c r="A2090" s="5" t="s">
        <v>625</v>
      </c>
      <c r="D2090" s="4">
        <v>57951.33</v>
      </c>
      <c r="E2090" s="4">
        <v>228148.16999999899</v>
      </c>
      <c r="F2090" s="4">
        <v>235117.39</v>
      </c>
      <c r="G2090" s="4">
        <v>243428.28</v>
      </c>
      <c r="H2090" s="4">
        <v>248296.8456</v>
      </c>
      <c r="I2090" s="4">
        <v>253262.78251200001</v>
      </c>
    </row>
    <row r="2091" spans="1:9" hidden="1" outlineLevel="1" x14ac:dyDescent="0.2">
      <c r="A2091" s="5" t="s">
        <v>899</v>
      </c>
    </row>
    <row r="2092" spans="1:9" hidden="1" outlineLevel="1" x14ac:dyDescent="0.2">
      <c r="A2092" s="5" t="s">
        <v>625</v>
      </c>
      <c r="D2092" s="4">
        <v>543647.26</v>
      </c>
      <c r="E2092" s="4">
        <v>2132589.88</v>
      </c>
      <c r="F2092" s="4">
        <v>3325046.82</v>
      </c>
      <c r="G2092" s="4">
        <v>3252433.41</v>
      </c>
      <c r="H2092" s="4">
        <v>3317482.0781999999</v>
      </c>
      <c r="I2092" s="4">
        <v>3383831.7197639998</v>
      </c>
    </row>
    <row r="2093" spans="1:9" hidden="1" outlineLevel="1" x14ac:dyDescent="0.2">
      <c r="A2093" s="5" t="s">
        <v>900</v>
      </c>
    </row>
    <row r="2094" spans="1:9" hidden="1" outlineLevel="1" x14ac:dyDescent="0.2">
      <c r="A2094" s="5" t="s">
        <v>625</v>
      </c>
      <c r="D2094" s="4">
        <v>125189.7</v>
      </c>
      <c r="E2094" s="4">
        <v>375000</v>
      </c>
      <c r="F2094" s="4">
        <v>375000</v>
      </c>
      <c r="G2094" s="4">
        <v>375000</v>
      </c>
      <c r="H2094" s="4">
        <v>382500</v>
      </c>
      <c r="I2094" s="4">
        <v>390150</v>
      </c>
    </row>
    <row r="2095" spans="1:9" hidden="1" outlineLevel="1" x14ac:dyDescent="0.2">
      <c r="A2095" s="5" t="s">
        <v>901</v>
      </c>
    </row>
    <row r="2096" spans="1:9" hidden="1" outlineLevel="1" x14ac:dyDescent="0.2">
      <c r="A2096" s="5" t="s">
        <v>625</v>
      </c>
      <c r="D2096" s="4">
        <v>5368212.01</v>
      </c>
      <c r="E2096" s="4">
        <v>22937595.509999901</v>
      </c>
      <c r="F2096" s="4">
        <v>18491427.079999998</v>
      </c>
      <c r="G2096" s="4">
        <v>18911182.469999999</v>
      </c>
      <c r="H2096" s="4">
        <v>19289406.119399998</v>
      </c>
      <c r="I2096" s="4">
        <v>19675194.241788</v>
      </c>
    </row>
    <row r="2097" spans="1:9" hidden="1" outlineLevel="1" x14ac:dyDescent="0.2">
      <c r="A2097" s="5" t="s">
        <v>902</v>
      </c>
    </row>
    <row r="2098" spans="1:9" hidden="1" outlineLevel="1" x14ac:dyDescent="0.2">
      <c r="A2098" s="5" t="s">
        <v>625</v>
      </c>
      <c r="D2098" s="4">
        <v>4294618.18</v>
      </c>
      <c r="E2098" s="4">
        <v>3185314.04</v>
      </c>
      <c r="F2098" s="4">
        <v>1874690.99</v>
      </c>
      <c r="G2098" s="4">
        <v>1940017.19</v>
      </c>
      <c r="H2098" s="4">
        <v>1978817.5337999901</v>
      </c>
      <c r="I2098" s="4">
        <v>2018393.884476</v>
      </c>
    </row>
    <row r="2099" spans="1:9" hidden="1" outlineLevel="1" x14ac:dyDescent="0.2">
      <c r="A2099" s="5" t="s">
        <v>903</v>
      </c>
    </row>
    <row r="2100" spans="1:9" hidden="1" outlineLevel="1" x14ac:dyDescent="0.2">
      <c r="A2100" s="5" t="s">
        <v>625</v>
      </c>
      <c r="D2100" s="4">
        <v>1527166.3</v>
      </c>
      <c r="E2100" s="4">
        <v>2420008.8099999898</v>
      </c>
      <c r="F2100" s="4">
        <v>2128606.9199999901</v>
      </c>
      <c r="G2100" s="4">
        <v>1885191.16</v>
      </c>
      <c r="H2100" s="4">
        <v>1922894.9831999999</v>
      </c>
      <c r="I2100" s="4">
        <v>1961352.882864</v>
      </c>
    </row>
    <row r="2101" spans="1:9" hidden="1" outlineLevel="1" x14ac:dyDescent="0.2">
      <c r="A2101" s="5" t="s">
        <v>904</v>
      </c>
    </row>
    <row r="2102" spans="1:9" hidden="1" outlineLevel="1" x14ac:dyDescent="0.2">
      <c r="A2102" s="5" t="s">
        <v>625</v>
      </c>
      <c r="D2102" s="4">
        <v>1634385.0699999901</v>
      </c>
      <c r="E2102" s="4">
        <v>4015086.4099999899</v>
      </c>
      <c r="F2102" s="4">
        <v>4108463.0399999898</v>
      </c>
      <c r="G2102" s="4">
        <v>4210198.17</v>
      </c>
      <c r="H2102" s="4">
        <v>4294402.1333999997</v>
      </c>
      <c r="I2102" s="4">
        <v>4380290.1760679996</v>
      </c>
    </row>
    <row r="2103" spans="1:9" hidden="1" outlineLevel="1" x14ac:dyDescent="0.2">
      <c r="A2103" s="5" t="s">
        <v>905</v>
      </c>
    </row>
    <row r="2104" spans="1:9" hidden="1" outlineLevel="1" x14ac:dyDescent="0.2">
      <c r="A2104" s="5" t="s">
        <v>625</v>
      </c>
      <c r="D2104" s="4">
        <v>33153</v>
      </c>
      <c r="E2104" s="4">
        <v>12000</v>
      </c>
      <c r="F2104" s="4">
        <v>12000</v>
      </c>
      <c r="G2104" s="4">
        <v>-12000</v>
      </c>
      <c r="H2104" s="4">
        <v>-12240</v>
      </c>
      <c r="I2104" s="4">
        <v>-12484.8</v>
      </c>
    </row>
    <row r="2105" spans="1:9" hidden="1" outlineLevel="1" x14ac:dyDescent="0.2">
      <c r="A2105" s="5" t="s">
        <v>906</v>
      </c>
    </row>
    <row r="2106" spans="1:9" hidden="1" outlineLevel="1" x14ac:dyDescent="0.2">
      <c r="A2106" s="5" t="s">
        <v>625</v>
      </c>
      <c r="E2106" s="4">
        <v>1</v>
      </c>
    </row>
    <row r="2107" spans="1:9" hidden="1" outlineLevel="1" x14ac:dyDescent="0.2">
      <c r="A2107" s="5" t="s">
        <v>907</v>
      </c>
    </row>
    <row r="2108" spans="1:9" hidden="1" outlineLevel="1" x14ac:dyDescent="0.2">
      <c r="A2108" s="5" t="s">
        <v>625</v>
      </c>
      <c r="E2108" s="4">
        <v>1</v>
      </c>
    </row>
    <row r="2109" spans="1:9" hidden="1" outlineLevel="1" x14ac:dyDescent="0.2">
      <c r="A2109" s="5" t="s">
        <v>908</v>
      </c>
    </row>
    <row r="2110" spans="1:9" hidden="1" outlineLevel="1" x14ac:dyDescent="0.2">
      <c r="A2110" s="5" t="s">
        <v>625</v>
      </c>
      <c r="D2110" s="4">
        <v>723650</v>
      </c>
      <c r="E2110" s="4">
        <v>3463572</v>
      </c>
      <c r="F2110" s="4">
        <v>2678713</v>
      </c>
      <c r="G2110" s="4">
        <v>2234074</v>
      </c>
      <c r="H2110" s="4">
        <v>1981994</v>
      </c>
      <c r="I2110" s="4">
        <v>1819128</v>
      </c>
    </row>
    <row r="2111" spans="1:9" hidden="1" outlineLevel="1" x14ac:dyDescent="0.2">
      <c r="A2111" s="5" t="s">
        <v>909</v>
      </c>
    </row>
    <row r="2112" spans="1:9" hidden="1" outlineLevel="1" x14ac:dyDescent="0.2">
      <c r="A2112" s="5" t="s">
        <v>625</v>
      </c>
      <c r="E2112" s="4">
        <v>1</v>
      </c>
    </row>
    <row r="2113" spans="1:9" hidden="1" outlineLevel="1" x14ac:dyDescent="0.2">
      <c r="A2113" s="5" t="s">
        <v>910</v>
      </c>
    </row>
    <row r="2114" spans="1:9" hidden="1" outlineLevel="1" x14ac:dyDescent="0.2">
      <c r="A2114" s="5" t="s">
        <v>625</v>
      </c>
      <c r="E2114" s="4">
        <v>1</v>
      </c>
    </row>
    <row r="2115" spans="1:9" hidden="1" outlineLevel="1" x14ac:dyDescent="0.2">
      <c r="A2115" s="5" t="s">
        <v>911</v>
      </c>
    </row>
    <row r="2116" spans="1:9" hidden="1" outlineLevel="1" x14ac:dyDescent="0.2">
      <c r="A2116" s="5" t="s">
        <v>625</v>
      </c>
      <c r="D2116" s="4">
        <v>2961147</v>
      </c>
      <c r="E2116" s="4">
        <v>38630891</v>
      </c>
      <c r="F2116" s="4">
        <v>58187950</v>
      </c>
      <c r="G2116" s="4">
        <v>69862014</v>
      </c>
      <c r="H2116" s="4">
        <v>78938091</v>
      </c>
      <c r="I2116" s="4">
        <v>91910065</v>
      </c>
    </row>
    <row r="2117" spans="1:9" hidden="1" outlineLevel="1" x14ac:dyDescent="0.2">
      <c r="A2117" s="5" t="s">
        <v>912</v>
      </c>
    </row>
    <row r="2118" spans="1:9" hidden="1" outlineLevel="1" x14ac:dyDescent="0.2">
      <c r="A2118" s="5" t="s">
        <v>625</v>
      </c>
      <c r="E2118" s="4">
        <v>1</v>
      </c>
    </row>
    <row r="2119" spans="1:9" hidden="1" outlineLevel="1" x14ac:dyDescent="0.2">
      <c r="A2119" s="5" t="s">
        <v>913</v>
      </c>
    </row>
    <row r="2120" spans="1:9" hidden="1" outlineLevel="1" x14ac:dyDescent="0.2">
      <c r="A2120" s="5" t="s">
        <v>625</v>
      </c>
      <c r="E2120" s="4">
        <v>1</v>
      </c>
    </row>
    <row r="2121" spans="1:9" hidden="1" outlineLevel="1" x14ac:dyDescent="0.2">
      <c r="A2121" s="5" t="s">
        <v>914</v>
      </c>
    </row>
    <row r="2122" spans="1:9" hidden="1" outlineLevel="1" x14ac:dyDescent="0.2">
      <c r="A2122" s="5" t="s">
        <v>625</v>
      </c>
      <c r="E2122" s="4">
        <v>1</v>
      </c>
    </row>
    <row r="2123" spans="1:9" hidden="1" outlineLevel="1" x14ac:dyDescent="0.2">
      <c r="A2123" s="5" t="s">
        <v>915</v>
      </c>
    </row>
    <row r="2124" spans="1:9" hidden="1" outlineLevel="1" x14ac:dyDescent="0.2">
      <c r="A2124" s="5" t="s">
        <v>625</v>
      </c>
      <c r="E2124" s="4">
        <v>1</v>
      </c>
    </row>
    <row r="2125" spans="1:9" hidden="1" outlineLevel="1" x14ac:dyDescent="0.2">
      <c r="A2125" s="5" t="s">
        <v>916</v>
      </c>
    </row>
    <row r="2126" spans="1:9" hidden="1" outlineLevel="1" x14ac:dyDescent="0.2">
      <c r="A2126" s="5" t="s">
        <v>625</v>
      </c>
      <c r="E2126" s="4">
        <v>1</v>
      </c>
    </row>
    <row r="2127" spans="1:9" hidden="1" outlineLevel="1" x14ac:dyDescent="0.2">
      <c r="A2127" s="5" t="s">
        <v>917</v>
      </c>
    </row>
    <row r="2128" spans="1:9" hidden="1" outlineLevel="1" x14ac:dyDescent="0.2">
      <c r="A2128" s="5" t="s">
        <v>625</v>
      </c>
      <c r="E2128" s="4">
        <v>1</v>
      </c>
    </row>
    <row r="2129" spans="1:9" hidden="1" outlineLevel="1" x14ac:dyDescent="0.2">
      <c r="A2129" s="5" t="s">
        <v>918</v>
      </c>
    </row>
    <row r="2130" spans="1:9" hidden="1" outlineLevel="1" x14ac:dyDescent="0.2">
      <c r="A2130" s="5" t="s">
        <v>625</v>
      </c>
      <c r="E2130" s="4">
        <v>1</v>
      </c>
    </row>
    <row r="2131" spans="1:9" hidden="1" outlineLevel="1" x14ac:dyDescent="0.2">
      <c r="A2131" s="5" t="s">
        <v>919</v>
      </c>
    </row>
    <row r="2132" spans="1:9" hidden="1" outlineLevel="1" x14ac:dyDescent="0.2">
      <c r="A2132" s="5" t="s">
        <v>625</v>
      </c>
      <c r="E2132" s="4">
        <v>1</v>
      </c>
    </row>
    <row r="2133" spans="1:9" hidden="1" outlineLevel="1" x14ac:dyDescent="0.2">
      <c r="A2133" s="5" t="s">
        <v>920</v>
      </c>
    </row>
    <row r="2134" spans="1:9" hidden="1" outlineLevel="1" x14ac:dyDescent="0.2">
      <c r="A2134" s="5" t="s">
        <v>625</v>
      </c>
      <c r="D2134" s="4">
        <v>2301252.71</v>
      </c>
      <c r="E2134" s="4">
        <v>9502043.4099999908</v>
      </c>
      <c r="F2134" s="4">
        <v>9641141.5099999998</v>
      </c>
      <c r="G2134" s="4">
        <v>9338423.9599999897</v>
      </c>
      <c r="H2134" s="4">
        <v>9525192.4391999897</v>
      </c>
      <c r="I2134" s="4">
        <v>9715696.2879839893</v>
      </c>
    </row>
    <row r="2135" spans="1:9" hidden="1" outlineLevel="1" x14ac:dyDescent="0.2">
      <c r="A2135" s="5" t="s">
        <v>921</v>
      </c>
    </row>
    <row r="2136" spans="1:9" hidden="1" outlineLevel="1" x14ac:dyDescent="0.2">
      <c r="A2136" s="5" t="s">
        <v>625</v>
      </c>
      <c r="D2136" s="4">
        <v>2938423.71</v>
      </c>
      <c r="E2136" s="4">
        <v>11753694.84</v>
      </c>
      <c r="F2136" s="4">
        <v>11753694.84</v>
      </c>
      <c r="G2136" s="4">
        <v>11753694.84</v>
      </c>
      <c r="H2136" s="4">
        <v>11988768.7368</v>
      </c>
      <c r="I2136" s="4">
        <v>12228544.111536</v>
      </c>
    </row>
    <row r="2137" spans="1:9" hidden="1" outlineLevel="1" x14ac:dyDescent="0.2">
      <c r="A2137" s="5" t="s">
        <v>922</v>
      </c>
    </row>
    <row r="2138" spans="1:9" hidden="1" outlineLevel="1" x14ac:dyDescent="0.2">
      <c r="A2138" s="5" t="s">
        <v>625</v>
      </c>
      <c r="D2138" s="4">
        <v>1022145.65</v>
      </c>
      <c r="E2138" s="4">
        <v>4351715.21</v>
      </c>
      <c r="F2138" s="4">
        <v>4397354.0099999905</v>
      </c>
      <c r="G2138" s="4">
        <v>4482704.1100000003</v>
      </c>
      <c r="H2138" s="4">
        <v>4572358.1922000004</v>
      </c>
      <c r="I2138" s="4">
        <v>4663805.356044</v>
      </c>
    </row>
    <row r="2139" spans="1:9" hidden="1" outlineLevel="1" x14ac:dyDescent="0.2">
      <c r="A2139" s="5" t="s">
        <v>923</v>
      </c>
    </row>
    <row r="2140" spans="1:9" hidden="1" outlineLevel="1" x14ac:dyDescent="0.2">
      <c r="A2140" s="5" t="s">
        <v>625</v>
      </c>
      <c r="D2140" s="4">
        <v>112750.019999999</v>
      </c>
      <c r="E2140" s="4">
        <v>515499.99999999901</v>
      </c>
      <c r="F2140" s="4">
        <v>515499.99999999901</v>
      </c>
      <c r="G2140" s="4">
        <v>515499.99999999901</v>
      </c>
      <c r="H2140" s="4">
        <v>515499.99999999901</v>
      </c>
      <c r="I2140" s="4">
        <v>515499.99999999901</v>
      </c>
    </row>
    <row r="2141" spans="1:9" hidden="1" outlineLevel="1" x14ac:dyDescent="0.2">
      <c r="A2141" s="5" t="s">
        <v>924</v>
      </c>
    </row>
    <row r="2142" spans="1:9" hidden="1" outlineLevel="1" x14ac:dyDescent="0.2">
      <c r="A2142" s="5" t="s">
        <v>625</v>
      </c>
      <c r="D2142" s="4">
        <v>66861.279999999999</v>
      </c>
      <c r="E2142" s="4">
        <v>264561.17</v>
      </c>
      <c r="F2142" s="4">
        <v>264561.17</v>
      </c>
      <c r="G2142" s="4">
        <v>264561.17</v>
      </c>
      <c r="H2142" s="4">
        <v>264561.17</v>
      </c>
      <c r="I2142" s="4">
        <v>264561.17</v>
      </c>
    </row>
    <row r="2143" spans="1:9" hidden="1" outlineLevel="1" x14ac:dyDescent="0.2">
      <c r="A2143" s="5" t="s">
        <v>925</v>
      </c>
    </row>
    <row r="2144" spans="1:9" hidden="1" outlineLevel="1" x14ac:dyDescent="0.2">
      <c r="A2144" s="5" t="s">
        <v>625</v>
      </c>
      <c r="D2144" s="4">
        <v>15009.83</v>
      </c>
      <c r="E2144" s="4">
        <v>63733.440000000002</v>
      </c>
      <c r="F2144" s="4">
        <v>63733.440000000002</v>
      </c>
      <c r="G2144" s="4">
        <v>63733.440000000002</v>
      </c>
      <c r="H2144" s="4">
        <v>63733.440000000002</v>
      </c>
      <c r="I2144" s="4">
        <v>63733.440000000002</v>
      </c>
    </row>
    <row r="2145" spans="1:9" hidden="1" outlineLevel="1" x14ac:dyDescent="0.2">
      <c r="A2145" s="5" t="s">
        <v>926</v>
      </c>
    </row>
    <row r="2146" spans="1:9" hidden="1" outlineLevel="1" x14ac:dyDescent="0.2">
      <c r="A2146" s="5" t="s">
        <v>625</v>
      </c>
      <c r="D2146" s="4">
        <v>284045.48</v>
      </c>
      <c r="E2146" s="4">
        <v>1133143.57</v>
      </c>
      <c r="F2146" s="4">
        <v>1177095.01</v>
      </c>
      <c r="G2146" s="4">
        <v>1169308.95</v>
      </c>
      <c r="H2146" s="4">
        <v>1192695.129</v>
      </c>
      <c r="I2146" s="4">
        <v>1216549.03158</v>
      </c>
    </row>
    <row r="2147" spans="1:9" hidden="1" outlineLevel="1" x14ac:dyDescent="0.2">
      <c r="A2147" s="5" t="s">
        <v>927</v>
      </c>
    </row>
    <row r="2148" spans="1:9" hidden="1" outlineLevel="1" x14ac:dyDescent="0.2">
      <c r="A2148" s="5" t="s">
        <v>625</v>
      </c>
      <c r="D2148" s="4">
        <v>5377.97</v>
      </c>
      <c r="E2148" s="4">
        <v>21449.72</v>
      </c>
      <c r="F2148" s="4">
        <v>22190.6499999999</v>
      </c>
      <c r="G2148" s="4">
        <v>22249.09</v>
      </c>
      <c r="H2148" s="4">
        <v>22694.071800000002</v>
      </c>
      <c r="I2148" s="4">
        <v>23147.953236000001</v>
      </c>
    </row>
    <row r="2149" spans="1:9" hidden="1" outlineLevel="1" x14ac:dyDescent="0.2">
      <c r="A2149" s="5" t="s">
        <v>928</v>
      </c>
    </row>
    <row r="2150" spans="1:9" hidden="1" outlineLevel="1" x14ac:dyDescent="0.2">
      <c r="A2150" s="5" t="s">
        <v>625</v>
      </c>
      <c r="D2150" s="4">
        <v>39107.730000000003</v>
      </c>
      <c r="E2150" s="4">
        <v>162747.19</v>
      </c>
      <c r="F2150" s="4">
        <v>165352.19999999899</v>
      </c>
      <c r="G2150" s="4">
        <v>171133.22</v>
      </c>
      <c r="H2150" s="4">
        <v>174555.88440000001</v>
      </c>
      <c r="I2150" s="4">
        <v>178047.00208800001</v>
      </c>
    </row>
    <row r="2151" spans="1:9" hidden="1" outlineLevel="1" x14ac:dyDescent="0.2">
      <c r="A2151" s="5" t="s">
        <v>929</v>
      </c>
    </row>
    <row r="2152" spans="1:9" hidden="1" outlineLevel="1" x14ac:dyDescent="0.2">
      <c r="A2152" s="5" t="s">
        <v>625</v>
      </c>
      <c r="D2152" s="4">
        <v>39757.980000000003</v>
      </c>
      <c r="E2152" s="4">
        <v>164749.04</v>
      </c>
      <c r="F2152" s="4">
        <v>167427.269999999</v>
      </c>
      <c r="G2152" s="4">
        <v>163847.51999999999</v>
      </c>
      <c r="H2152" s="4">
        <v>167124.47039999999</v>
      </c>
      <c r="I2152" s="4">
        <v>170466.95980800001</v>
      </c>
    </row>
    <row r="2153" spans="1:9" hidden="1" outlineLevel="1" x14ac:dyDescent="0.2">
      <c r="A2153" s="5" t="s">
        <v>930</v>
      </c>
    </row>
    <row r="2154" spans="1:9" hidden="1" outlineLevel="1" x14ac:dyDescent="0.2">
      <c r="A2154" s="5" t="s">
        <v>625</v>
      </c>
      <c r="D2154" s="4">
        <v>107939</v>
      </c>
      <c r="E2154" s="4">
        <v>2337967</v>
      </c>
      <c r="F2154" s="4">
        <v>4192123</v>
      </c>
      <c r="G2154" s="4">
        <v>8872721</v>
      </c>
      <c r="H2154" s="4">
        <v>30099648</v>
      </c>
      <c r="I2154" s="4">
        <v>36866447</v>
      </c>
    </row>
    <row r="2155" spans="1:9" hidden="1" outlineLevel="1" x14ac:dyDescent="0.2">
      <c r="A2155" s="5" t="s">
        <v>931</v>
      </c>
    </row>
    <row r="2156" spans="1:9" hidden="1" outlineLevel="1" x14ac:dyDescent="0.2">
      <c r="A2156" s="5" t="s">
        <v>625</v>
      </c>
      <c r="D2156" s="4">
        <v>-1458592</v>
      </c>
      <c r="E2156" s="4">
        <v>-5799865</v>
      </c>
      <c r="F2156" s="4">
        <v>-5759289</v>
      </c>
      <c r="G2156" s="4">
        <v>-10758557</v>
      </c>
      <c r="H2156" s="4">
        <v>-9901447</v>
      </c>
      <c r="I2156" s="4">
        <v>-5306892</v>
      </c>
    </row>
    <row r="2157" spans="1:9" hidden="1" outlineLevel="1" x14ac:dyDescent="0.2">
      <c r="A2157" s="5" t="s">
        <v>933</v>
      </c>
    </row>
    <row r="2158" spans="1:9" hidden="1" outlineLevel="1" x14ac:dyDescent="0.2">
      <c r="A2158" s="5" t="s">
        <v>1130</v>
      </c>
    </row>
    <row r="2159" spans="1:9" hidden="1" outlineLevel="1" x14ac:dyDescent="0.2">
      <c r="A2159" s="5" t="s">
        <v>625</v>
      </c>
      <c r="B2159" s="4">
        <v>592381</v>
      </c>
      <c r="C2159" s="4">
        <v>1561184.76</v>
      </c>
      <c r="D2159" s="4">
        <v>2978012.7750697201</v>
      </c>
      <c r="E2159" s="4">
        <v>118185525.82439201</v>
      </c>
      <c r="F2159" s="4">
        <v>850359.48131103395</v>
      </c>
      <c r="G2159" s="4">
        <v>174749.49822966199</v>
      </c>
      <c r="H2159" s="4">
        <v>14731.802013856101</v>
      </c>
      <c r="I2159" s="4">
        <v>91.472399403355595</v>
      </c>
    </row>
    <row r="2160" spans="1:9" hidden="1" outlineLevel="1" x14ac:dyDescent="0.2">
      <c r="A2160" s="5" t="s">
        <v>1131</v>
      </c>
    </row>
    <row r="2161" spans="1:9" hidden="1" outlineLevel="1" x14ac:dyDescent="0.2">
      <c r="A2161" s="5" t="s">
        <v>625</v>
      </c>
      <c r="B2161" s="4">
        <v>-2033549</v>
      </c>
      <c r="C2161" s="4">
        <v>-1698029</v>
      </c>
      <c r="D2161" s="4">
        <v>-2220261.4000008898</v>
      </c>
      <c r="E2161" s="4">
        <v>-2215541.3576751598</v>
      </c>
      <c r="F2161" s="4">
        <v>-2213433.9741766201</v>
      </c>
      <c r="G2161" s="4">
        <v>-2211627.64546357</v>
      </c>
      <c r="H2161" s="4">
        <v>-2210047.1078396598</v>
      </c>
      <c r="I2161" s="4">
        <v>-2208642.1855072998</v>
      </c>
    </row>
    <row r="2162" spans="1:9" hidden="1" outlineLevel="1" x14ac:dyDescent="0.2">
      <c r="A2162" s="5" t="s">
        <v>1132</v>
      </c>
    </row>
    <row r="2163" spans="1:9" hidden="1" outlineLevel="1" x14ac:dyDescent="0.2">
      <c r="A2163" s="5" t="s">
        <v>625</v>
      </c>
      <c r="B2163" s="4">
        <v>34983.199999999997</v>
      </c>
      <c r="C2163" s="4">
        <v>29591.1</v>
      </c>
      <c r="D2163" s="4">
        <v>34083.309749999898</v>
      </c>
      <c r="E2163" s="4">
        <v>35222.642518706998</v>
      </c>
      <c r="F2163" s="4">
        <v>35189.139368173601</v>
      </c>
      <c r="G2163" s="4">
        <v>35160.4223820021</v>
      </c>
      <c r="H2163" s="4">
        <v>35135.295019102101</v>
      </c>
      <c r="I2163" s="4">
        <v>35112.959585413199</v>
      </c>
    </row>
    <row r="2164" spans="1:9" hidden="1" outlineLevel="1" x14ac:dyDescent="0.2">
      <c r="A2164" s="5" t="s">
        <v>1133</v>
      </c>
    </row>
    <row r="2165" spans="1:9" hidden="1" outlineLevel="1" x14ac:dyDescent="0.2">
      <c r="A2165" s="5" t="s">
        <v>625</v>
      </c>
      <c r="B2165" s="4">
        <v>-99952</v>
      </c>
      <c r="C2165" s="4">
        <v>-84546</v>
      </c>
      <c r="D2165" s="4">
        <v>-97380.884999999704</v>
      </c>
      <c r="E2165" s="4">
        <v>-100636.12148202</v>
      </c>
      <c r="F2165" s="4">
        <v>-100540.398194781</v>
      </c>
      <c r="G2165" s="4">
        <v>-100458.34966286299</v>
      </c>
      <c r="H2165" s="4">
        <v>-100386.557197434</v>
      </c>
      <c r="I2165" s="4">
        <v>-100322.741672609</v>
      </c>
    </row>
    <row r="2166" spans="1:9" hidden="1" outlineLevel="1" x14ac:dyDescent="0.2">
      <c r="A2166" s="5" t="s">
        <v>934</v>
      </c>
    </row>
    <row r="2167" spans="1:9" hidden="1" outlineLevel="1" x14ac:dyDescent="0.2">
      <c r="A2167" s="5" t="s">
        <v>935</v>
      </c>
    </row>
    <row r="2168" spans="1:9" hidden="1" outlineLevel="1" x14ac:dyDescent="0.2">
      <c r="A2168" s="5" t="s">
        <v>625</v>
      </c>
      <c r="B2168" s="4">
        <v>241105555.19553199</v>
      </c>
      <c r="C2168" s="4">
        <v>217487957.355492</v>
      </c>
      <c r="D2168" s="4">
        <v>424148341.63541502</v>
      </c>
      <c r="E2168" s="4">
        <v>24655184.874768302</v>
      </c>
      <c r="F2168" s="4">
        <v>355230760.13399202</v>
      </c>
      <c r="G2168" s="4">
        <v>428346014.38091099</v>
      </c>
      <c r="H2168" s="4">
        <v>306761277.600622</v>
      </c>
      <c r="I2168" s="4">
        <v>545419906.29529798</v>
      </c>
    </row>
    <row r="2169" spans="1:9" hidden="1" outlineLevel="1" x14ac:dyDescent="0.2">
      <c r="A2169" s="5" t="s">
        <v>936</v>
      </c>
    </row>
    <row r="2170" spans="1:9" hidden="1" outlineLevel="1" x14ac:dyDescent="0.2">
      <c r="A2170" s="5" t="s">
        <v>625</v>
      </c>
      <c r="B2170" s="4">
        <v>-81457176</v>
      </c>
      <c r="C2170" s="4">
        <v>21639469</v>
      </c>
      <c r="D2170" s="4">
        <v>10516140</v>
      </c>
    </row>
    <row r="2171" spans="1:9" hidden="1" outlineLevel="1" x14ac:dyDescent="0.2">
      <c r="A2171" s="5" t="s">
        <v>937</v>
      </c>
    </row>
    <row r="2172" spans="1:9" hidden="1" outlineLevel="1" x14ac:dyDescent="0.2">
      <c r="A2172" s="5" t="s">
        <v>625</v>
      </c>
      <c r="B2172" s="4">
        <v>-1.1955325268208901</v>
      </c>
      <c r="C2172" s="4">
        <v>-1.3554927073419001</v>
      </c>
      <c r="D2172" s="4">
        <v>-9.2604300156235695</v>
      </c>
    </row>
    <row r="2173" spans="1:9" hidden="1" outlineLevel="1" x14ac:dyDescent="0.2">
      <c r="A2173" s="5" t="s">
        <v>941</v>
      </c>
    </row>
    <row r="2174" spans="1:9" hidden="1" outlineLevel="1" x14ac:dyDescent="0.2">
      <c r="A2174" s="5" t="s">
        <v>942</v>
      </c>
    </row>
    <row r="2175" spans="1:9" hidden="1" outlineLevel="1" x14ac:dyDescent="0.2">
      <c r="A2175" s="5" t="s">
        <v>625</v>
      </c>
      <c r="B2175" s="4">
        <v>6458461.9785000002</v>
      </c>
      <c r="C2175" s="4">
        <v>3873060.3397499998</v>
      </c>
      <c r="D2175" s="4">
        <v>6773882.3728641002</v>
      </c>
      <c r="E2175" s="4">
        <v>6239792.4683519201</v>
      </c>
      <c r="F2175" s="4">
        <v>3464453.4029295798</v>
      </c>
      <c r="G2175" s="4">
        <v>5461069.7102688402</v>
      </c>
      <c r="H2175" s="4">
        <v>2493007.4934006101</v>
      </c>
      <c r="I2175" s="4">
        <v>324938.05685468798</v>
      </c>
    </row>
    <row r="2176" spans="1:9" hidden="1" outlineLevel="1" x14ac:dyDescent="0.2">
      <c r="A2176" s="5" t="s">
        <v>1138</v>
      </c>
    </row>
    <row r="2177" spans="1:9" hidden="1" outlineLevel="1" x14ac:dyDescent="0.2">
      <c r="A2177" s="5" t="s">
        <v>625</v>
      </c>
      <c r="B2177" s="4">
        <v>-98636632.132499993</v>
      </c>
      <c r="C2177" s="4">
        <v>-8807854.6395000108</v>
      </c>
      <c r="D2177" s="4">
        <v>31186948.107259698</v>
      </c>
      <c r="E2177" s="4">
        <v>10659953.8185935</v>
      </c>
      <c r="F2177" s="4">
        <v>10955179.5804794</v>
      </c>
      <c r="G2177" s="4">
        <v>7115649.6595239798</v>
      </c>
      <c r="H2177" s="4">
        <v>1024020.97332705</v>
      </c>
      <c r="I2177" s="4">
        <v>9112102.3476668</v>
      </c>
    </row>
    <row r="2178" spans="1:9" hidden="1" outlineLevel="1" x14ac:dyDescent="0.2">
      <c r="A2178" s="5" t="s">
        <v>1139</v>
      </c>
    </row>
    <row r="2179" spans="1:9" hidden="1" outlineLevel="1" x14ac:dyDescent="0.2">
      <c r="A2179" s="5" t="s">
        <v>625</v>
      </c>
      <c r="B2179" s="4">
        <v>557753088.53250003</v>
      </c>
      <c r="C2179" s="4">
        <v>472281117.39899999</v>
      </c>
      <c r="D2179" s="4">
        <v>400116727.35776198</v>
      </c>
      <c r="E2179" s="4">
        <v>763956334.65289497</v>
      </c>
      <c r="F2179" s="4">
        <v>444356494.47779101</v>
      </c>
      <c r="G2179" s="4">
        <v>319230448.90270603</v>
      </c>
      <c r="H2179" s="4">
        <v>367025378.21510297</v>
      </c>
      <c r="I2179" s="4">
        <v>58846100.063904002</v>
      </c>
    </row>
    <row r="2180" spans="1:9" hidden="1" outlineLevel="1" x14ac:dyDescent="0.2">
      <c r="A2180" s="5" t="s">
        <v>1140</v>
      </c>
    </row>
    <row r="2181" spans="1:9" hidden="1" outlineLevel="1" x14ac:dyDescent="0.2">
      <c r="A2181" s="5" t="s">
        <v>625</v>
      </c>
      <c r="B2181" s="4">
        <v>71158232.045249999</v>
      </c>
      <c r="C2181" s="4">
        <v>-7006739.6385000199</v>
      </c>
      <c r="D2181" s="4">
        <v>-38378163.395949803</v>
      </c>
      <c r="E2181" s="4">
        <v>-14525491.4875749</v>
      </c>
      <c r="F2181" s="4">
        <v>-52064112.482807599</v>
      </c>
      <c r="G2181" s="4">
        <v>-47451576.1081651</v>
      </c>
      <c r="H2181" s="4">
        <v>-23839159.505667999</v>
      </c>
      <c r="I2181" s="4">
        <v>-7944139.3871720796</v>
      </c>
    </row>
    <row r="2182" spans="1:9" hidden="1" outlineLevel="1" x14ac:dyDescent="0.2">
      <c r="A2182" s="5" t="s">
        <v>1141</v>
      </c>
    </row>
    <row r="2183" spans="1:9" hidden="1" outlineLevel="1" x14ac:dyDescent="0.2">
      <c r="A2183" s="5" t="s">
        <v>625</v>
      </c>
      <c r="B2183" s="4">
        <v>-80589152</v>
      </c>
      <c r="C2183" s="4">
        <v>116671234.05</v>
      </c>
    </row>
    <row r="2184" spans="1:9" hidden="1" outlineLevel="1" x14ac:dyDescent="0.2">
      <c r="A2184" s="5" t="s">
        <v>1142</v>
      </c>
    </row>
    <row r="2185" spans="1:9" hidden="1" outlineLevel="1" x14ac:dyDescent="0.2">
      <c r="A2185" s="5" t="s">
        <v>625</v>
      </c>
      <c r="B2185" s="4">
        <v>7865226.1572499899</v>
      </c>
      <c r="C2185" s="4">
        <v>2761886.05</v>
      </c>
      <c r="D2185" s="4">
        <v>-1607104.72912333</v>
      </c>
      <c r="E2185" s="4">
        <v>14861899.3689356</v>
      </c>
      <c r="F2185" s="4">
        <v>-5493356.6170671899</v>
      </c>
      <c r="G2185" s="4">
        <v>-10007132.104221901</v>
      </c>
      <c r="H2185" s="4">
        <v>-4928284.8307776097</v>
      </c>
      <c r="I2185" s="4">
        <v>-20843237.743746601</v>
      </c>
    </row>
    <row r="2186" spans="1:9" hidden="1" outlineLevel="1" x14ac:dyDescent="0.2">
      <c r="A2186" s="5" t="s">
        <v>943</v>
      </c>
    </row>
    <row r="2187" spans="1:9" hidden="1" outlineLevel="1" x14ac:dyDescent="0.2">
      <c r="A2187" s="5" t="s">
        <v>942</v>
      </c>
    </row>
    <row r="2188" spans="1:9" hidden="1" outlineLevel="1" x14ac:dyDescent="0.2">
      <c r="A2188" s="5" t="s">
        <v>944</v>
      </c>
      <c r="B2188" s="4">
        <v>1073969.49</v>
      </c>
      <c r="C2188" s="4">
        <v>644046.31499999994</v>
      </c>
      <c r="D2188" s="4">
        <v>1126420.3492290999</v>
      </c>
      <c r="E2188" s="4">
        <v>1037607.21318021</v>
      </c>
      <c r="F2188" s="4">
        <v>576099.58325359703</v>
      </c>
      <c r="G2188" s="4">
        <v>908114.38870683697</v>
      </c>
      <c r="H2188" s="4">
        <v>414559.06919738097</v>
      </c>
      <c r="I2188" s="4">
        <v>54033.539310681299</v>
      </c>
    </row>
    <row r="2189" spans="1:9" hidden="1" outlineLevel="1" x14ac:dyDescent="0.2">
      <c r="A2189" s="5" t="s">
        <v>1144</v>
      </c>
    </row>
    <row r="2190" spans="1:9" hidden="1" outlineLevel="1" x14ac:dyDescent="0.2">
      <c r="A2190" s="5" t="s">
        <v>944</v>
      </c>
      <c r="B2190" s="4">
        <v>-16402161.0499999</v>
      </c>
      <c r="C2190" s="4">
        <v>-1464647.02999999</v>
      </c>
      <c r="D2190" s="4">
        <v>5186038.2340114499</v>
      </c>
      <c r="E2190" s="4">
        <v>1772630.2646187299</v>
      </c>
      <c r="F2190" s="4">
        <v>1821722.9839043701</v>
      </c>
      <c r="G2190" s="4">
        <v>1183252.39992084</v>
      </c>
      <c r="H2190" s="4">
        <v>170283.155050606</v>
      </c>
      <c r="I2190" s="4">
        <v>1515239.9973444401</v>
      </c>
    </row>
    <row r="2191" spans="1:9" hidden="1" outlineLevel="1" x14ac:dyDescent="0.2">
      <c r="A2191" s="5" t="s">
        <v>1145</v>
      </c>
    </row>
    <row r="2192" spans="1:9" hidden="1" outlineLevel="1" x14ac:dyDescent="0.2">
      <c r="A2192" s="5" t="s">
        <v>944</v>
      </c>
      <c r="B2192" s="4">
        <v>92748057.049999893</v>
      </c>
      <c r="C2192" s="4">
        <v>78535030.859999895</v>
      </c>
      <c r="D2192" s="4">
        <v>66534905.531902902</v>
      </c>
      <c r="E2192" s="4">
        <v>127037334.560572</v>
      </c>
      <c r="F2192" s="4">
        <v>73891480.563200295</v>
      </c>
      <c r="G2192" s="4">
        <v>53084428.388960898</v>
      </c>
      <c r="H2192" s="4">
        <v>61032186.853607602</v>
      </c>
      <c r="I2192" s="4">
        <v>9785443.6992130708</v>
      </c>
    </row>
    <row r="2193" spans="1:9" hidden="1" outlineLevel="1" x14ac:dyDescent="0.2">
      <c r="A2193" s="5" t="s">
        <v>1146</v>
      </c>
    </row>
    <row r="2194" spans="1:9" hidden="1" outlineLevel="1" x14ac:dyDescent="0.2">
      <c r="A2194" s="5" t="s">
        <v>944</v>
      </c>
      <c r="B2194" s="4">
        <v>11832812.585000001</v>
      </c>
      <c r="C2194" s="4">
        <v>-1165141.8899999899</v>
      </c>
      <c r="D2194" s="4">
        <v>-6381856.3470211299</v>
      </c>
      <c r="E2194" s="4">
        <v>-2415425.6441923599</v>
      </c>
      <c r="F2194" s="4">
        <v>-8657675.5451380797</v>
      </c>
      <c r="G2194" s="4">
        <v>-7890662.6937236097</v>
      </c>
      <c r="H2194" s="4">
        <v>-3964183.7424391201</v>
      </c>
      <c r="I2194" s="4">
        <v>-1321020.9109432001</v>
      </c>
    </row>
    <row r="2195" spans="1:9" hidden="1" outlineLevel="1" x14ac:dyDescent="0.2">
      <c r="A2195" s="5" t="s">
        <v>1147</v>
      </c>
    </row>
    <row r="2196" spans="1:9" hidden="1" outlineLevel="1" x14ac:dyDescent="0.2">
      <c r="A2196" s="5" t="s">
        <v>944</v>
      </c>
      <c r="B2196" s="4">
        <v>-22472074.734999999</v>
      </c>
      <c r="C2196" s="4">
        <v>-7891103</v>
      </c>
      <c r="D2196" s="4">
        <v>4591727.7974952301</v>
      </c>
      <c r="E2196" s="4">
        <v>-42462569.625530303</v>
      </c>
      <c r="F2196" s="4">
        <v>15695304.6201919</v>
      </c>
      <c r="G2196" s="4">
        <v>28591806.012062501</v>
      </c>
      <c r="H2196" s="4">
        <v>14080813.802221701</v>
      </c>
      <c r="I2196" s="4">
        <v>59552107.839276098</v>
      </c>
    </row>
    <row r="2197" spans="1:9" hidden="1" outlineLevel="1" x14ac:dyDescent="0.2">
      <c r="A2197" s="5" t="s">
        <v>950</v>
      </c>
    </row>
    <row r="2198" spans="1:9" hidden="1" outlineLevel="1" x14ac:dyDescent="0.2">
      <c r="A2198" s="5" t="s">
        <v>951</v>
      </c>
    </row>
    <row r="2199" spans="1:9" hidden="1" outlineLevel="1" x14ac:dyDescent="0.2">
      <c r="A2199" s="5" t="s">
        <v>625</v>
      </c>
      <c r="B2199" s="4">
        <v>-552491.24</v>
      </c>
      <c r="C2199" s="4">
        <v>-388333.44</v>
      </c>
      <c r="D2199" s="4">
        <v>-241303.32</v>
      </c>
      <c r="E2199" s="4">
        <v>-13355.73</v>
      </c>
      <c r="F2199" s="4">
        <v>-4160.74</v>
      </c>
      <c r="G2199" s="4">
        <v>-339.29999999999899</v>
      </c>
      <c r="H2199" s="4">
        <v>-275.75000000000102</v>
      </c>
      <c r="I2199" s="4">
        <v>-87.75</v>
      </c>
    </row>
    <row r="2200" spans="1:9" hidden="1" outlineLevel="1" x14ac:dyDescent="0.2">
      <c r="A2200" s="5" t="s">
        <v>952</v>
      </c>
    </row>
    <row r="2201" spans="1:9" hidden="1" outlineLevel="1" x14ac:dyDescent="0.2">
      <c r="A2201" s="5" t="s">
        <v>625</v>
      </c>
      <c r="C2201" s="4">
        <v>114987</v>
      </c>
      <c r="D2201" s="4">
        <v>459948</v>
      </c>
      <c r="E2201" s="4">
        <v>459948</v>
      </c>
      <c r="F2201" s="4">
        <v>459948</v>
      </c>
      <c r="G2201" s="4">
        <v>459948</v>
      </c>
      <c r="H2201" s="4">
        <v>459948</v>
      </c>
      <c r="I2201" s="4">
        <v>459948</v>
      </c>
    </row>
    <row r="2202" spans="1:9" hidden="1" outlineLevel="1" x14ac:dyDescent="0.2">
      <c r="A2202" s="5" t="s">
        <v>953</v>
      </c>
    </row>
    <row r="2203" spans="1:9" hidden="1" outlineLevel="1" x14ac:dyDescent="0.2">
      <c r="A2203" s="5" t="s">
        <v>625</v>
      </c>
      <c r="C2203" s="4">
        <v>-366198</v>
      </c>
      <c r="D2203" s="4">
        <v>-1464792</v>
      </c>
      <c r="E2203" s="4">
        <v>-1464792</v>
      </c>
      <c r="F2203" s="4">
        <v>-1464792</v>
      </c>
      <c r="G2203" s="4">
        <v>-1464792</v>
      </c>
      <c r="H2203" s="4">
        <v>-1464792</v>
      </c>
      <c r="I2203" s="4">
        <v>-1464792</v>
      </c>
    </row>
    <row r="2204" spans="1:9" hidden="1" outlineLevel="1" x14ac:dyDescent="0.2">
      <c r="A2204" s="5" t="s">
        <v>954</v>
      </c>
    </row>
    <row r="2205" spans="1:9" hidden="1" outlineLevel="1" x14ac:dyDescent="0.2">
      <c r="A2205" s="5" t="s">
        <v>625</v>
      </c>
      <c r="C2205" s="4">
        <v>-229974</v>
      </c>
      <c r="D2205" s="4">
        <v>-919896</v>
      </c>
      <c r="E2205" s="4">
        <v>-919896</v>
      </c>
      <c r="F2205" s="4">
        <v>-919896</v>
      </c>
      <c r="G2205" s="4">
        <v>-919896</v>
      </c>
      <c r="H2205" s="4">
        <v>-919896</v>
      </c>
      <c r="I2205" s="4">
        <v>-919896</v>
      </c>
    </row>
    <row r="2206" spans="1:9" hidden="1" outlineLevel="1" x14ac:dyDescent="0.2">
      <c r="A2206" s="5" t="s">
        <v>955</v>
      </c>
    </row>
    <row r="2207" spans="1:9" hidden="1" outlineLevel="1" x14ac:dyDescent="0.2">
      <c r="A2207" s="5" t="s">
        <v>625</v>
      </c>
      <c r="C2207" s="4">
        <v>48219</v>
      </c>
      <c r="D2207" s="4">
        <v>192876</v>
      </c>
      <c r="E2207" s="4">
        <v>192876</v>
      </c>
      <c r="F2207" s="4">
        <v>192876</v>
      </c>
      <c r="G2207" s="4">
        <v>192876</v>
      </c>
      <c r="H2207" s="4">
        <v>192876</v>
      </c>
      <c r="I2207" s="4">
        <v>192876</v>
      </c>
    </row>
    <row r="2208" spans="1:9" hidden="1" outlineLevel="1" x14ac:dyDescent="0.2">
      <c r="A2208" s="5" t="s">
        <v>956</v>
      </c>
    </row>
    <row r="2209" spans="1:9" hidden="1" outlineLevel="1" x14ac:dyDescent="0.2">
      <c r="A2209" s="5" t="s">
        <v>625</v>
      </c>
      <c r="C2209" s="4">
        <v>-153567</v>
      </c>
      <c r="D2209" s="4">
        <v>-614268</v>
      </c>
      <c r="E2209" s="4">
        <v>-614268</v>
      </c>
      <c r="F2209" s="4">
        <v>-614268</v>
      </c>
      <c r="G2209" s="4">
        <v>-614268</v>
      </c>
      <c r="H2209" s="4">
        <v>-614268</v>
      </c>
      <c r="I2209" s="4">
        <v>-614268</v>
      </c>
    </row>
    <row r="2210" spans="1:9" hidden="1" outlineLevel="1" x14ac:dyDescent="0.2">
      <c r="A2210" s="5" t="s">
        <v>957</v>
      </c>
    </row>
    <row r="2211" spans="1:9" hidden="1" outlineLevel="1" x14ac:dyDescent="0.2">
      <c r="A2211" s="5" t="s">
        <v>625</v>
      </c>
      <c r="C2211" s="4">
        <v>-96441</v>
      </c>
      <c r="D2211" s="4">
        <v>-385764</v>
      </c>
      <c r="E2211" s="4">
        <v>-385764</v>
      </c>
      <c r="F2211" s="4">
        <v>-385764</v>
      </c>
      <c r="G2211" s="4">
        <v>-385764</v>
      </c>
      <c r="H2211" s="4">
        <v>-385764</v>
      </c>
      <c r="I2211" s="4">
        <v>-385764</v>
      </c>
    </row>
    <row r="2212" spans="1:9" hidden="1" outlineLevel="1" x14ac:dyDescent="0.2">
      <c r="A2212" s="5" t="s">
        <v>958</v>
      </c>
    </row>
    <row r="2213" spans="1:9" hidden="1" outlineLevel="1" x14ac:dyDescent="0.2">
      <c r="A2213" s="5" t="s">
        <v>625</v>
      </c>
      <c r="C2213" s="4">
        <v>323859</v>
      </c>
      <c r="D2213" s="4">
        <v>1295436</v>
      </c>
      <c r="E2213" s="4">
        <v>1295436</v>
      </c>
      <c r="F2213" s="4">
        <v>1295436</v>
      </c>
      <c r="G2213" s="4">
        <v>1295436</v>
      </c>
      <c r="H2213" s="4">
        <v>1295436</v>
      </c>
      <c r="I2213" s="4">
        <v>1295436</v>
      </c>
    </row>
    <row r="2214" spans="1:9" hidden="1" outlineLevel="1" x14ac:dyDescent="0.2">
      <c r="A2214" s="5" t="s">
        <v>959</v>
      </c>
    </row>
    <row r="2215" spans="1:9" hidden="1" outlineLevel="1" x14ac:dyDescent="0.2">
      <c r="A2215" s="5" t="s">
        <v>625</v>
      </c>
      <c r="C2215" s="4">
        <v>-1031394</v>
      </c>
      <c r="D2215" s="4">
        <v>-4125576</v>
      </c>
      <c r="E2215" s="4">
        <v>-4125576</v>
      </c>
      <c r="F2215" s="4">
        <v>-4125576</v>
      </c>
      <c r="G2215" s="4">
        <v>-4125576</v>
      </c>
      <c r="H2215" s="4">
        <v>-4125576</v>
      </c>
      <c r="I2215" s="4">
        <v>-4125576</v>
      </c>
    </row>
    <row r="2216" spans="1:9" hidden="1" outlineLevel="1" x14ac:dyDescent="0.2">
      <c r="A2216" s="5" t="s">
        <v>960</v>
      </c>
    </row>
    <row r="2217" spans="1:9" hidden="1" outlineLevel="1" x14ac:dyDescent="0.2">
      <c r="A2217" s="5" t="s">
        <v>625</v>
      </c>
      <c r="C2217" s="4">
        <v>-647718</v>
      </c>
      <c r="D2217" s="4">
        <v>-2590872</v>
      </c>
      <c r="E2217" s="4">
        <v>-2590872</v>
      </c>
      <c r="F2217" s="4">
        <v>-2590872</v>
      </c>
      <c r="G2217" s="4">
        <v>-2590872</v>
      </c>
      <c r="H2217" s="4">
        <v>-2590872</v>
      </c>
      <c r="I2217" s="4">
        <v>-2590872</v>
      </c>
    </row>
    <row r="2218" spans="1:9" hidden="1" outlineLevel="1" x14ac:dyDescent="0.2">
      <c r="A2218" s="5" t="s">
        <v>961</v>
      </c>
    </row>
    <row r="2219" spans="1:9" hidden="1" outlineLevel="1" x14ac:dyDescent="0.2">
      <c r="A2219" s="5" t="s">
        <v>625</v>
      </c>
      <c r="C2219" s="4">
        <v>1704480</v>
      </c>
    </row>
    <row r="2220" spans="1:9" hidden="1" outlineLevel="1" x14ac:dyDescent="0.2">
      <c r="A2220" s="5" t="s">
        <v>962</v>
      </c>
    </row>
    <row r="2221" spans="1:9" hidden="1" outlineLevel="1" x14ac:dyDescent="0.2">
      <c r="A2221" s="5" t="s">
        <v>625</v>
      </c>
      <c r="B2221" s="4">
        <v>-6955404</v>
      </c>
      <c r="C2221" s="4">
        <v>-6955404</v>
      </c>
      <c r="D2221" s="4">
        <v>-6955404</v>
      </c>
      <c r="E2221" s="4">
        <v>-4347063</v>
      </c>
    </row>
    <row r="2222" spans="1:9" hidden="1" outlineLevel="1" x14ac:dyDescent="0.2">
      <c r="A2222" s="5" t="s">
        <v>963</v>
      </c>
    </row>
    <row r="2223" spans="1:9" hidden="1" outlineLevel="1" x14ac:dyDescent="0.2">
      <c r="A2223" s="5" t="s">
        <v>625</v>
      </c>
      <c r="C2223" s="4">
        <v>398606000</v>
      </c>
      <c r="D2223" s="4">
        <v>438993382.64999998</v>
      </c>
      <c r="E2223" s="4">
        <v>470199999.99999899</v>
      </c>
      <c r="F2223" s="4">
        <v>546170000</v>
      </c>
      <c r="G2223" s="4">
        <v>582720000</v>
      </c>
      <c r="H2223" s="4">
        <v>615000000</v>
      </c>
      <c r="I2223" s="4">
        <v>669990000</v>
      </c>
    </row>
    <row r="2224" spans="1:9" hidden="1" outlineLevel="1" x14ac:dyDescent="0.2">
      <c r="A2224" s="5" t="s">
        <v>964</v>
      </c>
    </row>
    <row r="2225" spans="1:9" hidden="1" outlineLevel="1" x14ac:dyDescent="0.2">
      <c r="A2225" s="5" t="s">
        <v>625</v>
      </c>
      <c r="C2225" s="4">
        <v>-486705</v>
      </c>
      <c r="D2225" s="4">
        <v>-1946820</v>
      </c>
      <c r="E2225" s="4">
        <v>-1946820</v>
      </c>
      <c r="F2225" s="4">
        <v>-1946820</v>
      </c>
      <c r="G2225" s="4">
        <v>-1946820</v>
      </c>
      <c r="H2225" s="4">
        <v>-1946820</v>
      </c>
      <c r="I2225" s="4">
        <v>-1946820</v>
      </c>
    </row>
    <row r="2226" spans="1:9" hidden="1" outlineLevel="1" x14ac:dyDescent="0.2">
      <c r="A2226" s="5" t="s">
        <v>1149</v>
      </c>
    </row>
    <row r="2227" spans="1:9" hidden="1" outlineLevel="1" x14ac:dyDescent="0.2">
      <c r="A2227" s="5" t="s">
        <v>625</v>
      </c>
      <c r="D2227" s="4">
        <v>246968.22</v>
      </c>
    </row>
    <row r="2228" spans="1:9" hidden="1" outlineLevel="1" x14ac:dyDescent="0.2">
      <c r="A2228" s="5" t="s">
        <v>965</v>
      </c>
    </row>
    <row r="2229" spans="1:9" hidden="1" outlineLevel="1" x14ac:dyDescent="0.2">
      <c r="A2229" s="5" t="s">
        <v>625</v>
      </c>
      <c r="D2229" s="4">
        <v>3613373.49999998</v>
      </c>
      <c r="E2229" s="4">
        <v>11983053.2199999</v>
      </c>
      <c r="F2229" s="4">
        <v>6060363.7599999905</v>
      </c>
    </row>
    <row r="2230" spans="1:9" hidden="1" outlineLevel="1" x14ac:dyDescent="0.2">
      <c r="A2230" s="5" t="s">
        <v>1150</v>
      </c>
    </row>
    <row r="2231" spans="1:9" hidden="1" outlineLevel="1" x14ac:dyDescent="0.2">
      <c r="A2231" s="5" t="s">
        <v>625</v>
      </c>
      <c r="D2231" s="4">
        <v>2276785.7142857099</v>
      </c>
      <c r="E2231" s="4">
        <v>9107142.8571428508</v>
      </c>
    </row>
    <row r="2232" spans="1:9" hidden="1" outlineLevel="1" x14ac:dyDescent="0.2">
      <c r="A2232" s="5" t="s">
        <v>1151</v>
      </c>
    </row>
    <row r="2233" spans="1:9" hidden="1" outlineLevel="1" x14ac:dyDescent="0.2">
      <c r="A2233" s="5" t="s">
        <v>625</v>
      </c>
      <c r="D2233" s="4">
        <v>1429825.125</v>
      </c>
      <c r="E2233" s="4">
        <v>5719300.5</v>
      </c>
    </row>
    <row r="2234" spans="1:9" hidden="1" outlineLevel="1" x14ac:dyDescent="0.2">
      <c r="A2234" s="5" t="s">
        <v>1152</v>
      </c>
    </row>
    <row r="2235" spans="1:9" hidden="1" outlineLevel="1" x14ac:dyDescent="0.2">
      <c r="A2235" s="5" t="s">
        <v>625</v>
      </c>
      <c r="D2235" s="4">
        <v>11665178.5714285</v>
      </c>
      <c r="E2235" s="4">
        <v>46660714.285714298</v>
      </c>
      <c r="F2235" s="4">
        <v>55767857.142857097</v>
      </c>
      <c r="G2235" s="4">
        <v>55767857.142857097</v>
      </c>
      <c r="H2235" s="4">
        <v>55767857.142857097</v>
      </c>
      <c r="I2235" s="4">
        <v>55767857.142857097</v>
      </c>
    </row>
    <row r="2236" spans="1:9" hidden="1" outlineLevel="1" x14ac:dyDescent="0.2">
      <c r="A2236" s="5" t="s">
        <v>1153</v>
      </c>
    </row>
    <row r="2237" spans="1:9" hidden="1" outlineLevel="1" x14ac:dyDescent="0.2">
      <c r="A2237" s="5" t="s">
        <v>625</v>
      </c>
      <c r="D2237" s="4">
        <v>7325751.1607142901</v>
      </c>
      <c r="E2237" s="4">
        <v>29303004.642857101</v>
      </c>
      <c r="F2237" s="4">
        <v>35022305.142857097</v>
      </c>
      <c r="G2237" s="4">
        <v>35022305.142857097</v>
      </c>
      <c r="H2237" s="4">
        <v>35022305.142857097</v>
      </c>
      <c r="I2237" s="4">
        <v>35022305.142857097</v>
      </c>
    </row>
    <row r="2238" spans="1:9" hidden="1" outlineLevel="1" x14ac:dyDescent="0.2">
      <c r="A2238" s="5" t="s">
        <v>1154</v>
      </c>
    </row>
    <row r="2239" spans="1:9" hidden="1" outlineLevel="1" x14ac:dyDescent="0.2">
      <c r="A2239" s="5" t="s">
        <v>625</v>
      </c>
      <c r="D2239" s="4">
        <v>-189548.16964285701</v>
      </c>
      <c r="E2239" s="4">
        <v>-758192.67857142806</v>
      </c>
      <c r="F2239" s="4">
        <v>-758192.67857142806</v>
      </c>
      <c r="G2239" s="4">
        <v>-758192.67857142806</v>
      </c>
      <c r="H2239" s="4">
        <v>-758192.67857142806</v>
      </c>
      <c r="I2239" s="4">
        <v>-758192.67857142806</v>
      </c>
    </row>
    <row r="2240" spans="1:9" hidden="1" outlineLevel="1" x14ac:dyDescent="0.2">
      <c r="A2240" s="5" t="s">
        <v>1155</v>
      </c>
    </row>
    <row r="2241" spans="1:9" hidden="1" outlineLevel="1" x14ac:dyDescent="0.2">
      <c r="A2241" s="5" t="s">
        <v>625</v>
      </c>
      <c r="B2241" s="4">
        <v>467644056.58999997</v>
      </c>
      <c r="C2241" s="4">
        <v>463420001.49999899</v>
      </c>
      <c r="D2241" s="4">
        <v>421509228.76999998</v>
      </c>
      <c r="E2241" s="4">
        <v>171526417.69</v>
      </c>
      <c r="F2241" s="4">
        <v>158376166.109999</v>
      </c>
      <c r="G2241" s="4">
        <v>147897004.549999</v>
      </c>
      <c r="H2241" s="4">
        <v>122495348.75999901</v>
      </c>
      <c r="I2241" s="4">
        <v>113902200.72</v>
      </c>
    </row>
    <row r="2242" spans="1:9" hidden="1" outlineLevel="1" x14ac:dyDescent="0.2">
      <c r="A2242" s="5" t="s">
        <v>1156</v>
      </c>
    </row>
    <row r="2243" spans="1:9" hidden="1" outlineLevel="1" x14ac:dyDescent="0.2">
      <c r="A2243" s="5" t="s">
        <v>625</v>
      </c>
      <c r="B2243" s="4">
        <v>264907836.22999999</v>
      </c>
      <c r="C2243" s="4">
        <v>313024785.63999999</v>
      </c>
      <c r="D2243" s="4">
        <v>307236175.64999998</v>
      </c>
      <c r="E2243" s="4">
        <v>210109688.56999999</v>
      </c>
      <c r="F2243" s="4">
        <v>201253012.49000001</v>
      </c>
      <c r="G2243" s="4">
        <v>206926379.56</v>
      </c>
      <c r="H2243" s="4">
        <v>164361989.019999</v>
      </c>
      <c r="I2243" s="4">
        <v>148287340.58999899</v>
      </c>
    </row>
    <row r="2244" spans="1:9" hidden="1" outlineLevel="1" x14ac:dyDescent="0.2">
      <c r="A2244" s="5" t="s">
        <v>1158</v>
      </c>
    </row>
    <row r="2245" spans="1:9" hidden="1" outlineLevel="1" x14ac:dyDescent="0.2">
      <c r="A2245" s="5" t="s">
        <v>625</v>
      </c>
      <c r="C2245" s="4">
        <v>14160985.5</v>
      </c>
    </row>
    <row r="2246" spans="1:9" hidden="1" outlineLevel="1" x14ac:dyDescent="0.2">
      <c r="A2246" s="5" t="s">
        <v>1159</v>
      </c>
    </row>
    <row r="2247" spans="1:9" hidden="1" outlineLevel="1" x14ac:dyDescent="0.2">
      <c r="A2247" s="5" t="s">
        <v>625</v>
      </c>
      <c r="D2247" s="4">
        <v>1490628</v>
      </c>
      <c r="E2247" s="4">
        <v>2981256</v>
      </c>
      <c r="F2247" s="4">
        <v>2981256</v>
      </c>
      <c r="G2247" s="4">
        <v>2981256</v>
      </c>
      <c r="H2247" s="4">
        <v>2981256</v>
      </c>
      <c r="I2247" s="4">
        <v>2981256</v>
      </c>
    </row>
    <row r="2248" spans="1:9" hidden="1" outlineLevel="1" x14ac:dyDescent="0.2">
      <c r="A2248" s="5" t="s">
        <v>1163</v>
      </c>
    </row>
    <row r="2249" spans="1:9" hidden="1" outlineLevel="1" x14ac:dyDescent="0.2">
      <c r="A2249" s="5" t="s">
        <v>625</v>
      </c>
      <c r="D2249" s="4">
        <v>1044882.03125</v>
      </c>
      <c r="E2249" s="4">
        <v>4244958.1249999898</v>
      </c>
      <c r="F2249" s="4">
        <v>4243153.125</v>
      </c>
      <c r="G2249" s="4">
        <v>4246490</v>
      </c>
      <c r="H2249" s="4">
        <v>4244977.03125</v>
      </c>
      <c r="I2249" s="4">
        <v>4241472.5</v>
      </c>
    </row>
    <row r="2250" spans="1:9" hidden="1" outlineLevel="1" x14ac:dyDescent="0.2">
      <c r="A2250" s="5" t="s">
        <v>1164</v>
      </c>
    </row>
    <row r="2251" spans="1:9" hidden="1" outlineLevel="1" x14ac:dyDescent="0.2">
      <c r="A2251" s="5" t="s">
        <v>625</v>
      </c>
      <c r="B2251" s="4">
        <v>34818606.849999897</v>
      </c>
      <c r="D2251" s="4">
        <v>42786922.062202498</v>
      </c>
      <c r="E2251" s="4">
        <v>47055822.983977199</v>
      </c>
      <c r="F2251" s="4">
        <v>48372135.821453601</v>
      </c>
      <c r="G2251" s="4">
        <v>49707768.676510803</v>
      </c>
      <c r="H2251" s="4">
        <v>50950462.893423602</v>
      </c>
      <c r="I2251" s="4">
        <v>52224224.465759099</v>
      </c>
    </row>
    <row r="2252" spans="1:9" hidden="1" outlineLevel="1" x14ac:dyDescent="0.2">
      <c r="A2252" s="5" t="s">
        <v>1165</v>
      </c>
    </row>
    <row r="2253" spans="1:9" hidden="1" outlineLevel="1" x14ac:dyDescent="0.2">
      <c r="A2253" s="5" t="s">
        <v>625</v>
      </c>
      <c r="D2253" s="4">
        <v>1098023.94</v>
      </c>
      <c r="E2253" s="4">
        <v>4392095.76</v>
      </c>
      <c r="F2253" s="4">
        <v>4392095.76</v>
      </c>
    </row>
    <row r="2254" spans="1:9" hidden="1" outlineLevel="1" x14ac:dyDescent="0.2">
      <c r="A2254" s="5" t="s">
        <v>1166</v>
      </c>
    </row>
    <row r="2255" spans="1:9" hidden="1" outlineLevel="1" x14ac:dyDescent="0.2">
      <c r="A2255" s="5" t="s">
        <v>625</v>
      </c>
      <c r="D2255" s="4">
        <v>94338017.319999993</v>
      </c>
    </row>
    <row r="2256" spans="1:9" hidden="1" outlineLevel="1" x14ac:dyDescent="0.2">
      <c r="A2256" s="5" t="s">
        <v>968</v>
      </c>
    </row>
    <row r="2257" spans="1:9" hidden="1" outlineLevel="1" x14ac:dyDescent="0.2">
      <c r="A2257" s="5" t="s">
        <v>969</v>
      </c>
    </row>
    <row r="2258" spans="1:9" hidden="1" outlineLevel="1" x14ac:dyDescent="0.2">
      <c r="A2258" s="5" t="s">
        <v>625</v>
      </c>
      <c r="B2258" s="4">
        <v>-147865148.36000001</v>
      </c>
      <c r="C2258" s="4">
        <v>-108706702.78</v>
      </c>
      <c r="D2258" s="4">
        <v>219628498.12</v>
      </c>
      <c r="E2258" s="4">
        <v>36711847.046058103</v>
      </c>
      <c r="F2258" s="4">
        <v>231505.97394184399</v>
      </c>
      <c r="H2258" s="4">
        <v>9.31322574615478E-10</v>
      </c>
    </row>
    <row r="2259" spans="1:9" hidden="1" outlineLevel="1" x14ac:dyDescent="0.2">
      <c r="A2259" s="5" t="s">
        <v>970</v>
      </c>
    </row>
    <row r="2260" spans="1:9" hidden="1" outlineLevel="1" x14ac:dyDescent="0.2">
      <c r="A2260" s="5" t="s">
        <v>625</v>
      </c>
      <c r="B2260" s="4">
        <v>49283.16</v>
      </c>
      <c r="C2260" s="4">
        <v>-363725.989999999</v>
      </c>
      <c r="D2260" s="4">
        <v>384768.22</v>
      </c>
      <c r="E2260" s="4">
        <v>3.8693542592227399E-8</v>
      </c>
      <c r="H2260" s="4">
        <v>-1.90804712474346E-7</v>
      </c>
      <c r="I2260" s="4">
        <v>2.91038304567337E-11</v>
      </c>
    </row>
    <row r="2261" spans="1:9" hidden="1" outlineLevel="1" x14ac:dyDescent="0.2">
      <c r="A2261" s="5" t="s">
        <v>971</v>
      </c>
    </row>
    <row r="2262" spans="1:9" hidden="1" outlineLevel="1" x14ac:dyDescent="0.2">
      <c r="A2262" s="5" t="s">
        <v>625</v>
      </c>
      <c r="B2262" s="4">
        <v>-13895174.59</v>
      </c>
      <c r="C2262" s="4">
        <v>10689790.1399999</v>
      </c>
      <c r="D2262" s="4">
        <v>-11999317.799741199</v>
      </c>
      <c r="E2262" s="4">
        <v>12951315.960238</v>
      </c>
      <c r="F2262" s="4">
        <v>2253386.28950318</v>
      </c>
    </row>
    <row r="2263" spans="1:9" hidden="1" outlineLevel="1" x14ac:dyDescent="0.2">
      <c r="A2263" s="5" t="s">
        <v>972</v>
      </c>
    </row>
    <row r="2264" spans="1:9" hidden="1" outlineLevel="1" x14ac:dyDescent="0.2">
      <c r="A2264" s="5" t="s">
        <v>625</v>
      </c>
      <c r="B2264" s="4">
        <v>2.3283064365386901E-9</v>
      </c>
      <c r="C2264" s="4">
        <v>4.65661287307739E-10</v>
      </c>
      <c r="D2264" s="4">
        <v>-29177851.4756933</v>
      </c>
      <c r="E2264" s="4">
        <v>29177851.4756933</v>
      </c>
      <c r="G2264" s="4">
        <v>-3.8882717490196202E-8</v>
      </c>
      <c r="H2264" s="4">
        <v>-5.7043507695198001E-9</v>
      </c>
      <c r="I2264" s="4">
        <v>1.7697457224130601E-6</v>
      </c>
    </row>
    <row r="2265" spans="1:9" hidden="1" outlineLevel="1" x14ac:dyDescent="0.2">
      <c r="A2265" s="5" t="s">
        <v>973</v>
      </c>
    </row>
    <row r="2266" spans="1:9" hidden="1" outlineLevel="1" x14ac:dyDescent="0.2">
      <c r="A2266" s="5" t="s">
        <v>625</v>
      </c>
      <c r="B2266" s="4">
        <v>46279800.920000002</v>
      </c>
      <c r="C2266" s="4">
        <v>22216718</v>
      </c>
      <c r="D2266" s="4">
        <v>-4.65661287307739E-10</v>
      </c>
      <c r="E2266" s="4">
        <v>2.3283064365386901E-10</v>
      </c>
      <c r="F2266" s="4">
        <v>-5.8207660913467401E-11</v>
      </c>
      <c r="I2266" s="4">
        <v>4.65661287307739E-10</v>
      </c>
    </row>
    <row r="2267" spans="1:9" hidden="1" outlineLevel="1" x14ac:dyDescent="0.2">
      <c r="A2267" s="5" t="s">
        <v>974</v>
      </c>
    </row>
    <row r="2268" spans="1:9" hidden="1" outlineLevel="1" x14ac:dyDescent="0.2">
      <c r="A2268" s="5" t="s">
        <v>975</v>
      </c>
    </row>
    <row r="2269" spans="1:9" hidden="1" outlineLevel="1" x14ac:dyDescent="0.2">
      <c r="A2269" s="5" t="s">
        <v>625</v>
      </c>
      <c r="B2269" s="4">
        <v>2382126547.0999999</v>
      </c>
      <c r="C2269" s="4">
        <v>2976807695.9400001</v>
      </c>
      <c r="D2269" s="4">
        <v>2696776934.0799999</v>
      </c>
      <c r="E2269" s="4">
        <v>2229809919.29</v>
      </c>
      <c r="F2269" s="4">
        <v>2334772736.1700001</v>
      </c>
      <c r="G2269" s="4">
        <v>2483616656</v>
      </c>
      <c r="H2269" s="4">
        <v>2927891437.0295401</v>
      </c>
      <c r="I2269" s="4">
        <v>3078888833.5949302</v>
      </c>
    </row>
    <row r="2270" spans="1:9" hidden="1" outlineLevel="1" x14ac:dyDescent="0.2">
      <c r="A2270" s="5" t="s">
        <v>976</v>
      </c>
    </row>
    <row r="2271" spans="1:9" hidden="1" outlineLevel="1" x14ac:dyDescent="0.2">
      <c r="A2271" s="5" t="s">
        <v>625</v>
      </c>
      <c r="B2271" s="4">
        <v>518333707.87</v>
      </c>
      <c r="C2271" s="4">
        <v>311382567.63</v>
      </c>
      <c r="D2271" s="4">
        <v>362419978.88999897</v>
      </c>
      <c r="E2271" s="4">
        <v>336733608.91000003</v>
      </c>
      <c r="F2271" s="4">
        <v>354158442.02999997</v>
      </c>
      <c r="G2271" s="4">
        <v>365144534.70999998</v>
      </c>
      <c r="H2271" s="4">
        <v>408804269.216896</v>
      </c>
      <c r="I2271" s="4">
        <v>394839925.58282501</v>
      </c>
    </row>
    <row r="2272" spans="1:9" hidden="1" outlineLevel="1" x14ac:dyDescent="0.2">
      <c r="A2272" s="5" t="s">
        <v>977</v>
      </c>
    </row>
    <row r="2273" spans="1:9" hidden="1" outlineLevel="1" x14ac:dyDescent="0.2">
      <c r="A2273" s="5" t="s">
        <v>978</v>
      </c>
    </row>
    <row r="2274" spans="1:9" hidden="1" outlineLevel="1" x14ac:dyDescent="0.2">
      <c r="A2274" s="5" t="s">
        <v>625</v>
      </c>
      <c r="D2274" s="4">
        <v>-50135030.009908602</v>
      </c>
      <c r="E2274" s="4">
        <v>526460.54643557302</v>
      </c>
      <c r="F2274" s="4">
        <v>-10926448.269917</v>
      </c>
      <c r="G2274" s="4">
        <v>-12829887.570716999</v>
      </c>
      <c r="H2274" s="4">
        <v>-23026500.9772943</v>
      </c>
      <c r="I2274" s="4">
        <v>-3331214.5524765202</v>
      </c>
    </row>
    <row r="2275" spans="1:9" hidden="1" outlineLevel="1" x14ac:dyDescent="0.2">
      <c r="A2275" s="5" t="s">
        <v>979</v>
      </c>
    </row>
    <row r="2276" spans="1:9" hidden="1" outlineLevel="1" x14ac:dyDescent="0.2">
      <c r="A2276" s="5" t="s">
        <v>980</v>
      </c>
    </row>
    <row r="2277" spans="1:9" hidden="1" outlineLevel="1" x14ac:dyDescent="0.2">
      <c r="A2277" s="5" t="s">
        <v>625</v>
      </c>
      <c r="B2277" s="4">
        <v>12002.64</v>
      </c>
      <c r="C2277" s="4">
        <v>59419.059999999903</v>
      </c>
      <c r="D2277" s="4">
        <v>111445.31</v>
      </c>
      <c r="E2277" s="4">
        <v>106531.84</v>
      </c>
      <c r="F2277" s="4">
        <v>106531.84</v>
      </c>
      <c r="G2277" s="4">
        <v>106531.84</v>
      </c>
      <c r="H2277" s="4">
        <v>61621.89</v>
      </c>
    </row>
    <row r="2278" spans="1:9" hidden="1" outlineLevel="1" x14ac:dyDescent="0.2">
      <c r="A2278" s="5" t="s">
        <v>981</v>
      </c>
    </row>
    <row r="2279" spans="1:9" hidden="1" outlineLevel="1" x14ac:dyDescent="0.2">
      <c r="A2279" s="5" t="s">
        <v>625</v>
      </c>
      <c r="B2279" s="4">
        <v>-37583.339999999997</v>
      </c>
      <c r="C2279" s="4">
        <v>-450999.99999999901</v>
      </c>
      <c r="D2279" s="4">
        <v>-450999.99999999901</v>
      </c>
      <c r="E2279" s="4">
        <v>-450999.99999999901</v>
      </c>
      <c r="F2279" s="4">
        <v>-450999.99999999901</v>
      </c>
      <c r="G2279" s="4">
        <v>-450999.99999999901</v>
      </c>
      <c r="H2279" s="4">
        <v>-263083.33999999898</v>
      </c>
    </row>
    <row r="2280" spans="1:9" hidden="1" outlineLevel="1" x14ac:dyDescent="0.2">
      <c r="A2280" s="5" t="s">
        <v>982</v>
      </c>
    </row>
    <row r="2281" spans="1:9" hidden="1" outlineLevel="1" x14ac:dyDescent="0.2">
      <c r="A2281" s="5" t="s">
        <v>625</v>
      </c>
      <c r="B2281" s="4">
        <v>9416.86</v>
      </c>
      <c r="C2281" s="4">
        <v>130151.499999999</v>
      </c>
      <c r="D2281" s="4">
        <v>143831.57</v>
      </c>
      <c r="E2281" s="4">
        <v>31874.309999999899</v>
      </c>
      <c r="F2281" s="4">
        <v>31874.309999999899</v>
      </c>
      <c r="G2281" s="4">
        <v>31874.309999999899</v>
      </c>
      <c r="H2281" s="4">
        <v>10845.55</v>
      </c>
    </row>
    <row r="2282" spans="1:9" hidden="1" outlineLevel="1" x14ac:dyDescent="0.2">
      <c r="A2282" s="5" t="s">
        <v>983</v>
      </c>
    </row>
    <row r="2283" spans="1:9" hidden="1" outlineLevel="1" x14ac:dyDescent="0.2">
      <c r="A2283" s="5" t="s">
        <v>625</v>
      </c>
      <c r="B2283" s="4">
        <v>46064770.952726901</v>
      </c>
      <c r="C2283" s="4">
        <v>34197421.230492398</v>
      </c>
      <c r="D2283" s="4">
        <v>36484522.367264897</v>
      </c>
      <c r="E2283" s="4">
        <v>38997744.2445421</v>
      </c>
      <c r="F2283" s="4">
        <v>41312381.148897</v>
      </c>
      <c r="G2283" s="4">
        <v>43817276.170468003</v>
      </c>
      <c r="H2283" s="4">
        <v>46481344.6730728</v>
      </c>
    </row>
    <row r="2284" spans="1:9" hidden="1" outlineLevel="1" x14ac:dyDescent="0.2">
      <c r="A2284" s="5" t="s">
        <v>984</v>
      </c>
    </row>
    <row r="2285" spans="1:9" hidden="1" outlineLevel="1" x14ac:dyDescent="0.2">
      <c r="A2285" s="5" t="s">
        <v>625</v>
      </c>
      <c r="B2285" s="4">
        <v>73931310</v>
      </c>
      <c r="C2285" s="4">
        <v>54878692</v>
      </c>
      <c r="D2285" s="4">
        <v>60418410.490761302</v>
      </c>
      <c r="E2285" s="4">
        <v>85749518.249112204</v>
      </c>
      <c r="F2285" s="4">
        <v>66063863</v>
      </c>
      <c r="G2285" s="4">
        <v>70052539</v>
      </c>
      <c r="H2285" s="4">
        <v>-1350260.7905558699</v>
      </c>
    </row>
    <row r="2286" spans="1:9" hidden="1" outlineLevel="1" x14ac:dyDescent="0.2">
      <c r="A2286" s="5" t="s">
        <v>985</v>
      </c>
    </row>
    <row r="2287" spans="1:9" hidden="1" outlineLevel="1" x14ac:dyDescent="0.2">
      <c r="A2287" s="5" t="s">
        <v>986</v>
      </c>
    </row>
    <row r="2288" spans="1:9" hidden="1" outlineLevel="1" x14ac:dyDescent="0.2">
      <c r="A2288" s="5" t="s">
        <v>625</v>
      </c>
      <c r="B2288" s="4">
        <v>2273559.3699999899</v>
      </c>
      <c r="C2288" s="4">
        <v>1122808.72</v>
      </c>
      <c r="D2288" s="4">
        <v>1127112.13088568</v>
      </c>
      <c r="E2288" s="4">
        <v>1127112.2035427201</v>
      </c>
      <c r="F2288" s="4">
        <v>1127112.2035427201</v>
      </c>
      <c r="G2288" s="4">
        <v>1081152.62132049</v>
      </c>
      <c r="H2288" s="4">
        <v>1081152.62132049</v>
      </c>
      <c r="I2288" s="4">
        <v>1081152.62132049</v>
      </c>
    </row>
    <row r="2289" spans="1:9" hidden="1" outlineLevel="1" x14ac:dyDescent="0.2">
      <c r="A2289" s="5" t="s">
        <v>987</v>
      </c>
    </row>
    <row r="2290" spans="1:9" hidden="1" outlineLevel="1" x14ac:dyDescent="0.2">
      <c r="A2290" s="5" t="s">
        <v>625</v>
      </c>
      <c r="B2290" s="4">
        <v>-1991376</v>
      </c>
      <c r="C2290" s="4">
        <v>-1991376</v>
      </c>
      <c r="D2290" s="4">
        <v>-1991376</v>
      </c>
      <c r="E2290" s="4">
        <v>-1991376</v>
      </c>
      <c r="F2290" s="4">
        <v>-1991376</v>
      </c>
      <c r="G2290" s="4">
        <v>-1991376</v>
      </c>
      <c r="H2290" s="4">
        <v>-1991376</v>
      </c>
      <c r="I2290" s="4">
        <v>-1991376</v>
      </c>
    </row>
    <row r="2291" spans="1:9" hidden="1" outlineLevel="1" x14ac:dyDescent="0.2">
      <c r="A2291" s="5" t="s">
        <v>988</v>
      </c>
    </row>
    <row r="2292" spans="1:9" hidden="1" outlineLevel="1" x14ac:dyDescent="0.2">
      <c r="A2292" s="5" t="s">
        <v>625</v>
      </c>
      <c r="B2292" s="4">
        <v>64029280.219999902</v>
      </c>
      <c r="C2292" s="4">
        <v>70105338.709999993</v>
      </c>
      <c r="D2292" s="4">
        <v>74158158.389999896</v>
      </c>
      <c r="E2292" s="4">
        <v>78266934.310000002</v>
      </c>
      <c r="F2292" s="4">
        <v>82553065.839999899</v>
      </c>
      <c r="G2292" s="4">
        <v>87073918.799999997</v>
      </c>
      <c r="H2292" s="4">
        <v>91842347.159999996</v>
      </c>
      <c r="I2292" s="4">
        <v>96871908.930000007</v>
      </c>
    </row>
    <row r="2293" spans="1:9" hidden="1" outlineLevel="1" x14ac:dyDescent="0.2">
      <c r="A2293" s="5" t="s">
        <v>989</v>
      </c>
    </row>
    <row r="2294" spans="1:9" hidden="1" outlineLevel="1" x14ac:dyDescent="0.2">
      <c r="A2294" s="5" t="s">
        <v>625</v>
      </c>
      <c r="B2294" s="4">
        <v>-64311681.649999999</v>
      </c>
      <c r="C2294" s="4">
        <v>-69236541.459999993</v>
      </c>
      <c r="D2294" s="4">
        <v>-73293894.450000003</v>
      </c>
      <c r="E2294" s="4">
        <v>-77402670.069999993</v>
      </c>
      <c r="F2294" s="4">
        <v>-81688801.599999994</v>
      </c>
      <c r="G2294" s="4">
        <v>-86209654.560000002</v>
      </c>
      <c r="H2294" s="4">
        <v>-90978082.920000002</v>
      </c>
      <c r="I2294" s="4">
        <v>-96007644.689999998</v>
      </c>
    </row>
    <row r="2295" spans="1:9" hidden="1" outlineLevel="1" x14ac:dyDescent="0.2">
      <c r="A2295" s="5" t="s">
        <v>990</v>
      </c>
    </row>
    <row r="2296" spans="1:9" hidden="1" outlineLevel="1" x14ac:dyDescent="0.2">
      <c r="A2296" s="5" t="s">
        <v>991</v>
      </c>
    </row>
    <row r="2297" spans="1:9" hidden="1" outlineLevel="1" x14ac:dyDescent="0.2">
      <c r="A2297" s="5" t="s">
        <v>944</v>
      </c>
      <c r="B2297" s="4">
        <v>50659871.037050001</v>
      </c>
      <c r="C2297" s="4">
        <v>64249995.631449997</v>
      </c>
      <c r="D2297" s="4">
        <v>66642420.749669999</v>
      </c>
      <c r="E2297" s="4">
        <v>68688502.327708095</v>
      </c>
      <c r="F2297" s="4">
        <v>42605256.687148802</v>
      </c>
      <c r="G2297" s="4">
        <v>41004062.272504501</v>
      </c>
      <c r="H2297" s="4">
        <v>36114828.038903601</v>
      </c>
      <c r="I2297" s="4">
        <v>27680864.160171401</v>
      </c>
    </row>
    <row r="2298" spans="1:9" hidden="1" outlineLevel="1" x14ac:dyDescent="0.2">
      <c r="A2298" s="5" t="s">
        <v>992</v>
      </c>
    </row>
    <row r="2299" spans="1:9" hidden="1" outlineLevel="1" x14ac:dyDescent="0.2">
      <c r="A2299" s="5" t="s">
        <v>944</v>
      </c>
      <c r="B2299" s="4">
        <v>-8705602</v>
      </c>
      <c r="C2299" s="4">
        <v>2876711</v>
      </c>
      <c r="D2299" s="4">
        <v>-1719625</v>
      </c>
    </row>
    <row r="2300" spans="1:9" hidden="1" outlineLevel="1" x14ac:dyDescent="0.2">
      <c r="A2300" s="5" t="s">
        <v>993</v>
      </c>
    </row>
    <row r="2301" spans="1:9" hidden="1" outlineLevel="1" x14ac:dyDescent="0.2">
      <c r="A2301" s="5" t="s">
        <v>944</v>
      </c>
      <c r="B2301" s="4">
        <v>-3.7050005281344001E-2</v>
      </c>
      <c r="C2301" s="4">
        <v>-0.63145002815872397</v>
      </c>
      <c r="D2301" s="4">
        <v>-1.61019999417476</v>
      </c>
    </row>
    <row r="2302" spans="1:9" hidden="1" outlineLevel="1" x14ac:dyDescent="0.2">
      <c r="A2302" s="5" t="s">
        <v>997</v>
      </c>
    </row>
    <row r="2303" spans="1:9" hidden="1" outlineLevel="1" x14ac:dyDescent="0.2">
      <c r="A2303" s="5" t="s">
        <v>998</v>
      </c>
    </row>
    <row r="2304" spans="1:9" hidden="1" outlineLevel="1" x14ac:dyDescent="0.2">
      <c r="A2304" s="5" t="s">
        <v>999</v>
      </c>
      <c r="D2304" s="4">
        <v>7160660.0205702698</v>
      </c>
      <c r="E2304" s="4">
        <v>-1099087.97561887</v>
      </c>
      <c r="F2304" s="4">
        <v>-702927.65781906003</v>
      </c>
      <c r="G2304" s="4">
        <v>-536763.47310319298</v>
      </c>
      <c r="H2304" s="4">
        <v>-446259.63071437198</v>
      </c>
      <c r="I2304" s="4">
        <v>-373362.00576839998</v>
      </c>
    </row>
    <row r="2305" spans="1:9" hidden="1" outlineLevel="1" x14ac:dyDescent="0.2">
      <c r="A2305" s="5" t="s">
        <v>1000</v>
      </c>
      <c r="E2305" s="4">
        <v>24458844.287092</v>
      </c>
      <c r="F2305" s="4">
        <v>21611122.562578101</v>
      </c>
      <c r="G2305" s="4">
        <v>19143589.376018301</v>
      </c>
      <c r="H2305" s="4">
        <v>17246994.6928057</v>
      </c>
      <c r="I2305" s="4">
        <v>14392553.8312835</v>
      </c>
    </row>
    <row r="2306" spans="1:9" hidden="1" outlineLevel="1" x14ac:dyDescent="0.2">
      <c r="A2306" s="5" t="s">
        <v>1001</v>
      </c>
    </row>
    <row r="2307" spans="1:9" hidden="1" outlineLevel="1" x14ac:dyDescent="0.2">
      <c r="A2307" s="5" t="s">
        <v>999</v>
      </c>
      <c r="D2307" s="4">
        <v>-6744750.4893702799</v>
      </c>
      <c r="E2307" s="4">
        <v>1657722.52216502</v>
      </c>
      <c r="F2307" s="4">
        <v>1217024.78048796</v>
      </c>
      <c r="G2307" s="4">
        <v>991170.04145551205</v>
      </c>
      <c r="H2307" s="4">
        <v>865525.75985500996</v>
      </c>
      <c r="I2307" s="4">
        <v>770156.74606876401</v>
      </c>
    </row>
    <row r="2308" spans="1:9" hidden="1" outlineLevel="1" x14ac:dyDescent="0.2">
      <c r="A2308" s="5" t="s">
        <v>1000</v>
      </c>
      <c r="E2308" s="4">
        <v>-23244334.367091998</v>
      </c>
      <c r="F2308" s="4">
        <v>-18343134.962578099</v>
      </c>
      <c r="G2308" s="4">
        <v>-14229988.7360183</v>
      </c>
      <c r="H2308" s="4">
        <v>-10736521.052805699</v>
      </c>
      <c r="I2308" s="4">
        <v>-6270099.6712835301</v>
      </c>
    </row>
    <row r="2309" spans="1:9" hidden="1" outlineLevel="1" x14ac:dyDescent="0.2">
      <c r="A2309" s="5" t="s">
        <v>1002</v>
      </c>
    </row>
    <row r="2310" spans="1:9" hidden="1" outlineLevel="1" x14ac:dyDescent="0.2">
      <c r="A2310" s="5" t="s">
        <v>999</v>
      </c>
      <c r="D2310" s="4">
        <v>-37033289.681477197</v>
      </c>
      <c r="E2310" s="4">
        <v>9670048.0459626094</v>
      </c>
      <c r="F2310" s="4">
        <v>7099311.2195131499</v>
      </c>
      <c r="G2310" s="4">
        <v>5781825.2418238204</v>
      </c>
      <c r="H2310" s="4">
        <v>5048900.2658208897</v>
      </c>
      <c r="I2310" s="4">
        <v>4492581.0187344598</v>
      </c>
    </row>
    <row r="2311" spans="1:9" hidden="1" outlineLevel="1" x14ac:dyDescent="0.2">
      <c r="A2311" s="5" t="s">
        <v>1000</v>
      </c>
      <c r="E2311" s="4">
        <v>-129894755.380043</v>
      </c>
      <c r="F2311" s="4">
        <v>-100716345.420112</v>
      </c>
      <c r="G2311" s="4">
        <v>-78132361.986377105</v>
      </c>
      <c r="H2311" s="4">
        <v>-58950837.202623002</v>
      </c>
      <c r="I2311" s="4">
        <v>-34427131.763455302</v>
      </c>
    </row>
    <row r="2312" spans="1:9" hidden="1" outlineLevel="1" x14ac:dyDescent="0.2">
      <c r="A2312" s="5" t="s">
        <v>1003</v>
      </c>
    </row>
    <row r="2313" spans="1:9" hidden="1" outlineLevel="1" x14ac:dyDescent="0.2">
      <c r="A2313" s="5" t="s">
        <v>999</v>
      </c>
      <c r="D2313" s="4">
        <v>41624948.450739898</v>
      </c>
      <c r="E2313" s="4">
        <v>-6606868.6157345697</v>
      </c>
      <c r="F2313" s="4">
        <v>-4280345.33021197</v>
      </c>
      <c r="G2313" s="4">
        <v>-3290162.5586919398</v>
      </c>
      <c r="H2313" s="4">
        <v>-2749924.3243663898</v>
      </c>
      <c r="I2313" s="4">
        <v>-2316823.1927541299</v>
      </c>
    </row>
    <row r="2314" spans="1:9" hidden="1" outlineLevel="1" x14ac:dyDescent="0.2">
      <c r="A2314" s="5" t="s">
        <v>1000</v>
      </c>
      <c r="E2314" s="4">
        <v>142251513.202703</v>
      </c>
      <c r="F2314" s="4">
        <v>124921085.95503899</v>
      </c>
      <c r="G2314" s="4">
        <v>109951177.802773</v>
      </c>
      <c r="H2314" s="4">
        <v>98328803.267366901</v>
      </c>
      <c r="I2314" s="4">
        <v>81113705.059820607</v>
      </c>
    </row>
    <row r="2315" spans="1:9" hidden="1" outlineLevel="1" x14ac:dyDescent="0.2">
      <c r="A2315" s="5" t="s">
        <v>1004</v>
      </c>
    </row>
    <row r="2316" spans="1:9" hidden="1" outlineLevel="1" x14ac:dyDescent="0.2">
      <c r="A2316" s="5" t="s">
        <v>693</v>
      </c>
    </row>
    <row r="2317" spans="1:9" hidden="1" outlineLevel="1" x14ac:dyDescent="0.2">
      <c r="A2317" s="5" t="s">
        <v>1013</v>
      </c>
    </row>
    <row r="2318" spans="1:9" hidden="1" outlineLevel="1" x14ac:dyDescent="0.2">
      <c r="A2318" s="5" t="s">
        <v>625</v>
      </c>
      <c r="B2318" s="4">
        <v>-154674664</v>
      </c>
      <c r="C2318" s="4">
        <v>32788546</v>
      </c>
      <c r="D2318" s="4">
        <v>-46137903.697319798</v>
      </c>
      <c r="E2318" s="4">
        <v>-55961743.992679499</v>
      </c>
    </row>
    <row r="2319" spans="1:9" hidden="1" outlineLevel="1" x14ac:dyDescent="0.2">
      <c r="A2319" s="5" t="s">
        <v>1014</v>
      </c>
    </row>
    <row r="2320" spans="1:9" hidden="1" outlineLevel="1" x14ac:dyDescent="0.2">
      <c r="A2320" s="5" t="s">
        <v>625</v>
      </c>
      <c r="C2320" s="4">
        <v>-3.7252902984619099E-9</v>
      </c>
      <c r="E2320" s="4">
        <v>-146014234.31</v>
      </c>
    </row>
    <row r="2321" spans="1:9" hidden="1" outlineLevel="1" x14ac:dyDescent="0.2">
      <c r="A2321" s="5" t="s">
        <v>1167</v>
      </c>
    </row>
    <row r="2322" spans="1:9" hidden="1" outlineLevel="1" x14ac:dyDescent="0.2">
      <c r="A2322" s="5" t="s">
        <v>625</v>
      </c>
      <c r="D2322" s="4">
        <v>-106852606</v>
      </c>
    </row>
    <row r="2323" spans="1:9" hidden="1" outlineLevel="1" x14ac:dyDescent="0.2">
      <c r="A2323" s="5" t="s">
        <v>933</v>
      </c>
    </row>
    <row r="2324" spans="1:9" hidden="1" outlineLevel="1" x14ac:dyDescent="0.2">
      <c r="A2324" s="5" t="s">
        <v>1181</v>
      </c>
    </row>
    <row r="2325" spans="1:9" hidden="1" outlineLevel="1" x14ac:dyDescent="0.2">
      <c r="A2325" s="5" t="s">
        <v>625</v>
      </c>
      <c r="B2325" s="4">
        <v>-200768.116666666</v>
      </c>
      <c r="C2325" s="4">
        <v>-410484.037616666</v>
      </c>
      <c r="D2325" s="4">
        <v>-611663.52150972304</v>
      </c>
      <c r="E2325" s="4">
        <v>-1279766.3150611599</v>
      </c>
      <c r="F2325" s="4">
        <v>-4653239.5875167996</v>
      </c>
      <c r="G2325" s="4">
        <v>-4638319.1888046302</v>
      </c>
      <c r="H2325" s="4">
        <v>-4413986.3481766898</v>
      </c>
      <c r="I2325" s="4">
        <v>-4155372.6794992299</v>
      </c>
    </row>
    <row r="2326" spans="1:9" hidden="1" outlineLevel="1" x14ac:dyDescent="0.2">
      <c r="A2326" s="5" t="s">
        <v>941</v>
      </c>
    </row>
    <row r="2327" spans="1:9" hidden="1" outlineLevel="1" x14ac:dyDescent="0.2">
      <c r="A2327" s="5" t="s">
        <v>942</v>
      </c>
    </row>
    <row r="2328" spans="1:9" hidden="1" outlineLevel="1" x14ac:dyDescent="0.2">
      <c r="A2328" s="5" t="s">
        <v>625</v>
      </c>
      <c r="B2328" s="4">
        <v>-6458461.9785000002</v>
      </c>
      <c r="C2328" s="4">
        <v>-3873060.3397499998</v>
      </c>
      <c r="D2328" s="4">
        <v>-6773882.3728641002</v>
      </c>
      <c r="E2328" s="4">
        <v>-6239792.4683519201</v>
      </c>
      <c r="F2328" s="4">
        <v>-3464453.4029295798</v>
      </c>
      <c r="G2328" s="4">
        <v>-5461069.7102688402</v>
      </c>
      <c r="H2328" s="4">
        <v>-2493007.4934006101</v>
      </c>
      <c r="I2328" s="4">
        <v>-324938.05685468798</v>
      </c>
    </row>
    <row r="2329" spans="1:9" hidden="1" outlineLevel="1" x14ac:dyDescent="0.2">
      <c r="A2329" s="5" t="s">
        <v>943</v>
      </c>
    </row>
    <row r="2330" spans="1:9" hidden="1" outlineLevel="1" x14ac:dyDescent="0.2">
      <c r="A2330" s="5" t="s">
        <v>942</v>
      </c>
    </row>
    <row r="2331" spans="1:9" hidden="1" outlineLevel="1" x14ac:dyDescent="0.2">
      <c r="A2331" s="5" t="s">
        <v>944</v>
      </c>
      <c r="B2331" s="4">
        <v>-1073969.49</v>
      </c>
      <c r="C2331" s="4">
        <v>-644046.31499999994</v>
      </c>
      <c r="D2331" s="4">
        <v>-1126420.3492290999</v>
      </c>
      <c r="E2331" s="4">
        <v>-1037607.21318021</v>
      </c>
      <c r="F2331" s="4">
        <v>-576099.58325359703</v>
      </c>
      <c r="G2331" s="4">
        <v>-908114.38870683697</v>
      </c>
      <c r="H2331" s="4">
        <v>-414559.06919738097</v>
      </c>
      <c r="I2331" s="4">
        <v>-54033.539310681299</v>
      </c>
    </row>
    <row r="2332" spans="1:9" hidden="1" outlineLevel="1" x14ac:dyDescent="0.2">
      <c r="A2332" s="5" t="s">
        <v>947</v>
      </c>
    </row>
    <row r="2333" spans="1:9" hidden="1" outlineLevel="1" x14ac:dyDescent="0.2">
      <c r="A2333" s="5" t="s">
        <v>1021</v>
      </c>
    </row>
    <row r="2334" spans="1:9" hidden="1" outlineLevel="1" x14ac:dyDescent="0.2">
      <c r="A2334" s="5" t="s">
        <v>949</v>
      </c>
      <c r="D2334" s="4">
        <v>6734593.6197727202</v>
      </c>
      <c r="E2334" s="4">
        <v>-166673193.22630501</v>
      </c>
    </row>
    <row r="2335" spans="1:9" hidden="1" outlineLevel="1" x14ac:dyDescent="0.2">
      <c r="A2335" s="5" t="s">
        <v>950</v>
      </c>
    </row>
    <row r="2336" spans="1:9" hidden="1" outlineLevel="1" x14ac:dyDescent="0.2">
      <c r="A2336" s="5" t="s">
        <v>1024</v>
      </c>
    </row>
    <row r="2337" spans="1:9" hidden="1" outlineLevel="1" x14ac:dyDescent="0.2">
      <c r="A2337" s="5" t="s">
        <v>625</v>
      </c>
      <c r="D2337" s="4">
        <v>825255</v>
      </c>
      <c r="E2337" s="4">
        <v>3001020</v>
      </c>
      <c r="F2337" s="4">
        <v>2880000</v>
      </c>
    </row>
    <row r="2338" spans="1:9" hidden="1" outlineLevel="1" x14ac:dyDescent="0.2">
      <c r="A2338" s="5" t="s">
        <v>1182</v>
      </c>
    </row>
    <row r="2339" spans="1:9" hidden="1" outlineLevel="1" x14ac:dyDescent="0.2">
      <c r="A2339" s="5" t="s">
        <v>625</v>
      </c>
      <c r="D2339" s="4">
        <v>-959376</v>
      </c>
    </row>
    <row r="2340" spans="1:9" hidden="1" outlineLevel="1" x14ac:dyDescent="0.2">
      <c r="A2340" s="5" t="s">
        <v>1157</v>
      </c>
    </row>
    <row r="2341" spans="1:9" hidden="1" outlineLevel="1" x14ac:dyDescent="0.2">
      <c r="A2341" s="5" t="s">
        <v>625</v>
      </c>
      <c r="C2341" s="4">
        <v>-14160985.5</v>
      </c>
    </row>
    <row r="2342" spans="1:9" collapsed="1" x14ac:dyDescent="0.2">
      <c r="A2342" s="5" t="s">
        <v>1059</v>
      </c>
      <c r="B2342" s="4">
        <v>-8607335426.6799908</v>
      </c>
      <c r="C2342" s="4">
        <v>-9333199787.0199909</v>
      </c>
      <c r="D2342" s="4">
        <v>-9424239268.1546097</v>
      </c>
      <c r="E2342" s="4">
        <v>-8505142103.64118</v>
      </c>
      <c r="F2342" s="4">
        <v>-8980183063.2434998</v>
      </c>
      <c r="G2342" s="4">
        <v>-9272176730.8046894</v>
      </c>
      <c r="H2342" s="4">
        <v>-9807225558.1051006</v>
      </c>
      <c r="I2342" s="4">
        <v>-10072371684.2157</v>
      </c>
    </row>
    <row r="2343" spans="1:9" hidden="1" outlineLevel="1" x14ac:dyDescent="0.2">
      <c r="A2343" s="5" t="s">
        <v>534</v>
      </c>
    </row>
    <row r="2344" spans="1:9" hidden="1" outlineLevel="1" x14ac:dyDescent="0.2">
      <c r="A2344" s="5" t="s">
        <v>628</v>
      </c>
    </row>
    <row r="2345" spans="1:9" hidden="1" outlineLevel="1" x14ac:dyDescent="0.2">
      <c r="A2345" s="5" t="s">
        <v>1114</v>
      </c>
    </row>
    <row r="2346" spans="1:9" hidden="1" outlineLevel="1" x14ac:dyDescent="0.2">
      <c r="A2346" s="5" t="s">
        <v>629</v>
      </c>
      <c r="E2346" s="4">
        <v>11233.999550864601</v>
      </c>
      <c r="F2346" s="4">
        <v>11250</v>
      </c>
      <c r="G2346" s="4">
        <v>11250</v>
      </c>
      <c r="H2346" s="4">
        <v>11266.000449135399</v>
      </c>
      <c r="I2346" s="4">
        <v>11233.999550864601</v>
      </c>
    </row>
    <row r="2347" spans="1:9" hidden="1" outlineLevel="1" x14ac:dyDescent="0.2">
      <c r="A2347" s="5" t="s">
        <v>630</v>
      </c>
      <c r="E2347" s="4">
        <v>28345.3342316042</v>
      </c>
      <c r="F2347" s="4">
        <v>28254.6657683958</v>
      </c>
      <c r="G2347" s="4">
        <v>28300</v>
      </c>
      <c r="H2347" s="4">
        <v>28300</v>
      </c>
      <c r="I2347" s="4">
        <v>28345.3342316042</v>
      </c>
    </row>
    <row r="2348" spans="1:9" hidden="1" outlineLevel="1" x14ac:dyDescent="0.2">
      <c r="A2348" s="5" t="s">
        <v>631</v>
      </c>
      <c r="E2348" s="4">
        <v>45823.287671232902</v>
      </c>
      <c r="F2348" s="4">
        <v>45676.712328767098</v>
      </c>
      <c r="G2348" s="4">
        <v>45750</v>
      </c>
      <c r="H2348" s="4">
        <v>45750</v>
      </c>
      <c r="I2348" s="4">
        <v>45823.287671232902</v>
      </c>
    </row>
    <row r="2349" spans="1:9" hidden="1" outlineLevel="1" x14ac:dyDescent="0.2">
      <c r="A2349" s="5" t="s">
        <v>632</v>
      </c>
      <c r="E2349" s="4">
        <v>16536.447638296198</v>
      </c>
      <c r="F2349" s="4">
        <v>16483.5523617037</v>
      </c>
      <c r="G2349" s="4">
        <v>16510</v>
      </c>
      <c r="H2349" s="4">
        <v>16510</v>
      </c>
      <c r="I2349" s="4">
        <v>16536.447638296198</v>
      </c>
    </row>
    <row r="2350" spans="1:9" hidden="1" outlineLevel="1" x14ac:dyDescent="0.2">
      <c r="A2350" s="5" t="s">
        <v>633</v>
      </c>
      <c r="E2350" s="4">
        <v>46033.624073658197</v>
      </c>
      <c r="F2350" s="4">
        <v>45886.375926341803</v>
      </c>
      <c r="G2350" s="4">
        <v>45960</v>
      </c>
      <c r="H2350" s="4">
        <v>45960</v>
      </c>
      <c r="I2350" s="4">
        <v>46033.624073658197</v>
      </c>
    </row>
    <row r="2351" spans="1:9" hidden="1" outlineLevel="1" x14ac:dyDescent="0.2">
      <c r="A2351" s="5" t="s">
        <v>634</v>
      </c>
      <c r="E2351" s="4">
        <v>4487.1765850737302</v>
      </c>
      <c r="F2351" s="4">
        <v>4472.8234149262698</v>
      </c>
      <c r="G2351" s="4">
        <v>4480</v>
      </c>
      <c r="H2351" s="4">
        <v>4480</v>
      </c>
      <c r="I2351" s="4">
        <v>4487.1765850737302</v>
      </c>
    </row>
    <row r="2352" spans="1:9" hidden="1" outlineLevel="1" x14ac:dyDescent="0.2">
      <c r="A2352" s="5" t="s">
        <v>635</v>
      </c>
      <c r="D2352" s="4">
        <v>9818.7945205479391</v>
      </c>
      <c r="E2352" s="4">
        <v>38981.827307433101</v>
      </c>
      <c r="F2352" s="4">
        <v>38928.172692566797</v>
      </c>
      <c r="G2352" s="4">
        <v>38955</v>
      </c>
      <c r="H2352" s="4">
        <v>38955</v>
      </c>
      <c r="I2352" s="4">
        <v>38981.827307433101</v>
      </c>
    </row>
    <row r="2353" spans="1:9" hidden="1" outlineLevel="1" x14ac:dyDescent="0.2">
      <c r="A2353" s="5" t="s">
        <v>636</v>
      </c>
      <c r="D2353" s="4">
        <v>1632.3698630137001</v>
      </c>
      <c r="E2353" s="4">
        <v>6480.7100269481298</v>
      </c>
      <c r="F2353" s="4">
        <v>6471.7899730518802</v>
      </c>
      <c r="G2353" s="4">
        <v>6476.25000000001</v>
      </c>
      <c r="H2353" s="4">
        <v>6476.25000000001</v>
      </c>
      <c r="I2353" s="4">
        <v>3242.5850269481298</v>
      </c>
    </row>
    <row r="2354" spans="1:9" hidden="1" outlineLevel="1" x14ac:dyDescent="0.2">
      <c r="A2354" s="5" t="s">
        <v>637</v>
      </c>
      <c r="D2354" s="4">
        <v>24121.6438356164</v>
      </c>
      <c r="E2354" s="4">
        <v>95765.906130698393</v>
      </c>
      <c r="F2354" s="4">
        <v>95634.093869301505</v>
      </c>
      <c r="G2354" s="4">
        <v>95699.999999999898</v>
      </c>
      <c r="H2354" s="4">
        <v>95699.999999999898</v>
      </c>
      <c r="I2354" s="4">
        <v>95765.906130698393</v>
      </c>
    </row>
    <row r="2355" spans="1:9" hidden="1" outlineLevel="1" x14ac:dyDescent="0.2">
      <c r="A2355" s="5" t="s">
        <v>638</v>
      </c>
      <c r="E2355" s="4">
        <v>181657.5</v>
      </c>
      <c r="F2355" s="4">
        <v>182155.19</v>
      </c>
      <c r="G2355" s="4">
        <v>181657.5</v>
      </c>
      <c r="H2355" s="4">
        <v>181657.5</v>
      </c>
      <c r="I2355" s="4">
        <v>181657.5</v>
      </c>
    </row>
    <row r="2356" spans="1:9" hidden="1" outlineLevel="1" x14ac:dyDescent="0.2">
      <c r="A2356" s="5" t="s">
        <v>639</v>
      </c>
      <c r="E2356" s="4">
        <v>59088.75</v>
      </c>
      <c r="F2356" s="4">
        <v>59088.75</v>
      </c>
      <c r="G2356" s="4">
        <v>59088.75</v>
      </c>
      <c r="H2356" s="4">
        <v>59197.116971704498</v>
      </c>
      <c r="I2356" s="4">
        <v>59088.75</v>
      </c>
    </row>
    <row r="2357" spans="1:9" hidden="1" outlineLevel="1" x14ac:dyDescent="0.2">
      <c r="A2357" s="5" t="s">
        <v>1115</v>
      </c>
    </row>
    <row r="2358" spans="1:9" hidden="1" outlineLevel="1" x14ac:dyDescent="0.2">
      <c r="A2358" s="5" t="s">
        <v>629</v>
      </c>
      <c r="B2358" s="4">
        <v>39475.440000000002</v>
      </c>
      <c r="C2358" s="4">
        <v>49732.1499999999</v>
      </c>
      <c r="D2358" s="4">
        <v>47772.84</v>
      </c>
      <c r="E2358" s="4">
        <v>92481.25</v>
      </c>
      <c r="F2358" s="4">
        <v>172055</v>
      </c>
      <c r="G2358" s="4">
        <v>238711.25</v>
      </c>
      <c r="H2358" s="4">
        <v>292602.5</v>
      </c>
      <c r="I2358" s="4">
        <v>326280</v>
      </c>
    </row>
    <row r="2359" spans="1:9" hidden="1" outlineLevel="1" x14ac:dyDescent="0.2">
      <c r="A2359" s="5" t="s">
        <v>630</v>
      </c>
      <c r="B2359" s="4">
        <v>86328.51</v>
      </c>
      <c r="C2359" s="4">
        <v>97510.5</v>
      </c>
      <c r="D2359" s="4">
        <v>83543.944999999905</v>
      </c>
      <c r="E2359" s="4">
        <v>174481.29166666599</v>
      </c>
      <c r="F2359" s="4">
        <v>324610.433333333</v>
      </c>
      <c r="G2359" s="4">
        <v>450368.558333333</v>
      </c>
      <c r="H2359" s="4">
        <v>552043.38333333295</v>
      </c>
      <c r="I2359" s="4">
        <v>615581.6</v>
      </c>
    </row>
    <row r="2360" spans="1:9" hidden="1" outlineLevel="1" x14ac:dyDescent="0.2">
      <c r="A2360" s="5" t="s">
        <v>631</v>
      </c>
      <c r="B2360" s="4">
        <v>114215.63</v>
      </c>
      <c r="C2360" s="4">
        <v>139333.69</v>
      </c>
      <c r="D2360" s="4">
        <v>100576.9675</v>
      </c>
      <c r="E2360" s="4">
        <v>282067.8125</v>
      </c>
      <c r="F2360" s="4">
        <v>524767.75</v>
      </c>
      <c r="G2360" s="4">
        <v>728069.3125</v>
      </c>
      <c r="H2360" s="4">
        <v>892437.625</v>
      </c>
      <c r="I2360" s="4">
        <v>995154</v>
      </c>
    </row>
    <row r="2361" spans="1:9" hidden="1" outlineLevel="1" x14ac:dyDescent="0.2">
      <c r="A2361" s="5" t="s">
        <v>632</v>
      </c>
      <c r="B2361" s="4">
        <v>29147.68</v>
      </c>
      <c r="C2361" s="4">
        <v>30213.59</v>
      </c>
      <c r="D2361" s="4">
        <v>32264.8374999999</v>
      </c>
      <c r="E2361" s="4">
        <v>101791.02916666601</v>
      </c>
      <c r="F2361" s="4">
        <v>189375.20333333299</v>
      </c>
      <c r="G2361" s="4">
        <v>262741.51583333302</v>
      </c>
      <c r="H2361" s="4">
        <v>322057.81833333301</v>
      </c>
      <c r="I2361" s="4">
        <v>359125.51999999897</v>
      </c>
    </row>
    <row r="2362" spans="1:9" hidden="1" outlineLevel="1" x14ac:dyDescent="0.2">
      <c r="A2362" s="5" t="s">
        <v>633</v>
      </c>
      <c r="B2362" s="4">
        <v>121533.989999999</v>
      </c>
      <c r="C2362" s="4">
        <v>153738.91999999899</v>
      </c>
      <c r="D2362" s="4">
        <v>130530.53</v>
      </c>
      <c r="E2362" s="4">
        <v>283362.55</v>
      </c>
      <c r="F2362" s="4">
        <v>527176.52</v>
      </c>
      <c r="G2362" s="4">
        <v>731411.27</v>
      </c>
      <c r="H2362" s="4">
        <v>896534.05999999901</v>
      </c>
      <c r="I2362" s="4">
        <v>999721.91999999899</v>
      </c>
    </row>
    <row r="2363" spans="1:9" hidden="1" outlineLevel="1" x14ac:dyDescent="0.2">
      <c r="A2363" s="5" t="s">
        <v>634</v>
      </c>
      <c r="B2363" s="4">
        <v>13425.359999999901</v>
      </c>
      <c r="C2363" s="4">
        <v>11468.4799999999</v>
      </c>
      <c r="D2363" s="4">
        <v>12826.63</v>
      </c>
      <c r="E2363" s="4">
        <v>27621.0666666666</v>
      </c>
      <c r="F2363" s="4">
        <v>51387.093333333301</v>
      </c>
      <c r="G2363" s="4">
        <v>71295.093333333294</v>
      </c>
      <c r="H2363" s="4">
        <v>87390.613333333298</v>
      </c>
      <c r="I2363" s="4">
        <v>97448.960000000006</v>
      </c>
    </row>
    <row r="2364" spans="1:9" hidden="1" outlineLevel="1" x14ac:dyDescent="0.2">
      <c r="A2364" s="5" t="s">
        <v>635</v>
      </c>
      <c r="B2364" s="4">
        <v>87129.56</v>
      </c>
      <c r="C2364" s="4">
        <v>68449.119999999995</v>
      </c>
      <c r="D2364" s="4">
        <v>89516.004999999903</v>
      </c>
      <c r="E2364" s="4">
        <v>320231.741666666</v>
      </c>
      <c r="F2364" s="4">
        <v>595769.11333333305</v>
      </c>
      <c r="G2364" s="4">
        <v>826577.48833333305</v>
      </c>
      <c r="H2364" s="4">
        <v>1013184.92333333</v>
      </c>
      <c r="I2364" s="4">
        <v>1129798.8799999999</v>
      </c>
    </row>
    <row r="2365" spans="1:9" hidden="1" outlineLevel="1" x14ac:dyDescent="0.2">
      <c r="A2365" s="5" t="s">
        <v>636</v>
      </c>
      <c r="B2365" s="4">
        <v>30344.17</v>
      </c>
      <c r="C2365" s="4">
        <v>27036.7399999999</v>
      </c>
      <c r="D2365" s="4">
        <v>23320.96875</v>
      </c>
      <c r="E2365" s="4">
        <v>53238.372916666602</v>
      </c>
      <c r="F2365" s="4">
        <v>99046.328333333295</v>
      </c>
      <c r="G2365" s="4">
        <v>137418.10958333299</v>
      </c>
      <c r="H2365" s="4">
        <v>168441.50583333301</v>
      </c>
      <c r="I2365" s="4">
        <v>44309.782916666598</v>
      </c>
    </row>
    <row r="2366" spans="1:9" hidden="1" outlineLevel="1" x14ac:dyDescent="0.2">
      <c r="A2366" s="5" t="s">
        <v>637</v>
      </c>
      <c r="B2366" s="4">
        <v>229240.71</v>
      </c>
      <c r="C2366" s="4">
        <v>159257.25</v>
      </c>
      <c r="D2366" s="4">
        <v>178116.82500000001</v>
      </c>
      <c r="E2366" s="4">
        <v>590030.375</v>
      </c>
      <c r="F2366" s="4">
        <v>1097710.8999999999</v>
      </c>
      <c r="G2366" s="4">
        <v>1522977.7749999999</v>
      </c>
      <c r="H2366" s="4">
        <v>1866803.95</v>
      </c>
      <c r="I2366" s="4">
        <v>2081666.4</v>
      </c>
    </row>
    <row r="2367" spans="1:9" hidden="1" outlineLevel="1" x14ac:dyDescent="0.2">
      <c r="A2367" s="5" t="s">
        <v>638</v>
      </c>
      <c r="B2367" s="4">
        <v>433585.88</v>
      </c>
      <c r="C2367" s="4">
        <v>323564.31</v>
      </c>
      <c r="D2367" s="4">
        <v>460854.66249999998</v>
      </c>
      <c r="E2367" s="4">
        <v>1493325.57083333</v>
      </c>
      <c r="F2367" s="4">
        <v>2778229.43666666</v>
      </c>
      <c r="G2367" s="4">
        <v>3854550.12416666</v>
      </c>
      <c r="H2367" s="4">
        <v>4724750.10166666</v>
      </c>
      <c r="I2367" s="4">
        <v>5268551.9199999897</v>
      </c>
    </row>
    <row r="2368" spans="1:9" hidden="1" outlineLevel="1" x14ac:dyDescent="0.2">
      <c r="A2368" s="5" t="s">
        <v>640</v>
      </c>
      <c r="D2368" s="4">
        <v>77502.889999999898</v>
      </c>
      <c r="E2368" s="4">
        <v>524060.41666666599</v>
      </c>
      <c r="F2368" s="4">
        <v>974978.33333333302</v>
      </c>
      <c r="G2368" s="4">
        <v>1352697.08333333</v>
      </c>
      <c r="H2368" s="4">
        <v>1658080.83333333</v>
      </c>
      <c r="I2368" s="4">
        <v>1848920</v>
      </c>
    </row>
    <row r="2369" spans="1:9" hidden="1" outlineLevel="1" x14ac:dyDescent="0.2">
      <c r="A2369" s="5" t="s">
        <v>639</v>
      </c>
      <c r="B2369" s="4">
        <v>107412.55</v>
      </c>
      <c r="C2369" s="4">
        <v>161284.24999999901</v>
      </c>
      <c r="D2369" s="4">
        <v>157754.31625</v>
      </c>
      <c r="E2369" s="4">
        <v>485742.35208333301</v>
      </c>
      <c r="F2369" s="4">
        <v>903690.21166666597</v>
      </c>
      <c r="G2369" s="4">
        <v>1253791.0554166599</v>
      </c>
      <c r="H2369" s="4">
        <v>1536845.86416666</v>
      </c>
      <c r="I2369" s="4">
        <v>1713731.32</v>
      </c>
    </row>
    <row r="2370" spans="1:9" hidden="1" outlineLevel="1" x14ac:dyDescent="0.2">
      <c r="A2370" s="5" t="s">
        <v>641</v>
      </c>
      <c r="B2370" s="4">
        <v>1980907</v>
      </c>
      <c r="C2370" s="4">
        <v>727528.75</v>
      </c>
    </row>
    <row r="2371" spans="1:9" hidden="1" outlineLevel="1" x14ac:dyDescent="0.2">
      <c r="A2371" s="5" t="s">
        <v>642</v>
      </c>
      <c r="B2371" s="4">
        <v>5084821.8099999996</v>
      </c>
      <c r="C2371" s="4">
        <v>3114096.01</v>
      </c>
      <c r="D2371" s="4">
        <v>504592.799999999</v>
      </c>
    </row>
    <row r="2372" spans="1:9" hidden="1" outlineLevel="1" x14ac:dyDescent="0.2">
      <c r="A2372" s="5" t="s">
        <v>643</v>
      </c>
      <c r="B2372" s="4">
        <v>773205.71</v>
      </c>
    </row>
    <row r="2373" spans="1:9" hidden="1" outlineLevel="1" x14ac:dyDescent="0.2">
      <c r="A2373" s="5" t="s">
        <v>644</v>
      </c>
      <c r="B2373" s="4">
        <v>15135840</v>
      </c>
      <c r="C2373" s="4">
        <v>15135840</v>
      </c>
      <c r="D2373" s="4">
        <v>14800201.0108387</v>
      </c>
      <c r="E2373" s="4">
        <v>12300111.621845599</v>
      </c>
      <c r="F2373" s="4">
        <v>8901044.3859816995</v>
      </c>
      <c r="G2373" s="4">
        <v>5300828.3296880396</v>
      </c>
      <c r="H2373" s="4">
        <v>1377550.87055587</v>
      </c>
    </row>
    <row r="2374" spans="1:9" hidden="1" outlineLevel="1" x14ac:dyDescent="0.2">
      <c r="A2374" s="5" t="s">
        <v>645</v>
      </c>
      <c r="B2374" s="4">
        <v>1640087.65</v>
      </c>
    </row>
    <row r="2375" spans="1:9" hidden="1" outlineLevel="1" x14ac:dyDescent="0.2">
      <c r="A2375" s="5" t="s">
        <v>646</v>
      </c>
      <c r="B2375" s="4">
        <v>11716842.949999999</v>
      </c>
      <c r="C2375" s="4">
        <v>11709855.710000001</v>
      </c>
      <c r="D2375" s="4">
        <v>11268403.725</v>
      </c>
      <c r="E2375" s="4">
        <v>9985657.5</v>
      </c>
      <c r="F2375" s="4">
        <v>9985657.5</v>
      </c>
      <c r="G2375" s="4">
        <v>9985657.5</v>
      </c>
      <c r="H2375" s="4">
        <v>9985657.5</v>
      </c>
      <c r="I2375" s="4">
        <v>9985657.5</v>
      </c>
    </row>
    <row r="2376" spans="1:9" hidden="1" outlineLevel="1" x14ac:dyDescent="0.2">
      <c r="A2376" s="5" t="s">
        <v>647</v>
      </c>
      <c r="B2376" s="4">
        <v>28167098.399999999</v>
      </c>
      <c r="C2376" s="4">
        <v>28152276.68</v>
      </c>
      <c r="D2376" s="4">
        <v>26964116.739999998</v>
      </c>
      <c r="E2376" s="4">
        <v>23522175</v>
      </c>
      <c r="F2376" s="4">
        <v>23522175</v>
      </c>
      <c r="G2376" s="4">
        <v>23522175</v>
      </c>
      <c r="H2376" s="4">
        <v>23522175</v>
      </c>
      <c r="I2376" s="4">
        <v>23522175</v>
      </c>
    </row>
    <row r="2377" spans="1:9" hidden="1" outlineLevel="1" x14ac:dyDescent="0.2">
      <c r="A2377" s="5" t="s">
        <v>648</v>
      </c>
      <c r="B2377" s="4">
        <v>17875261.539999999</v>
      </c>
      <c r="C2377" s="4">
        <v>17867426.969999999</v>
      </c>
      <c r="D2377" s="4">
        <v>17443351.559999999</v>
      </c>
      <c r="E2377" s="4">
        <v>16210417.999999899</v>
      </c>
      <c r="F2377" s="4">
        <v>16210417.999999899</v>
      </c>
      <c r="G2377" s="4">
        <v>16210417.999999899</v>
      </c>
      <c r="H2377" s="4">
        <v>16210417.999999899</v>
      </c>
      <c r="I2377" s="4">
        <v>16210417.999999899</v>
      </c>
    </row>
    <row r="2378" spans="1:9" hidden="1" outlineLevel="1" x14ac:dyDescent="0.2">
      <c r="A2378" s="5" t="s">
        <v>649</v>
      </c>
      <c r="B2378" s="4">
        <v>13580210.289999999</v>
      </c>
      <c r="C2378" s="4">
        <v>13573095.93</v>
      </c>
      <c r="D2378" s="4">
        <v>13054370.1849999</v>
      </c>
      <c r="E2378" s="4">
        <v>11550351.5</v>
      </c>
      <c r="F2378" s="4">
        <v>11550351.5</v>
      </c>
      <c r="G2378" s="4">
        <v>11550351.5</v>
      </c>
      <c r="H2378" s="4">
        <v>11550351.5</v>
      </c>
      <c r="I2378" s="4">
        <v>11550351.5</v>
      </c>
    </row>
    <row r="2379" spans="1:9" hidden="1" outlineLevel="1" x14ac:dyDescent="0.2">
      <c r="A2379" s="5" t="s">
        <v>650</v>
      </c>
      <c r="B2379" s="4">
        <v>14875261.43</v>
      </c>
      <c r="C2379" s="4">
        <v>14866368.41</v>
      </c>
      <c r="D2379" s="4">
        <v>14866910.24</v>
      </c>
      <c r="E2379" s="4">
        <v>14850000</v>
      </c>
      <c r="F2379" s="4">
        <v>14850000</v>
      </c>
      <c r="G2379" s="4">
        <v>14850000</v>
      </c>
      <c r="H2379" s="4">
        <v>14850000</v>
      </c>
      <c r="I2379" s="4">
        <v>14850000</v>
      </c>
    </row>
    <row r="2380" spans="1:9" hidden="1" outlineLevel="1" x14ac:dyDescent="0.2">
      <c r="A2380" s="5" t="s">
        <v>651</v>
      </c>
      <c r="B2380" s="4">
        <v>16225261.439999999</v>
      </c>
      <c r="C2380" s="4">
        <v>16216368.41</v>
      </c>
      <c r="D2380" s="4">
        <v>15234634.939999999</v>
      </c>
      <c r="E2380" s="4">
        <v>12397644</v>
      </c>
      <c r="F2380" s="4">
        <v>12397644</v>
      </c>
      <c r="G2380" s="4">
        <v>12397644</v>
      </c>
      <c r="H2380" s="4">
        <v>12397644</v>
      </c>
      <c r="I2380" s="4">
        <v>12397644</v>
      </c>
    </row>
    <row r="2381" spans="1:9" hidden="1" outlineLevel="1" x14ac:dyDescent="0.2">
      <c r="A2381" s="5" t="s">
        <v>652</v>
      </c>
      <c r="B2381" s="4">
        <v>22633679.9099999</v>
      </c>
      <c r="C2381" s="4">
        <v>22621822.509999901</v>
      </c>
      <c r="D2381" s="4">
        <v>22549434.395</v>
      </c>
      <c r="E2381" s="4">
        <v>22316991.5</v>
      </c>
      <c r="F2381" s="4">
        <v>22316991.5</v>
      </c>
      <c r="G2381" s="4">
        <v>22316991.5</v>
      </c>
      <c r="H2381" s="4">
        <v>22316991.5</v>
      </c>
      <c r="I2381" s="4">
        <v>22316991.5</v>
      </c>
    </row>
    <row r="2382" spans="1:9" hidden="1" outlineLevel="1" x14ac:dyDescent="0.2">
      <c r="A2382" s="5" t="s">
        <v>653</v>
      </c>
      <c r="B2382" s="4">
        <v>18625261.439999901</v>
      </c>
      <c r="C2382" s="4">
        <v>18616368.41</v>
      </c>
      <c r="D2382" s="4">
        <v>17322138.93</v>
      </c>
      <c r="E2382" s="4">
        <v>13587982</v>
      </c>
      <c r="F2382" s="4">
        <v>13587982</v>
      </c>
      <c r="G2382" s="4">
        <v>13587982</v>
      </c>
      <c r="H2382" s="4">
        <v>13587982</v>
      </c>
      <c r="I2382" s="4">
        <v>13587982</v>
      </c>
    </row>
    <row r="2383" spans="1:9" hidden="1" outlineLevel="1" x14ac:dyDescent="0.2">
      <c r="A2383" s="5" t="s">
        <v>654</v>
      </c>
      <c r="B2383" s="4">
        <v>17575261.439999901</v>
      </c>
      <c r="C2383" s="4">
        <v>17566368.41</v>
      </c>
      <c r="D2383" s="4">
        <v>16516908.975</v>
      </c>
      <c r="E2383" s="4">
        <v>13485478.5</v>
      </c>
      <c r="F2383" s="4">
        <v>13485478.5</v>
      </c>
      <c r="G2383" s="4">
        <v>13485478.5</v>
      </c>
      <c r="H2383" s="4">
        <v>13485478.5</v>
      </c>
      <c r="I2383" s="4">
        <v>13485478.5</v>
      </c>
    </row>
    <row r="2384" spans="1:9" hidden="1" outlineLevel="1" x14ac:dyDescent="0.2">
      <c r="A2384" s="5" t="s">
        <v>655</v>
      </c>
      <c r="B2384" s="4">
        <v>16675261.439999999</v>
      </c>
      <c r="C2384" s="4">
        <v>16666368.41</v>
      </c>
      <c r="D2384" s="4">
        <v>16666910.24</v>
      </c>
      <c r="E2384" s="4">
        <v>16650000</v>
      </c>
      <c r="F2384" s="4">
        <v>13875000</v>
      </c>
    </row>
    <row r="2385" spans="1:9" hidden="1" outlineLevel="1" x14ac:dyDescent="0.2">
      <c r="A2385" s="5" t="s">
        <v>656</v>
      </c>
      <c r="B2385" s="4">
        <v>35750516.869999997</v>
      </c>
      <c r="C2385" s="4">
        <v>35732730.82</v>
      </c>
      <c r="D2385" s="4">
        <v>35733814.490000002</v>
      </c>
      <c r="E2385" s="4">
        <v>35700000</v>
      </c>
      <c r="F2385" s="4">
        <v>35700000</v>
      </c>
      <c r="G2385" s="4">
        <v>35700000</v>
      </c>
      <c r="H2385" s="4">
        <v>35700000</v>
      </c>
      <c r="I2385" s="4">
        <v>35700000</v>
      </c>
    </row>
    <row r="2386" spans="1:9" hidden="1" outlineLevel="1" x14ac:dyDescent="0.2">
      <c r="A2386" s="5" t="s">
        <v>657</v>
      </c>
      <c r="B2386" s="4">
        <v>29842098.379999898</v>
      </c>
      <c r="C2386" s="4">
        <v>29827276.6399999</v>
      </c>
      <c r="D2386" s="4">
        <v>29828179.719999999</v>
      </c>
      <c r="E2386" s="4">
        <v>29799999.999999899</v>
      </c>
      <c r="F2386" s="4">
        <v>29799999.999999899</v>
      </c>
      <c r="G2386" s="4">
        <v>29799999.999999899</v>
      </c>
      <c r="H2386" s="4">
        <v>29799999.999999899</v>
      </c>
      <c r="I2386" s="4">
        <v>29799999.999999899</v>
      </c>
    </row>
    <row r="2387" spans="1:9" hidden="1" outlineLevel="1" x14ac:dyDescent="0.2">
      <c r="A2387" s="5" t="s">
        <v>658</v>
      </c>
      <c r="B2387" s="4">
        <v>28492098.379999898</v>
      </c>
      <c r="C2387" s="4">
        <v>28477276.6399999</v>
      </c>
      <c r="D2387" s="4">
        <v>28478179.719999999</v>
      </c>
      <c r="E2387" s="4">
        <v>28450000</v>
      </c>
      <c r="F2387" s="4">
        <v>28450000</v>
      </c>
      <c r="G2387" s="4">
        <v>28450000</v>
      </c>
      <c r="H2387" s="4">
        <v>28450000</v>
      </c>
      <c r="I2387" s="4">
        <v>28450000</v>
      </c>
    </row>
    <row r="2388" spans="1:9" hidden="1" outlineLevel="1" x14ac:dyDescent="0.2">
      <c r="A2388" s="5" t="s">
        <v>659</v>
      </c>
      <c r="B2388" s="4">
        <v>21033679.93</v>
      </c>
      <c r="C2388" s="4">
        <v>21021822.550000001</v>
      </c>
      <c r="D2388" s="4">
        <v>21022544.989999998</v>
      </c>
      <c r="E2388" s="4">
        <v>20999999.999999899</v>
      </c>
      <c r="F2388" s="4">
        <v>20999999.999999899</v>
      </c>
      <c r="G2388" s="4">
        <v>20999999.999999899</v>
      </c>
      <c r="H2388" s="4">
        <v>20999999.999999899</v>
      </c>
      <c r="I2388" s="4">
        <v>20999999.999999899</v>
      </c>
    </row>
    <row r="2389" spans="1:9" hidden="1" outlineLevel="1" x14ac:dyDescent="0.2">
      <c r="A2389" s="5" t="s">
        <v>660</v>
      </c>
      <c r="B2389" s="4">
        <v>12833552.18</v>
      </c>
      <c r="C2389" s="4">
        <v>12826141.300000001</v>
      </c>
      <c r="D2389" s="4">
        <v>12826592.84</v>
      </c>
      <c r="E2389" s="4">
        <v>12812500</v>
      </c>
      <c r="F2389" s="4">
        <v>12812500</v>
      </c>
      <c r="G2389" s="4">
        <v>12812500</v>
      </c>
      <c r="H2389" s="4">
        <v>12812500</v>
      </c>
      <c r="I2389" s="4">
        <v>12812500</v>
      </c>
    </row>
    <row r="2390" spans="1:9" hidden="1" outlineLevel="1" x14ac:dyDescent="0.2">
      <c r="A2390" s="5" t="s">
        <v>661</v>
      </c>
      <c r="B2390" s="4">
        <v>24800516.870000001</v>
      </c>
      <c r="C2390" s="4">
        <v>24782730.82</v>
      </c>
      <c r="D2390" s="4">
        <v>24783814.489999998</v>
      </c>
      <c r="E2390" s="4">
        <v>24750000</v>
      </c>
      <c r="F2390" s="4">
        <v>24750000</v>
      </c>
      <c r="G2390" s="4">
        <v>24750000</v>
      </c>
      <c r="H2390" s="4">
        <v>24750000</v>
      </c>
      <c r="I2390" s="4">
        <v>24750000</v>
      </c>
    </row>
    <row r="2391" spans="1:9" hidden="1" outlineLevel="1" x14ac:dyDescent="0.2">
      <c r="A2391" s="5" t="s">
        <v>662</v>
      </c>
      <c r="B2391" s="4">
        <v>24327296.550000001</v>
      </c>
      <c r="C2391" s="4">
        <v>24332730.82</v>
      </c>
      <c r="D2391" s="4">
        <v>24333814.489999998</v>
      </c>
      <c r="E2391" s="4">
        <v>24300000</v>
      </c>
      <c r="F2391" s="4">
        <v>24300000</v>
      </c>
      <c r="G2391" s="4">
        <v>24300000</v>
      </c>
      <c r="H2391" s="4">
        <v>24300000</v>
      </c>
      <c r="I2391" s="4">
        <v>24300000</v>
      </c>
    </row>
    <row r="2392" spans="1:9" hidden="1" outlineLevel="1" x14ac:dyDescent="0.2">
      <c r="A2392" s="5" t="s">
        <v>663</v>
      </c>
      <c r="B2392" s="4">
        <v>15284895.439999999</v>
      </c>
      <c r="C2392" s="4">
        <v>15221822.59</v>
      </c>
      <c r="D2392" s="4">
        <v>15222545.019999901</v>
      </c>
      <c r="E2392" s="4">
        <v>15199999.999999899</v>
      </c>
      <c r="F2392" s="4">
        <v>15199999.999999899</v>
      </c>
      <c r="G2392" s="4">
        <v>15199999.999999899</v>
      </c>
      <c r="H2392" s="4">
        <v>15199999.999999899</v>
      </c>
      <c r="I2392" s="4">
        <v>15199999.999999899</v>
      </c>
    </row>
    <row r="2393" spans="1:9" hidden="1" outlineLevel="1" x14ac:dyDescent="0.2">
      <c r="A2393" s="5" t="s">
        <v>664</v>
      </c>
      <c r="B2393" s="4">
        <v>7868055.5999999996</v>
      </c>
      <c r="C2393" s="4">
        <v>13777276.76</v>
      </c>
      <c r="D2393" s="4">
        <v>13778179.810000001</v>
      </c>
      <c r="E2393" s="4">
        <v>13750000</v>
      </c>
      <c r="F2393" s="4">
        <v>13750000</v>
      </c>
      <c r="G2393" s="4">
        <v>13750000</v>
      </c>
      <c r="H2393" s="4">
        <v>13750000</v>
      </c>
      <c r="I2393" s="4">
        <v>13750000</v>
      </c>
    </row>
    <row r="2394" spans="1:9" hidden="1" outlineLevel="1" x14ac:dyDescent="0.2">
      <c r="A2394" s="5" t="s">
        <v>665</v>
      </c>
      <c r="C2394" s="4">
        <v>10249174.2099999</v>
      </c>
      <c r="D2394" s="4">
        <v>16223034.8799999</v>
      </c>
      <c r="E2394" s="4">
        <v>16249999.999999899</v>
      </c>
      <c r="F2394" s="4">
        <v>16249999.999999899</v>
      </c>
      <c r="G2394" s="4">
        <v>16249999.999999899</v>
      </c>
      <c r="H2394" s="4">
        <v>16249999.999999899</v>
      </c>
      <c r="I2394" s="4">
        <v>16249999.999999899</v>
      </c>
    </row>
    <row r="2395" spans="1:9" hidden="1" outlineLevel="1" x14ac:dyDescent="0.2">
      <c r="A2395" s="5" t="s">
        <v>666</v>
      </c>
      <c r="C2395" s="4">
        <v>6693750</v>
      </c>
      <c r="D2395" s="4">
        <v>19818173.739999998</v>
      </c>
      <c r="E2395" s="4">
        <v>20250000</v>
      </c>
      <c r="F2395" s="4">
        <v>20250000</v>
      </c>
      <c r="G2395" s="4">
        <v>20250000</v>
      </c>
      <c r="H2395" s="4">
        <v>20250000</v>
      </c>
      <c r="I2395" s="4">
        <v>20250000</v>
      </c>
    </row>
    <row r="2396" spans="1:9" hidden="1" outlineLevel="1" x14ac:dyDescent="0.2">
      <c r="A2396" s="5" t="s">
        <v>1116</v>
      </c>
      <c r="D2396" s="4">
        <v>315053.33333333302</v>
      </c>
      <c r="E2396" s="4">
        <v>3699250</v>
      </c>
      <c r="F2396" s="4">
        <v>6882200</v>
      </c>
      <c r="G2396" s="4">
        <v>8199300</v>
      </c>
    </row>
    <row r="2397" spans="1:9" hidden="1" outlineLevel="1" x14ac:dyDescent="0.2">
      <c r="A2397" s="5" t="s">
        <v>1117</v>
      </c>
      <c r="D2397" s="4">
        <v>2300000</v>
      </c>
      <c r="E2397" s="4">
        <v>18000000</v>
      </c>
      <c r="F2397" s="4">
        <v>18000000</v>
      </c>
      <c r="G2397" s="4">
        <v>18000000</v>
      </c>
      <c r="H2397" s="4">
        <v>18000000</v>
      </c>
      <c r="I2397" s="4">
        <v>18000000</v>
      </c>
    </row>
    <row r="2398" spans="1:9" hidden="1" outlineLevel="1" x14ac:dyDescent="0.2">
      <c r="A2398" s="5" t="s">
        <v>1118</v>
      </c>
      <c r="E2398" s="4">
        <v>12464833.3333333</v>
      </c>
      <c r="F2398" s="4">
        <v>15690000</v>
      </c>
      <c r="G2398" s="4">
        <v>15690000</v>
      </c>
      <c r="H2398" s="4">
        <v>15690000</v>
      </c>
      <c r="I2398" s="4">
        <v>15690000</v>
      </c>
    </row>
    <row r="2399" spans="1:9" hidden="1" outlineLevel="1" x14ac:dyDescent="0.2">
      <c r="A2399" s="5" t="s">
        <v>1119</v>
      </c>
      <c r="G2399" s="4">
        <v>28527777.777777702</v>
      </c>
      <c r="H2399" s="4">
        <v>32499999.999999899</v>
      </c>
      <c r="I2399" s="4">
        <v>32499999.999999899</v>
      </c>
    </row>
    <row r="2400" spans="1:9" hidden="1" outlineLevel="1" x14ac:dyDescent="0.2">
      <c r="A2400" s="5" t="s">
        <v>1120</v>
      </c>
      <c r="F2400" s="4">
        <v>24468888.888888799</v>
      </c>
      <c r="G2400" s="4">
        <v>30800000</v>
      </c>
      <c r="H2400" s="4">
        <v>30800000</v>
      </c>
      <c r="I2400" s="4">
        <v>30800000</v>
      </c>
    </row>
    <row r="2401" spans="1:9" hidden="1" outlineLevel="1" x14ac:dyDescent="0.2">
      <c r="A2401" s="5" t="s">
        <v>667</v>
      </c>
      <c r="F2401" s="4">
        <v>6296888.8888888899</v>
      </c>
      <c r="G2401" s="4">
        <v>49280000</v>
      </c>
      <c r="H2401" s="4">
        <v>49280000</v>
      </c>
      <c r="I2401" s="4">
        <v>49280000</v>
      </c>
    </row>
    <row r="2402" spans="1:9" hidden="1" outlineLevel="1" x14ac:dyDescent="0.2">
      <c r="A2402" s="5" t="s">
        <v>1121</v>
      </c>
      <c r="G2402" s="4">
        <v>5398611.1111111101</v>
      </c>
      <c r="H2402" s="4">
        <v>42250000</v>
      </c>
      <c r="I2402" s="4">
        <v>42250000</v>
      </c>
    </row>
    <row r="2403" spans="1:9" hidden="1" outlineLevel="1" x14ac:dyDescent="0.2">
      <c r="A2403" s="5" t="s">
        <v>1122</v>
      </c>
      <c r="H2403" s="4">
        <v>2951666.66666666</v>
      </c>
      <c r="I2403" s="4">
        <v>23100000</v>
      </c>
    </row>
    <row r="2404" spans="1:9" hidden="1" outlineLevel="1" x14ac:dyDescent="0.2">
      <c r="A2404" s="5" t="s">
        <v>1123</v>
      </c>
      <c r="H2404" s="4">
        <v>26216666.666666601</v>
      </c>
      <c r="I2404" s="4">
        <v>33000000</v>
      </c>
    </row>
    <row r="2405" spans="1:9" hidden="1" outlineLevel="1" x14ac:dyDescent="0.2">
      <c r="A2405" s="5" t="s">
        <v>1124</v>
      </c>
    </row>
    <row r="2406" spans="1:9" hidden="1" outlineLevel="1" x14ac:dyDescent="0.2">
      <c r="A2406" s="5" t="s">
        <v>629</v>
      </c>
      <c r="B2406" s="4">
        <v>16501.560000000001</v>
      </c>
      <c r="C2406" s="4">
        <v>16501.560000000001</v>
      </c>
      <c r="D2406" s="4">
        <v>16501.560000000001</v>
      </c>
      <c r="E2406" s="4">
        <v>16501.559999999899</v>
      </c>
      <c r="F2406" s="4">
        <v>16501.559999999899</v>
      </c>
      <c r="G2406" s="4">
        <v>16501.559999999899</v>
      </c>
      <c r="H2406" s="4">
        <v>16501.559999999899</v>
      </c>
      <c r="I2406" s="4">
        <v>16501.559999999899</v>
      </c>
    </row>
    <row r="2407" spans="1:9" hidden="1" outlineLevel="1" x14ac:dyDescent="0.2">
      <c r="A2407" s="5" t="s">
        <v>630</v>
      </c>
      <c r="B2407" s="4">
        <v>10595.88</v>
      </c>
      <c r="C2407" s="4">
        <v>10595.88</v>
      </c>
      <c r="D2407" s="4">
        <v>10595.88</v>
      </c>
      <c r="E2407" s="4">
        <v>10595.879999999899</v>
      </c>
      <c r="F2407" s="4">
        <v>10595.879999999899</v>
      </c>
      <c r="G2407" s="4">
        <v>10595.879999999899</v>
      </c>
      <c r="H2407" s="4">
        <v>10595.879999999899</v>
      </c>
      <c r="I2407" s="4">
        <v>10595.879999999899</v>
      </c>
    </row>
    <row r="2408" spans="1:9" hidden="1" outlineLevel="1" x14ac:dyDescent="0.2">
      <c r="A2408" s="5" t="s">
        <v>631</v>
      </c>
      <c r="B2408" s="4">
        <v>25844.039999999899</v>
      </c>
      <c r="C2408" s="4">
        <v>25844.039999999899</v>
      </c>
      <c r="D2408" s="4">
        <v>25844.039999999899</v>
      </c>
      <c r="E2408" s="4">
        <v>25844.039999999899</v>
      </c>
      <c r="F2408" s="4">
        <v>25844.039999999899</v>
      </c>
      <c r="G2408" s="4">
        <v>25844.039999999899</v>
      </c>
      <c r="H2408" s="4">
        <v>25844.039999999899</v>
      </c>
      <c r="I2408" s="4">
        <v>25844.039999999899</v>
      </c>
    </row>
    <row r="2409" spans="1:9" hidden="1" outlineLevel="1" x14ac:dyDescent="0.2">
      <c r="A2409" s="5" t="s">
        <v>632</v>
      </c>
      <c r="B2409" s="4">
        <v>12597.98</v>
      </c>
      <c r="C2409" s="4">
        <v>4320.3599999999897</v>
      </c>
      <c r="D2409" s="4">
        <v>4320.3599999999897</v>
      </c>
      <c r="E2409" s="4">
        <v>4320.3599999999997</v>
      </c>
      <c r="F2409" s="4">
        <v>4320.3599999999997</v>
      </c>
      <c r="G2409" s="4">
        <v>4320.3599999999997</v>
      </c>
      <c r="H2409" s="4">
        <v>4320.3599999999997</v>
      </c>
      <c r="I2409" s="4">
        <v>4320.3599999999997</v>
      </c>
    </row>
    <row r="2410" spans="1:9" hidden="1" outlineLevel="1" x14ac:dyDescent="0.2">
      <c r="A2410" s="5" t="s">
        <v>633</v>
      </c>
      <c r="B2410" s="4">
        <v>13006.6799999999</v>
      </c>
      <c r="C2410" s="4">
        <v>13006.6799999999</v>
      </c>
      <c r="D2410" s="4">
        <v>13006.651962616799</v>
      </c>
      <c r="E2410" s="4">
        <v>13006.5678504672</v>
      </c>
      <c r="F2410" s="4">
        <v>13006.5678504672</v>
      </c>
      <c r="G2410" s="4">
        <v>13006.5678504672</v>
      </c>
      <c r="H2410" s="4">
        <v>13006.5678504672</v>
      </c>
      <c r="I2410" s="4">
        <v>13006.5678504672</v>
      </c>
    </row>
    <row r="2411" spans="1:9" hidden="1" outlineLevel="1" x14ac:dyDescent="0.2">
      <c r="A2411" s="5" t="s">
        <v>634</v>
      </c>
      <c r="B2411" s="4">
        <v>2716.92</v>
      </c>
      <c r="C2411" s="4">
        <v>2716.92</v>
      </c>
      <c r="D2411" s="4">
        <v>2716.92</v>
      </c>
      <c r="E2411" s="4">
        <v>2716.92</v>
      </c>
      <c r="F2411" s="4">
        <v>2716.92</v>
      </c>
      <c r="G2411" s="4">
        <v>2716.92</v>
      </c>
      <c r="H2411" s="4">
        <v>2716.92</v>
      </c>
      <c r="I2411" s="4">
        <v>2716.92</v>
      </c>
    </row>
    <row r="2412" spans="1:9" hidden="1" outlineLevel="1" x14ac:dyDescent="0.2">
      <c r="A2412" s="5" t="s">
        <v>635</v>
      </c>
      <c r="B2412" s="4">
        <v>10182.719999999899</v>
      </c>
      <c r="C2412" s="4">
        <v>10182.719999999899</v>
      </c>
      <c r="D2412" s="4">
        <v>10182.719999999899</v>
      </c>
      <c r="E2412" s="4">
        <v>10182.719999999999</v>
      </c>
      <c r="F2412" s="4">
        <v>10182.719999999999</v>
      </c>
      <c r="G2412" s="4">
        <v>10182.719999999999</v>
      </c>
      <c r="H2412" s="4">
        <v>10182.719999999999</v>
      </c>
      <c r="I2412" s="4">
        <v>10182.719999999999</v>
      </c>
    </row>
    <row r="2413" spans="1:9" hidden="1" outlineLevel="1" x14ac:dyDescent="0.2">
      <c r="A2413" s="5" t="s">
        <v>636</v>
      </c>
      <c r="B2413" s="4">
        <v>7260</v>
      </c>
      <c r="C2413" s="4">
        <v>7260</v>
      </c>
      <c r="D2413" s="4">
        <v>7260</v>
      </c>
      <c r="E2413" s="4">
        <v>7260</v>
      </c>
      <c r="F2413" s="4">
        <v>7260</v>
      </c>
      <c r="G2413" s="4">
        <v>7260</v>
      </c>
      <c r="H2413" s="4">
        <v>7260</v>
      </c>
      <c r="I2413" s="4">
        <v>1815</v>
      </c>
    </row>
    <row r="2414" spans="1:9" hidden="1" outlineLevel="1" x14ac:dyDescent="0.2">
      <c r="A2414" s="5" t="s">
        <v>637</v>
      </c>
      <c r="B2414" s="4">
        <v>22351.199999999899</v>
      </c>
      <c r="C2414" s="4">
        <v>22351.199999999899</v>
      </c>
      <c r="D2414" s="4">
        <v>22385.692592592499</v>
      </c>
      <c r="E2414" s="4">
        <v>22489.170370370299</v>
      </c>
      <c r="F2414" s="4">
        <v>22489.170370370299</v>
      </c>
      <c r="G2414" s="4">
        <v>22489.170370370299</v>
      </c>
      <c r="H2414" s="4">
        <v>22489.170370370299</v>
      </c>
      <c r="I2414" s="4">
        <v>22489.170370370299</v>
      </c>
    </row>
    <row r="2415" spans="1:9" hidden="1" outlineLevel="1" x14ac:dyDescent="0.2">
      <c r="A2415" s="5" t="s">
        <v>638</v>
      </c>
      <c r="B2415" s="4">
        <v>20368.919999999998</v>
      </c>
      <c r="C2415" s="4">
        <v>20368.919999999998</v>
      </c>
      <c r="D2415" s="4">
        <v>20368.919999999998</v>
      </c>
      <c r="E2415" s="4">
        <v>20368.919999999998</v>
      </c>
      <c r="F2415" s="4">
        <v>20368.9199999999</v>
      </c>
      <c r="G2415" s="4">
        <v>20368.9199999999</v>
      </c>
      <c r="H2415" s="4">
        <v>20368.9199999999</v>
      </c>
      <c r="I2415" s="4">
        <v>20368.9199999999</v>
      </c>
    </row>
    <row r="2416" spans="1:9" hidden="1" outlineLevel="1" x14ac:dyDescent="0.2">
      <c r="A2416" s="5" t="s">
        <v>639</v>
      </c>
      <c r="B2416" s="4">
        <v>21054.240000000002</v>
      </c>
      <c r="C2416" s="4">
        <v>21054.240000000002</v>
      </c>
      <c r="D2416" s="4">
        <v>21054.240000000002</v>
      </c>
      <c r="E2416" s="4">
        <v>21054.240000000002</v>
      </c>
      <c r="F2416" s="4">
        <v>21054.240000000002</v>
      </c>
      <c r="G2416" s="4">
        <v>21054.240000000002</v>
      </c>
      <c r="H2416" s="4">
        <v>21054.240000000002</v>
      </c>
      <c r="I2416" s="4">
        <v>21054.240000000002</v>
      </c>
    </row>
    <row r="2417" spans="1:9" hidden="1" outlineLevel="1" x14ac:dyDescent="0.2">
      <c r="A2417" s="5" t="s">
        <v>640</v>
      </c>
      <c r="D2417" s="4">
        <v>11131.218595505599</v>
      </c>
      <c r="E2417" s="4">
        <v>16482.394382022401</v>
      </c>
      <c r="F2417" s="4">
        <v>16482.394382022401</v>
      </c>
      <c r="G2417" s="4">
        <v>16482.394382022401</v>
      </c>
      <c r="H2417" s="4">
        <v>16482.394382022401</v>
      </c>
      <c r="I2417" s="4">
        <v>16482.394382022499</v>
      </c>
    </row>
    <row r="2418" spans="1:9" hidden="1" outlineLevel="1" x14ac:dyDescent="0.2">
      <c r="A2418" s="5" t="s">
        <v>668</v>
      </c>
      <c r="B2418" s="4">
        <v>250000</v>
      </c>
    </row>
    <row r="2419" spans="1:9" hidden="1" outlineLevel="1" x14ac:dyDescent="0.2">
      <c r="A2419" s="5" t="s">
        <v>642</v>
      </c>
      <c r="B2419" s="4">
        <v>144353.639999999</v>
      </c>
      <c r="C2419" s="4">
        <v>144353.639999999</v>
      </c>
      <c r="D2419" s="4">
        <v>84206.29</v>
      </c>
    </row>
    <row r="2420" spans="1:9" hidden="1" outlineLevel="1" x14ac:dyDescent="0.2">
      <c r="A2420" s="5" t="s">
        <v>643</v>
      </c>
      <c r="B2420" s="4">
        <v>155613.29</v>
      </c>
    </row>
    <row r="2421" spans="1:9" hidden="1" outlineLevel="1" x14ac:dyDescent="0.2">
      <c r="A2421" s="5" t="s">
        <v>644</v>
      </c>
      <c r="B2421" s="4">
        <v>279987.12</v>
      </c>
      <c r="C2421" s="4">
        <v>279987.12</v>
      </c>
      <c r="D2421" s="4">
        <v>278993.73</v>
      </c>
      <c r="E2421" s="4">
        <v>276013.56</v>
      </c>
      <c r="F2421" s="4">
        <v>276013.56</v>
      </c>
      <c r="G2421" s="4">
        <v>276013.55999999901</v>
      </c>
      <c r="H2421" s="4">
        <v>161007.90999999901</v>
      </c>
    </row>
    <row r="2422" spans="1:9" hidden="1" outlineLevel="1" x14ac:dyDescent="0.2">
      <c r="A2422" s="5" t="s">
        <v>645</v>
      </c>
      <c r="B2422" s="4">
        <v>36388.629999999997</v>
      </c>
    </row>
    <row r="2423" spans="1:9" hidden="1" outlineLevel="1" x14ac:dyDescent="0.2">
      <c r="A2423" s="5" t="s">
        <v>646</v>
      </c>
      <c r="B2423" s="4">
        <v>103524.24</v>
      </c>
      <c r="C2423" s="4">
        <v>103524.24</v>
      </c>
      <c r="D2423" s="4">
        <v>85194.78</v>
      </c>
      <c r="E2423" s="4">
        <v>30206.3999999999</v>
      </c>
      <c r="F2423" s="4">
        <v>30206.3999999999</v>
      </c>
      <c r="G2423" s="4">
        <v>30206.3999999999</v>
      </c>
      <c r="H2423" s="4">
        <v>30206.3999999999</v>
      </c>
      <c r="I2423" s="4">
        <v>30206.3999999999</v>
      </c>
    </row>
    <row r="2424" spans="1:9" hidden="1" outlineLevel="1" x14ac:dyDescent="0.2">
      <c r="A2424" s="5" t="s">
        <v>647</v>
      </c>
      <c r="B2424" s="4">
        <v>279969.59999999899</v>
      </c>
      <c r="C2424" s="4">
        <v>279969.59999999899</v>
      </c>
      <c r="D2424" s="4">
        <v>227731.139999999</v>
      </c>
      <c r="E2424" s="4">
        <v>71015.759999999995</v>
      </c>
      <c r="F2424" s="4">
        <v>71015.759999999995</v>
      </c>
      <c r="G2424" s="4">
        <v>71015.759999999995</v>
      </c>
      <c r="H2424" s="4">
        <v>71015.759999999995</v>
      </c>
      <c r="I2424" s="4">
        <v>71015.760000000097</v>
      </c>
    </row>
    <row r="2425" spans="1:9" hidden="1" outlineLevel="1" x14ac:dyDescent="0.2">
      <c r="A2425" s="5" t="s">
        <v>648</v>
      </c>
      <c r="B2425" s="4">
        <v>244288.799999999</v>
      </c>
      <c r="C2425" s="4">
        <v>244288.799999999</v>
      </c>
      <c r="D2425" s="4">
        <v>195938.79</v>
      </c>
      <c r="E2425" s="4">
        <v>50888.76</v>
      </c>
      <c r="F2425" s="4">
        <v>50888.76</v>
      </c>
      <c r="G2425" s="4">
        <v>50888.76</v>
      </c>
      <c r="H2425" s="4">
        <v>50888.76</v>
      </c>
      <c r="I2425" s="4">
        <v>50888.760000000097</v>
      </c>
    </row>
    <row r="2426" spans="1:9" hidden="1" outlineLevel="1" x14ac:dyDescent="0.2">
      <c r="A2426" s="5" t="s">
        <v>649</v>
      </c>
      <c r="B2426" s="4">
        <v>129826.2</v>
      </c>
      <c r="C2426" s="4">
        <v>129826.2</v>
      </c>
      <c r="D2426" s="4">
        <v>107548.769999999</v>
      </c>
      <c r="E2426" s="4">
        <v>40716.479999999901</v>
      </c>
      <c r="F2426" s="4">
        <v>40716.479999999901</v>
      </c>
      <c r="G2426" s="4">
        <v>40716.479999999901</v>
      </c>
      <c r="H2426" s="4">
        <v>40716.479999999799</v>
      </c>
      <c r="I2426" s="4">
        <v>40716.479999999799</v>
      </c>
    </row>
    <row r="2427" spans="1:9" hidden="1" outlineLevel="1" x14ac:dyDescent="0.2">
      <c r="A2427" s="5" t="s">
        <v>650</v>
      </c>
      <c r="B2427" s="4">
        <v>217598.87999999899</v>
      </c>
      <c r="C2427" s="4">
        <v>217598.87999999899</v>
      </c>
      <c r="D2427" s="4">
        <v>176823.87</v>
      </c>
      <c r="E2427" s="4">
        <v>54498.84</v>
      </c>
      <c r="F2427" s="4">
        <v>54498.84</v>
      </c>
      <c r="G2427" s="4">
        <v>54498.84</v>
      </c>
      <c r="H2427" s="4">
        <v>54498.84</v>
      </c>
      <c r="I2427" s="4">
        <v>54498.84</v>
      </c>
    </row>
    <row r="2428" spans="1:9" hidden="1" outlineLevel="1" x14ac:dyDescent="0.2">
      <c r="A2428" s="5" t="s">
        <v>651</v>
      </c>
      <c r="B2428" s="4">
        <v>187528.92</v>
      </c>
      <c r="C2428" s="4">
        <v>187528.92</v>
      </c>
      <c r="D2428" s="4">
        <v>153923.37899999999</v>
      </c>
      <c r="E2428" s="4">
        <v>53106.756000000001</v>
      </c>
      <c r="F2428" s="4">
        <v>53106.756000000001</v>
      </c>
      <c r="G2428" s="4">
        <v>53106.756000000001</v>
      </c>
      <c r="H2428" s="4">
        <v>53106.756000000001</v>
      </c>
      <c r="I2428" s="4">
        <v>53106.756000000103</v>
      </c>
    </row>
    <row r="2429" spans="1:9" hidden="1" outlineLevel="1" x14ac:dyDescent="0.2">
      <c r="A2429" s="5" t="s">
        <v>652</v>
      </c>
      <c r="B2429" s="4">
        <v>268959.71999999997</v>
      </c>
      <c r="C2429" s="4">
        <v>268959.71999999997</v>
      </c>
      <c r="D2429" s="4">
        <v>217766.17171875</v>
      </c>
      <c r="E2429" s="4">
        <v>64185.526874999901</v>
      </c>
      <c r="F2429" s="4">
        <v>64185.526874999901</v>
      </c>
      <c r="G2429" s="4">
        <v>64185.526874999901</v>
      </c>
      <c r="H2429" s="4">
        <v>64185.526874999901</v>
      </c>
      <c r="I2429" s="4">
        <v>64185.526874999799</v>
      </c>
    </row>
    <row r="2430" spans="1:9" hidden="1" outlineLevel="1" x14ac:dyDescent="0.2">
      <c r="A2430" s="5" t="s">
        <v>653</v>
      </c>
      <c r="B2430" s="4">
        <v>147252.12</v>
      </c>
      <c r="C2430" s="4">
        <v>147252.12</v>
      </c>
      <c r="D2430" s="4">
        <v>124964.294056795</v>
      </c>
      <c r="E2430" s="4">
        <v>58100.816227180498</v>
      </c>
      <c r="F2430" s="4">
        <v>58100.816227180498</v>
      </c>
      <c r="G2430" s="4">
        <v>58100.816227180403</v>
      </c>
      <c r="H2430" s="4">
        <v>58100.816227180403</v>
      </c>
      <c r="I2430" s="4">
        <v>58100.816227180403</v>
      </c>
    </row>
    <row r="2431" spans="1:9" hidden="1" outlineLevel="1" x14ac:dyDescent="0.2">
      <c r="A2431" s="5" t="s">
        <v>654</v>
      </c>
      <c r="B2431" s="4">
        <v>156356.4</v>
      </c>
      <c r="C2431" s="4">
        <v>156356.4</v>
      </c>
      <c r="D2431" s="4">
        <v>151370.24999999901</v>
      </c>
      <c r="E2431" s="4">
        <v>136411.79999999999</v>
      </c>
      <c r="F2431" s="4">
        <v>136411.79999999999</v>
      </c>
      <c r="G2431" s="4">
        <v>136411.79999999999</v>
      </c>
      <c r="H2431" s="4">
        <v>136411.79999999999</v>
      </c>
      <c r="I2431" s="4">
        <v>136411.79999999999</v>
      </c>
    </row>
    <row r="2432" spans="1:9" hidden="1" outlineLevel="1" x14ac:dyDescent="0.2">
      <c r="A2432" s="5" t="s">
        <v>655</v>
      </c>
      <c r="B2432" s="4">
        <v>358474.68</v>
      </c>
      <c r="C2432" s="4">
        <v>358474.68</v>
      </c>
      <c r="D2432" s="4">
        <v>356392.05479999998</v>
      </c>
      <c r="E2432" s="4">
        <v>350144.17920000001</v>
      </c>
      <c r="F2432" s="4">
        <v>291786.815999999</v>
      </c>
    </row>
    <row r="2433" spans="1:9" hidden="1" outlineLevel="1" x14ac:dyDescent="0.2">
      <c r="A2433" s="5" t="s">
        <v>656</v>
      </c>
      <c r="B2433" s="4">
        <v>369348</v>
      </c>
      <c r="C2433" s="4">
        <v>369348</v>
      </c>
      <c r="D2433" s="4">
        <v>342223.35</v>
      </c>
      <c r="E2433" s="4">
        <v>260849.399999999</v>
      </c>
      <c r="F2433" s="4">
        <v>260849.399999999</v>
      </c>
      <c r="G2433" s="4">
        <v>260849.399999999</v>
      </c>
      <c r="H2433" s="4">
        <v>260849.399999999</v>
      </c>
      <c r="I2433" s="4">
        <v>260849.399999999</v>
      </c>
    </row>
    <row r="2434" spans="1:9" hidden="1" outlineLevel="1" x14ac:dyDescent="0.2">
      <c r="A2434" s="5" t="s">
        <v>657</v>
      </c>
      <c r="B2434" s="4">
        <v>232654.31999999899</v>
      </c>
      <c r="C2434" s="4">
        <v>232654.31999999899</v>
      </c>
      <c r="D2434" s="4">
        <v>229621.08</v>
      </c>
      <c r="E2434" s="4">
        <v>220521.36</v>
      </c>
      <c r="F2434" s="4">
        <v>220521.359999999</v>
      </c>
      <c r="G2434" s="4">
        <v>220521.359999999</v>
      </c>
      <c r="H2434" s="4">
        <v>220521.359999999</v>
      </c>
      <c r="I2434" s="4">
        <v>220521.359999999</v>
      </c>
    </row>
    <row r="2435" spans="1:9" hidden="1" outlineLevel="1" x14ac:dyDescent="0.2">
      <c r="A2435" s="5" t="s">
        <v>658</v>
      </c>
      <c r="B2435" s="4">
        <v>251916.239999999</v>
      </c>
      <c r="C2435" s="4">
        <v>251916.239999999</v>
      </c>
      <c r="D2435" s="4">
        <v>246446.49876923001</v>
      </c>
      <c r="E2435" s="4">
        <v>230037.27507692299</v>
      </c>
      <c r="F2435" s="4">
        <v>230037.27507692299</v>
      </c>
      <c r="G2435" s="4">
        <v>230037.27507692299</v>
      </c>
      <c r="H2435" s="4">
        <v>230037.27507692299</v>
      </c>
      <c r="I2435" s="4">
        <v>230037.27507692299</v>
      </c>
    </row>
    <row r="2436" spans="1:9" hidden="1" outlineLevel="1" x14ac:dyDescent="0.2">
      <c r="A2436" s="5" t="s">
        <v>659</v>
      </c>
      <c r="B2436" s="4">
        <v>205950.12</v>
      </c>
      <c r="C2436" s="4">
        <v>205950.12</v>
      </c>
      <c r="D2436" s="4">
        <v>197729.12999999899</v>
      </c>
      <c r="E2436" s="4">
        <v>173066.16</v>
      </c>
      <c r="F2436" s="4">
        <v>173066.16</v>
      </c>
      <c r="G2436" s="4">
        <v>173066.15999999901</v>
      </c>
      <c r="H2436" s="4">
        <v>173066.15999999901</v>
      </c>
      <c r="I2436" s="4">
        <v>173066.15999999901</v>
      </c>
    </row>
    <row r="2437" spans="1:9" hidden="1" outlineLevel="1" x14ac:dyDescent="0.2">
      <c r="A2437" s="5" t="s">
        <v>660</v>
      </c>
      <c r="B2437" s="4">
        <v>120380.35</v>
      </c>
      <c r="C2437" s="4">
        <v>117973.2</v>
      </c>
      <c r="D2437" s="4">
        <v>116098.2</v>
      </c>
      <c r="E2437" s="4">
        <v>110473.19999999899</v>
      </c>
      <c r="F2437" s="4">
        <v>110473.19999999899</v>
      </c>
      <c r="G2437" s="4">
        <v>110473.19999999899</v>
      </c>
      <c r="H2437" s="4">
        <v>110473.19999999899</v>
      </c>
      <c r="I2437" s="4">
        <v>110473.19999999899</v>
      </c>
    </row>
    <row r="2438" spans="1:9" hidden="1" outlineLevel="1" x14ac:dyDescent="0.2">
      <c r="A2438" s="5" t="s">
        <v>661</v>
      </c>
      <c r="B2438" s="4">
        <v>320226.62</v>
      </c>
      <c r="C2438" s="4">
        <v>318522.71999999997</v>
      </c>
      <c r="D2438" s="4">
        <v>306240.96000000002</v>
      </c>
      <c r="E2438" s="4">
        <v>269395.68</v>
      </c>
      <c r="F2438" s="4">
        <v>269395.68</v>
      </c>
      <c r="G2438" s="4">
        <v>269395.68</v>
      </c>
      <c r="H2438" s="4">
        <v>269395.68</v>
      </c>
      <c r="I2438" s="4">
        <v>269395.68</v>
      </c>
    </row>
    <row r="2439" spans="1:9" hidden="1" outlineLevel="1" x14ac:dyDescent="0.2">
      <c r="A2439" s="5" t="s">
        <v>662</v>
      </c>
      <c r="B2439" s="4">
        <v>293846.88</v>
      </c>
      <c r="C2439" s="4">
        <v>290277.71999999997</v>
      </c>
      <c r="D2439" s="4">
        <v>283297.11</v>
      </c>
      <c r="E2439" s="4">
        <v>262355.27999999898</v>
      </c>
      <c r="F2439" s="4">
        <v>262355.27999999898</v>
      </c>
      <c r="G2439" s="4">
        <v>262355.27999999898</v>
      </c>
      <c r="H2439" s="4">
        <v>262355.27999999898</v>
      </c>
      <c r="I2439" s="4">
        <v>262355.27999999898</v>
      </c>
    </row>
    <row r="2440" spans="1:9" hidden="1" outlineLevel="1" x14ac:dyDescent="0.2">
      <c r="A2440" s="5" t="s">
        <v>663</v>
      </c>
      <c r="B2440" s="4">
        <v>254869.49</v>
      </c>
      <c r="C2440" s="4">
        <v>240967.81999999899</v>
      </c>
      <c r="D2440" s="4">
        <v>224434.47964777899</v>
      </c>
      <c r="E2440" s="4">
        <v>174834.518591117</v>
      </c>
      <c r="F2440" s="4">
        <v>174834.518591117</v>
      </c>
      <c r="G2440" s="4">
        <v>174834.518591117</v>
      </c>
      <c r="H2440" s="4">
        <v>174834.518591117</v>
      </c>
      <c r="I2440" s="4">
        <v>174834.518591117</v>
      </c>
    </row>
    <row r="2441" spans="1:9" hidden="1" outlineLevel="1" x14ac:dyDescent="0.2">
      <c r="A2441" s="5" t="s">
        <v>664</v>
      </c>
      <c r="B2441" s="4">
        <v>440708.71</v>
      </c>
      <c r="C2441" s="4">
        <v>754694.84</v>
      </c>
      <c r="D2441" s="4">
        <v>703044.255652174</v>
      </c>
      <c r="E2441" s="4">
        <v>560169.302608695</v>
      </c>
      <c r="F2441" s="4">
        <v>560169.302608695</v>
      </c>
      <c r="G2441" s="4">
        <v>560169.302608695</v>
      </c>
      <c r="H2441" s="4">
        <v>560169.302608695</v>
      </c>
      <c r="I2441" s="4">
        <v>560169.302608695</v>
      </c>
    </row>
    <row r="2442" spans="1:9" hidden="1" outlineLevel="1" x14ac:dyDescent="0.2">
      <c r="A2442" s="5" t="s">
        <v>665</v>
      </c>
      <c r="C2442" s="4">
        <v>416197.6</v>
      </c>
      <c r="D2442" s="4">
        <v>627493.38951923</v>
      </c>
      <c r="E2442" s="4">
        <v>579518.19807692198</v>
      </c>
      <c r="F2442" s="4">
        <v>579518.19807692198</v>
      </c>
      <c r="G2442" s="4">
        <v>579518.19807692198</v>
      </c>
      <c r="H2442" s="4">
        <v>579518.19807692303</v>
      </c>
      <c r="I2442" s="4">
        <v>579518.19807692303</v>
      </c>
    </row>
    <row r="2443" spans="1:9" hidden="1" outlineLevel="1" x14ac:dyDescent="0.2">
      <c r="A2443" s="5" t="s">
        <v>666</v>
      </c>
      <c r="C2443" s="4">
        <v>93352.709999999905</v>
      </c>
      <c r="D2443" s="4">
        <v>264698.73073170701</v>
      </c>
      <c r="E2443" s="4">
        <v>222801.242926829</v>
      </c>
      <c r="F2443" s="4">
        <v>222801.242926829</v>
      </c>
      <c r="G2443" s="4">
        <v>222801.24292682801</v>
      </c>
      <c r="H2443" s="4">
        <v>222801.24292682801</v>
      </c>
      <c r="I2443" s="4">
        <v>222801.24292682801</v>
      </c>
    </row>
    <row r="2444" spans="1:9" hidden="1" outlineLevel="1" x14ac:dyDescent="0.2">
      <c r="A2444" s="5" t="s">
        <v>1116</v>
      </c>
      <c r="D2444" s="4">
        <v>127107.85259502201</v>
      </c>
      <c r="E2444" s="4">
        <v>999266.83387999097</v>
      </c>
      <c r="F2444" s="4">
        <v>999266.83387999097</v>
      </c>
      <c r="G2444" s="4">
        <v>874358.47964499204</v>
      </c>
    </row>
    <row r="2445" spans="1:9" hidden="1" outlineLevel="1" x14ac:dyDescent="0.2">
      <c r="A2445" s="5" t="s">
        <v>1117</v>
      </c>
      <c r="D2445" s="4">
        <v>66975.121095852301</v>
      </c>
      <c r="E2445" s="4">
        <v>524863.278876369</v>
      </c>
      <c r="F2445" s="4">
        <v>524863.278876369</v>
      </c>
      <c r="G2445" s="4">
        <v>524863.278876369</v>
      </c>
      <c r="H2445" s="4">
        <v>524863.278876369</v>
      </c>
      <c r="I2445" s="4">
        <v>524863.278876369</v>
      </c>
    </row>
    <row r="2446" spans="1:9" hidden="1" outlineLevel="1" x14ac:dyDescent="0.2">
      <c r="A2446" s="5" t="s">
        <v>1118</v>
      </c>
      <c r="E2446" s="4">
        <v>69502.545336700103</v>
      </c>
      <c r="F2446" s="4">
        <v>87492.066921425299</v>
      </c>
      <c r="G2446" s="4">
        <v>87492.066921425198</v>
      </c>
      <c r="H2446" s="4">
        <v>87492.066921425096</v>
      </c>
      <c r="I2446" s="4">
        <v>87492.066921424994</v>
      </c>
    </row>
    <row r="2447" spans="1:9" hidden="1" outlineLevel="1" x14ac:dyDescent="0.2">
      <c r="A2447" s="5" t="s">
        <v>1119</v>
      </c>
      <c r="G2447" s="4">
        <v>127989.25152247499</v>
      </c>
      <c r="H2447" s="4">
        <v>145820.11153570801</v>
      </c>
      <c r="I2447" s="4">
        <v>145820.11153570801</v>
      </c>
    </row>
    <row r="2448" spans="1:9" hidden="1" outlineLevel="1" x14ac:dyDescent="0.2">
      <c r="A2448" s="5" t="s">
        <v>1120</v>
      </c>
      <c r="F2448" s="4">
        <v>115837.575561166</v>
      </c>
      <c r="G2448" s="4">
        <v>145820.11153570801</v>
      </c>
      <c r="H2448" s="4">
        <v>145820.11153570801</v>
      </c>
      <c r="I2448" s="4">
        <v>145820.11153570801</v>
      </c>
    </row>
    <row r="2449" spans="1:9" hidden="1" outlineLevel="1" x14ac:dyDescent="0.2">
      <c r="A2449" s="5" t="s">
        <v>667</v>
      </c>
      <c r="F2449" s="4">
        <v>29798.668593110699</v>
      </c>
      <c r="G2449" s="4">
        <v>233312.178457134</v>
      </c>
      <c r="H2449" s="4">
        <v>233312.178457134</v>
      </c>
      <c r="I2449" s="4">
        <v>233312.178457134</v>
      </c>
    </row>
    <row r="2450" spans="1:9" hidden="1" outlineLevel="1" x14ac:dyDescent="0.2">
      <c r="A2450" s="5" t="s">
        <v>1122</v>
      </c>
      <c r="H2450" s="4">
        <v>13036.9175094859</v>
      </c>
      <c r="I2450" s="4">
        <v>102074.078074996</v>
      </c>
    </row>
    <row r="2451" spans="1:9" hidden="1" outlineLevel="1" x14ac:dyDescent="0.2">
      <c r="A2451" s="5" t="s">
        <v>1121</v>
      </c>
      <c r="G2451" s="4">
        <v>24211.4182319024</v>
      </c>
      <c r="H2451" s="4">
        <v>189566.144996421</v>
      </c>
      <c r="I2451" s="4">
        <v>189566.144996421</v>
      </c>
    </row>
    <row r="2452" spans="1:9" hidden="1" outlineLevel="1" x14ac:dyDescent="0.2">
      <c r="A2452" s="5" t="s">
        <v>1123</v>
      </c>
      <c r="H2452" s="4">
        <v>115837.575561166</v>
      </c>
      <c r="I2452" s="4">
        <v>145820.11153570801</v>
      </c>
    </row>
    <row r="2453" spans="1:9" hidden="1" outlineLevel="1" x14ac:dyDescent="0.2">
      <c r="A2453" s="5" t="s">
        <v>1125</v>
      </c>
    </row>
    <row r="2454" spans="1:9" hidden="1" outlineLevel="1" x14ac:dyDescent="0.2">
      <c r="A2454" s="5" t="s">
        <v>644</v>
      </c>
      <c r="D2454" s="4">
        <v>993.39</v>
      </c>
      <c r="E2454" s="4">
        <v>3973.56</v>
      </c>
      <c r="F2454" s="4">
        <v>3973.56</v>
      </c>
      <c r="G2454" s="4">
        <v>3973.56</v>
      </c>
      <c r="H2454" s="4">
        <v>2317.91</v>
      </c>
    </row>
    <row r="2455" spans="1:9" hidden="1" outlineLevel="1" x14ac:dyDescent="0.2">
      <c r="A2455" s="5" t="s">
        <v>646</v>
      </c>
      <c r="D2455" s="4">
        <v>18329.4382211538</v>
      </c>
      <c r="E2455" s="4">
        <v>73317.7528846153</v>
      </c>
      <c r="F2455" s="4">
        <v>73317.752884615402</v>
      </c>
      <c r="G2455" s="4">
        <v>73317.752884615402</v>
      </c>
      <c r="H2455" s="4">
        <v>73317.752884615402</v>
      </c>
      <c r="I2455" s="4">
        <v>73317.752884615402</v>
      </c>
    </row>
    <row r="2456" spans="1:9" hidden="1" outlineLevel="1" x14ac:dyDescent="0.2">
      <c r="A2456" s="5" t="s">
        <v>647</v>
      </c>
      <c r="D2456" s="4">
        <v>52238.483918918901</v>
      </c>
      <c r="E2456" s="4">
        <v>208953.93567567499</v>
      </c>
      <c r="F2456" s="4">
        <v>208953.93567567499</v>
      </c>
      <c r="G2456" s="4">
        <v>208953.93567567499</v>
      </c>
      <c r="H2456" s="4">
        <v>208953.93567567499</v>
      </c>
      <c r="I2456" s="4">
        <v>208953.93567567499</v>
      </c>
    </row>
    <row r="2457" spans="1:9" hidden="1" outlineLevel="1" x14ac:dyDescent="0.2">
      <c r="A2457" s="5" t="s">
        <v>648</v>
      </c>
      <c r="D2457" s="4">
        <v>48349.993333333303</v>
      </c>
      <c r="E2457" s="4">
        <v>193399.97333333301</v>
      </c>
      <c r="F2457" s="4">
        <v>193399.97333333301</v>
      </c>
      <c r="G2457" s="4">
        <v>193399.97333333301</v>
      </c>
      <c r="H2457" s="4">
        <v>193399.97333333301</v>
      </c>
      <c r="I2457" s="4">
        <v>193399.97333333301</v>
      </c>
    </row>
    <row r="2458" spans="1:9" hidden="1" outlineLevel="1" x14ac:dyDescent="0.2">
      <c r="A2458" s="5" t="s">
        <v>649</v>
      </c>
      <c r="D2458" s="4">
        <v>22277.4129310344</v>
      </c>
      <c r="E2458" s="4">
        <v>89109.651724137904</v>
      </c>
      <c r="F2458" s="4">
        <v>89109.651724137904</v>
      </c>
      <c r="G2458" s="4">
        <v>89109.651724137802</v>
      </c>
      <c r="H2458" s="4">
        <v>89109.651724137802</v>
      </c>
      <c r="I2458" s="4">
        <v>89109.651724137802</v>
      </c>
    </row>
    <row r="2459" spans="1:9" hidden="1" outlineLevel="1" x14ac:dyDescent="0.2">
      <c r="A2459" s="5" t="s">
        <v>650</v>
      </c>
      <c r="D2459" s="4">
        <v>40774.994745762699</v>
      </c>
      <c r="E2459" s="4">
        <v>163099.97898305001</v>
      </c>
      <c r="F2459" s="4">
        <v>163099.97898305001</v>
      </c>
      <c r="G2459" s="4">
        <v>163099.97898305001</v>
      </c>
      <c r="H2459" s="4">
        <v>163099.97898305001</v>
      </c>
      <c r="I2459" s="4">
        <v>163099.97898305001</v>
      </c>
    </row>
    <row r="2460" spans="1:9" hidden="1" outlineLevel="1" x14ac:dyDescent="0.2">
      <c r="A2460" s="5" t="s">
        <v>651</v>
      </c>
      <c r="D2460" s="4">
        <v>33410.213374999999</v>
      </c>
      <c r="E2460" s="4">
        <v>133640.85349999901</v>
      </c>
      <c r="F2460" s="4">
        <v>133640.85349999901</v>
      </c>
      <c r="G2460" s="4">
        <v>133640.85349999901</v>
      </c>
      <c r="H2460" s="4">
        <v>133640.85349999901</v>
      </c>
      <c r="I2460" s="4">
        <v>133640.85349999901</v>
      </c>
    </row>
    <row r="2461" spans="1:9" hidden="1" outlineLevel="1" x14ac:dyDescent="0.2">
      <c r="A2461" s="5" t="s">
        <v>652</v>
      </c>
      <c r="D2461" s="4">
        <v>51193.543124999997</v>
      </c>
      <c r="E2461" s="4">
        <v>204774.172499999</v>
      </c>
      <c r="F2461" s="4">
        <v>204774.172499999</v>
      </c>
      <c r="G2461" s="4">
        <v>204774.17249999999</v>
      </c>
      <c r="H2461" s="4">
        <v>204774.17249999999</v>
      </c>
      <c r="I2461" s="4">
        <v>204774.17249999999</v>
      </c>
    </row>
    <row r="2462" spans="1:9" hidden="1" outlineLevel="1" x14ac:dyDescent="0.2">
      <c r="A2462" s="5" t="s">
        <v>653</v>
      </c>
      <c r="D2462" s="4">
        <v>22511.8559026369</v>
      </c>
      <c r="E2462" s="4">
        <v>90047.423610547601</v>
      </c>
      <c r="F2462" s="4">
        <v>90047.423610547703</v>
      </c>
      <c r="G2462" s="4">
        <v>90047.423610547805</v>
      </c>
      <c r="H2462" s="4">
        <v>90047.423610547805</v>
      </c>
      <c r="I2462" s="4">
        <v>90047.423610547907</v>
      </c>
    </row>
    <row r="2463" spans="1:9" hidden="1" outlineLevel="1" x14ac:dyDescent="0.2">
      <c r="A2463" s="5" t="s">
        <v>654</v>
      </c>
      <c r="D2463" s="4">
        <v>4986.1493050193003</v>
      </c>
      <c r="E2463" s="4">
        <v>19944.597220077201</v>
      </c>
      <c r="F2463" s="4">
        <v>19944.597220077201</v>
      </c>
      <c r="G2463" s="4">
        <v>19944.597220077099</v>
      </c>
      <c r="H2463" s="4">
        <v>19944.597220077099</v>
      </c>
      <c r="I2463" s="4">
        <v>19944.597220077099</v>
      </c>
    </row>
    <row r="2464" spans="1:9" hidden="1" outlineLevel="1" x14ac:dyDescent="0.2">
      <c r="A2464" s="5" t="s">
        <v>655</v>
      </c>
      <c r="D2464" s="4">
        <v>2082.7008000000001</v>
      </c>
      <c r="E2464" s="4">
        <v>8330.8032000000003</v>
      </c>
      <c r="F2464" s="4">
        <v>6942.3360000000002</v>
      </c>
    </row>
    <row r="2465" spans="1:9" hidden="1" outlineLevel="1" x14ac:dyDescent="0.2">
      <c r="A2465" s="5" t="s">
        <v>656</v>
      </c>
      <c r="D2465" s="4">
        <v>27124.655037313401</v>
      </c>
      <c r="E2465" s="4">
        <v>108498.62014925299</v>
      </c>
      <c r="F2465" s="4">
        <v>108498.62014925299</v>
      </c>
      <c r="G2465" s="4">
        <v>108498.62014925299</v>
      </c>
      <c r="H2465" s="4">
        <v>108498.62014925299</v>
      </c>
      <c r="I2465" s="4">
        <v>108498.62014925299</v>
      </c>
    </row>
    <row r="2466" spans="1:9" hidden="1" outlineLevel="1" x14ac:dyDescent="0.2">
      <c r="A2466" s="5" t="s">
        <v>657</v>
      </c>
      <c r="D2466" s="4">
        <v>3033.2411702127602</v>
      </c>
      <c r="E2466" s="4">
        <v>12132.964680851001</v>
      </c>
      <c r="F2466" s="4">
        <v>12132.964680851001</v>
      </c>
      <c r="G2466" s="4">
        <v>12132.964680851001</v>
      </c>
      <c r="H2466" s="4">
        <v>12132.964680851001</v>
      </c>
      <c r="I2466" s="4">
        <v>12132.964680851001</v>
      </c>
    </row>
    <row r="2467" spans="1:9" hidden="1" outlineLevel="1" x14ac:dyDescent="0.2">
      <c r="A2467" s="5" t="s">
        <v>658</v>
      </c>
      <c r="D2467" s="4">
        <v>5577.3977435897395</v>
      </c>
      <c r="E2467" s="4">
        <v>22309.5909743589</v>
      </c>
      <c r="F2467" s="4">
        <v>22309.5909743589</v>
      </c>
      <c r="G2467" s="4">
        <v>22309.5909743589</v>
      </c>
      <c r="H2467" s="4">
        <v>22309.5909743589</v>
      </c>
      <c r="I2467" s="4">
        <v>22309.5909743589</v>
      </c>
    </row>
    <row r="2468" spans="1:9" hidden="1" outlineLevel="1" x14ac:dyDescent="0.2">
      <c r="A2468" s="5" t="s">
        <v>659</v>
      </c>
      <c r="D2468" s="4">
        <v>8220.99</v>
      </c>
      <c r="E2468" s="4">
        <v>32883.96</v>
      </c>
      <c r="F2468" s="4">
        <v>32883.96</v>
      </c>
      <c r="G2468" s="4">
        <v>32883.96</v>
      </c>
      <c r="H2468" s="4">
        <v>32883.96</v>
      </c>
      <c r="I2468" s="4">
        <v>32883.960000000101</v>
      </c>
    </row>
    <row r="2469" spans="1:9" hidden="1" outlineLevel="1" x14ac:dyDescent="0.2">
      <c r="A2469" s="5" t="s">
        <v>660</v>
      </c>
      <c r="D2469" s="4">
        <v>1875</v>
      </c>
      <c r="E2469" s="4">
        <v>7500</v>
      </c>
      <c r="F2469" s="4">
        <v>7500</v>
      </c>
      <c r="G2469" s="4">
        <v>7500</v>
      </c>
      <c r="H2469" s="4">
        <v>7500</v>
      </c>
      <c r="I2469" s="4">
        <v>7500</v>
      </c>
    </row>
    <row r="2470" spans="1:9" hidden="1" outlineLevel="1" x14ac:dyDescent="0.2">
      <c r="A2470" s="5" t="s">
        <v>661</v>
      </c>
      <c r="D2470" s="4">
        <v>12281.7595253164</v>
      </c>
      <c r="E2470" s="4">
        <v>49127.038101265804</v>
      </c>
      <c r="F2470" s="4">
        <v>49127.038101265702</v>
      </c>
      <c r="G2470" s="4">
        <v>49127.038101265702</v>
      </c>
      <c r="H2470" s="4">
        <v>49127.038101265702</v>
      </c>
      <c r="I2470" s="4">
        <v>49127.038101265702</v>
      </c>
    </row>
    <row r="2471" spans="1:9" hidden="1" outlineLevel="1" x14ac:dyDescent="0.2">
      <c r="A2471" s="5" t="s">
        <v>662</v>
      </c>
      <c r="D2471" s="4">
        <v>6980.61</v>
      </c>
      <c r="E2471" s="4">
        <v>27922.44</v>
      </c>
      <c r="F2471" s="4">
        <v>27922.44</v>
      </c>
      <c r="G2471" s="4">
        <v>27922.44</v>
      </c>
      <c r="H2471" s="4">
        <v>27922.44</v>
      </c>
      <c r="I2471" s="4">
        <v>27922.44</v>
      </c>
    </row>
    <row r="2472" spans="1:9" hidden="1" outlineLevel="1" x14ac:dyDescent="0.2">
      <c r="A2472" s="5" t="s">
        <v>663</v>
      </c>
      <c r="D2472" s="4">
        <v>16533.329954058099</v>
      </c>
      <c r="E2472" s="4">
        <v>66133.319816232703</v>
      </c>
      <c r="F2472" s="4">
        <v>66133.319816232703</v>
      </c>
      <c r="G2472" s="4">
        <v>66133.319816232601</v>
      </c>
      <c r="H2472" s="4">
        <v>66133.319816232601</v>
      </c>
      <c r="I2472" s="4">
        <v>66133.319816232499</v>
      </c>
    </row>
    <row r="2473" spans="1:9" hidden="1" outlineLevel="1" x14ac:dyDescent="0.2">
      <c r="A2473" s="5" t="s">
        <v>664</v>
      </c>
      <c r="D2473" s="4">
        <v>47625</v>
      </c>
      <c r="E2473" s="4">
        <v>190500</v>
      </c>
      <c r="F2473" s="4">
        <v>190500</v>
      </c>
      <c r="G2473" s="4">
        <v>190500</v>
      </c>
      <c r="H2473" s="4">
        <v>190500</v>
      </c>
      <c r="I2473" s="4">
        <v>190500</v>
      </c>
    </row>
    <row r="2474" spans="1:9" hidden="1" outlineLevel="1" x14ac:dyDescent="0.2">
      <c r="A2474" s="5" t="s">
        <v>665</v>
      </c>
      <c r="D2474" s="4">
        <v>15991.74</v>
      </c>
      <c r="E2474" s="4">
        <v>63966.96</v>
      </c>
      <c r="F2474" s="4">
        <v>63966.96</v>
      </c>
      <c r="G2474" s="4">
        <v>63966.959999999897</v>
      </c>
      <c r="H2474" s="4">
        <v>63966.959999999803</v>
      </c>
      <c r="I2474" s="4">
        <v>63966.959999999803</v>
      </c>
    </row>
    <row r="2475" spans="1:9" hidden="1" outlineLevel="1" x14ac:dyDescent="0.2">
      <c r="A2475" s="5" t="s">
        <v>666</v>
      </c>
      <c r="D2475" s="4">
        <v>13692.238278335701</v>
      </c>
      <c r="E2475" s="4">
        <v>54768.953113342897</v>
      </c>
      <c r="F2475" s="4">
        <v>54768.953113342897</v>
      </c>
      <c r="G2475" s="4">
        <v>54768.953113342897</v>
      </c>
      <c r="H2475" s="4">
        <v>54768.953113342897</v>
      </c>
      <c r="I2475" s="4">
        <v>54768.953113342897</v>
      </c>
    </row>
    <row r="2476" spans="1:9" hidden="1" outlineLevel="1" x14ac:dyDescent="0.2">
      <c r="A2476" s="5" t="s">
        <v>1126</v>
      </c>
    </row>
    <row r="2477" spans="1:9" hidden="1" outlineLevel="1" x14ac:dyDescent="0.2">
      <c r="A2477" s="5" t="s">
        <v>669</v>
      </c>
      <c r="B2477" s="4">
        <v>23628.359999999899</v>
      </c>
      <c r="C2477" s="4">
        <v>23628.359999999899</v>
      </c>
      <c r="D2477" s="4">
        <v>23628.3572727272</v>
      </c>
      <c r="E2477" s="4">
        <v>23628.349090909</v>
      </c>
      <c r="F2477" s="4">
        <v>23628.349090909102</v>
      </c>
      <c r="G2477" s="4">
        <v>23628.349090909102</v>
      </c>
      <c r="H2477" s="4">
        <v>23628.349090909</v>
      </c>
      <c r="I2477" s="4">
        <v>23628.349090909</v>
      </c>
    </row>
    <row r="2478" spans="1:9" hidden="1" outlineLevel="1" x14ac:dyDescent="0.2">
      <c r="A2478" s="5" t="s">
        <v>670</v>
      </c>
      <c r="B2478" s="4">
        <v>7412.64</v>
      </c>
      <c r="C2478" s="4">
        <v>7412.64</v>
      </c>
      <c r="D2478" s="4">
        <v>7412.61340909091</v>
      </c>
      <c r="E2478" s="4">
        <v>7412.5336363636297</v>
      </c>
      <c r="F2478" s="4">
        <v>7412.5336363636397</v>
      </c>
      <c r="G2478" s="4">
        <v>7412.5336363636397</v>
      </c>
      <c r="H2478" s="4">
        <v>7412.5336363636397</v>
      </c>
      <c r="I2478" s="4">
        <v>7412.5336363636397</v>
      </c>
    </row>
    <row r="2479" spans="1:9" hidden="1" outlineLevel="1" x14ac:dyDescent="0.2">
      <c r="A2479" s="5" t="s">
        <v>671</v>
      </c>
      <c r="B2479" s="4">
        <v>28397.519999999899</v>
      </c>
      <c r="C2479" s="4">
        <v>28397.519999999899</v>
      </c>
      <c r="D2479" s="4">
        <v>28397.5124460431</v>
      </c>
      <c r="E2479" s="4">
        <v>28397.489784172602</v>
      </c>
      <c r="F2479" s="4">
        <v>28397.489784172602</v>
      </c>
      <c r="G2479" s="4">
        <v>28397.489784172602</v>
      </c>
      <c r="H2479" s="4">
        <v>28397.489784172602</v>
      </c>
      <c r="I2479" s="4">
        <v>28397.489784172602</v>
      </c>
    </row>
    <row r="2480" spans="1:9" hidden="1" outlineLevel="1" x14ac:dyDescent="0.2">
      <c r="A2480" s="5" t="s">
        <v>672</v>
      </c>
      <c r="B2480" s="4">
        <v>208433.4</v>
      </c>
      <c r="C2480" s="4">
        <v>208433.4</v>
      </c>
      <c r="D2480" s="4">
        <v>208433.372014925</v>
      </c>
      <c r="E2480" s="4">
        <v>208433.28805970101</v>
      </c>
      <c r="F2480" s="4">
        <v>208433.28805970101</v>
      </c>
      <c r="G2480" s="4">
        <v>208433.28805970101</v>
      </c>
      <c r="H2480" s="4">
        <v>208433.28805970101</v>
      </c>
      <c r="I2480" s="4">
        <v>208433.28805970101</v>
      </c>
    </row>
    <row r="2481" spans="1:9" hidden="1" outlineLevel="1" x14ac:dyDescent="0.2">
      <c r="A2481" s="5" t="s">
        <v>673</v>
      </c>
      <c r="B2481" s="4">
        <v>145197.84</v>
      </c>
      <c r="C2481" s="4">
        <v>145197.84</v>
      </c>
      <c r="D2481" s="4">
        <v>145197.78684210501</v>
      </c>
      <c r="E2481" s="4">
        <v>145197.627368421</v>
      </c>
      <c r="F2481" s="4">
        <v>145197.627368421</v>
      </c>
      <c r="G2481" s="4">
        <v>145197.627368421</v>
      </c>
      <c r="H2481" s="4">
        <v>145197.627368421</v>
      </c>
      <c r="I2481" s="4">
        <v>72598.813684210501</v>
      </c>
    </row>
    <row r="2482" spans="1:9" hidden="1" outlineLevel="1" x14ac:dyDescent="0.2">
      <c r="A2482" s="5" t="s">
        <v>674</v>
      </c>
      <c r="B2482" s="4">
        <v>19821.240000000002</v>
      </c>
      <c r="C2482" s="4">
        <v>19821.240000000002</v>
      </c>
      <c r="D2482" s="4">
        <v>19821.2457894736</v>
      </c>
      <c r="E2482" s="4">
        <v>19821.2631578947</v>
      </c>
      <c r="F2482" s="4">
        <v>19821.2631578947</v>
      </c>
      <c r="G2482" s="4">
        <v>19821.2631578947</v>
      </c>
      <c r="H2482" s="4">
        <v>19821.2631578947</v>
      </c>
      <c r="I2482" s="4">
        <v>9910.6315789473592</v>
      </c>
    </row>
    <row r="2483" spans="1:9" hidden="1" outlineLevel="1" x14ac:dyDescent="0.2">
      <c r="A2483" s="5" t="s">
        <v>675</v>
      </c>
      <c r="B2483" s="4">
        <v>4527.3599999999897</v>
      </c>
      <c r="C2483" s="4">
        <v>4527.3599999999897</v>
      </c>
      <c r="D2483" s="4">
        <v>4527.3843925233596</v>
      </c>
      <c r="E2483" s="4">
        <v>4527.4575700934502</v>
      </c>
      <c r="F2483" s="4">
        <v>4527.4575700934502</v>
      </c>
      <c r="G2483" s="4">
        <v>4527.4575700934502</v>
      </c>
      <c r="H2483" s="4">
        <v>4527.4575700934502</v>
      </c>
      <c r="I2483" s="4">
        <v>4527.4575700934502</v>
      </c>
    </row>
    <row r="2484" spans="1:9" hidden="1" outlineLevel="1" x14ac:dyDescent="0.2">
      <c r="A2484" s="5" t="s">
        <v>676</v>
      </c>
      <c r="B2484" s="4">
        <v>12219.24</v>
      </c>
      <c r="C2484" s="4">
        <v>12219.24</v>
      </c>
      <c r="D2484" s="4">
        <v>12219.243453237401</v>
      </c>
      <c r="E2484" s="4">
        <v>12219.253812949601</v>
      </c>
      <c r="F2484" s="4">
        <v>12219.253812949601</v>
      </c>
      <c r="G2484" s="4">
        <v>12219.253812949601</v>
      </c>
      <c r="H2484" s="4">
        <v>12219.253812949601</v>
      </c>
      <c r="I2484" s="4">
        <v>12219.253812949601</v>
      </c>
    </row>
    <row r="2485" spans="1:9" hidden="1" outlineLevel="1" x14ac:dyDescent="0.2">
      <c r="A2485" s="5" t="s">
        <v>677</v>
      </c>
      <c r="B2485" s="4">
        <v>14812.08</v>
      </c>
      <c r="C2485" s="4">
        <v>14812.08</v>
      </c>
      <c r="D2485" s="4">
        <v>14812.1126829268</v>
      </c>
      <c r="E2485" s="4">
        <v>14812.210731707301</v>
      </c>
      <c r="F2485" s="4">
        <v>14812.210731707301</v>
      </c>
      <c r="G2485" s="4">
        <v>14812.210731707301</v>
      </c>
      <c r="H2485" s="4">
        <v>14812.210731707301</v>
      </c>
      <c r="I2485" s="4">
        <v>14812.210731707301</v>
      </c>
    </row>
    <row r="2486" spans="1:9" hidden="1" outlineLevel="1" x14ac:dyDescent="0.2">
      <c r="A2486" s="5" t="s">
        <v>678</v>
      </c>
      <c r="B2486" s="4">
        <v>5722.7999999999902</v>
      </c>
      <c r="C2486" s="4">
        <v>5722.7999999999902</v>
      </c>
      <c r="D2486" s="4">
        <v>5722.8144444444397</v>
      </c>
      <c r="E2486" s="4">
        <v>5722.85777777777</v>
      </c>
      <c r="F2486" s="4">
        <v>5722.85777777777</v>
      </c>
      <c r="G2486" s="4">
        <v>5722.85777777778</v>
      </c>
      <c r="H2486" s="4">
        <v>5722.85777777778</v>
      </c>
      <c r="I2486" s="4">
        <v>5722.85777777778</v>
      </c>
    </row>
    <row r="2487" spans="1:9" hidden="1" outlineLevel="1" x14ac:dyDescent="0.2">
      <c r="A2487" s="5" t="s">
        <v>679</v>
      </c>
      <c r="B2487" s="4">
        <v>4129.4399999999996</v>
      </c>
      <c r="C2487" s="4">
        <v>4129.4399999999996</v>
      </c>
      <c r="D2487" s="4">
        <v>4129.4631111111103</v>
      </c>
      <c r="E2487" s="4">
        <v>4129.5324444444404</v>
      </c>
      <c r="F2487" s="4">
        <v>4129.5324444444404</v>
      </c>
      <c r="G2487" s="4">
        <v>4129.5324444444404</v>
      </c>
      <c r="H2487" s="4">
        <v>4129.5324444444404</v>
      </c>
      <c r="I2487" s="4">
        <v>4129.5324444444404</v>
      </c>
    </row>
    <row r="2488" spans="1:9" hidden="1" outlineLevel="1" x14ac:dyDescent="0.2">
      <c r="A2488" s="5" t="s">
        <v>680</v>
      </c>
      <c r="B2488" s="4">
        <v>10643.52</v>
      </c>
      <c r="C2488" s="4">
        <v>10643.52</v>
      </c>
      <c r="D2488" s="4">
        <v>10643.5356363636</v>
      </c>
      <c r="E2488" s="4">
        <v>10643.582545454499</v>
      </c>
      <c r="F2488" s="4">
        <v>10643.582545454499</v>
      </c>
      <c r="G2488" s="4">
        <v>10643.582545454499</v>
      </c>
      <c r="H2488" s="4">
        <v>10643.582545454499</v>
      </c>
      <c r="I2488" s="4">
        <v>10643.582545454499</v>
      </c>
    </row>
    <row r="2489" spans="1:9" hidden="1" outlineLevel="1" x14ac:dyDescent="0.2">
      <c r="A2489" s="5" t="s">
        <v>681</v>
      </c>
      <c r="B2489" s="4">
        <v>5636.3999999999896</v>
      </c>
      <c r="C2489" s="4">
        <v>5636.3999999999896</v>
      </c>
      <c r="D2489" s="4">
        <v>5636.3896363636304</v>
      </c>
      <c r="E2489" s="4">
        <v>5636.35854545454</v>
      </c>
      <c r="F2489" s="4">
        <v>5636.35854545455</v>
      </c>
      <c r="G2489" s="4">
        <v>5636.35854545455</v>
      </c>
      <c r="H2489" s="4">
        <v>5636.35854545455</v>
      </c>
      <c r="I2489" s="4">
        <v>5636.35854545455</v>
      </c>
    </row>
    <row r="2490" spans="1:9" hidden="1" outlineLevel="1" x14ac:dyDescent="0.2">
      <c r="A2490" s="5" t="s">
        <v>682</v>
      </c>
      <c r="B2490" s="4">
        <v>0.38</v>
      </c>
    </row>
    <row r="2491" spans="1:9" hidden="1" outlineLevel="1" x14ac:dyDescent="0.2">
      <c r="A2491" s="5" t="s">
        <v>683</v>
      </c>
      <c r="B2491" s="4">
        <v>317861.52</v>
      </c>
      <c r="C2491" s="4">
        <v>317861.52</v>
      </c>
      <c r="D2491" s="4">
        <v>317861.51284090901</v>
      </c>
      <c r="E2491" s="4">
        <v>317861.49136363599</v>
      </c>
      <c r="F2491" s="4">
        <v>317861.49136363599</v>
      </c>
      <c r="G2491" s="4">
        <v>317861.49136363599</v>
      </c>
      <c r="H2491" s="4">
        <v>317861.49136363599</v>
      </c>
      <c r="I2491" s="4">
        <v>317861.49136363599</v>
      </c>
    </row>
    <row r="2492" spans="1:9" hidden="1" outlineLevel="1" x14ac:dyDescent="0.2">
      <c r="A2492" s="5" t="s">
        <v>684</v>
      </c>
      <c r="B2492" s="4">
        <v>703706.63999999897</v>
      </c>
      <c r="C2492" s="4">
        <v>703706.63999999897</v>
      </c>
      <c r="D2492" s="4">
        <v>703706.38499999896</v>
      </c>
      <c r="E2492" s="4">
        <v>175926.40499999901</v>
      </c>
    </row>
    <row r="2493" spans="1:9" hidden="1" outlineLevel="1" x14ac:dyDescent="0.2">
      <c r="A2493" s="5" t="s">
        <v>685</v>
      </c>
      <c r="B2493" s="4">
        <v>418946.63999999902</v>
      </c>
      <c r="C2493" s="4">
        <v>418946.63999999902</v>
      </c>
      <c r="D2493" s="4">
        <v>418946.67115384602</v>
      </c>
      <c r="E2493" s="4">
        <v>418946.76461538399</v>
      </c>
      <c r="F2493" s="4">
        <v>418946.76461538498</v>
      </c>
      <c r="G2493" s="4">
        <v>418946.76461538498</v>
      </c>
      <c r="H2493" s="4">
        <v>418946.76461538498</v>
      </c>
      <c r="I2493" s="4">
        <v>418946.76461538498</v>
      </c>
    </row>
    <row r="2494" spans="1:9" hidden="1" outlineLevel="1" x14ac:dyDescent="0.2">
      <c r="A2494" s="5" t="s">
        <v>686</v>
      </c>
      <c r="B2494" s="4">
        <v>204121.2</v>
      </c>
      <c r="C2494" s="4">
        <v>204121.2</v>
      </c>
      <c r="D2494" s="4">
        <v>204121.20781512599</v>
      </c>
      <c r="E2494" s="4">
        <v>204121.23126050399</v>
      </c>
      <c r="F2494" s="4">
        <v>204121.23126050399</v>
      </c>
      <c r="G2494" s="4">
        <v>204121.23126050399</v>
      </c>
      <c r="H2494" s="4">
        <v>204121.231260503</v>
      </c>
      <c r="I2494" s="4">
        <v>204121.231260503</v>
      </c>
    </row>
    <row r="2495" spans="1:9" hidden="1" outlineLevel="1" x14ac:dyDescent="0.2">
      <c r="A2495" s="5" t="s">
        <v>687</v>
      </c>
      <c r="B2495" s="4">
        <v>10022.64</v>
      </c>
      <c r="C2495" s="4">
        <v>10022.64</v>
      </c>
      <c r="D2495" s="4">
        <v>10022.64</v>
      </c>
      <c r="E2495" s="4">
        <v>10022.639999999899</v>
      </c>
      <c r="F2495" s="4">
        <v>10022.639999999899</v>
      </c>
      <c r="G2495" s="4">
        <v>10022.639999999899</v>
      </c>
      <c r="H2495" s="4">
        <v>10022.639999999899</v>
      </c>
      <c r="I2495" s="4">
        <v>10022.639999999899</v>
      </c>
    </row>
    <row r="2496" spans="1:9" hidden="1" outlineLevel="1" x14ac:dyDescent="0.2">
      <c r="A2496" s="5" t="s">
        <v>688</v>
      </c>
      <c r="B2496" s="4">
        <v>13229.639999999899</v>
      </c>
      <c r="C2496" s="4">
        <v>13229.639999999899</v>
      </c>
      <c r="D2496" s="4">
        <v>13261.145428571401</v>
      </c>
      <c r="E2496" s="4">
        <v>13355.661714285699</v>
      </c>
      <c r="F2496" s="4">
        <v>13355.661714285699</v>
      </c>
      <c r="G2496" s="4">
        <v>13355.661714285699</v>
      </c>
      <c r="H2496" s="4">
        <v>13355.661714285699</v>
      </c>
      <c r="I2496" s="4">
        <v>13355.661714285699</v>
      </c>
    </row>
    <row r="2497" spans="1:9" hidden="1" outlineLevel="1" x14ac:dyDescent="0.2">
      <c r="A2497" s="5" t="s">
        <v>689</v>
      </c>
      <c r="B2497" s="4">
        <v>7733.64</v>
      </c>
      <c r="C2497" s="4">
        <v>7733.64</v>
      </c>
      <c r="D2497" s="4">
        <v>7742.3191891891902</v>
      </c>
      <c r="E2497" s="4">
        <v>7768.3567567567497</v>
      </c>
      <c r="F2497" s="4">
        <v>7768.3567567567497</v>
      </c>
      <c r="G2497" s="4">
        <v>7768.3567567567397</v>
      </c>
      <c r="H2497" s="4">
        <v>7768.3567567567397</v>
      </c>
      <c r="I2497" s="4">
        <v>7768.3567567567297</v>
      </c>
    </row>
    <row r="2498" spans="1:9" hidden="1" outlineLevel="1" x14ac:dyDescent="0.2">
      <c r="A2498" s="5" t="s">
        <v>629</v>
      </c>
      <c r="B2498" s="4">
        <v>81484.56</v>
      </c>
      <c r="C2498" s="4">
        <v>81484.56</v>
      </c>
      <c r="D2498" s="4">
        <v>81484.5934090909</v>
      </c>
      <c r="E2498" s="4">
        <v>81484.693636363605</v>
      </c>
      <c r="F2498" s="4">
        <v>81484.693636363707</v>
      </c>
      <c r="G2498" s="4">
        <v>81484.693636363707</v>
      </c>
      <c r="H2498" s="4">
        <v>81484.693636363707</v>
      </c>
      <c r="I2498" s="4">
        <v>81484.693636363707</v>
      </c>
    </row>
    <row r="2499" spans="1:9" hidden="1" outlineLevel="1" x14ac:dyDescent="0.2">
      <c r="A2499" s="5" t="s">
        <v>646</v>
      </c>
      <c r="D2499" s="4">
        <v>92319.203365384601</v>
      </c>
      <c r="E2499" s="4">
        <v>369276.813461538</v>
      </c>
      <c r="F2499" s="4">
        <v>369276.813461538</v>
      </c>
      <c r="G2499" s="4">
        <v>369276.81346153899</v>
      </c>
      <c r="H2499" s="4">
        <v>369276.81346153899</v>
      </c>
      <c r="I2499" s="4">
        <v>369276.81346153899</v>
      </c>
    </row>
    <row r="2500" spans="1:9" hidden="1" outlineLevel="1" x14ac:dyDescent="0.2">
      <c r="A2500" s="5" t="s">
        <v>647</v>
      </c>
      <c r="D2500" s="4">
        <v>220449.05513513499</v>
      </c>
      <c r="E2500" s="4">
        <v>881796.22054053994</v>
      </c>
      <c r="F2500" s="4">
        <v>881796.22054053994</v>
      </c>
      <c r="G2500" s="4">
        <v>881796.22054053901</v>
      </c>
      <c r="H2500" s="4">
        <v>881796.22054053901</v>
      </c>
      <c r="I2500" s="4">
        <v>881796.22054053796</v>
      </c>
    </row>
    <row r="2501" spans="1:9" hidden="1" outlineLevel="1" x14ac:dyDescent="0.2">
      <c r="A2501" s="5" t="s">
        <v>648</v>
      </c>
      <c r="D2501" s="4">
        <v>90655.412777777703</v>
      </c>
      <c r="E2501" s="4">
        <v>362621.65111111</v>
      </c>
      <c r="F2501" s="4">
        <v>362621.65111111</v>
      </c>
      <c r="G2501" s="4">
        <v>362621.65111111</v>
      </c>
      <c r="H2501" s="4">
        <v>362621.65111111</v>
      </c>
      <c r="I2501" s="4">
        <v>362621.65111110901</v>
      </c>
    </row>
    <row r="2502" spans="1:9" hidden="1" outlineLevel="1" x14ac:dyDescent="0.2">
      <c r="A2502" s="5" t="s">
        <v>649</v>
      </c>
      <c r="D2502" s="4">
        <v>95925.913448275795</v>
      </c>
      <c r="E2502" s="4">
        <v>383703.653793103</v>
      </c>
      <c r="F2502" s="4">
        <v>383703.653793103</v>
      </c>
      <c r="G2502" s="4">
        <v>383703.65379310201</v>
      </c>
      <c r="H2502" s="4">
        <v>383703.65379310201</v>
      </c>
      <c r="I2502" s="4">
        <v>383703.65379310201</v>
      </c>
    </row>
    <row r="2503" spans="1:9" hidden="1" outlineLevel="1" x14ac:dyDescent="0.2">
      <c r="A2503" s="5" t="s">
        <v>651</v>
      </c>
      <c r="D2503" s="4">
        <v>157384.09174999999</v>
      </c>
      <c r="E2503" s="4">
        <v>629536.36699999904</v>
      </c>
      <c r="F2503" s="4">
        <v>629536.36699999904</v>
      </c>
      <c r="G2503" s="4">
        <v>629536.36699999904</v>
      </c>
      <c r="H2503" s="4">
        <v>629536.36699999799</v>
      </c>
      <c r="I2503" s="4">
        <v>629536.36699999799</v>
      </c>
    </row>
    <row r="2504" spans="1:9" hidden="1" outlineLevel="1" x14ac:dyDescent="0.2">
      <c r="A2504" s="5" t="s">
        <v>652</v>
      </c>
      <c r="D2504" s="4">
        <v>13044.7273828125</v>
      </c>
      <c r="E2504" s="4">
        <v>52178.909531249999</v>
      </c>
      <c r="F2504" s="4">
        <v>52178.909531249999</v>
      </c>
      <c r="G2504" s="4">
        <v>52178.909531249999</v>
      </c>
      <c r="H2504" s="4">
        <v>52178.909531249999</v>
      </c>
      <c r="I2504" s="4">
        <v>52178.909531250101</v>
      </c>
    </row>
    <row r="2505" spans="1:9" hidden="1" outlineLevel="1" x14ac:dyDescent="0.2">
      <c r="A2505" s="5" t="s">
        <v>653</v>
      </c>
      <c r="D2505" s="4">
        <v>289347.86896551697</v>
      </c>
      <c r="E2505" s="4">
        <v>1157391.47586206</v>
      </c>
      <c r="F2505" s="4">
        <v>1157391.47586207</v>
      </c>
      <c r="G2505" s="4">
        <v>1157391.47586207</v>
      </c>
      <c r="H2505" s="4">
        <v>1157391.47586207</v>
      </c>
      <c r="I2505" s="4">
        <v>1157391.47586207</v>
      </c>
    </row>
    <row r="2506" spans="1:9" hidden="1" outlineLevel="1" x14ac:dyDescent="0.2">
      <c r="A2506" s="5" t="s">
        <v>654</v>
      </c>
      <c r="D2506" s="4">
        <v>203125.477992278</v>
      </c>
      <c r="E2506" s="4">
        <v>812501.911969112</v>
      </c>
      <c r="F2506" s="4">
        <v>812501.911969112</v>
      </c>
      <c r="G2506" s="4">
        <v>812501.911969112</v>
      </c>
      <c r="H2506" s="4">
        <v>812501.911969112</v>
      </c>
      <c r="I2506" s="4">
        <v>812501.91196911095</v>
      </c>
    </row>
    <row r="2507" spans="1:9" hidden="1" outlineLevel="1" x14ac:dyDescent="0.2">
      <c r="A2507" s="5" t="s">
        <v>1127</v>
      </c>
    </row>
    <row r="2508" spans="1:9" hidden="1" outlineLevel="1" x14ac:dyDescent="0.2">
      <c r="A2508" s="5" t="s">
        <v>672</v>
      </c>
      <c r="B2508" s="4">
        <v>-68767.679999999993</v>
      </c>
      <c r="C2508" s="4">
        <v>-68767.679999999993</v>
      </c>
      <c r="D2508" s="4">
        <v>-68639.353880597002</v>
      </c>
      <c r="E2508" s="4">
        <v>-68254.375522388</v>
      </c>
      <c r="F2508" s="4">
        <v>-68254.375522387898</v>
      </c>
      <c r="G2508" s="4">
        <v>-68254.375522387898</v>
      </c>
      <c r="H2508" s="4">
        <v>-68254.375522387898</v>
      </c>
      <c r="I2508" s="4">
        <v>-68254.375522387898</v>
      </c>
    </row>
    <row r="2509" spans="1:9" hidden="1" outlineLevel="1" x14ac:dyDescent="0.2">
      <c r="A2509" s="5" t="s">
        <v>683</v>
      </c>
      <c r="B2509" s="4">
        <v>-10932.36</v>
      </c>
      <c r="C2509" s="4">
        <v>-10932.36</v>
      </c>
      <c r="D2509" s="4">
        <v>-10901.2670454545</v>
      </c>
      <c r="E2509" s="4">
        <v>-10807.9881818181</v>
      </c>
      <c r="F2509" s="4">
        <v>-10807.9881818181</v>
      </c>
      <c r="G2509" s="4">
        <v>-10807.9881818181</v>
      </c>
      <c r="H2509" s="4">
        <v>-10807.9881818182</v>
      </c>
      <c r="I2509" s="4">
        <v>-10807.9881818182</v>
      </c>
    </row>
    <row r="2510" spans="1:9" hidden="1" outlineLevel="1" x14ac:dyDescent="0.2">
      <c r="A2510" s="5" t="s">
        <v>686</v>
      </c>
      <c r="B2510" s="4">
        <v>-56088.6</v>
      </c>
      <c r="C2510" s="4">
        <v>-56088.6</v>
      </c>
      <c r="D2510" s="4">
        <v>-55970.743361344503</v>
      </c>
      <c r="E2510" s="4">
        <v>-55617.173445378103</v>
      </c>
      <c r="F2510" s="4">
        <v>-55617.173445378001</v>
      </c>
      <c r="G2510" s="4">
        <v>-55617.173445378001</v>
      </c>
      <c r="H2510" s="4">
        <v>-55617.173445378001</v>
      </c>
      <c r="I2510" s="4">
        <v>-55617.173445378001</v>
      </c>
    </row>
    <row r="2511" spans="1:9" hidden="1" outlineLevel="1" x14ac:dyDescent="0.2">
      <c r="A2511" s="5" t="s">
        <v>690</v>
      </c>
      <c r="B2511" s="4">
        <v>-72246.48</v>
      </c>
      <c r="C2511" s="4">
        <v>-72246.48</v>
      </c>
      <c r="D2511" s="4">
        <v>-82004.302799999903</v>
      </c>
      <c r="E2511" s="4">
        <v>-111277.771199999</v>
      </c>
      <c r="F2511" s="4">
        <v>-111277.771199999</v>
      </c>
      <c r="G2511" s="4">
        <v>-111277.771199999</v>
      </c>
      <c r="H2511" s="4">
        <v>-111277.771199999</v>
      </c>
      <c r="I2511" s="4">
        <v>-111277.771199999</v>
      </c>
    </row>
    <row r="2512" spans="1:9" hidden="1" outlineLevel="1" x14ac:dyDescent="0.2">
      <c r="A2512" s="5" t="s">
        <v>691</v>
      </c>
    </row>
    <row r="2513" spans="1:9" hidden="1" outlineLevel="1" x14ac:dyDescent="0.2">
      <c r="A2513" s="5" t="s">
        <v>692</v>
      </c>
    </row>
    <row r="2514" spans="1:9" hidden="1" outlineLevel="1" x14ac:dyDescent="0.2">
      <c r="A2514" s="5" t="s">
        <v>625</v>
      </c>
      <c r="B2514" s="4">
        <v>989259.54583333305</v>
      </c>
      <c r="C2514" s="4">
        <v>662489.92883333296</v>
      </c>
      <c r="D2514" s="4">
        <v>980217.14132425794</v>
      </c>
      <c r="E2514" s="4">
        <v>3035120.1145338099</v>
      </c>
      <c r="F2514" s="4">
        <v>8293063.7962321099</v>
      </c>
      <c r="G2514" s="4">
        <v>5388632.6807039101</v>
      </c>
      <c r="H2514" s="4">
        <v>7887646.8501610896</v>
      </c>
      <c r="I2514" s="4">
        <v>10852974.19461</v>
      </c>
    </row>
    <row r="2515" spans="1:9" hidden="1" outlineLevel="1" x14ac:dyDescent="0.2">
      <c r="A2515" s="5" t="s">
        <v>710</v>
      </c>
    </row>
    <row r="2516" spans="1:9" hidden="1" outlineLevel="1" x14ac:dyDescent="0.2">
      <c r="A2516" s="5" t="s">
        <v>932</v>
      </c>
    </row>
    <row r="2517" spans="1:9" hidden="1" outlineLevel="1" x14ac:dyDescent="0.2">
      <c r="A2517" s="5" t="s">
        <v>625</v>
      </c>
      <c r="D2517" s="4">
        <v>946417.32</v>
      </c>
      <c r="E2517" s="4">
        <v>2512552.2799999998</v>
      </c>
      <c r="F2517" s="4">
        <v>-12246.719999999899</v>
      </c>
      <c r="G2517" s="4">
        <v>-12246.719999999899</v>
      </c>
      <c r="H2517" s="4">
        <v>-5102.7999999999902</v>
      </c>
    </row>
    <row r="2518" spans="1:9" hidden="1" outlineLevel="1" x14ac:dyDescent="0.2">
      <c r="A2518" s="5" t="s">
        <v>945</v>
      </c>
    </row>
    <row r="2519" spans="1:9" hidden="1" outlineLevel="1" x14ac:dyDescent="0.2">
      <c r="A2519" s="5" t="s">
        <v>946</v>
      </c>
    </row>
    <row r="2520" spans="1:9" hidden="1" outlineLevel="1" x14ac:dyDescent="0.2">
      <c r="A2520" s="5" t="s">
        <v>625</v>
      </c>
      <c r="B2520" s="4">
        <v>10066573</v>
      </c>
      <c r="C2520" s="4">
        <v>9189574.0399999991</v>
      </c>
      <c r="D2520" s="4">
        <v>9468982.9250530005</v>
      </c>
      <c r="E2520" s="4">
        <v>9468241.0970134791</v>
      </c>
      <c r="F2520" s="4">
        <v>9084256.28267527</v>
      </c>
      <c r="G2520" s="4">
        <v>8770115.5601795409</v>
      </c>
      <c r="H2520" s="4">
        <v>8865653.0675917603</v>
      </c>
      <c r="I2520" s="4">
        <v>9077680.5085020196</v>
      </c>
    </row>
    <row r="2521" spans="1:9" hidden="1" outlineLevel="1" x14ac:dyDescent="0.2">
      <c r="A2521" s="5" t="s">
        <v>950</v>
      </c>
    </row>
    <row r="2522" spans="1:9" hidden="1" outlineLevel="1" x14ac:dyDescent="0.2">
      <c r="A2522" s="5" t="s">
        <v>967</v>
      </c>
    </row>
    <row r="2523" spans="1:9" hidden="1" outlineLevel="1" x14ac:dyDescent="0.2">
      <c r="A2523" s="5" t="s">
        <v>625</v>
      </c>
      <c r="D2523" s="4">
        <v>23712</v>
      </c>
      <c r="E2523" s="4">
        <v>94848</v>
      </c>
      <c r="F2523" s="4">
        <v>94848</v>
      </c>
      <c r="G2523" s="4">
        <v>94848</v>
      </c>
    </row>
    <row r="2524" spans="1:9" hidden="1" outlineLevel="1" x14ac:dyDescent="0.2">
      <c r="A2524" s="5" t="s">
        <v>1160</v>
      </c>
    </row>
    <row r="2525" spans="1:9" hidden="1" outlineLevel="1" x14ac:dyDescent="0.2">
      <c r="A2525" s="5" t="s">
        <v>625</v>
      </c>
      <c r="D2525" s="4">
        <v>901129.79611666</v>
      </c>
      <c r="E2525" s="4">
        <v>2953389.3883499699</v>
      </c>
      <c r="F2525" s="4">
        <v>1939750.09782314</v>
      </c>
      <c r="G2525" s="4">
        <v>1942689.6344166601</v>
      </c>
      <c r="H2525" s="4">
        <v>1896010.6021944301</v>
      </c>
      <c r="I2525" s="4">
        <v>1883780.34413888</v>
      </c>
    </row>
    <row r="2526" spans="1:9" hidden="1" outlineLevel="1" x14ac:dyDescent="0.2">
      <c r="A2526" s="5" t="s">
        <v>1162</v>
      </c>
    </row>
    <row r="2527" spans="1:9" hidden="1" outlineLevel="1" x14ac:dyDescent="0.2">
      <c r="A2527" s="5" t="s">
        <v>625</v>
      </c>
      <c r="D2527" s="4">
        <v>888127.716262626</v>
      </c>
      <c r="E2527" s="4">
        <v>2629383.1487878701</v>
      </c>
      <c r="F2527" s="4">
        <v>2629383.1487878701</v>
      </c>
      <c r="G2527" s="4">
        <v>2629383.1487878701</v>
      </c>
      <c r="H2527" s="4">
        <v>2629383.1487878701</v>
      </c>
      <c r="I2527" s="4">
        <v>2629383.1487878701</v>
      </c>
    </row>
    <row r="2528" spans="1:9" hidden="1" outlineLevel="1" x14ac:dyDescent="0.2">
      <c r="A2528" s="5" t="s">
        <v>1004</v>
      </c>
    </row>
    <row r="2529" spans="1:9" hidden="1" outlineLevel="1" x14ac:dyDescent="0.2">
      <c r="A2529" s="5" t="s">
        <v>535</v>
      </c>
    </row>
    <row r="2530" spans="1:9" hidden="1" outlineLevel="1" x14ac:dyDescent="0.2">
      <c r="A2530" s="5" t="s">
        <v>1005</v>
      </c>
    </row>
    <row r="2531" spans="1:9" hidden="1" outlineLevel="1" x14ac:dyDescent="0.2">
      <c r="A2531" s="5" t="s">
        <v>537</v>
      </c>
      <c r="B2531" s="4">
        <v>-15250.8</v>
      </c>
      <c r="C2531" s="4">
        <v>-215595.07</v>
      </c>
      <c r="D2531" s="4">
        <v>-331127.85618922801</v>
      </c>
      <c r="E2531" s="4">
        <v>-1166184.6982388599</v>
      </c>
      <c r="F2531" s="4">
        <v>1.5756461441349801</v>
      </c>
      <c r="G2531" s="4">
        <v>1.6652974216432901</v>
      </c>
      <c r="H2531" s="4">
        <v>1.76004968682501</v>
      </c>
      <c r="I2531" s="4">
        <v>1.8601931762051001</v>
      </c>
    </row>
    <row r="2532" spans="1:9" hidden="1" outlineLevel="1" x14ac:dyDescent="0.2">
      <c r="A2532" s="5" t="s">
        <v>541</v>
      </c>
      <c r="B2532" s="4">
        <v>-16360080.859999999</v>
      </c>
      <c r="C2532" s="4">
        <v>-5218959.0199999996</v>
      </c>
      <c r="D2532" s="4">
        <v>-292053.83262011502</v>
      </c>
    </row>
    <row r="2533" spans="1:9" hidden="1" outlineLevel="1" x14ac:dyDescent="0.2">
      <c r="A2533" s="5" t="s">
        <v>544</v>
      </c>
      <c r="D2533" s="4">
        <v>-1175542.06373297</v>
      </c>
      <c r="E2533" s="4">
        <v>-1443393.0996351801</v>
      </c>
      <c r="F2533" s="4">
        <v>-585514.83420179598</v>
      </c>
    </row>
    <row r="2534" spans="1:9" hidden="1" outlineLevel="1" x14ac:dyDescent="0.2">
      <c r="A2534" s="5" t="s">
        <v>547</v>
      </c>
      <c r="D2534" s="4">
        <v>-706.21302393221004</v>
      </c>
      <c r="E2534" s="4">
        <v>-81527.158372625097</v>
      </c>
    </row>
    <row r="2535" spans="1:9" hidden="1" outlineLevel="1" x14ac:dyDescent="0.2">
      <c r="A2535" s="5" t="s">
        <v>548</v>
      </c>
      <c r="D2535" s="4">
        <v>-654608.56335457403</v>
      </c>
      <c r="E2535" s="4">
        <v>-18497.228120931501</v>
      </c>
    </row>
    <row r="2536" spans="1:9" hidden="1" outlineLevel="1" x14ac:dyDescent="0.2">
      <c r="A2536" s="5" t="s">
        <v>549</v>
      </c>
      <c r="D2536" s="4">
        <v>-797434.57258988905</v>
      </c>
      <c r="E2536" s="4">
        <v>-2003733.3098911699</v>
      </c>
    </row>
    <row r="2537" spans="1:9" hidden="1" outlineLevel="1" x14ac:dyDescent="0.2">
      <c r="A2537" s="5" t="s">
        <v>553</v>
      </c>
      <c r="B2537" s="4">
        <v>-2589298.04</v>
      </c>
      <c r="C2537" s="4">
        <v>-8904472.5</v>
      </c>
      <c r="D2537" s="4">
        <v>-12999405.2522397</v>
      </c>
      <c r="E2537" s="4">
        <v>-3940557.6277025901</v>
      </c>
    </row>
    <row r="2538" spans="1:9" hidden="1" outlineLevel="1" x14ac:dyDescent="0.2">
      <c r="A2538" s="5" t="s">
        <v>556</v>
      </c>
      <c r="B2538" s="4">
        <v>-5331347.22</v>
      </c>
    </row>
    <row r="2539" spans="1:9" hidden="1" outlineLevel="1" x14ac:dyDescent="0.2">
      <c r="A2539" s="5" t="s">
        <v>557</v>
      </c>
      <c r="B2539" s="4">
        <v>-299894.15000000002</v>
      </c>
      <c r="C2539" s="4">
        <v>-143228.46</v>
      </c>
      <c r="D2539" s="4">
        <v>-125839.02496385</v>
      </c>
      <c r="E2539" s="4">
        <v>-44810.313777864299</v>
      </c>
    </row>
    <row r="2540" spans="1:9" hidden="1" outlineLevel="1" x14ac:dyDescent="0.2">
      <c r="A2540" s="5" t="s">
        <v>558</v>
      </c>
      <c r="D2540" s="4">
        <v>-587797.25426159799</v>
      </c>
      <c r="E2540" s="4">
        <v>-846330.44173193502</v>
      </c>
      <c r="F2540" s="4">
        <v>-561027.04075801605</v>
      </c>
    </row>
    <row r="2541" spans="1:9" hidden="1" outlineLevel="1" x14ac:dyDescent="0.2">
      <c r="A2541" s="5" t="s">
        <v>560</v>
      </c>
      <c r="B2541" s="4">
        <v>15006.6</v>
      </c>
      <c r="D2541" s="4">
        <v>-213483.20648117099</v>
      </c>
      <c r="E2541" s="4">
        <v>-455035.81188097497</v>
      </c>
      <c r="F2541" s="4">
        <v>-883786.631631047</v>
      </c>
      <c r="G2541" s="4">
        <v>-1049466.6627461901</v>
      </c>
    </row>
    <row r="2542" spans="1:9" hidden="1" outlineLevel="1" x14ac:dyDescent="0.2">
      <c r="A2542" s="5" t="s">
        <v>562</v>
      </c>
      <c r="B2542" s="4">
        <v>-3613676.03</v>
      </c>
      <c r="C2542" s="4">
        <v>40.74</v>
      </c>
      <c r="D2542" s="4">
        <v>-213571.20314671099</v>
      </c>
      <c r="E2542" s="4">
        <v>-529933.43066031905</v>
      </c>
      <c r="F2542" s="4">
        <v>-961905.73964886495</v>
      </c>
      <c r="G2542" s="4">
        <v>-1427887.3501595</v>
      </c>
      <c r="H2542" s="4">
        <v>-541886.96442921902</v>
      </c>
    </row>
    <row r="2543" spans="1:9" hidden="1" outlineLevel="1" x14ac:dyDescent="0.2">
      <c r="A2543" s="5" t="s">
        <v>1006</v>
      </c>
      <c r="B2543" s="4">
        <v>-120397.64</v>
      </c>
      <c r="C2543" s="4">
        <v>-279209.78000000003</v>
      </c>
      <c r="D2543" s="4">
        <v>-199936.99</v>
      </c>
      <c r="E2543" s="4">
        <v>-3.7522710366708798E-19</v>
      </c>
      <c r="F2543" s="4">
        <v>-4.0515702918619399E-19</v>
      </c>
      <c r="G2543" s="4">
        <v>-4.2067664511885898E-19</v>
      </c>
      <c r="H2543" s="4">
        <v>-4.2155282268949498E-19</v>
      </c>
      <c r="I2543" s="4">
        <v>-4.2155282268949498E-19</v>
      </c>
    </row>
    <row r="2544" spans="1:9" hidden="1" outlineLevel="1" x14ac:dyDescent="0.2">
      <c r="A2544" s="5" t="s">
        <v>563</v>
      </c>
      <c r="B2544" s="4">
        <v>-3461.67</v>
      </c>
    </row>
    <row r="2545" spans="1:9" hidden="1" outlineLevel="1" x14ac:dyDescent="0.2">
      <c r="A2545" s="5" t="s">
        <v>565</v>
      </c>
      <c r="B2545" s="4">
        <v>-341998.17</v>
      </c>
      <c r="C2545" s="4">
        <v>-203443.88</v>
      </c>
      <c r="D2545" s="4">
        <v>-132989.23569219501</v>
      </c>
      <c r="E2545" s="4">
        <v>-107664.089736379</v>
      </c>
      <c r="F2545" s="4">
        <v>-21130.628882205499</v>
      </c>
      <c r="G2545" s="4">
        <v>-16684.330808456802</v>
      </c>
      <c r="H2545" s="4">
        <v>-23131.790725064999</v>
      </c>
    </row>
    <row r="2546" spans="1:9" hidden="1" outlineLevel="1" x14ac:dyDescent="0.2">
      <c r="A2546" s="5" t="s">
        <v>567</v>
      </c>
      <c r="B2546" s="4">
        <v>-174117.33</v>
      </c>
      <c r="C2546" s="4">
        <v>-153642.5</v>
      </c>
      <c r="D2546" s="4">
        <v>-89804.790780796699</v>
      </c>
      <c r="E2546" s="4">
        <v>-46016.788548591401</v>
      </c>
      <c r="F2546" s="4">
        <v>-130.781899064497</v>
      </c>
      <c r="G2546" s="4">
        <v>-138.223141103351</v>
      </c>
      <c r="H2546" s="4">
        <v>-8076.1846673316504</v>
      </c>
      <c r="I2546" s="4">
        <v>-3743.7531402698901</v>
      </c>
    </row>
    <row r="2547" spans="1:9" hidden="1" outlineLevel="1" x14ac:dyDescent="0.2">
      <c r="A2547" s="5" t="s">
        <v>569</v>
      </c>
      <c r="D2547" s="4">
        <v>-587797.25426159799</v>
      </c>
      <c r="E2547" s="4">
        <v>-846236.47438171098</v>
      </c>
      <c r="F2547" s="4">
        <v>-193376.20799991701</v>
      </c>
    </row>
    <row r="2548" spans="1:9" hidden="1" outlineLevel="1" x14ac:dyDescent="0.2">
      <c r="A2548" s="5" t="s">
        <v>573</v>
      </c>
      <c r="D2548" s="4">
        <v>-587847.35608227795</v>
      </c>
      <c r="E2548" s="4">
        <v>-474479.67099533998</v>
      </c>
      <c r="F2548" s="4">
        <v>-130517.727264235</v>
      </c>
    </row>
    <row r="2549" spans="1:9" hidden="1" outlineLevel="1" x14ac:dyDescent="0.2">
      <c r="A2549" s="5" t="s">
        <v>578</v>
      </c>
      <c r="D2549" s="4">
        <v>-1.35285383289771E-5</v>
      </c>
      <c r="E2549" s="4">
        <v>-242941.31429677</v>
      </c>
      <c r="F2549" s="4">
        <v>-7137149.86069912</v>
      </c>
      <c r="G2549" s="4">
        <v>-14016995.8022028</v>
      </c>
      <c r="H2549" s="4">
        <v>-6962055.2543387301</v>
      </c>
    </row>
    <row r="2550" spans="1:9" hidden="1" outlineLevel="1" x14ac:dyDescent="0.2">
      <c r="A2550" s="5" t="s">
        <v>1007</v>
      </c>
      <c r="H2550" s="4">
        <v>-2289.1876599136699</v>
      </c>
      <c r="I2550" s="4">
        <v>-978686.09451983997</v>
      </c>
    </row>
    <row r="2551" spans="1:9" hidden="1" outlineLevel="1" x14ac:dyDescent="0.2">
      <c r="A2551" s="5" t="s">
        <v>579</v>
      </c>
      <c r="D2551" s="4">
        <v>-1103.0726331144101</v>
      </c>
      <c r="E2551" s="4">
        <v>-65433.031592740401</v>
      </c>
    </row>
    <row r="2552" spans="1:9" hidden="1" outlineLevel="1" x14ac:dyDescent="0.2">
      <c r="A2552" s="5" t="s">
        <v>570</v>
      </c>
      <c r="D2552" s="4">
        <v>-38357.511029994101</v>
      </c>
      <c r="E2552" s="4">
        <v>-956806.62890949997</v>
      </c>
    </row>
    <row r="2553" spans="1:9" hidden="1" outlineLevel="1" x14ac:dyDescent="0.2">
      <c r="A2553" s="5" t="s">
        <v>581</v>
      </c>
      <c r="D2553" s="4">
        <v>-57560.267441557196</v>
      </c>
      <c r="E2553" s="4">
        <v>-844561.91625411098</v>
      </c>
    </row>
    <row r="2554" spans="1:9" hidden="1" outlineLevel="1" x14ac:dyDescent="0.2">
      <c r="A2554" s="5" t="s">
        <v>546</v>
      </c>
      <c r="D2554" s="4">
        <v>-1344518.3034663701</v>
      </c>
      <c r="E2554" s="4">
        <v>-3941111.2007677401</v>
      </c>
    </row>
    <row r="2555" spans="1:9" hidden="1" outlineLevel="1" x14ac:dyDescent="0.2">
      <c r="A2555" s="5" t="s">
        <v>580</v>
      </c>
      <c r="D2555" s="4">
        <v>-48893.8119784546</v>
      </c>
      <c r="E2555" s="4">
        <v>-810331.45869034005</v>
      </c>
    </row>
    <row r="2556" spans="1:9" collapsed="1" x14ac:dyDescent="0.2">
      <c r="A2556" s="5" t="s">
        <v>1060</v>
      </c>
      <c r="B2556" s="4">
        <v>-411468865.44</v>
      </c>
      <c r="C2556" s="4">
        <v>-436307757.26999998</v>
      </c>
      <c r="D2556" s="4">
        <v>-444238232.304371</v>
      </c>
      <c r="E2556" s="4">
        <v>-464035430.90159702</v>
      </c>
      <c r="F2556" s="4">
        <v>-508500010.091483</v>
      </c>
      <c r="G2556" s="4">
        <v>-569483936.91397095</v>
      </c>
      <c r="H2556" s="4">
        <v>-640688934.75604498</v>
      </c>
      <c r="I2556" s="4">
        <v>-677302088.64041805</v>
      </c>
    </row>
    <row r="2557" spans="1:9" x14ac:dyDescent="0.2">
      <c r="A2557" s="5" t="s">
        <v>1061</v>
      </c>
      <c r="B2557" s="4">
        <v>17908.73</v>
      </c>
      <c r="C2557" s="4">
        <v>10291.86</v>
      </c>
      <c r="D2557" s="4">
        <v>11149.6</v>
      </c>
      <c r="E2557" s="4">
        <v>0</v>
      </c>
      <c r="F2557" s="4">
        <v>0</v>
      </c>
      <c r="G2557" s="4">
        <v>0</v>
      </c>
      <c r="H2557" s="4">
        <v>0</v>
      </c>
      <c r="I2557" s="4">
        <v>0</v>
      </c>
    </row>
    <row r="2558" spans="1:9" hidden="1" outlineLevel="1" x14ac:dyDescent="0.2">
      <c r="A2558" s="5" t="s">
        <v>534</v>
      </c>
    </row>
    <row r="2559" spans="1:9" hidden="1" outlineLevel="1" x14ac:dyDescent="0.2">
      <c r="A2559" s="5" t="s">
        <v>933</v>
      </c>
    </row>
    <row r="2560" spans="1:9" hidden="1" outlineLevel="1" x14ac:dyDescent="0.2">
      <c r="A2560" s="5" t="s">
        <v>1130</v>
      </c>
    </row>
    <row r="2561" spans="1:9" hidden="1" outlineLevel="1" x14ac:dyDescent="0.2">
      <c r="A2561" s="5" t="s">
        <v>625</v>
      </c>
      <c r="B2561" s="4">
        <v>592381</v>
      </c>
      <c r="C2561" s="4">
        <v>1561184.76</v>
      </c>
      <c r="D2561" s="4">
        <v>2978012.7750697201</v>
      </c>
      <c r="E2561" s="4">
        <v>118185525.82439201</v>
      </c>
      <c r="F2561" s="4">
        <v>850359.48131103395</v>
      </c>
      <c r="G2561" s="4">
        <v>174749.49822966199</v>
      </c>
      <c r="H2561" s="4">
        <v>14731.802013856101</v>
      </c>
      <c r="I2561" s="4">
        <v>91.472399403355595</v>
      </c>
    </row>
    <row r="2562" spans="1:9" hidden="1" outlineLevel="1" x14ac:dyDescent="0.2">
      <c r="A2562" s="5" t="s">
        <v>1131</v>
      </c>
    </row>
    <row r="2563" spans="1:9" hidden="1" outlineLevel="1" x14ac:dyDescent="0.2">
      <c r="A2563" s="5" t="s">
        <v>625</v>
      </c>
      <c r="B2563" s="4">
        <v>-2033549</v>
      </c>
      <c r="C2563" s="4">
        <v>-1698029</v>
      </c>
      <c r="D2563" s="4">
        <v>-2220261.4000008898</v>
      </c>
      <c r="E2563" s="4">
        <v>-2215541.3576751598</v>
      </c>
      <c r="F2563" s="4">
        <v>-2213433.9741766201</v>
      </c>
      <c r="G2563" s="4">
        <v>-2211627.64546357</v>
      </c>
      <c r="H2563" s="4">
        <v>-2210047.1078396598</v>
      </c>
      <c r="I2563" s="4">
        <v>-2208642.1855072998</v>
      </c>
    </row>
    <row r="2564" spans="1:9" hidden="1" outlineLevel="1" x14ac:dyDescent="0.2">
      <c r="A2564" s="5" t="s">
        <v>1132</v>
      </c>
    </row>
    <row r="2565" spans="1:9" hidden="1" outlineLevel="1" x14ac:dyDescent="0.2">
      <c r="A2565" s="5" t="s">
        <v>625</v>
      </c>
      <c r="B2565" s="4">
        <v>34983.199999999997</v>
      </c>
      <c r="C2565" s="4">
        <v>29591.1</v>
      </c>
      <c r="D2565" s="4">
        <v>34083.309749999898</v>
      </c>
      <c r="E2565" s="4">
        <v>35222.642518706998</v>
      </c>
      <c r="F2565" s="4">
        <v>35189.139368173601</v>
      </c>
      <c r="G2565" s="4">
        <v>35160.4223820021</v>
      </c>
      <c r="H2565" s="4">
        <v>35135.295019102101</v>
      </c>
      <c r="I2565" s="4">
        <v>35112.959585413199</v>
      </c>
    </row>
    <row r="2566" spans="1:9" hidden="1" outlineLevel="1" x14ac:dyDescent="0.2">
      <c r="A2566" s="5" t="s">
        <v>1133</v>
      </c>
    </row>
    <row r="2567" spans="1:9" hidden="1" outlineLevel="1" x14ac:dyDescent="0.2">
      <c r="A2567" s="5" t="s">
        <v>625</v>
      </c>
      <c r="B2567" s="4">
        <v>-99952</v>
      </c>
      <c r="C2567" s="4">
        <v>-84546</v>
      </c>
      <c r="D2567" s="4">
        <v>-97380.884999999704</v>
      </c>
      <c r="E2567" s="4">
        <v>-100636.12148202</v>
      </c>
      <c r="F2567" s="4">
        <v>-100540.398194781</v>
      </c>
      <c r="G2567" s="4">
        <v>-100458.34966286299</v>
      </c>
      <c r="H2567" s="4">
        <v>-100386.557197434</v>
      </c>
      <c r="I2567" s="4">
        <v>-100322.741672609</v>
      </c>
    </row>
    <row r="2568" spans="1:9" hidden="1" outlineLevel="1" x14ac:dyDescent="0.2">
      <c r="A2568" s="5" t="s">
        <v>934</v>
      </c>
    </row>
    <row r="2569" spans="1:9" hidden="1" outlineLevel="1" x14ac:dyDescent="0.2">
      <c r="A2569" s="5" t="s">
        <v>935</v>
      </c>
    </row>
    <row r="2570" spans="1:9" hidden="1" outlineLevel="1" x14ac:dyDescent="0.2">
      <c r="A2570" s="5" t="s">
        <v>625</v>
      </c>
      <c r="B2570" s="4">
        <v>241105555.19553199</v>
      </c>
      <c r="C2570" s="4">
        <v>217487957.355492</v>
      </c>
      <c r="D2570" s="4">
        <v>424148341.63541502</v>
      </c>
      <c r="E2570" s="4">
        <v>24655184.874768302</v>
      </c>
      <c r="F2570" s="4">
        <v>355230760.13399202</v>
      </c>
      <c r="G2570" s="4">
        <v>428346014.38091099</v>
      </c>
      <c r="H2570" s="4">
        <v>306761277.600622</v>
      </c>
      <c r="I2570" s="4">
        <v>545419906.29529798</v>
      </c>
    </row>
    <row r="2571" spans="1:9" hidden="1" outlineLevel="1" x14ac:dyDescent="0.2">
      <c r="A2571" s="5" t="s">
        <v>936</v>
      </c>
    </row>
    <row r="2572" spans="1:9" hidden="1" outlineLevel="1" x14ac:dyDescent="0.2">
      <c r="A2572" s="5" t="s">
        <v>625</v>
      </c>
      <c r="B2572" s="4">
        <v>-81457176</v>
      </c>
      <c r="C2572" s="4">
        <v>21639469</v>
      </c>
      <c r="D2572" s="4">
        <v>10516140</v>
      </c>
    </row>
    <row r="2573" spans="1:9" hidden="1" outlineLevel="1" x14ac:dyDescent="0.2">
      <c r="A2573" s="5" t="s">
        <v>937</v>
      </c>
    </row>
    <row r="2574" spans="1:9" hidden="1" outlineLevel="1" x14ac:dyDescent="0.2">
      <c r="A2574" s="5" t="s">
        <v>625</v>
      </c>
      <c r="B2574" s="4">
        <v>-1.1955325268208901</v>
      </c>
      <c r="C2574" s="4">
        <v>-1.3554927073419001</v>
      </c>
      <c r="D2574" s="4">
        <v>-9.2604300156235695</v>
      </c>
    </row>
    <row r="2575" spans="1:9" hidden="1" outlineLevel="1" x14ac:dyDescent="0.2">
      <c r="A2575" s="5" t="s">
        <v>941</v>
      </c>
    </row>
    <row r="2576" spans="1:9" hidden="1" outlineLevel="1" x14ac:dyDescent="0.2">
      <c r="A2576" s="5" t="s">
        <v>942</v>
      </c>
    </row>
    <row r="2577" spans="1:9" hidden="1" outlineLevel="1" x14ac:dyDescent="0.2">
      <c r="A2577" s="5" t="s">
        <v>625</v>
      </c>
      <c r="B2577" s="4">
        <v>6458461.9785000002</v>
      </c>
      <c r="C2577" s="4">
        <v>3873060.3397499998</v>
      </c>
      <c r="D2577" s="4">
        <v>6773882.3728641002</v>
      </c>
      <c r="E2577" s="4">
        <v>6239792.4683519201</v>
      </c>
      <c r="F2577" s="4">
        <v>3464453.4029295798</v>
      </c>
      <c r="G2577" s="4">
        <v>5461069.7102688402</v>
      </c>
      <c r="H2577" s="4">
        <v>2493007.4934006101</v>
      </c>
      <c r="I2577" s="4">
        <v>324938.05685468798</v>
      </c>
    </row>
    <row r="2578" spans="1:9" hidden="1" outlineLevel="1" x14ac:dyDescent="0.2">
      <c r="A2578" s="5" t="s">
        <v>1138</v>
      </c>
    </row>
    <row r="2579" spans="1:9" hidden="1" outlineLevel="1" x14ac:dyDescent="0.2">
      <c r="A2579" s="5" t="s">
        <v>625</v>
      </c>
      <c r="B2579" s="4">
        <v>-98636632.132499993</v>
      </c>
      <c r="C2579" s="4">
        <v>-8807854.6395000108</v>
      </c>
      <c r="D2579" s="4">
        <v>31186948.107259698</v>
      </c>
      <c r="E2579" s="4">
        <v>10659953.8185935</v>
      </c>
      <c r="F2579" s="4">
        <v>10955179.5804794</v>
      </c>
      <c r="G2579" s="4">
        <v>7115649.6595239798</v>
      </c>
      <c r="H2579" s="4">
        <v>1024020.97332705</v>
      </c>
      <c r="I2579" s="4">
        <v>9112102.3476668</v>
      </c>
    </row>
    <row r="2580" spans="1:9" hidden="1" outlineLevel="1" x14ac:dyDescent="0.2">
      <c r="A2580" s="5" t="s">
        <v>1139</v>
      </c>
    </row>
    <row r="2581" spans="1:9" hidden="1" outlineLevel="1" x14ac:dyDescent="0.2">
      <c r="A2581" s="5" t="s">
        <v>625</v>
      </c>
      <c r="B2581" s="4">
        <v>557753088.53250003</v>
      </c>
      <c r="C2581" s="4">
        <v>472281117.39899999</v>
      </c>
      <c r="D2581" s="4">
        <v>400116727.35776198</v>
      </c>
      <c r="E2581" s="4">
        <v>763956334.65289497</v>
      </c>
      <c r="F2581" s="4">
        <v>444356494.47779101</v>
      </c>
      <c r="G2581" s="4">
        <v>319230448.90270603</v>
      </c>
      <c r="H2581" s="4">
        <v>367025378.21510297</v>
      </c>
      <c r="I2581" s="4">
        <v>58846100.063904002</v>
      </c>
    </row>
    <row r="2582" spans="1:9" hidden="1" outlineLevel="1" x14ac:dyDescent="0.2">
      <c r="A2582" s="5" t="s">
        <v>1140</v>
      </c>
    </row>
    <row r="2583" spans="1:9" hidden="1" outlineLevel="1" x14ac:dyDescent="0.2">
      <c r="A2583" s="5" t="s">
        <v>625</v>
      </c>
      <c r="B2583" s="4">
        <v>71158232.045249999</v>
      </c>
      <c r="C2583" s="4">
        <v>-7006739.6385000199</v>
      </c>
      <c r="D2583" s="4">
        <v>-38378163.395949803</v>
      </c>
      <c r="E2583" s="4">
        <v>-14525491.4875749</v>
      </c>
      <c r="F2583" s="4">
        <v>-52064112.482807599</v>
      </c>
      <c r="G2583" s="4">
        <v>-47451576.1081651</v>
      </c>
      <c r="H2583" s="4">
        <v>-23839159.505667999</v>
      </c>
      <c r="I2583" s="4">
        <v>-7944139.3871720796</v>
      </c>
    </row>
    <row r="2584" spans="1:9" hidden="1" outlineLevel="1" x14ac:dyDescent="0.2">
      <c r="A2584" s="5" t="s">
        <v>1141</v>
      </c>
    </row>
    <row r="2585" spans="1:9" hidden="1" outlineLevel="1" x14ac:dyDescent="0.2">
      <c r="A2585" s="5" t="s">
        <v>625</v>
      </c>
      <c r="B2585" s="4">
        <v>-80589152</v>
      </c>
      <c r="C2585" s="4">
        <v>116671234.05</v>
      </c>
    </row>
    <row r="2586" spans="1:9" hidden="1" outlineLevel="1" x14ac:dyDescent="0.2">
      <c r="A2586" s="5" t="s">
        <v>1142</v>
      </c>
    </row>
    <row r="2587" spans="1:9" hidden="1" outlineLevel="1" x14ac:dyDescent="0.2">
      <c r="A2587" s="5" t="s">
        <v>625</v>
      </c>
      <c r="B2587" s="4">
        <v>7865226.1572499899</v>
      </c>
      <c r="C2587" s="4">
        <v>2761886.05</v>
      </c>
      <c r="D2587" s="4">
        <v>-1607104.72912333</v>
      </c>
      <c r="E2587" s="4">
        <v>14861899.3689356</v>
      </c>
      <c r="F2587" s="4">
        <v>-5493356.6170671899</v>
      </c>
      <c r="G2587" s="4">
        <v>-10007132.104221901</v>
      </c>
      <c r="H2587" s="4">
        <v>-4928284.8307776097</v>
      </c>
      <c r="I2587" s="4">
        <v>-20843237.743746601</v>
      </c>
    </row>
    <row r="2588" spans="1:9" hidden="1" outlineLevel="1" x14ac:dyDescent="0.2">
      <c r="A2588" s="5" t="s">
        <v>943</v>
      </c>
    </row>
    <row r="2589" spans="1:9" hidden="1" outlineLevel="1" x14ac:dyDescent="0.2">
      <c r="A2589" s="5" t="s">
        <v>942</v>
      </c>
    </row>
    <row r="2590" spans="1:9" hidden="1" outlineLevel="1" x14ac:dyDescent="0.2">
      <c r="A2590" s="5" t="s">
        <v>944</v>
      </c>
      <c r="B2590" s="4">
        <v>1073969.49</v>
      </c>
      <c r="C2590" s="4">
        <v>644046.31499999994</v>
      </c>
      <c r="D2590" s="4">
        <v>1126420.3492290999</v>
      </c>
      <c r="E2590" s="4">
        <v>1037607.21318021</v>
      </c>
      <c r="F2590" s="4">
        <v>576099.58325359703</v>
      </c>
      <c r="G2590" s="4">
        <v>908114.38870683697</v>
      </c>
      <c r="H2590" s="4">
        <v>414559.06919738097</v>
      </c>
      <c r="I2590" s="4">
        <v>54033.539310681299</v>
      </c>
    </row>
    <row r="2591" spans="1:9" hidden="1" outlineLevel="1" x14ac:dyDescent="0.2">
      <c r="A2591" s="5" t="s">
        <v>1144</v>
      </c>
    </row>
    <row r="2592" spans="1:9" hidden="1" outlineLevel="1" x14ac:dyDescent="0.2">
      <c r="A2592" s="5" t="s">
        <v>944</v>
      </c>
      <c r="B2592" s="4">
        <v>-16402161.0499999</v>
      </c>
      <c r="C2592" s="4">
        <v>-1464647.02999999</v>
      </c>
      <c r="D2592" s="4">
        <v>5186038.2340114499</v>
      </c>
      <c r="E2592" s="4">
        <v>1772630.2646187299</v>
      </c>
      <c r="F2592" s="4">
        <v>1821722.9839043701</v>
      </c>
      <c r="G2592" s="4">
        <v>1183252.39992084</v>
      </c>
      <c r="H2592" s="4">
        <v>170283.155050606</v>
      </c>
      <c r="I2592" s="4">
        <v>1515239.9973444401</v>
      </c>
    </row>
    <row r="2593" spans="1:9" hidden="1" outlineLevel="1" x14ac:dyDescent="0.2">
      <c r="A2593" s="5" t="s">
        <v>1145</v>
      </c>
    </row>
    <row r="2594" spans="1:9" hidden="1" outlineLevel="1" x14ac:dyDescent="0.2">
      <c r="A2594" s="5" t="s">
        <v>944</v>
      </c>
      <c r="B2594" s="4">
        <v>92748057.049999893</v>
      </c>
      <c r="C2594" s="4">
        <v>78535030.859999895</v>
      </c>
      <c r="D2594" s="4">
        <v>66534905.531902902</v>
      </c>
      <c r="E2594" s="4">
        <v>127037334.560572</v>
      </c>
      <c r="F2594" s="4">
        <v>73891480.563200295</v>
      </c>
      <c r="G2594" s="4">
        <v>53084428.388960898</v>
      </c>
      <c r="H2594" s="4">
        <v>61032186.853607602</v>
      </c>
      <c r="I2594" s="4">
        <v>9785443.6992130708</v>
      </c>
    </row>
    <row r="2595" spans="1:9" hidden="1" outlineLevel="1" x14ac:dyDescent="0.2">
      <c r="A2595" s="5" t="s">
        <v>1146</v>
      </c>
    </row>
    <row r="2596" spans="1:9" hidden="1" outlineLevel="1" x14ac:dyDescent="0.2">
      <c r="A2596" s="5" t="s">
        <v>944</v>
      </c>
      <c r="B2596" s="4">
        <v>11832812.585000001</v>
      </c>
      <c r="C2596" s="4">
        <v>-1165141.8899999899</v>
      </c>
      <c r="D2596" s="4">
        <v>-6381856.3470211299</v>
      </c>
      <c r="E2596" s="4">
        <v>-2415425.6441923599</v>
      </c>
      <c r="F2596" s="4">
        <v>-8657675.5451380797</v>
      </c>
      <c r="G2596" s="4">
        <v>-7890662.6937236097</v>
      </c>
      <c r="H2596" s="4">
        <v>-3964183.7424391201</v>
      </c>
      <c r="I2596" s="4">
        <v>-1321020.9109432001</v>
      </c>
    </row>
    <row r="2597" spans="1:9" hidden="1" outlineLevel="1" x14ac:dyDescent="0.2">
      <c r="A2597" s="5" t="s">
        <v>1147</v>
      </c>
    </row>
    <row r="2598" spans="1:9" hidden="1" outlineLevel="1" x14ac:dyDescent="0.2">
      <c r="A2598" s="5" t="s">
        <v>944</v>
      </c>
      <c r="B2598" s="4">
        <v>-22472074.734999999</v>
      </c>
      <c r="C2598" s="4">
        <v>-7891103</v>
      </c>
      <c r="D2598" s="4">
        <v>4591727.7974952301</v>
      </c>
      <c r="E2598" s="4">
        <v>-42462569.625530303</v>
      </c>
      <c r="F2598" s="4">
        <v>15695304.6201919</v>
      </c>
      <c r="G2598" s="4">
        <v>28591806.012062501</v>
      </c>
      <c r="H2598" s="4">
        <v>14080813.802221701</v>
      </c>
      <c r="I2598" s="4">
        <v>59552107.839276098</v>
      </c>
    </row>
    <row r="2599" spans="1:9" hidden="1" outlineLevel="1" x14ac:dyDescent="0.2">
      <c r="A2599" s="5" t="s">
        <v>990</v>
      </c>
    </row>
    <row r="2600" spans="1:9" hidden="1" outlineLevel="1" x14ac:dyDescent="0.2">
      <c r="A2600" s="5" t="s">
        <v>991</v>
      </c>
    </row>
    <row r="2601" spans="1:9" hidden="1" outlineLevel="1" x14ac:dyDescent="0.2">
      <c r="A2601" s="5" t="s">
        <v>944</v>
      </c>
      <c r="B2601" s="4">
        <v>50659871.037050001</v>
      </c>
      <c r="C2601" s="4">
        <v>64249995.631449997</v>
      </c>
      <c r="D2601" s="4">
        <v>66642420.749669999</v>
      </c>
      <c r="E2601" s="4">
        <v>68688502.327708095</v>
      </c>
      <c r="F2601" s="4">
        <v>42605256.687148802</v>
      </c>
      <c r="G2601" s="4">
        <v>41004062.272504501</v>
      </c>
      <c r="H2601" s="4">
        <v>36114828.038903601</v>
      </c>
      <c r="I2601" s="4">
        <v>27680864.160171401</v>
      </c>
    </row>
    <row r="2602" spans="1:9" hidden="1" outlineLevel="1" x14ac:dyDescent="0.2">
      <c r="A2602" s="5" t="s">
        <v>992</v>
      </c>
    </row>
    <row r="2603" spans="1:9" hidden="1" outlineLevel="1" x14ac:dyDescent="0.2">
      <c r="A2603" s="5" t="s">
        <v>944</v>
      </c>
      <c r="B2603" s="4">
        <v>-8705602</v>
      </c>
      <c r="C2603" s="4">
        <v>2876711</v>
      </c>
      <c r="D2603" s="4">
        <v>-1719625</v>
      </c>
    </row>
    <row r="2604" spans="1:9" hidden="1" outlineLevel="1" x14ac:dyDescent="0.2">
      <c r="A2604" s="5" t="s">
        <v>993</v>
      </c>
    </row>
    <row r="2605" spans="1:9" hidden="1" outlineLevel="1" x14ac:dyDescent="0.2">
      <c r="A2605" s="5" t="s">
        <v>944</v>
      </c>
      <c r="B2605" s="4">
        <v>-3.7050005281344001E-2</v>
      </c>
      <c r="C2605" s="4">
        <v>-0.63145002815872397</v>
      </c>
      <c r="D2605" s="4">
        <v>-1.61019999417476</v>
      </c>
    </row>
    <row r="2606" spans="1:9" hidden="1" outlineLevel="1" x14ac:dyDescent="0.2">
      <c r="A2606" s="5" t="s">
        <v>997</v>
      </c>
    </row>
    <row r="2607" spans="1:9" hidden="1" outlineLevel="1" x14ac:dyDescent="0.2">
      <c r="A2607" s="5" t="s">
        <v>998</v>
      </c>
    </row>
    <row r="2608" spans="1:9" hidden="1" outlineLevel="1" x14ac:dyDescent="0.2">
      <c r="A2608" s="5" t="s">
        <v>999</v>
      </c>
      <c r="D2608" s="4">
        <v>7160660.0205702698</v>
      </c>
      <c r="E2608" s="4">
        <v>-1099087.97561887</v>
      </c>
      <c r="F2608" s="4">
        <v>-702927.65781906003</v>
      </c>
      <c r="G2608" s="4">
        <v>-536763.47310319298</v>
      </c>
      <c r="H2608" s="4">
        <v>-446259.63071437198</v>
      </c>
      <c r="I2608" s="4">
        <v>-373362.00576839998</v>
      </c>
    </row>
    <row r="2609" spans="1:9" hidden="1" outlineLevel="1" x14ac:dyDescent="0.2">
      <c r="A2609" s="5" t="s">
        <v>1000</v>
      </c>
      <c r="E2609" s="4">
        <v>24458844.287092</v>
      </c>
      <c r="F2609" s="4">
        <v>21611122.562578101</v>
      </c>
      <c r="G2609" s="4">
        <v>19143589.376018301</v>
      </c>
      <c r="H2609" s="4">
        <v>17246994.6928057</v>
      </c>
      <c r="I2609" s="4">
        <v>14392553.8312835</v>
      </c>
    </row>
    <row r="2610" spans="1:9" hidden="1" outlineLevel="1" x14ac:dyDescent="0.2">
      <c r="A2610" s="5" t="s">
        <v>1001</v>
      </c>
    </row>
    <row r="2611" spans="1:9" hidden="1" outlineLevel="1" x14ac:dyDescent="0.2">
      <c r="A2611" s="5" t="s">
        <v>999</v>
      </c>
      <c r="D2611" s="4">
        <v>-6744750.4893702799</v>
      </c>
      <c r="E2611" s="4">
        <v>1657722.52216502</v>
      </c>
      <c r="F2611" s="4">
        <v>1217024.78048796</v>
      </c>
      <c r="G2611" s="4">
        <v>991170.04145551205</v>
      </c>
      <c r="H2611" s="4">
        <v>865525.75985500996</v>
      </c>
      <c r="I2611" s="4">
        <v>770156.74606876401</v>
      </c>
    </row>
    <row r="2612" spans="1:9" hidden="1" outlineLevel="1" x14ac:dyDescent="0.2">
      <c r="A2612" s="5" t="s">
        <v>1000</v>
      </c>
      <c r="E2612" s="4">
        <v>-23244334.367091998</v>
      </c>
      <c r="F2612" s="4">
        <v>-18343134.962578099</v>
      </c>
      <c r="G2612" s="4">
        <v>-14229988.7360183</v>
      </c>
      <c r="H2612" s="4">
        <v>-10736521.052805699</v>
      </c>
      <c r="I2612" s="4">
        <v>-6270099.6712835301</v>
      </c>
    </row>
    <row r="2613" spans="1:9" hidden="1" outlineLevel="1" x14ac:dyDescent="0.2">
      <c r="A2613" s="5" t="s">
        <v>1002</v>
      </c>
    </row>
    <row r="2614" spans="1:9" hidden="1" outlineLevel="1" x14ac:dyDescent="0.2">
      <c r="A2614" s="5" t="s">
        <v>999</v>
      </c>
      <c r="D2614" s="4">
        <v>-37033289.681477197</v>
      </c>
      <c r="E2614" s="4">
        <v>9670048.0459626094</v>
      </c>
      <c r="F2614" s="4">
        <v>7099311.2195131499</v>
      </c>
      <c r="G2614" s="4">
        <v>5781825.2418238204</v>
      </c>
      <c r="H2614" s="4">
        <v>5048900.2658208897</v>
      </c>
      <c r="I2614" s="4">
        <v>4492581.0187344598</v>
      </c>
    </row>
    <row r="2615" spans="1:9" hidden="1" outlineLevel="1" x14ac:dyDescent="0.2">
      <c r="A2615" s="5" t="s">
        <v>1000</v>
      </c>
      <c r="E2615" s="4">
        <v>-129894755.380043</v>
      </c>
      <c r="F2615" s="4">
        <v>-100716345.420112</v>
      </c>
      <c r="G2615" s="4">
        <v>-78132361.986377105</v>
      </c>
      <c r="H2615" s="4">
        <v>-58950837.202623002</v>
      </c>
      <c r="I2615" s="4">
        <v>-34427131.763455302</v>
      </c>
    </row>
    <row r="2616" spans="1:9" hidden="1" outlineLevel="1" x14ac:dyDescent="0.2">
      <c r="A2616" s="5" t="s">
        <v>1003</v>
      </c>
    </row>
    <row r="2617" spans="1:9" hidden="1" outlineLevel="1" x14ac:dyDescent="0.2">
      <c r="A2617" s="5" t="s">
        <v>999</v>
      </c>
      <c r="D2617" s="4">
        <v>41624948.450739898</v>
      </c>
      <c r="E2617" s="4">
        <v>-6606868.6157345697</v>
      </c>
      <c r="F2617" s="4">
        <v>-4280345.33021197</v>
      </c>
      <c r="G2617" s="4">
        <v>-3290162.5586919398</v>
      </c>
      <c r="H2617" s="4">
        <v>-2749924.3243663898</v>
      </c>
      <c r="I2617" s="4">
        <v>-2316823.1927541299</v>
      </c>
    </row>
    <row r="2618" spans="1:9" hidden="1" outlineLevel="1" x14ac:dyDescent="0.2">
      <c r="A2618" s="5" t="s">
        <v>1000</v>
      </c>
      <c r="E2618" s="4">
        <v>142251513.202703</v>
      </c>
      <c r="F2618" s="4">
        <v>124921085.95503899</v>
      </c>
      <c r="G2618" s="4">
        <v>109951177.802773</v>
      </c>
      <c r="H2618" s="4">
        <v>98328803.267366901</v>
      </c>
      <c r="I2618" s="4">
        <v>81113705.059820607</v>
      </c>
    </row>
    <row r="2619" spans="1:9" hidden="1" outlineLevel="1" x14ac:dyDescent="0.2">
      <c r="A2619" s="5" t="s">
        <v>1004</v>
      </c>
    </row>
    <row r="2620" spans="1:9" hidden="1" outlineLevel="1" x14ac:dyDescent="0.2">
      <c r="A2620" s="5" t="s">
        <v>933</v>
      </c>
    </row>
    <row r="2621" spans="1:9" hidden="1" outlineLevel="1" x14ac:dyDescent="0.2">
      <c r="A2621" s="5" t="s">
        <v>1181</v>
      </c>
    </row>
    <row r="2622" spans="1:9" hidden="1" outlineLevel="1" x14ac:dyDescent="0.2">
      <c r="A2622" s="5" t="s">
        <v>625</v>
      </c>
      <c r="B2622" s="4">
        <v>-200768.116666666</v>
      </c>
      <c r="C2622" s="4">
        <v>-410484.037616666</v>
      </c>
      <c r="D2622" s="4">
        <v>-611663.52150972304</v>
      </c>
      <c r="E2622" s="4">
        <v>-1279766.3150611599</v>
      </c>
      <c r="F2622" s="4">
        <v>-4653239.5875167996</v>
      </c>
      <c r="G2622" s="4">
        <v>-4638319.1888046302</v>
      </c>
      <c r="H2622" s="4">
        <v>-4413986.3481766898</v>
      </c>
      <c r="I2622" s="4">
        <v>-4155372.6794992299</v>
      </c>
    </row>
    <row r="2623" spans="1:9" hidden="1" outlineLevel="1" x14ac:dyDescent="0.2">
      <c r="A2623" s="5" t="s">
        <v>941</v>
      </c>
    </row>
    <row r="2624" spans="1:9" hidden="1" outlineLevel="1" x14ac:dyDescent="0.2">
      <c r="A2624" s="5" t="s">
        <v>942</v>
      </c>
    </row>
    <row r="2625" spans="1:9" hidden="1" outlineLevel="1" x14ac:dyDescent="0.2">
      <c r="A2625" s="5" t="s">
        <v>625</v>
      </c>
      <c r="B2625" s="4">
        <v>-6458461.9785000002</v>
      </c>
      <c r="C2625" s="4">
        <v>-3873060.3397499998</v>
      </c>
      <c r="D2625" s="4">
        <v>-6773882.3728641002</v>
      </c>
      <c r="E2625" s="4">
        <v>-6239792.4683519201</v>
      </c>
      <c r="F2625" s="4">
        <v>-3464453.4029295798</v>
      </c>
      <c r="G2625" s="4">
        <v>-5461069.7102688402</v>
      </c>
      <c r="H2625" s="4">
        <v>-2493007.4934006101</v>
      </c>
      <c r="I2625" s="4">
        <v>-324938.05685468798</v>
      </c>
    </row>
    <row r="2626" spans="1:9" hidden="1" outlineLevel="1" x14ac:dyDescent="0.2">
      <c r="A2626" s="5" t="s">
        <v>943</v>
      </c>
    </row>
    <row r="2627" spans="1:9" hidden="1" outlineLevel="1" x14ac:dyDescent="0.2">
      <c r="A2627" s="5" t="s">
        <v>942</v>
      </c>
    </row>
    <row r="2628" spans="1:9" hidden="1" outlineLevel="1" x14ac:dyDescent="0.2">
      <c r="A2628" s="5" t="s">
        <v>944</v>
      </c>
      <c r="B2628" s="4">
        <v>-1073969.49</v>
      </c>
      <c r="C2628" s="4">
        <v>-644046.31499999994</v>
      </c>
      <c r="D2628" s="4">
        <v>-1126420.3492290999</v>
      </c>
      <c r="E2628" s="4">
        <v>-1037607.21318021</v>
      </c>
      <c r="F2628" s="4">
        <v>-576099.58325359703</v>
      </c>
      <c r="G2628" s="4">
        <v>-908114.38870683697</v>
      </c>
      <c r="H2628" s="4">
        <v>-414559.06919738097</v>
      </c>
      <c r="I2628" s="4">
        <v>-54033.539310681299</v>
      </c>
    </row>
    <row r="2629" spans="1:9" collapsed="1" x14ac:dyDescent="0.2">
      <c r="A2629" s="5" t="s">
        <v>1062</v>
      </c>
      <c r="B2629" s="4">
        <v>816365111</v>
      </c>
      <c r="C2629" s="4">
        <v>915017451</v>
      </c>
      <c r="D2629" s="4">
        <v>955733630.48403394</v>
      </c>
      <c r="E2629" s="4">
        <v>1084046239.5029199</v>
      </c>
      <c r="F2629" s="4">
        <v>903065180.20938396</v>
      </c>
      <c r="G2629" s="4">
        <v>846144281.55504096</v>
      </c>
      <c r="H2629" s="4">
        <v>795409289.41910994</v>
      </c>
      <c r="I2629" s="4">
        <v>732755813.20896304</v>
      </c>
    </row>
    <row r="2630" spans="1:9" x14ac:dyDescent="0.2">
      <c r="A2630" s="5" t="s">
        <v>1056</v>
      </c>
      <c r="B2630" s="4">
        <v>0</v>
      </c>
      <c r="C2630" s="4">
        <v>0</v>
      </c>
      <c r="D2630" s="4">
        <v>-6931825.5199999996</v>
      </c>
      <c r="E2630" s="4">
        <v>-31276597</v>
      </c>
      <c r="F2630" s="4">
        <v>-64300567</v>
      </c>
      <c r="G2630" s="4">
        <v>-90497698</v>
      </c>
      <c r="H2630" s="4">
        <v>-116395892</v>
      </c>
      <c r="I2630" s="4">
        <v>-142788518</v>
      </c>
    </row>
    <row r="2631" spans="1:9" x14ac:dyDescent="0.2">
      <c r="A2631" s="47" t="s">
        <v>1063</v>
      </c>
      <c r="B2631" s="48">
        <v>2087326567.3099999</v>
      </c>
      <c r="C2631" s="48">
        <v>2416601265.3899999</v>
      </c>
      <c r="D2631" s="48">
        <v>2544799149.6773701</v>
      </c>
      <c r="E2631" s="48">
        <v>2761330235.05686</v>
      </c>
      <c r="F2631" s="48">
        <v>2311749366.0795698</v>
      </c>
      <c r="G2631" s="48">
        <v>2148697201.6336198</v>
      </c>
      <c r="H2631" s="48">
        <v>1964248834.0355799</v>
      </c>
      <c r="I2631" s="48">
        <v>1801527997.5101399</v>
      </c>
    </row>
    <row r="2632" spans="1:9" ht="15.6" x14ac:dyDescent="0.3">
      <c r="A2632"/>
      <c r="B2632"/>
      <c r="C2632"/>
      <c r="D2632"/>
      <c r="E2632"/>
      <c r="F2632"/>
      <c r="G2632"/>
      <c r="H2632"/>
      <c r="I2632"/>
    </row>
    <row r="2633" spans="1:9" hidden="1" outlineLevel="1" x14ac:dyDescent="0.2">
      <c r="A2633" s="5" t="s">
        <v>534</v>
      </c>
    </row>
    <row r="2634" spans="1:9" hidden="1" outlineLevel="1" x14ac:dyDescent="0.2">
      <c r="A2634" s="5" t="s">
        <v>623</v>
      </c>
    </row>
    <row r="2635" spans="1:9" hidden="1" outlineLevel="1" x14ac:dyDescent="0.2">
      <c r="A2635" s="5" t="s">
        <v>624</v>
      </c>
    </row>
    <row r="2636" spans="1:9" hidden="1" outlineLevel="1" x14ac:dyDescent="0.2">
      <c r="A2636" s="5" t="s">
        <v>625</v>
      </c>
      <c r="C2636" s="4">
        <v>48768483.269040003</v>
      </c>
      <c r="D2636" s="4">
        <v>50838928.689075001</v>
      </c>
      <c r="E2636" s="4">
        <v>123132212.71420801</v>
      </c>
      <c r="F2636" s="4">
        <v>128660635.863922</v>
      </c>
      <c r="G2636" s="4">
        <v>134437275.64069599</v>
      </c>
      <c r="H2636" s="4">
        <v>140473276.54130101</v>
      </c>
      <c r="I2636" s="4">
        <v>146780283.43112001</v>
      </c>
    </row>
    <row r="2637" spans="1:9" hidden="1" outlineLevel="1" x14ac:dyDescent="0.2">
      <c r="A2637" s="5" t="s">
        <v>626</v>
      </c>
    </row>
    <row r="2638" spans="1:9" hidden="1" outlineLevel="1" x14ac:dyDescent="0.2">
      <c r="A2638" s="5" t="s">
        <v>625</v>
      </c>
      <c r="C2638" s="4">
        <v>2687130.9059635298</v>
      </c>
      <c r="D2638" s="4">
        <v>2740410.52288131</v>
      </c>
      <c r="E2638" s="4">
        <v>26702818.863484401</v>
      </c>
      <c r="F2638" s="4">
        <v>27439003.2516171</v>
      </c>
      <c r="G2638" s="4">
        <v>28195483.903455202</v>
      </c>
      <c r="H2638" s="4">
        <v>28972820.377618801</v>
      </c>
      <c r="I2638" s="4">
        <v>29771587.659501001</v>
      </c>
    </row>
    <row r="2639" spans="1:9" hidden="1" outlineLevel="1" x14ac:dyDescent="0.2">
      <c r="A2639" s="5" t="s">
        <v>627</v>
      </c>
    </row>
    <row r="2640" spans="1:9" hidden="1" outlineLevel="1" x14ac:dyDescent="0.2">
      <c r="A2640" s="5" t="s">
        <v>625</v>
      </c>
      <c r="C2640" s="4">
        <v>972146.58993833303</v>
      </c>
      <c r="D2640" s="4">
        <v>983865.59612505103</v>
      </c>
      <c r="E2640" s="4">
        <v>1070720.4485024901</v>
      </c>
      <c r="F2640" s="4">
        <v>1079964.48724883</v>
      </c>
      <c r="G2640" s="4">
        <v>1089288.3341770801</v>
      </c>
      <c r="H2640" s="4">
        <v>1098692.6783092499</v>
      </c>
      <c r="I2640" s="4">
        <v>1108178.2146159599</v>
      </c>
    </row>
    <row r="2641" spans="1:9" hidden="1" outlineLevel="1" x14ac:dyDescent="0.2">
      <c r="A2641" s="5" t="s">
        <v>710</v>
      </c>
    </row>
    <row r="2642" spans="1:9" hidden="1" outlineLevel="1" x14ac:dyDescent="0.2">
      <c r="A2642" s="5" t="s">
        <v>749</v>
      </c>
    </row>
    <row r="2643" spans="1:9" hidden="1" outlineLevel="1" x14ac:dyDescent="0.2">
      <c r="A2643" s="5" t="s">
        <v>625</v>
      </c>
      <c r="D2643" s="4">
        <v>-1019721</v>
      </c>
      <c r="E2643" s="4">
        <v>-1768928</v>
      </c>
      <c r="F2643" s="4">
        <v>-118968</v>
      </c>
      <c r="G2643" s="4">
        <v>-49570</v>
      </c>
    </row>
    <row r="2644" spans="1:9" hidden="1" outlineLevel="1" x14ac:dyDescent="0.2">
      <c r="A2644" s="5" t="s">
        <v>750</v>
      </c>
    </row>
    <row r="2645" spans="1:9" hidden="1" outlineLevel="1" x14ac:dyDescent="0.2">
      <c r="A2645" s="5" t="s">
        <v>625</v>
      </c>
      <c r="D2645" s="4">
        <v>-1160.52</v>
      </c>
      <c r="E2645" s="4">
        <v>-4642.08</v>
      </c>
      <c r="F2645" s="4">
        <v>-4642.08</v>
      </c>
      <c r="G2645" s="4">
        <v>-4642.08</v>
      </c>
      <c r="H2645" s="4">
        <v>-4642.08</v>
      </c>
      <c r="I2645" s="4">
        <v>-4642.08</v>
      </c>
    </row>
    <row r="2646" spans="1:9" hidden="1" outlineLevel="1" x14ac:dyDescent="0.2">
      <c r="A2646" s="5" t="s">
        <v>751</v>
      </c>
    </row>
    <row r="2647" spans="1:9" hidden="1" outlineLevel="1" x14ac:dyDescent="0.2">
      <c r="A2647" s="5" t="s">
        <v>625</v>
      </c>
      <c r="D2647" s="4">
        <v>-1166.31</v>
      </c>
      <c r="E2647" s="4">
        <v>-4665.24</v>
      </c>
      <c r="F2647" s="4">
        <v>-4665.24</v>
      </c>
      <c r="G2647" s="4">
        <v>-4665.24</v>
      </c>
      <c r="H2647" s="4">
        <v>-4665.24</v>
      </c>
      <c r="I2647" s="4">
        <v>-4665.24</v>
      </c>
    </row>
    <row r="2648" spans="1:9" hidden="1" outlineLevel="1" x14ac:dyDescent="0.2">
      <c r="A2648" s="5" t="s">
        <v>752</v>
      </c>
    </row>
    <row r="2649" spans="1:9" hidden="1" outlineLevel="1" x14ac:dyDescent="0.2">
      <c r="A2649" s="5" t="s">
        <v>625</v>
      </c>
      <c r="D2649" s="4" t="s">
        <v>1129</v>
      </c>
      <c r="E2649" s="4" t="s">
        <v>753</v>
      </c>
      <c r="F2649" s="4" t="s">
        <v>753</v>
      </c>
      <c r="G2649" s="4" t="s">
        <v>753</v>
      </c>
      <c r="H2649" s="4" t="s">
        <v>753</v>
      </c>
      <c r="I2649" s="4" t="s">
        <v>753</v>
      </c>
    </row>
    <row r="2650" spans="1:9" hidden="1" outlineLevel="1" x14ac:dyDescent="0.2">
      <c r="A2650" s="5" t="s">
        <v>754</v>
      </c>
    </row>
    <row r="2651" spans="1:9" hidden="1" outlineLevel="1" x14ac:dyDescent="0.2">
      <c r="A2651" s="5" t="s">
        <v>625</v>
      </c>
      <c r="D2651" s="4">
        <v>-17215.7399999999</v>
      </c>
      <c r="E2651" s="4">
        <v>-68862.960000000006</v>
      </c>
      <c r="F2651" s="4">
        <v>-68862.960000000006</v>
      </c>
      <c r="G2651" s="4">
        <v>-68862.960000000006</v>
      </c>
      <c r="H2651" s="4">
        <v>-68862.960000000006</v>
      </c>
      <c r="I2651" s="4">
        <v>-68862.960000000006</v>
      </c>
    </row>
    <row r="2652" spans="1:9" hidden="1" outlineLevel="1" x14ac:dyDescent="0.2">
      <c r="A2652" s="5" t="s">
        <v>755</v>
      </c>
    </row>
    <row r="2653" spans="1:9" hidden="1" outlineLevel="1" x14ac:dyDescent="0.2">
      <c r="A2653" s="5" t="s">
        <v>625</v>
      </c>
      <c r="D2653" s="4">
        <v>186233.91</v>
      </c>
      <c r="E2653" s="4">
        <v>744935.63999999897</v>
      </c>
      <c r="F2653" s="4">
        <v>744935.63999999897</v>
      </c>
      <c r="G2653" s="4">
        <v>744935.63999999897</v>
      </c>
      <c r="H2653" s="4">
        <v>744935.63999999897</v>
      </c>
      <c r="I2653" s="4">
        <v>744935.63999999897</v>
      </c>
    </row>
    <row r="2654" spans="1:9" hidden="1" outlineLevel="1" x14ac:dyDescent="0.2">
      <c r="A2654" s="5" t="s">
        <v>756</v>
      </c>
    </row>
    <row r="2655" spans="1:9" hidden="1" outlineLevel="1" x14ac:dyDescent="0.2">
      <c r="A2655" s="5" t="s">
        <v>625</v>
      </c>
      <c r="D2655" s="4">
        <v>1527476.53999999</v>
      </c>
      <c r="E2655" s="4">
        <v>4907001.3600000003</v>
      </c>
      <c r="F2655" s="4">
        <v>4662099.25</v>
      </c>
      <c r="G2655" s="4">
        <v>4605932.5599999996</v>
      </c>
      <c r="H2655" s="4">
        <v>4698051.2111999998</v>
      </c>
      <c r="I2655" s="4">
        <v>4792012.2354239998</v>
      </c>
    </row>
    <row r="2656" spans="1:9" hidden="1" outlineLevel="1" x14ac:dyDescent="0.2">
      <c r="A2656" s="5" t="s">
        <v>757</v>
      </c>
    </row>
    <row r="2657" spans="1:9" hidden="1" outlineLevel="1" x14ac:dyDescent="0.2">
      <c r="A2657" s="5" t="s">
        <v>625</v>
      </c>
      <c r="D2657" s="4">
        <v>4854407.8699999899</v>
      </c>
      <c r="E2657" s="4">
        <v>28742943.550000001</v>
      </c>
      <c r="F2657" s="4">
        <v>13148533.1399999</v>
      </c>
      <c r="G2657" s="4">
        <v>17276066.02</v>
      </c>
      <c r="H2657" s="4">
        <v>17621587.340399999</v>
      </c>
      <c r="I2657" s="4">
        <v>17974019.087207999</v>
      </c>
    </row>
    <row r="2658" spans="1:9" hidden="1" outlineLevel="1" x14ac:dyDescent="0.2">
      <c r="A2658" s="5" t="s">
        <v>758</v>
      </c>
    </row>
    <row r="2659" spans="1:9" hidden="1" outlineLevel="1" x14ac:dyDescent="0.2">
      <c r="A2659" s="5" t="s">
        <v>625</v>
      </c>
      <c r="D2659" s="4">
        <v>10423604.289999999</v>
      </c>
      <c r="E2659" s="4">
        <v>26804666.219999999</v>
      </c>
      <c r="F2659" s="4">
        <v>21572869.100000001</v>
      </c>
      <c r="G2659" s="4">
        <v>20553496.0499999</v>
      </c>
      <c r="H2659" s="4">
        <v>20964565.971000001</v>
      </c>
      <c r="I2659" s="4">
        <v>21383857.29042</v>
      </c>
    </row>
    <row r="2660" spans="1:9" hidden="1" outlineLevel="1" x14ac:dyDescent="0.2">
      <c r="A2660" s="5" t="s">
        <v>934</v>
      </c>
    </row>
    <row r="2661" spans="1:9" hidden="1" outlineLevel="1" x14ac:dyDescent="0.2">
      <c r="A2661" s="5" t="s">
        <v>938</v>
      </c>
    </row>
    <row r="2662" spans="1:9" hidden="1" outlineLevel="1" x14ac:dyDescent="0.2">
      <c r="A2662" s="5" t="s">
        <v>625</v>
      </c>
      <c r="B2662" s="4">
        <v>25580463.746599998</v>
      </c>
      <c r="C2662" s="4">
        <v>6533274.7147674998</v>
      </c>
      <c r="D2662" s="4">
        <v>1208534.4841909499</v>
      </c>
      <c r="E2662" s="4">
        <v>10563221.2307858</v>
      </c>
      <c r="F2662" s="4">
        <v>778670.42067973502</v>
      </c>
      <c r="G2662" s="4">
        <v>420559.40316868498</v>
      </c>
      <c r="H2662" s="4">
        <v>494625.77287098498</v>
      </c>
      <c r="I2662" s="4">
        <v>630084.10656440898</v>
      </c>
    </row>
    <row r="2663" spans="1:9" hidden="1" outlineLevel="1" x14ac:dyDescent="0.2">
      <c r="A2663" s="5" t="s">
        <v>939</v>
      </c>
    </row>
    <row r="2664" spans="1:9" hidden="1" outlineLevel="1" x14ac:dyDescent="0.2">
      <c r="A2664" s="5" t="s">
        <v>625</v>
      </c>
      <c r="B2664" s="4">
        <v>9122</v>
      </c>
      <c r="C2664" s="4">
        <v>-844184</v>
      </c>
      <c r="D2664" s="4">
        <v>-2046448</v>
      </c>
    </row>
    <row r="2665" spans="1:9" hidden="1" outlineLevel="1" x14ac:dyDescent="0.2">
      <c r="A2665" s="5" t="s">
        <v>940</v>
      </c>
    </row>
    <row r="2666" spans="1:9" hidden="1" outlineLevel="1" x14ac:dyDescent="0.2">
      <c r="A2666" s="5" t="s">
        <v>625</v>
      </c>
      <c r="B2666" s="4">
        <v>-5.4365999968031202</v>
      </c>
      <c r="C2666" s="4">
        <v>0.66523249800957196</v>
      </c>
      <c r="D2666" s="4">
        <v>8.9506674992880999</v>
      </c>
    </row>
    <row r="2667" spans="1:9" hidden="1" outlineLevel="1" x14ac:dyDescent="0.2">
      <c r="A2667" s="5" t="s">
        <v>941</v>
      </c>
    </row>
    <row r="2668" spans="1:9" hidden="1" outlineLevel="1" x14ac:dyDescent="0.2">
      <c r="A2668" s="5" t="s">
        <v>1134</v>
      </c>
    </row>
    <row r="2669" spans="1:9" hidden="1" outlineLevel="1" x14ac:dyDescent="0.2">
      <c r="A2669" s="5" t="s">
        <v>625</v>
      </c>
      <c r="B2669" s="4">
        <v>1135952.2755</v>
      </c>
      <c r="C2669" s="4">
        <v>1349090.8829999999</v>
      </c>
      <c r="D2669" s="4">
        <v>1349090.8829999999</v>
      </c>
      <c r="E2669" s="4">
        <v>585072.93599999999</v>
      </c>
      <c r="F2669" s="4">
        <v>39348.665999999997</v>
      </c>
      <c r="G2669" s="4">
        <v>16395.2775</v>
      </c>
    </row>
    <row r="2670" spans="1:9" hidden="1" outlineLevel="1" x14ac:dyDescent="0.2">
      <c r="A2670" s="5" t="s">
        <v>1135</v>
      </c>
    </row>
    <row r="2671" spans="1:9" hidden="1" outlineLevel="1" x14ac:dyDescent="0.2">
      <c r="A2671" s="5" t="s">
        <v>625</v>
      </c>
      <c r="B2671" s="4">
        <v>89370.6345</v>
      </c>
      <c r="C2671" s="4">
        <v>32378.10975</v>
      </c>
      <c r="D2671" s="4">
        <v>80673.563250000007</v>
      </c>
    </row>
    <row r="2672" spans="1:9" hidden="1" outlineLevel="1" x14ac:dyDescent="0.2">
      <c r="A2672" s="5" t="s">
        <v>1136</v>
      </c>
    </row>
    <row r="2673" spans="1:9" hidden="1" outlineLevel="1" x14ac:dyDescent="0.2">
      <c r="A2673" s="5" t="s">
        <v>625</v>
      </c>
      <c r="B2673" s="4">
        <v>-10514748.226500001</v>
      </c>
      <c r="C2673" s="4">
        <v>-11222151.034499999</v>
      </c>
      <c r="D2673" s="4">
        <v>-9914748.8897726592</v>
      </c>
      <c r="E2673" s="4">
        <v>-8831957.3390974607</v>
      </c>
      <c r="F2673" s="4">
        <v>-9075450.3254724592</v>
      </c>
      <c r="G2673" s="4">
        <v>-9325656.3010678198</v>
      </c>
      <c r="H2673" s="4">
        <v>-9582760.3398974501</v>
      </c>
      <c r="I2673" s="4">
        <v>-9846952.6183799803</v>
      </c>
    </row>
    <row r="2674" spans="1:9" hidden="1" outlineLevel="1" x14ac:dyDescent="0.2">
      <c r="A2674" s="5" t="s">
        <v>1137</v>
      </c>
    </row>
    <row r="2675" spans="1:9" hidden="1" outlineLevel="1" x14ac:dyDescent="0.2">
      <c r="A2675" s="5" t="s">
        <v>625</v>
      </c>
      <c r="B2675" s="4">
        <v>-357525.5355</v>
      </c>
      <c r="C2675" s="4">
        <v>-381326.30550000002</v>
      </c>
      <c r="D2675" s="4">
        <v>-307787.28602195799</v>
      </c>
      <c r="E2675" s="4">
        <v>-354140.78834219999</v>
      </c>
      <c r="F2675" s="4">
        <v>-357198.25415754999</v>
      </c>
      <c r="G2675" s="4">
        <v>-360282.11652907199</v>
      </c>
      <c r="H2675" s="4">
        <v>-363392.60335078498</v>
      </c>
      <c r="I2675" s="4">
        <v>-366529.94448422902</v>
      </c>
    </row>
    <row r="2676" spans="1:9" hidden="1" outlineLevel="1" x14ac:dyDescent="0.2">
      <c r="A2676" s="5" t="s">
        <v>1143</v>
      </c>
    </row>
    <row r="2677" spans="1:9" hidden="1" outlineLevel="1" x14ac:dyDescent="0.2">
      <c r="A2677" s="5" t="s">
        <v>625</v>
      </c>
      <c r="B2677" s="4">
        <v>24968.978999999999</v>
      </c>
      <c r="C2677" s="4">
        <v>24968.978999999999</v>
      </c>
      <c r="D2677" s="4">
        <v>24968.978999999999</v>
      </c>
      <c r="E2677" s="4">
        <v>17308.809000000001</v>
      </c>
      <c r="F2677" s="4">
        <v>5044.5989999999902</v>
      </c>
      <c r="G2677" s="4">
        <v>218.29499999999999</v>
      </c>
    </row>
    <row r="2678" spans="1:9" hidden="1" outlineLevel="1" x14ac:dyDescent="0.2">
      <c r="A2678" s="5" t="s">
        <v>943</v>
      </c>
    </row>
    <row r="2679" spans="1:9" hidden="1" outlineLevel="1" x14ac:dyDescent="0.2">
      <c r="A2679" s="5" t="s">
        <v>1134</v>
      </c>
    </row>
    <row r="2680" spans="1:9" hidden="1" outlineLevel="1" x14ac:dyDescent="0.2">
      <c r="A2680" s="5" t="s">
        <v>944</v>
      </c>
      <c r="B2680" s="4">
        <v>188896.07</v>
      </c>
      <c r="C2680" s="4">
        <v>224338.62</v>
      </c>
      <c r="D2680" s="4">
        <v>224338.62</v>
      </c>
      <c r="E2680" s="4">
        <v>97291.04</v>
      </c>
      <c r="F2680" s="4">
        <v>6543.24</v>
      </c>
      <c r="G2680" s="4">
        <v>2726.35</v>
      </c>
    </row>
    <row r="2681" spans="1:9" hidden="1" outlineLevel="1" x14ac:dyDescent="0.2">
      <c r="A2681" s="5" t="s">
        <v>1135</v>
      </c>
    </row>
    <row r="2682" spans="1:9" hidden="1" outlineLevel="1" x14ac:dyDescent="0.2">
      <c r="A2682" s="5" t="s">
        <v>944</v>
      </c>
      <c r="B2682" s="4">
        <v>14861.33</v>
      </c>
      <c r="C2682" s="4">
        <v>5384.1149999999998</v>
      </c>
      <c r="D2682" s="4">
        <v>13415.105</v>
      </c>
    </row>
    <row r="2683" spans="1:9" hidden="1" outlineLevel="1" x14ac:dyDescent="0.2">
      <c r="A2683" s="5" t="s">
        <v>1136</v>
      </c>
    </row>
    <row r="2684" spans="1:9" hidden="1" outlineLevel="1" x14ac:dyDescent="0.2">
      <c r="A2684" s="5" t="s">
        <v>944</v>
      </c>
      <c r="B2684" s="4">
        <v>-1748484.20999999</v>
      </c>
      <c r="C2684" s="4">
        <v>-1866117.3299999901</v>
      </c>
      <c r="D2684" s="4">
        <v>-1648711.07766438</v>
      </c>
      <c r="E2684" s="4">
        <v>-1468655.0374916401</v>
      </c>
      <c r="F2684" s="4">
        <v>-1509145.1788389501</v>
      </c>
      <c r="G2684" s="4">
        <v>-1550751.61469003</v>
      </c>
      <c r="H2684" s="4">
        <v>-1593505.12076904</v>
      </c>
      <c r="I2684" s="4">
        <v>-1637437.3212725499</v>
      </c>
    </row>
    <row r="2685" spans="1:9" hidden="1" outlineLevel="1" x14ac:dyDescent="0.2">
      <c r="A2685" s="5" t="s">
        <v>1137</v>
      </c>
    </row>
    <row r="2686" spans="1:9" hidden="1" outlineLevel="1" x14ac:dyDescent="0.2">
      <c r="A2686" s="5" t="s">
        <v>944</v>
      </c>
      <c r="B2686" s="4">
        <v>-59452.47</v>
      </c>
      <c r="C2686" s="4">
        <v>-63410.269999999902</v>
      </c>
      <c r="D2686" s="4">
        <v>-51181.5592780277</v>
      </c>
      <c r="E2686" s="4">
        <v>-58889.624667637298</v>
      </c>
      <c r="F2686" s="4">
        <v>-59398.046798685697</v>
      </c>
      <c r="G2686" s="4">
        <v>-59910.858379739897</v>
      </c>
      <c r="H2686" s="4">
        <v>-60428.097307008902</v>
      </c>
      <c r="I2686" s="4">
        <v>-60949.801803877803</v>
      </c>
    </row>
    <row r="2687" spans="1:9" hidden="1" outlineLevel="1" x14ac:dyDescent="0.2">
      <c r="A2687" s="5" t="s">
        <v>1148</v>
      </c>
    </row>
    <row r="2688" spans="1:9" hidden="1" outlineLevel="1" x14ac:dyDescent="0.2">
      <c r="A2688" s="5" t="s">
        <v>944</v>
      </c>
      <c r="B2688" s="4">
        <v>4152.0600000000004</v>
      </c>
      <c r="C2688" s="4">
        <v>4152.0600000000004</v>
      </c>
      <c r="D2688" s="4">
        <v>4152.0600000000004</v>
      </c>
      <c r="E2688" s="4">
        <v>2878.2599999999902</v>
      </c>
      <c r="F2688" s="4">
        <v>838.85999999999899</v>
      </c>
      <c r="G2688" s="4">
        <v>36.299999999999898</v>
      </c>
    </row>
    <row r="2689" spans="1:9" hidden="1" outlineLevel="1" x14ac:dyDescent="0.2">
      <c r="A2689" s="5" t="s">
        <v>950</v>
      </c>
    </row>
    <row r="2690" spans="1:9" hidden="1" outlineLevel="1" x14ac:dyDescent="0.2">
      <c r="A2690" s="5" t="s">
        <v>966</v>
      </c>
    </row>
    <row r="2691" spans="1:9" hidden="1" outlineLevel="1" x14ac:dyDescent="0.2">
      <c r="A2691" s="5" t="s">
        <v>625</v>
      </c>
      <c r="E2691" s="4">
        <v>-35664021.164021</v>
      </c>
    </row>
    <row r="2692" spans="1:9" hidden="1" outlineLevel="1" x14ac:dyDescent="0.2">
      <c r="A2692" s="5" t="s">
        <v>1161</v>
      </c>
    </row>
    <row r="2693" spans="1:9" hidden="1" outlineLevel="1" x14ac:dyDescent="0.2">
      <c r="A2693" s="5" t="s">
        <v>625</v>
      </c>
      <c r="C2693" s="4">
        <v>45148.84</v>
      </c>
      <c r="D2693" s="4">
        <v>270893.03999999899</v>
      </c>
      <c r="E2693" s="4">
        <v>270893.03999999899</v>
      </c>
      <c r="F2693" s="4">
        <v>270893.03999999899</v>
      </c>
      <c r="G2693" s="4">
        <v>270893.03999999899</v>
      </c>
      <c r="H2693" s="4">
        <v>270893.03999999899</v>
      </c>
      <c r="I2693" s="4">
        <v>270893.03999999899</v>
      </c>
    </row>
    <row r="2694" spans="1:9" hidden="1" outlineLevel="1" x14ac:dyDescent="0.2">
      <c r="A2694" s="5" t="s">
        <v>990</v>
      </c>
    </row>
    <row r="2695" spans="1:9" hidden="1" outlineLevel="1" x14ac:dyDescent="0.2">
      <c r="A2695" s="5" t="s">
        <v>994</v>
      </c>
    </row>
    <row r="2696" spans="1:9" hidden="1" outlineLevel="1" x14ac:dyDescent="0.2">
      <c r="A2696" s="5" t="s">
        <v>944</v>
      </c>
      <c r="B2696" s="4">
        <v>4257397.52399999</v>
      </c>
      <c r="C2696" s="4">
        <v>1135880.9049500001</v>
      </c>
      <c r="D2696" s="4">
        <v>200965.67386395199</v>
      </c>
      <c r="E2696" s="4">
        <v>1756544.7246960499</v>
      </c>
      <c r="F2696" s="4">
        <v>129484.12135263901</v>
      </c>
      <c r="G2696" s="4">
        <v>69934.292288065597</v>
      </c>
      <c r="H2696" s="4">
        <v>82250.695413164605</v>
      </c>
      <c r="I2696" s="4">
        <v>104775.890736334</v>
      </c>
    </row>
    <row r="2697" spans="1:9" hidden="1" outlineLevel="1" x14ac:dyDescent="0.2">
      <c r="A2697" s="5" t="s">
        <v>995</v>
      </c>
    </row>
    <row r="2698" spans="1:9" hidden="1" outlineLevel="1" x14ac:dyDescent="0.2">
      <c r="A2698" s="5" t="s">
        <v>944</v>
      </c>
      <c r="B2698" s="4">
        <v>-212824</v>
      </c>
      <c r="C2698" s="4">
        <v>-286852</v>
      </c>
      <c r="D2698" s="4">
        <v>-208028</v>
      </c>
    </row>
    <row r="2699" spans="1:9" hidden="1" outlineLevel="1" x14ac:dyDescent="0.2">
      <c r="A2699" s="5" t="s">
        <v>996</v>
      </c>
    </row>
    <row r="2700" spans="1:9" hidden="1" outlineLevel="1" x14ac:dyDescent="0.2">
      <c r="A2700" s="5" t="s">
        <v>944</v>
      </c>
      <c r="B2700" s="4">
        <v>15.8660000005183</v>
      </c>
      <c r="C2700" s="4">
        <v>-1.1749500003279501</v>
      </c>
      <c r="D2700" s="4">
        <v>1.0009499999650799</v>
      </c>
    </row>
    <row r="2701" spans="1:9" hidden="1" outlineLevel="1" x14ac:dyDescent="0.2">
      <c r="A2701" s="5" t="s">
        <v>1004</v>
      </c>
    </row>
    <row r="2702" spans="1:9" hidden="1" outlineLevel="1" x14ac:dyDescent="0.2">
      <c r="A2702" s="5" t="s">
        <v>535</v>
      </c>
    </row>
    <row r="2703" spans="1:9" hidden="1" outlineLevel="1" x14ac:dyDescent="0.2">
      <c r="A2703" s="5" t="s">
        <v>1008</v>
      </c>
    </row>
    <row r="2704" spans="1:9" hidden="1" outlineLevel="1" x14ac:dyDescent="0.2">
      <c r="A2704" s="5" t="s">
        <v>537</v>
      </c>
      <c r="B2704" s="4">
        <v>-32812.049999999901</v>
      </c>
      <c r="C2704" s="4">
        <v>-526781.65</v>
      </c>
      <c r="D2704" s="4">
        <v>-1086714.5542768501</v>
      </c>
      <c r="E2704" s="4">
        <v>-3827248.6314370199</v>
      </c>
      <c r="F2704" s="4">
        <v>5.1710415664658997</v>
      </c>
      <c r="G2704" s="4">
        <v>5.4652640251111198</v>
      </c>
      <c r="H2704" s="4">
        <v>5.7762271836827503</v>
      </c>
      <c r="I2704" s="4">
        <v>6.1048835562591597</v>
      </c>
    </row>
    <row r="2705" spans="1:9" hidden="1" outlineLevel="1" x14ac:dyDescent="0.2">
      <c r="A2705" s="5" t="s">
        <v>541</v>
      </c>
      <c r="B2705" s="4">
        <v>-35600472.530000001</v>
      </c>
      <c r="C2705" s="4">
        <v>-11210439.77</v>
      </c>
      <c r="D2705" s="4">
        <v>-958130.65952154202</v>
      </c>
    </row>
    <row r="2706" spans="1:9" hidden="1" outlineLevel="1" x14ac:dyDescent="0.2">
      <c r="A2706" s="5" t="s">
        <v>544</v>
      </c>
      <c r="D2706" s="4">
        <v>-3857963.3001508</v>
      </c>
      <c r="E2706" s="4">
        <v>-4737006.3023009403</v>
      </c>
      <c r="F2706" s="4">
        <v>-1921574.55956081</v>
      </c>
    </row>
    <row r="2707" spans="1:9" hidden="1" outlineLevel="1" x14ac:dyDescent="0.2">
      <c r="A2707" s="5" t="s">
        <v>547</v>
      </c>
      <c r="D2707" s="4">
        <v>-2317.67089627221</v>
      </c>
      <c r="E2707" s="4">
        <v>-267560.28078381502</v>
      </c>
    </row>
    <row r="2708" spans="1:9" hidden="1" outlineLevel="1" x14ac:dyDescent="0.2">
      <c r="A2708" s="5" t="s">
        <v>548</v>
      </c>
      <c r="D2708" s="4">
        <v>-2148333.6912550302</v>
      </c>
      <c r="E2708" s="4">
        <v>-60705.2134349935</v>
      </c>
    </row>
    <row r="2709" spans="1:9" hidden="1" outlineLevel="1" x14ac:dyDescent="0.2">
      <c r="A2709" s="5" t="s">
        <v>549</v>
      </c>
      <c r="D2709" s="4">
        <v>-2617066.96952473</v>
      </c>
      <c r="E2709" s="4">
        <v>-6575961.4061365696</v>
      </c>
    </row>
    <row r="2710" spans="1:9" hidden="1" outlineLevel="1" x14ac:dyDescent="0.2">
      <c r="A2710" s="5" t="s">
        <v>553</v>
      </c>
      <c r="B2710" s="4">
        <v>-5610493.8300000001</v>
      </c>
      <c r="C2710" s="4">
        <v>-21447554.379999999</v>
      </c>
      <c r="D2710" s="4">
        <v>-42869663.276710302</v>
      </c>
      <c r="E2710" s="4">
        <v>-12932337.22797</v>
      </c>
    </row>
    <row r="2711" spans="1:9" hidden="1" outlineLevel="1" x14ac:dyDescent="0.2">
      <c r="A2711" s="5" t="s">
        <v>556</v>
      </c>
      <c r="B2711" s="4">
        <v>-11984575.52</v>
      </c>
    </row>
    <row r="2712" spans="1:9" hidden="1" outlineLevel="1" x14ac:dyDescent="0.2">
      <c r="A2712" s="5" t="s">
        <v>557</v>
      </c>
      <c r="B2712" s="4">
        <v>-665950.55999999901</v>
      </c>
      <c r="C2712" s="4">
        <v>-338801.19</v>
      </c>
      <c r="D2712" s="4">
        <v>-412986.09576688998</v>
      </c>
      <c r="E2712" s="4">
        <v>-147060.93497847201</v>
      </c>
    </row>
    <row r="2713" spans="1:9" hidden="1" outlineLevel="1" x14ac:dyDescent="0.2">
      <c r="A2713" s="5" t="s">
        <v>558</v>
      </c>
      <c r="D2713" s="4">
        <v>-1929067.71919966</v>
      </c>
      <c r="E2713" s="4">
        <v>-2777533.4642562699</v>
      </c>
      <c r="F2713" s="4">
        <v>-1841209.181687</v>
      </c>
    </row>
    <row r="2714" spans="1:9" hidden="1" outlineLevel="1" x14ac:dyDescent="0.2">
      <c r="A2714" s="5" t="s">
        <v>560</v>
      </c>
      <c r="B2714" s="4">
        <v>32286.61</v>
      </c>
      <c r="D2714" s="4">
        <v>-700621.61986553494</v>
      </c>
      <c r="E2714" s="4">
        <v>-1493361.3782673599</v>
      </c>
      <c r="F2714" s="4">
        <v>-2900459.2338592401</v>
      </c>
      <c r="G2714" s="4">
        <v>-3444197.0082439301</v>
      </c>
    </row>
    <row r="2715" spans="1:9" hidden="1" outlineLevel="1" x14ac:dyDescent="0.2">
      <c r="A2715" s="5" t="s">
        <v>562</v>
      </c>
      <c r="B2715" s="4">
        <v>-8136787.1299999896</v>
      </c>
      <c r="C2715" s="4">
        <v>87.64</v>
      </c>
      <c r="D2715" s="4">
        <v>-700910.41950318904</v>
      </c>
      <c r="E2715" s="4">
        <v>-1739164.4739554001</v>
      </c>
      <c r="F2715" s="4">
        <v>-3156834.7888650498</v>
      </c>
      <c r="G2715" s="4">
        <v>-4686118.6868573101</v>
      </c>
      <c r="H2715" s="4">
        <v>-1778394.2338956101</v>
      </c>
    </row>
    <row r="2716" spans="1:9" hidden="1" outlineLevel="1" x14ac:dyDescent="0.2">
      <c r="A2716" s="5" t="s">
        <v>1006</v>
      </c>
      <c r="B2716" s="4">
        <v>-262404.93</v>
      </c>
      <c r="C2716" s="4">
        <v>-662826.97999999905</v>
      </c>
      <c r="D2716" s="4">
        <v>-656165.43999999994</v>
      </c>
      <c r="E2716" s="4">
        <v>-1.23144080106408E-18</v>
      </c>
      <c r="F2716" s="4">
        <v>-1.32966646519344E-18</v>
      </c>
      <c r="G2716" s="4">
        <v>-1.38059958833287E-18</v>
      </c>
      <c r="H2716" s="4">
        <v>-1.3834750757348101E-18</v>
      </c>
      <c r="I2716" s="4">
        <v>-1.3834750757348101E-18</v>
      </c>
    </row>
    <row r="2717" spans="1:9" hidden="1" outlineLevel="1" x14ac:dyDescent="0.2">
      <c r="A2717" s="5" t="s">
        <v>563</v>
      </c>
      <c r="B2717" s="4">
        <v>-7531.8</v>
      </c>
    </row>
    <row r="2718" spans="1:9" hidden="1" outlineLevel="1" x14ac:dyDescent="0.2">
      <c r="A2718" s="5" t="s">
        <v>565</v>
      </c>
      <c r="B2718" s="4">
        <v>-739426.15</v>
      </c>
      <c r="C2718" s="4">
        <v>-479279.6</v>
      </c>
      <c r="D2718" s="4">
        <v>-436452.12064866902</v>
      </c>
      <c r="E2718" s="4">
        <v>-353337.88954763999</v>
      </c>
      <c r="F2718" s="4">
        <v>-69347.651871059104</v>
      </c>
      <c r="G2718" s="4">
        <v>-54755.548027290199</v>
      </c>
      <c r="H2718" s="4">
        <v>-75915.174096256</v>
      </c>
    </row>
    <row r="2719" spans="1:9" hidden="1" outlineLevel="1" x14ac:dyDescent="0.2">
      <c r="A2719" s="5" t="s">
        <v>567</v>
      </c>
      <c r="B2719" s="4">
        <v>-376160.42</v>
      </c>
      <c r="C2719" s="4">
        <v>-356054.70999999897</v>
      </c>
      <c r="D2719" s="4">
        <v>-294726.72481981601</v>
      </c>
      <c r="E2719" s="4">
        <v>-151020.40977016001</v>
      </c>
      <c r="F2719" s="4">
        <v>-429.20717873183099</v>
      </c>
      <c r="G2719" s="4">
        <v>-453.62825324293101</v>
      </c>
      <c r="H2719" s="4">
        <v>-26504.863905311398</v>
      </c>
      <c r="I2719" s="4">
        <v>-12286.4535130448</v>
      </c>
    </row>
    <row r="2720" spans="1:9" hidden="1" outlineLevel="1" x14ac:dyDescent="0.2">
      <c r="A2720" s="5" t="s">
        <v>569</v>
      </c>
      <c r="D2720" s="4">
        <v>-1929067.71919966</v>
      </c>
      <c r="E2720" s="4">
        <v>-2777225.07707447</v>
      </c>
      <c r="F2720" s="4">
        <v>-634632.60025435104</v>
      </c>
    </row>
    <row r="2721" spans="1:9" hidden="1" outlineLevel="1" x14ac:dyDescent="0.2">
      <c r="A2721" s="5" t="s">
        <v>573</v>
      </c>
      <c r="D2721" s="4">
        <v>-1929232.06889917</v>
      </c>
      <c r="E2721" s="4">
        <v>-1557173.2969948901</v>
      </c>
      <c r="F2721" s="4">
        <v>-428340.20529053698</v>
      </c>
    </row>
    <row r="2722" spans="1:9" hidden="1" outlineLevel="1" x14ac:dyDescent="0.2">
      <c r="A2722" s="5" t="s">
        <v>578</v>
      </c>
      <c r="D2722" s="4">
        <v>-4.4398695921077903E-5</v>
      </c>
      <c r="E2722" s="4">
        <v>-797298.07299476594</v>
      </c>
      <c r="F2722" s="4">
        <v>-23423088.1934679</v>
      </c>
      <c r="G2722" s="4">
        <v>-46001742.332800902</v>
      </c>
      <c r="H2722" s="4">
        <v>-22848453.151885901</v>
      </c>
    </row>
    <row r="2723" spans="1:9" hidden="1" outlineLevel="1" x14ac:dyDescent="0.2">
      <c r="A2723" s="5" t="s">
        <v>1007</v>
      </c>
      <c r="H2723" s="4">
        <v>-7512.7810815372404</v>
      </c>
      <c r="I2723" s="4">
        <v>-3211905.47390487</v>
      </c>
    </row>
    <row r="2724" spans="1:9" hidden="1" outlineLevel="1" x14ac:dyDescent="0.2">
      <c r="A2724" s="5" t="s">
        <v>579</v>
      </c>
      <c r="D2724" s="4">
        <v>-3620.1707107969501</v>
      </c>
      <c r="E2724" s="4">
        <v>-214741.696570261</v>
      </c>
    </row>
    <row r="2725" spans="1:9" hidden="1" outlineLevel="1" x14ac:dyDescent="0.2">
      <c r="A2725" s="5" t="s">
        <v>570</v>
      </c>
      <c r="D2725" s="4">
        <v>-125883.82452649401</v>
      </c>
      <c r="E2725" s="4">
        <v>-3140100.24876326</v>
      </c>
    </row>
    <row r="2726" spans="1:9" hidden="1" outlineLevel="1" x14ac:dyDescent="0.2">
      <c r="A2726" s="5" t="s">
        <v>581</v>
      </c>
      <c r="D2726" s="4">
        <v>-188904.61426364401</v>
      </c>
      <c r="E2726" s="4">
        <v>-2771729.4207588001</v>
      </c>
    </row>
    <row r="2727" spans="1:9" hidden="1" outlineLevel="1" x14ac:dyDescent="0.2">
      <c r="A2727" s="5" t="s">
        <v>546</v>
      </c>
      <c r="D2727" s="4">
        <v>-4412517.7468382502</v>
      </c>
      <c r="E2727" s="4">
        <v>-12934153.974287501</v>
      </c>
    </row>
    <row r="2728" spans="1:9" hidden="1" outlineLevel="1" x14ac:dyDescent="0.2">
      <c r="A2728" s="5" t="s">
        <v>580</v>
      </c>
      <c r="D2728" s="4">
        <v>-160462.430326884</v>
      </c>
      <c r="E2728" s="4">
        <v>-2659390.0357006299</v>
      </c>
    </row>
    <row r="2729" spans="1:9" hidden="1" outlineLevel="1" x14ac:dyDescent="0.2">
      <c r="A2729" s="5" t="s">
        <v>623</v>
      </c>
    </row>
    <row r="2730" spans="1:9" hidden="1" outlineLevel="1" x14ac:dyDescent="0.2">
      <c r="A2730" s="5" t="s">
        <v>1009</v>
      </c>
    </row>
    <row r="2731" spans="1:9" hidden="1" outlineLevel="1" x14ac:dyDescent="0.2">
      <c r="A2731" s="5" t="s">
        <v>625</v>
      </c>
      <c r="C2731" s="4">
        <v>-48768483.269040003</v>
      </c>
      <c r="D2731" s="4">
        <v>-50838928.689075001</v>
      </c>
      <c r="E2731" s="4">
        <v>-123132212.71420801</v>
      </c>
      <c r="F2731" s="4">
        <v>-128660635.863922</v>
      </c>
      <c r="G2731" s="4">
        <v>-134437275.64069599</v>
      </c>
      <c r="H2731" s="4">
        <v>-140473276.54130101</v>
      </c>
      <c r="I2731" s="4">
        <v>-146780283.43112001</v>
      </c>
    </row>
    <row r="2732" spans="1:9" hidden="1" outlineLevel="1" x14ac:dyDescent="0.2">
      <c r="A2732" s="5" t="s">
        <v>1010</v>
      </c>
    </row>
    <row r="2733" spans="1:9" hidden="1" outlineLevel="1" x14ac:dyDescent="0.2">
      <c r="A2733" s="5" t="s">
        <v>625</v>
      </c>
      <c r="C2733" s="4">
        <v>-2658911.2756575001</v>
      </c>
      <c r="D2733" s="4">
        <v>-2651169.7952924999</v>
      </c>
      <c r="E2733" s="4">
        <v>-25904069.975951198</v>
      </c>
      <c r="F2733" s="4">
        <v>-26618233.226014301</v>
      </c>
      <c r="G2733" s="4">
        <v>-27352085.627172802</v>
      </c>
      <c r="H2733" s="4">
        <v>-28106170.000232302</v>
      </c>
      <c r="I2733" s="4">
        <v>-28881044.131317802</v>
      </c>
    </row>
    <row r="2734" spans="1:9" hidden="1" outlineLevel="1" x14ac:dyDescent="0.2">
      <c r="A2734" s="5" t="s">
        <v>1011</v>
      </c>
    </row>
    <row r="2735" spans="1:9" hidden="1" outlineLevel="1" x14ac:dyDescent="0.2">
      <c r="A2735" s="5" t="s">
        <v>625</v>
      </c>
      <c r="C2735" s="4">
        <v>-972146.58993833303</v>
      </c>
      <c r="D2735" s="4">
        <v>-983865.59612505103</v>
      </c>
      <c r="E2735" s="4">
        <v>-1070720.4485024901</v>
      </c>
      <c r="F2735" s="4">
        <v>-1079964.48724883</v>
      </c>
      <c r="G2735" s="4">
        <v>-1089288.3341770801</v>
      </c>
      <c r="H2735" s="4">
        <v>-1098692.6783092499</v>
      </c>
      <c r="I2735" s="4">
        <v>-1108178.2146159599</v>
      </c>
    </row>
    <row r="2736" spans="1:9" hidden="1" outlineLevel="1" x14ac:dyDescent="0.2">
      <c r="A2736" s="5" t="s">
        <v>691</v>
      </c>
    </row>
    <row r="2737" spans="1:9" hidden="1" outlineLevel="1" x14ac:dyDescent="0.2">
      <c r="A2737" s="5" t="s">
        <v>1012</v>
      </c>
    </row>
    <row r="2738" spans="1:9" hidden="1" outlineLevel="1" x14ac:dyDescent="0.2">
      <c r="A2738" s="5" t="s">
        <v>625</v>
      </c>
      <c r="B2738" s="4">
        <v>-80724.123220598296</v>
      </c>
      <c r="C2738" s="4">
        <v>-2611.1445197200001</v>
      </c>
      <c r="D2738" s="4">
        <v>-16313.5769136046</v>
      </c>
      <c r="E2738" s="4">
        <v>2.2967966894308699E-11</v>
      </c>
      <c r="F2738" s="4">
        <v>4.27303214867909E-11</v>
      </c>
      <c r="G2738" s="4">
        <v>5.9284580250581101E-11</v>
      </c>
      <c r="H2738" s="4">
        <v>7.2668616970380099E-11</v>
      </c>
      <c r="I2738" s="4">
        <v>-176488.00196389001</v>
      </c>
    </row>
    <row r="2739" spans="1:9" hidden="1" outlineLevel="1" x14ac:dyDescent="0.2">
      <c r="A2739" s="5" t="s">
        <v>950</v>
      </c>
    </row>
    <row r="2740" spans="1:9" hidden="1" outlineLevel="1" x14ac:dyDescent="0.2">
      <c r="A2740" s="5" t="s">
        <v>1025</v>
      </c>
    </row>
    <row r="2741" spans="1:9" hidden="1" outlineLevel="1" x14ac:dyDescent="0.2">
      <c r="A2741" s="5" t="s">
        <v>625</v>
      </c>
      <c r="D2741" s="4">
        <v>-825255</v>
      </c>
      <c r="E2741" s="4">
        <v>-3001020</v>
      </c>
      <c r="F2741" s="4">
        <v>-2880000</v>
      </c>
    </row>
    <row r="2742" spans="1:9" collapsed="1" x14ac:dyDescent="0.2">
      <c r="A2742" s="5" t="s">
        <v>1064</v>
      </c>
      <c r="B2742" s="4">
        <v>77571518.829999998</v>
      </c>
      <c r="C2742" s="4">
        <v>15495549.84</v>
      </c>
      <c r="D2742" s="4">
        <v>38818269.488076702</v>
      </c>
      <c r="E2742" s="4">
        <v>37848385.971588202</v>
      </c>
      <c r="F2742" s="4">
        <v>6274210.4336257</v>
      </c>
      <c r="G2742" s="4">
        <v>20807011.4053462</v>
      </c>
      <c r="H2742" s="4">
        <v>-9328529.17830888</v>
      </c>
      <c r="I2742" s="4">
        <v>-31400407.028096899</v>
      </c>
    </row>
    <row r="2743" spans="1:9" x14ac:dyDescent="0.2">
      <c r="A2743" s="5" t="s">
        <v>1061</v>
      </c>
      <c r="B2743" s="4">
        <v>-17908.73</v>
      </c>
      <c r="C2743" s="4">
        <v>-10291.86</v>
      </c>
      <c r="D2743" s="4">
        <v>-11149.6</v>
      </c>
      <c r="E2743" s="4">
        <v>0</v>
      </c>
      <c r="F2743" s="4">
        <v>0</v>
      </c>
      <c r="G2743" s="4">
        <v>0</v>
      </c>
      <c r="H2743" s="4">
        <v>0</v>
      </c>
      <c r="I2743" s="4">
        <v>0</v>
      </c>
    </row>
    <row r="2744" spans="1:9" hidden="1" outlineLevel="1" x14ac:dyDescent="0.2">
      <c r="A2744" s="5" t="s">
        <v>534</v>
      </c>
    </row>
    <row r="2745" spans="1:9" hidden="1" outlineLevel="1" x14ac:dyDescent="0.2">
      <c r="A2745" s="5" t="s">
        <v>934</v>
      </c>
    </row>
    <row r="2746" spans="1:9" hidden="1" outlineLevel="1" x14ac:dyDescent="0.2">
      <c r="A2746" s="5" t="s">
        <v>938</v>
      </c>
    </row>
    <row r="2747" spans="1:9" hidden="1" outlineLevel="1" x14ac:dyDescent="0.2">
      <c r="A2747" s="5" t="s">
        <v>625</v>
      </c>
      <c r="B2747" s="4">
        <v>25580463.746599998</v>
      </c>
      <c r="C2747" s="4">
        <v>6533274.7147674998</v>
      </c>
      <c r="D2747" s="4">
        <v>1208534.4841909499</v>
      </c>
      <c r="E2747" s="4">
        <v>10563221.2307858</v>
      </c>
      <c r="F2747" s="4">
        <v>778670.42067973502</v>
      </c>
      <c r="G2747" s="4">
        <v>420559.40316868498</v>
      </c>
      <c r="H2747" s="4">
        <v>494625.77287098498</v>
      </c>
      <c r="I2747" s="4">
        <v>630084.10656440898</v>
      </c>
    </row>
    <row r="2748" spans="1:9" hidden="1" outlineLevel="1" x14ac:dyDescent="0.2">
      <c r="A2748" s="5" t="s">
        <v>939</v>
      </c>
    </row>
    <row r="2749" spans="1:9" hidden="1" outlineLevel="1" x14ac:dyDescent="0.2">
      <c r="A2749" s="5" t="s">
        <v>625</v>
      </c>
      <c r="B2749" s="4">
        <v>9122</v>
      </c>
      <c r="C2749" s="4">
        <v>-844184</v>
      </c>
      <c r="D2749" s="4">
        <v>-2046448</v>
      </c>
    </row>
    <row r="2750" spans="1:9" hidden="1" outlineLevel="1" x14ac:dyDescent="0.2">
      <c r="A2750" s="5" t="s">
        <v>940</v>
      </c>
    </row>
    <row r="2751" spans="1:9" hidden="1" outlineLevel="1" x14ac:dyDescent="0.2">
      <c r="A2751" s="5" t="s">
        <v>625</v>
      </c>
      <c r="B2751" s="4">
        <v>-5.4365999968031202</v>
      </c>
      <c r="C2751" s="4">
        <v>0.66523249800957196</v>
      </c>
      <c r="D2751" s="4">
        <v>8.9506674992880999</v>
      </c>
    </row>
    <row r="2752" spans="1:9" hidden="1" outlineLevel="1" x14ac:dyDescent="0.2">
      <c r="A2752" s="5" t="s">
        <v>941</v>
      </c>
    </row>
    <row r="2753" spans="1:9" hidden="1" outlineLevel="1" x14ac:dyDescent="0.2">
      <c r="A2753" s="5" t="s">
        <v>1134</v>
      </c>
    </row>
    <row r="2754" spans="1:9" hidden="1" outlineLevel="1" x14ac:dyDescent="0.2">
      <c r="A2754" s="5" t="s">
        <v>625</v>
      </c>
      <c r="B2754" s="4">
        <v>1135952.2755</v>
      </c>
      <c r="C2754" s="4">
        <v>1349090.8829999999</v>
      </c>
      <c r="D2754" s="4">
        <v>1349090.8829999999</v>
      </c>
      <c r="E2754" s="4">
        <v>585072.93599999999</v>
      </c>
      <c r="F2754" s="4">
        <v>39348.665999999997</v>
      </c>
      <c r="G2754" s="4">
        <v>16395.2775</v>
      </c>
    </row>
    <row r="2755" spans="1:9" hidden="1" outlineLevel="1" x14ac:dyDescent="0.2">
      <c r="A2755" s="5" t="s">
        <v>1135</v>
      </c>
    </row>
    <row r="2756" spans="1:9" hidden="1" outlineLevel="1" x14ac:dyDescent="0.2">
      <c r="A2756" s="5" t="s">
        <v>625</v>
      </c>
      <c r="B2756" s="4">
        <v>89370.6345</v>
      </c>
      <c r="C2756" s="4">
        <v>32378.10975</v>
      </c>
      <c r="D2756" s="4">
        <v>80673.563250000007</v>
      </c>
    </row>
    <row r="2757" spans="1:9" hidden="1" outlineLevel="1" x14ac:dyDescent="0.2">
      <c r="A2757" s="5" t="s">
        <v>1136</v>
      </c>
    </row>
    <row r="2758" spans="1:9" hidden="1" outlineLevel="1" x14ac:dyDescent="0.2">
      <c r="A2758" s="5" t="s">
        <v>625</v>
      </c>
      <c r="B2758" s="4">
        <v>-10514748.226500001</v>
      </c>
      <c r="C2758" s="4">
        <v>-11222151.034499999</v>
      </c>
      <c r="D2758" s="4">
        <v>-9914748.8897726592</v>
      </c>
      <c r="E2758" s="4">
        <v>-8831957.3390974607</v>
      </c>
      <c r="F2758" s="4">
        <v>-9075450.3254724592</v>
      </c>
      <c r="G2758" s="4">
        <v>-9325656.3010678198</v>
      </c>
      <c r="H2758" s="4">
        <v>-9582760.3398974501</v>
      </c>
      <c r="I2758" s="4">
        <v>-9846952.6183799803</v>
      </c>
    </row>
    <row r="2759" spans="1:9" hidden="1" outlineLevel="1" x14ac:dyDescent="0.2">
      <c r="A2759" s="5" t="s">
        <v>1137</v>
      </c>
    </row>
    <row r="2760" spans="1:9" hidden="1" outlineLevel="1" x14ac:dyDescent="0.2">
      <c r="A2760" s="5" t="s">
        <v>625</v>
      </c>
      <c r="B2760" s="4">
        <v>-357525.5355</v>
      </c>
      <c r="C2760" s="4">
        <v>-381326.30550000002</v>
      </c>
      <c r="D2760" s="4">
        <v>-307787.28602195799</v>
      </c>
      <c r="E2760" s="4">
        <v>-354140.78834219999</v>
      </c>
      <c r="F2760" s="4">
        <v>-357198.25415754999</v>
      </c>
      <c r="G2760" s="4">
        <v>-360282.11652907199</v>
      </c>
      <c r="H2760" s="4">
        <v>-363392.60335078498</v>
      </c>
      <c r="I2760" s="4">
        <v>-366529.94448422902</v>
      </c>
    </row>
    <row r="2761" spans="1:9" hidden="1" outlineLevel="1" x14ac:dyDescent="0.2">
      <c r="A2761" s="5" t="s">
        <v>1143</v>
      </c>
    </row>
    <row r="2762" spans="1:9" hidden="1" outlineLevel="1" x14ac:dyDescent="0.2">
      <c r="A2762" s="5" t="s">
        <v>625</v>
      </c>
      <c r="B2762" s="4">
        <v>24968.978999999999</v>
      </c>
      <c r="C2762" s="4">
        <v>24968.978999999999</v>
      </c>
      <c r="D2762" s="4">
        <v>24968.978999999999</v>
      </c>
      <c r="E2762" s="4">
        <v>17308.809000000001</v>
      </c>
      <c r="F2762" s="4">
        <v>5044.5989999999902</v>
      </c>
      <c r="G2762" s="4">
        <v>218.29499999999999</v>
      </c>
    </row>
    <row r="2763" spans="1:9" hidden="1" outlineLevel="1" x14ac:dyDescent="0.2">
      <c r="A2763" s="5" t="s">
        <v>943</v>
      </c>
    </row>
    <row r="2764" spans="1:9" hidden="1" outlineLevel="1" x14ac:dyDescent="0.2">
      <c r="A2764" s="5" t="s">
        <v>1134</v>
      </c>
    </row>
    <row r="2765" spans="1:9" hidden="1" outlineLevel="1" x14ac:dyDescent="0.2">
      <c r="A2765" s="5" t="s">
        <v>944</v>
      </c>
      <c r="B2765" s="4">
        <v>188896.07</v>
      </c>
      <c r="C2765" s="4">
        <v>224338.62</v>
      </c>
      <c r="D2765" s="4">
        <v>224338.62</v>
      </c>
      <c r="E2765" s="4">
        <v>97291.04</v>
      </c>
      <c r="F2765" s="4">
        <v>6543.24</v>
      </c>
      <c r="G2765" s="4">
        <v>2726.35</v>
      </c>
    </row>
    <row r="2766" spans="1:9" hidden="1" outlineLevel="1" x14ac:dyDescent="0.2">
      <c r="A2766" s="5" t="s">
        <v>1135</v>
      </c>
    </row>
    <row r="2767" spans="1:9" hidden="1" outlineLevel="1" x14ac:dyDescent="0.2">
      <c r="A2767" s="5" t="s">
        <v>944</v>
      </c>
      <c r="B2767" s="4">
        <v>14861.33</v>
      </c>
      <c r="C2767" s="4">
        <v>5384.1149999999998</v>
      </c>
      <c r="D2767" s="4">
        <v>13415.105</v>
      </c>
    </row>
    <row r="2768" spans="1:9" hidden="1" outlineLevel="1" x14ac:dyDescent="0.2">
      <c r="A2768" s="5" t="s">
        <v>1136</v>
      </c>
    </row>
    <row r="2769" spans="1:9" hidden="1" outlineLevel="1" x14ac:dyDescent="0.2">
      <c r="A2769" s="5" t="s">
        <v>944</v>
      </c>
      <c r="B2769" s="4">
        <v>-1748484.20999999</v>
      </c>
      <c r="C2769" s="4">
        <v>-1866117.3299999901</v>
      </c>
      <c r="D2769" s="4">
        <v>-1648711.07766438</v>
      </c>
      <c r="E2769" s="4">
        <v>-1468655.0374916401</v>
      </c>
      <c r="F2769" s="4">
        <v>-1509145.1788389501</v>
      </c>
      <c r="G2769" s="4">
        <v>-1550751.61469003</v>
      </c>
      <c r="H2769" s="4">
        <v>-1593505.12076904</v>
      </c>
      <c r="I2769" s="4">
        <v>-1637437.3212725499</v>
      </c>
    </row>
    <row r="2770" spans="1:9" hidden="1" outlineLevel="1" x14ac:dyDescent="0.2">
      <c r="A2770" s="5" t="s">
        <v>1137</v>
      </c>
    </row>
    <row r="2771" spans="1:9" hidden="1" outlineLevel="1" x14ac:dyDescent="0.2">
      <c r="A2771" s="5" t="s">
        <v>944</v>
      </c>
      <c r="B2771" s="4">
        <v>-59452.47</v>
      </c>
      <c r="C2771" s="4">
        <v>-63410.269999999902</v>
      </c>
      <c r="D2771" s="4">
        <v>-51181.5592780277</v>
      </c>
      <c r="E2771" s="4">
        <v>-58889.624667637298</v>
      </c>
      <c r="F2771" s="4">
        <v>-59398.046798685697</v>
      </c>
      <c r="G2771" s="4">
        <v>-59910.858379739897</v>
      </c>
      <c r="H2771" s="4">
        <v>-60428.097307008902</v>
      </c>
      <c r="I2771" s="4">
        <v>-60949.801803877803</v>
      </c>
    </row>
    <row r="2772" spans="1:9" hidden="1" outlineLevel="1" x14ac:dyDescent="0.2">
      <c r="A2772" s="5" t="s">
        <v>1148</v>
      </c>
    </row>
    <row r="2773" spans="1:9" hidden="1" outlineLevel="1" x14ac:dyDescent="0.2">
      <c r="A2773" s="5" t="s">
        <v>944</v>
      </c>
      <c r="B2773" s="4">
        <v>4152.0600000000004</v>
      </c>
      <c r="C2773" s="4">
        <v>4152.0600000000004</v>
      </c>
      <c r="D2773" s="4">
        <v>4152.0600000000004</v>
      </c>
      <c r="E2773" s="4">
        <v>2878.2599999999902</v>
      </c>
      <c r="F2773" s="4">
        <v>838.85999999999899</v>
      </c>
      <c r="G2773" s="4">
        <v>36.299999999999898</v>
      </c>
    </row>
    <row r="2774" spans="1:9" hidden="1" outlineLevel="1" x14ac:dyDescent="0.2">
      <c r="A2774" s="5" t="s">
        <v>990</v>
      </c>
    </row>
    <row r="2775" spans="1:9" hidden="1" outlineLevel="1" x14ac:dyDescent="0.2">
      <c r="A2775" s="5" t="s">
        <v>994</v>
      </c>
    </row>
    <row r="2776" spans="1:9" hidden="1" outlineLevel="1" x14ac:dyDescent="0.2">
      <c r="A2776" s="5" t="s">
        <v>944</v>
      </c>
      <c r="B2776" s="4">
        <v>4257397.52399999</v>
      </c>
      <c r="C2776" s="4">
        <v>1135880.9049500001</v>
      </c>
      <c r="D2776" s="4">
        <v>200965.67386395199</v>
      </c>
      <c r="E2776" s="4">
        <v>1756544.7246960499</v>
      </c>
      <c r="F2776" s="4">
        <v>129484.12135263901</v>
      </c>
      <c r="G2776" s="4">
        <v>69934.292288065597</v>
      </c>
      <c r="H2776" s="4">
        <v>82250.695413164605</v>
      </c>
      <c r="I2776" s="4">
        <v>104775.890736334</v>
      </c>
    </row>
    <row r="2777" spans="1:9" hidden="1" outlineLevel="1" x14ac:dyDescent="0.2">
      <c r="A2777" s="5" t="s">
        <v>995</v>
      </c>
    </row>
    <row r="2778" spans="1:9" hidden="1" outlineLevel="1" x14ac:dyDescent="0.2">
      <c r="A2778" s="5" t="s">
        <v>944</v>
      </c>
      <c r="B2778" s="4">
        <v>-212824</v>
      </c>
      <c r="C2778" s="4">
        <v>-286852</v>
      </c>
      <c r="D2778" s="4">
        <v>-208028</v>
      </c>
    </row>
    <row r="2779" spans="1:9" hidden="1" outlineLevel="1" x14ac:dyDescent="0.2">
      <c r="A2779" s="5" t="s">
        <v>996</v>
      </c>
    </row>
    <row r="2780" spans="1:9" hidden="1" outlineLevel="1" x14ac:dyDescent="0.2">
      <c r="A2780" s="5" t="s">
        <v>944</v>
      </c>
      <c r="B2780" s="4">
        <v>15.8660000005183</v>
      </c>
      <c r="C2780" s="4">
        <v>-1.1749500003279501</v>
      </c>
      <c r="D2780" s="4">
        <v>1.0009499999650799</v>
      </c>
    </row>
    <row r="2781" spans="1:9" collapsed="1" x14ac:dyDescent="0.2">
      <c r="A2781" s="5" t="s">
        <v>1065</v>
      </c>
      <c r="B2781" s="4">
        <v>18412158.699999999</v>
      </c>
      <c r="C2781" s="4">
        <v>-5354573.8899999997</v>
      </c>
      <c r="D2781" s="4">
        <v>-11070754.8683146</v>
      </c>
      <c r="E2781" s="4">
        <v>2308674.2108829101</v>
      </c>
      <c r="F2781" s="4">
        <v>-10041261.8982352</v>
      </c>
      <c r="G2781" s="4">
        <v>-10786730.9727099</v>
      </c>
      <c r="H2781" s="4">
        <v>-11023209.693040101</v>
      </c>
      <c r="I2781" s="4">
        <v>-11177009.6886399</v>
      </c>
    </row>
    <row r="2782" spans="1:9" x14ac:dyDescent="0.2">
      <c r="A2782" s="47" t="s">
        <v>1066</v>
      </c>
      <c r="B2782" s="48">
        <v>95965768.799999997</v>
      </c>
      <c r="C2782" s="48">
        <v>10130684.09</v>
      </c>
      <c r="D2782" s="48">
        <v>27736365.019762099</v>
      </c>
      <c r="E2782" s="48">
        <v>40157060.182471201</v>
      </c>
      <c r="F2782" s="48">
        <v>-3767051.4646095699</v>
      </c>
      <c r="G2782" s="48">
        <v>10020280.4326363</v>
      </c>
      <c r="H2782" s="48">
        <v>-20351738.871348999</v>
      </c>
      <c r="I2782" s="48">
        <v>-42577416.716736898</v>
      </c>
    </row>
    <row r="2784" spans="1:9" x14ac:dyDescent="0.2">
      <c r="A2784" s="9" t="s">
        <v>1067</v>
      </c>
    </row>
    <row r="2785" spans="1:9" x14ac:dyDescent="0.2">
      <c r="A2785" s="5" t="s">
        <v>1068</v>
      </c>
      <c r="B2785" s="4">
        <v>2087326567.3099999</v>
      </c>
      <c r="C2785" s="4">
        <v>2416601265.3899999</v>
      </c>
      <c r="D2785" s="4">
        <v>2544799149.6773701</v>
      </c>
      <c r="E2785" s="4">
        <v>2761330235.05686</v>
      </c>
      <c r="F2785" s="4">
        <v>2311749366.0795698</v>
      </c>
      <c r="G2785" s="4">
        <v>2148697201.6336198</v>
      </c>
      <c r="H2785" s="4">
        <v>1964248834.0355799</v>
      </c>
      <c r="I2785" s="4">
        <v>1801527997.5101399</v>
      </c>
    </row>
    <row r="2786" spans="1:9" x14ac:dyDescent="0.2">
      <c r="A2786" s="5" t="s">
        <v>1069</v>
      </c>
      <c r="B2786" s="4">
        <v>95965768.799999997</v>
      </c>
      <c r="C2786" s="4">
        <v>10130684.09</v>
      </c>
      <c r="D2786" s="4">
        <v>27736365.019762099</v>
      </c>
      <c r="E2786" s="4">
        <v>40157060.182471201</v>
      </c>
      <c r="F2786" s="4">
        <v>-3767051.4646095699</v>
      </c>
      <c r="G2786" s="4">
        <v>10020280.4326363</v>
      </c>
      <c r="H2786" s="4">
        <v>-20351738.871348999</v>
      </c>
      <c r="I2786" s="4">
        <v>-42577416.716736898</v>
      </c>
    </row>
    <row r="2787" spans="1:9" x14ac:dyDescent="0.2">
      <c r="A2787" s="5" t="s">
        <v>1070</v>
      </c>
      <c r="B2787" s="27">
        <v>2183292336.1099901</v>
      </c>
      <c r="C2787" s="27">
        <v>2426731949.48</v>
      </c>
      <c r="D2787" s="27">
        <v>2572535514.6971402</v>
      </c>
      <c r="E2787" s="27">
        <v>2801487295.2393298</v>
      </c>
      <c r="F2787" s="27">
        <v>2307982314.6149602</v>
      </c>
      <c r="G2787" s="27">
        <v>2158717482.0662599</v>
      </c>
      <c r="H2787" s="27">
        <v>1943897095.1642301</v>
      </c>
      <c r="I2787" s="27">
        <v>1758950580.7934101</v>
      </c>
    </row>
    <row r="2788" spans="1:9" x14ac:dyDescent="0.2">
      <c r="A2788" s="5" t="s">
        <v>1071</v>
      </c>
      <c r="B2788" s="4">
        <v>0</v>
      </c>
      <c r="C2788" s="4">
        <v>0</v>
      </c>
      <c r="D2788" s="4">
        <v>6931825.5199999996</v>
      </c>
      <c r="E2788" s="4">
        <v>31276597</v>
      </c>
      <c r="F2788" s="4">
        <v>64300567</v>
      </c>
      <c r="G2788" s="4">
        <v>90497698</v>
      </c>
      <c r="H2788" s="4">
        <v>116395892</v>
      </c>
      <c r="I2788" s="4">
        <v>142788518</v>
      </c>
    </row>
    <row r="2789" spans="1:9" ht="10.8" thickBot="1" x14ac:dyDescent="0.25">
      <c r="A2789" s="5" t="s">
        <v>1072</v>
      </c>
      <c r="B2789" s="46">
        <v>2183292336.1099901</v>
      </c>
      <c r="C2789" s="46">
        <v>2426731949.48</v>
      </c>
      <c r="D2789" s="46">
        <v>2579467340.2171402</v>
      </c>
      <c r="E2789" s="46">
        <v>2832763892.2393298</v>
      </c>
      <c r="F2789" s="46">
        <v>2372282881.6149602</v>
      </c>
      <c r="G2789" s="46">
        <v>2249215180.0662599</v>
      </c>
      <c r="H2789" s="46">
        <v>2060292987.1642301</v>
      </c>
      <c r="I2789" s="46">
        <v>1901739098.7934101</v>
      </c>
    </row>
    <row r="2790" spans="1:9" ht="10.8" thickTop="1" x14ac:dyDescent="0.2"/>
    <row r="2791" spans="1:9" x14ac:dyDescent="0.2">
      <c r="A2791" s="5" t="s">
        <v>1036</v>
      </c>
      <c r="B2791" s="4">
        <v>816365111</v>
      </c>
      <c r="C2791" s="4">
        <v>915017451</v>
      </c>
      <c r="D2791" s="4">
        <v>950726063.35785198</v>
      </c>
      <c r="E2791" s="4">
        <v>1066853157.78348</v>
      </c>
      <c r="F2791" s="4">
        <v>872259389.06248701</v>
      </c>
      <c r="G2791" s="4">
        <v>806465795.84715998</v>
      </c>
      <c r="H2791" s="4">
        <v>746802607.64377105</v>
      </c>
      <c r="I2791" s="4">
        <v>675374233.18631697</v>
      </c>
    </row>
    <row r="2792" spans="1:9" x14ac:dyDescent="0.2">
      <c r="A2792" s="5" t="s">
        <v>1042</v>
      </c>
      <c r="B2792" s="4">
        <v>18412158.699999999</v>
      </c>
      <c r="C2792" s="4">
        <v>-5354573.8899999997</v>
      </c>
      <c r="D2792" s="4">
        <v>-11070754.8683146</v>
      </c>
      <c r="E2792" s="4">
        <v>2308674.2108829101</v>
      </c>
      <c r="F2792" s="4">
        <v>-10041261.8982352</v>
      </c>
      <c r="G2792" s="4">
        <v>-10786730.9727099</v>
      </c>
      <c r="H2792" s="4">
        <v>-11023209.693040101</v>
      </c>
      <c r="I2792" s="4">
        <v>-11177009.6886399</v>
      </c>
    </row>
    <row r="2793" spans="1:9" x14ac:dyDescent="0.2">
      <c r="A2793" s="5" t="s">
        <v>1073</v>
      </c>
      <c r="B2793" s="4">
        <v>0</v>
      </c>
      <c r="C2793" s="4">
        <v>0</v>
      </c>
      <c r="D2793" s="4">
        <v>5007567.1261827201</v>
      </c>
      <c r="E2793" s="4">
        <v>17193081.719434299</v>
      </c>
      <c r="F2793" s="4">
        <v>30805791.146897499</v>
      </c>
      <c r="G2793" s="4">
        <v>39678485.707880899</v>
      </c>
      <c r="H2793" s="4">
        <v>48606681.775339</v>
      </c>
      <c r="I2793" s="4">
        <v>57381580.022646002</v>
      </c>
    </row>
    <row r="2794" spans="1:9" ht="10.8" thickBot="1" x14ac:dyDescent="0.25">
      <c r="A2794" s="5" t="s">
        <v>1074</v>
      </c>
      <c r="B2794" s="46">
        <v>834777269.70000005</v>
      </c>
      <c r="C2794" s="46">
        <v>909662877.11000001</v>
      </c>
      <c r="D2794" s="46">
        <v>944662875.61572003</v>
      </c>
      <c r="E2794" s="46">
        <v>1086354913.7138</v>
      </c>
      <c r="F2794" s="46">
        <v>893023918.311149</v>
      </c>
      <c r="G2794" s="46">
        <v>835357550.58233094</v>
      </c>
      <c r="H2794" s="46">
        <v>784386079.72607005</v>
      </c>
      <c r="I2794" s="46">
        <v>721578803.52032304</v>
      </c>
    </row>
    <row r="2795" spans="1:9" ht="10.8" thickTop="1" x14ac:dyDescent="0.2"/>
    <row r="2796" spans="1:9" ht="10.8" thickBot="1" x14ac:dyDescent="0.25">
      <c r="A2796" s="9" t="s">
        <v>1075</v>
      </c>
      <c r="B2796" s="34">
        <v>1348515066.4099901</v>
      </c>
      <c r="C2796" s="34">
        <v>1517069072.3699999</v>
      </c>
      <c r="D2796" s="34">
        <v>1634804464.6014199</v>
      </c>
      <c r="E2796" s="34">
        <v>1746408978.5255301</v>
      </c>
      <c r="F2796" s="34">
        <v>1479258963.3038099</v>
      </c>
      <c r="G2796" s="34">
        <v>1413857629.4839301</v>
      </c>
      <c r="H2796" s="34">
        <v>1275906907.4381599</v>
      </c>
      <c r="I2796" s="34">
        <v>1180160295.2730801</v>
      </c>
    </row>
    <row r="2797" spans="1:9" ht="10.8" thickTop="1" x14ac:dyDescent="0.2"/>
    <row r="2799" spans="1:9" x14ac:dyDescent="0.2">
      <c r="A2799" s="53" t="s">
        <v>1080</v>
      </c>
      <c r="B2799" s="54"/>
      <c r="C2799" s="54"/>
      <c r="D2799" s="54"/>
      <c r="E2799" s="54"/>
      <c r="F2799" s="54"/>
      <c r="G2799" s="54"/>
      <c r="H2799" s="54"/>
      <c r="I2799" s="54"/>
    </row>
    <row r="2801" spans="1:9" x14ac:dyDescent="0.2">
      <c r="A2801" s="5" t="s">
        <v>1058</v>
      </c>
      <c r="B2801" s="50">
        <f>B1553</f>
        <v>10289747839.700001</v>
      </c>
      <c r="C2801" s="50">
        <f t="shared" ref="C2801:I2801" si="0">C1553</f>
        <v>11271081066.82</v>
      </c>
      <c r="D2801" s="50">
        <f t="shared" si="0"/>
        <v>11464463695.5723</v>
      </c>
      <c r="E2801" s="50">
        <f t="shared" si="0"/>
        <v>10677738127.096701</v>
      </c>
      <c r="F2801" s="50">
        <f t="shared" si="0"/>
        <v>10961667826.205099</v>
      </c>
      <c r="G2801" s="50">
        <f t="shared" si="0"/>
        <v>11234711285.797199</v>
      </c>
      <c r="H2801" s="50">
        <f t="shared" si="0"/>
        <v>11733149929.4776</v>
      </c>
      <c r="I2801" s="50">
        <f t="shared" si="0"/>
        <v>11961234475.157301</v>
      </c>
    </row>
    <row r="2802" spans="1:9" x14ac:dyDescent="0.2">
      <c r="A2802" s="5" t="s">
        <v>1059</v>
      </c>
      <c r="B2802" s="50">
        <f>B2342</f>
        <v>-8607335426.6799908</v>
      </c>
      <c r="C2802" s="50">
        <f t="shared" ref="C2802:I2802" si="1">C2342</f>
        <v>-9333199787.0199909</v>
      </c>
      <c r="D2802" s="50">
        <f t="shared" si="1"/>
        <v>-9424239268.1546097</v>
      </c>
      <c r="E2802" s="50">
        <f t="shared" si="1"/>
        <v>-8505142103.64118</v>
      </c>
      <c r="F2802" s="50">
        <f t="shared" si="1"/>
        <v>-8980183063.2434998</v>
      </c>
      <c r="G2802" s="50">
        <f t="shared" si="1"/>
        <v>-9272176730.8046894</v>
      </c>
      <c r="H2802" s="50">
        <f t="shared" si="1"/>
        <v>-9807225558.1051006</v>
      </c>
      <c r="I2802" s="50">
        <f t="shared" si="1"/>
        <v>-10072371684.2157</v>
      </c>
    </row>
    <row r="2803" spans="1:9" x14ac:dyDescent="0.2">
      <c r="A2803" s="49" t="s">
        <v>1079</v>
      </c>
      <c r="B2803" s="51">
        <f t="shared" ref="B2803:I2803" si="2">B2801+B2802</f>
        <v>1682412413.02001</v>
      </c>
      <c r="C2803" s="51">
        <f t="shared" si="2"/>
        <v>1937881279.8000088</v>
      </c>
      <c r="D2803" s="71">
        <f t="shared" si="2"/>
        <v>2040224427.4176903</v>
      </c>
      <c r="E2803" s="51">
        <f t="shared" si="2"/>
        <v>2172596023.4555206</v>
      </c>
      <c r="F2803" s="71">
        <f t="shared" si="2"/>
        <v>1981484762.9615993</v>
      </c>
      <c r="G2803" s="52">
        <f t="shared" si="2"/>
        <v>1962534554.9925098</v>
      </c>
      <c r="H2803" s="51">
        <f t="shared" si="2"/>
        <v>1925924371.3724995</v>
      </c>
      <c r="I2803" s="51">
        <f t="shared" si="2"/>
        <v>1888862790.9416008</v>
      </c>
    </row>
    <row r="2804" spans="1:9" x14ac:dyDescent="0.2">
      <c r="B2804" s="50"/>
      <c r="C2804" s="50"/>
      <c r="D2804" s="50"/>
      <c r="E2804" s="50"/>
      <c r="F2804" s="50"/>
      <c r="G2804" s="50"/>
      <c r="H2804" s="50"/>
      <c r="I2804" s="50"/>
    </row>
    <row r="2805" spans="1:9" x14ac:dyDescent="0.2">
      <c r="A2805" s="5" t="s">
        <v>1036</v>
      </c>
      <c r="B2805" s="50">
        <f>B1322</f>
        <v>816365111</v>
      </c>
      <c r="C2805" s="50">
        <f t="shared" ref="C2805:I2805" si="3">C1322</f>
        <v>915017451</v>
      </c>
      <c r="D2805" s="50">
        <f t="shared" si="3"/>
        <v>950726063.35785198</v>
      </c>
      <c r="E2805" s="50">
        <f t="shared" si="3"/>
        <v>1066853157.78348</v>
      </c>
      <c r="F2805" s="50">
        <f t="shared" si="3"/>
        <v>872259389.06248701</v>
      </c>
      <c r="G2805" s="50">
        <f t="shared" si="3"/>
        <v>806465795.84715998</v>
      </c>
      <c r="H2805" s="50">
        <f t="shared" si="3"/>
        <v>746802607.64377105</v>
      </c>
      <c r="I2805" s="50">
        <f t="shared" si="3"/>
        <v>675374233.18631697</v>
      </c>
    </row>
    <row r="2806" spans="1:9" x14ac:dyDescent="0.2">
      <c r="A2806" s="5" t="s">
        <v>1073</v>
      </c>
      <c r="B2806" s="50">
        <f>B1336</f>
        <v>0</v>
      </c>
      <c r="C2806" s="50">
        <f t="shared" ref="C2806:I2806" si="4">C1336</f>
        <v>0</v>
      </c>
      <c r="D2806" s="50">
        <f t="shared" si="4"/>
        <v>5007567.1261827201</v>
      </c>
      <c r="E2806" s="50">
        <f t="shared" si="4"/>
        <v>17193081.719434299</v>
      </c>
      <c r="F2806" s="50">
        <f t="shared" si="4"/>
        <v>30805791.146897499</v>
      </c>
      <c r="G2806" s="50">
        <f t="shared" si="4"/>
        <v>39678485.707880899</v>
      </c>
      <c r="H2806" s="50">
        <f t="shared" si="4"/>
        <v>48606681.775339</v>
      </c>
      <c r="I2806" s="50">
        <f t="shared" si="4"/>
        <v>57381580.022646002</v>
      </c>
    </row>
    <row r="2807" spans="1:9" x14ac:dyDescent="0.2">
      <c r="A2807" s="49" t="s">
        <v>1054</v>
      </c>
      <c r="B2807" s="51">
        <f>B2805+B2806</f>
        <v>816365111</v>
      </c>
      <c r="C2807" s="51">
        <f t="shared" ref="C2807:I2807" si="5">C2805+C2806</f>
        <v>915017451</v>
      </c>
      <c r="D2807" s="71">
        <f t="shared" si="5"/>
        <v>955733630.48403466</v>
      </c>
      <c r="E2807" s="51">
        <f t="shared" si="5"/>
        <v>1084046239.5029144</v>
      </c>
      <c r="F2807" s="71">
        <f t="shared" si="5"/>
        <v>903065180.20938456</v>
      </c>
      <c r="G2807" s="52">
        <f t="shared" si="5"/>
        <v>846144281.55504084</v>
      </c>
      <c r="H2807" s="51">
        <f t="shared" si="5"/>
        <v>795409289.41911006</v>
      </c>
      <c r="I2807" s="51">
        <f t="shared" si="5"/>
        <v>732755813.20896292</v>
      </c>
    </row>
    <row r="2808" spans="1:9" x14ac:dyDescent="0.2">
      <c r="B2808" s="50"/>
      <c r="C2808" s="50"/>
      <c r="D2808" s="50"/>
      <c r="E2808" s="50"/>
      <c r="F2808" s="50"/>
      <c r="G2808" s="50"/>
      <c r="H2808" s="50"/>
      <c r="I2808" s="50"/>
    </row>
    <row r="2809" spans="1:9" x14ac:dyDescent="0.2">
      <c r="A2809" s="5" t="s">
        <v>1060</v>
      </c>
      <c r="B2809" s="50">
        <f>B2556</f>
        <v>-411468865.44</v>
      </c>
      <c r="C2809" s="50">
        <f t="shared" ref="C2809:I2809" si="6">C2556</f>
        <v>-436307757.26999998</v>
      </c>
      <c r="D2809" s="50">
        <f t="shared" si="6"/>
        <v>-444238232.304371</v>
      </c>
      <c r="E2809" s="50">
        <f t="shared" si="6"/>
        <v>-464035430.90159702</v>
      </c>
      <c r="F2809" s="50">
        <f t="shared" si="6"/>
        <v>-508500010.091483</v>
      </c>
      <c r="G2809" s="50">
        <f t="shared" si="6"/>
        <v>-569483936.91397095</v>
      </c>
      <c r="H2809" s="50">
        <f t="shared" si="6"/>
        <v>-640688934.75604498</v>
      </c>
      <c r="I2809" s="50">
        <f t="shared" si="6"/>
        <v>-677302088.64041805</v>
      </c>
    </row>
    <row r="2810" spans="1:9" x14ac:dyDescent="0.2">
      <c r="A2810" s="5" t="s">
        <v>1061</v>
      </c>
      <c r="B2810" s="50">
        <f>B2557</f>
        <v>17908.73</v>
      </c>
      <c r="C2810" s="50">
        <f t="shared" ref="C2810:I2810" si="7">C2557</f>
        <v>10291.86</v>
      </c>
      <c r="D2810" s="50">
        <f t="shared" si="7"/>
        <v>11149.6</v>
      </c>
      <c r="E2810" s="50">
        <f t="shared" si="7"/>
        <v>0</v>
      </c>
      <c r="F2810" s="50">
        <f t="shared" si="7"/>
        <v>0</v>
      </c>
      <c r="G2810" s="50">
        <f t="shared" si="7"/>
        <v>0</v>
      </c>
      <c r="H2810" s="50">
        <f t="shared" si="7"/>
        <v>0</v>
      </c>
      <c r="I2810" s="50">
        <f t="shared" si="7"/>
        <v>0</v>
      </c>
    </row>
    <row r="2811" spans="1:9" x14ac:dyDescent="0.2">
      <c r="A2811" s="49" t="s">
        <v>1081</v>
      </c>
      <c r="B2811" s="51">
        <f>SUM(B2809:B2810)</f>
        <v>-411450956.70999998</v>
      </c>
      <c r="C2811" s="51">
        <f t="shared" ref="C2811:I2811" si="8">SUM(C2809:C2810)</f>
        <v>-436297465.40999997</v>
      </c>
      <c r="D2811" s="71">
        <f t="shared" si="8"/>
        <v>-444227082.70437098</v>
      </c>
      <c r="E2811" s="51">
        <f t="shared" si="8"/>
        <v>-464035430.90159702</v>
      </c>
      <c r="F2811" s="71">
        <f t="shared" si="8"/>
        <v>-508500010.091483</v>
      </c>
      <c r="G2811" s="52">
        <f t="shared" si="8"/>
        <v>-569483936.91397095</v>
      </c>
      <c r="H2811" s="51">
        <f t="shared" si="8"/>
        <v>-640688934.75604498</v>
      </c>
      <c r="I2811" s="51">
        <f t="shared" si="8"/>
        <v>-677302088.64041805</v>
      </c>
    </row>
    <row r="2814" spans="1:9" x14ac:dyDescent="0.2">
      <c r="B2814" s="4">
        <v>95965768.799999997</v>
      </c>
      <c r="C2814" s="4">
        <v>10130684.09</v>
      </c>
      <c r="D2814" s="4">
        <v>27736365.019762099</v>
      </c>
      <c r="E2814" s="4">
        <v>40157060.182471201</v>
      </c>
      <c r="F2814" s="4">
        <v>-3767051.4646095699</v>
      </c>
      <c r="G2814" s="4">
        <v>10020280.4326363</v>
      </c>
      <c r="H2814" s="4">
        <v>-20351738.871348999</v>
      </c>
      <c r="I2814" s="4">
        <v>-42577416.716736898</v>
      </c>
    </row>
  </sheetData>
  <printOptions gridLines="1"/>
  <pageMargins left="0.75" right="0.75" top="0.5" bottom="0.5" header="0.5" footer="0"/>
  <pageSetup scale="87" orientation="portrait" r:id="rId1"/>
  <headerFooter>
    <oddFooter>&amp;L&amp;9&amp;Z&amp;F&amp;R&amp;9&amp;A</oddFooter>
  </headerFooter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6"/>
  <sheetViews>
    <sheetView zoomScale="120" zoomScaleNormal="120" workbookViewId="0">
      <pane xSplit="1" ySplit="6" topLeftCell="D7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8984375" defaultRowHeight="14.1" customHeight="1" x14ac:dyDescent="0.25"/>
  <cols>
    <col min="1" max="1" width="23.8984375" style="15" customWidth="1"/>
    <col min="2" max="2" width="37.09765625" style="11" bestFit="1" customWidth="1"/>
    <col min="3" max="3" width="11.8984375" style="11" bestFit="1" customWidth="1"/>
    <col min="4" max="4" width="10" style="12" bestFit="1" customWidth="1"/>
    <col min="5" max="5" width="13.19921875" style="11" bestFit="1" customWidth="1"/>
    <col min="6" max="6" width="11.19921875" style="11" bestFit="1" customWidth="1"/>
    <col min="7" max="7" width="11.5" style="12" bestFit="1" customWidth="1"/>
    <col min="8" max="8" width="11.8984375" style="11" bestFit="1" customWidth="1"/>
    <col min="9" max="9" width="4.3984375" style="11" customWidth="1"/>
    <col min="10" max="10" width="10" style="11" bestFit="1" customWidth="1"/>
    <col min="11" max="12" width="9.19921875" style="11" bestFit="1" customWidth="1"/>
    <col min="13" max="16384" width="8.8984375" style="11"/>
  </cols>
  <sheetData>
    <row r="1" spans="1:12" s="78" customFormat="1" ht="14.1" customHeight="1" x14ac:dyDescent="0.25">
      <c r="A1" s="77" t="s">
        <v>1205</v>
      </c>
      <c r="D1" s="79"/>
      <c r="G1" s="79"/>
    </row>
    <row r="2" spans="1:12" s="78" customFormat="1" ht="14.1" customHeight="1" x14ac:dyDescent="0.25">
      <c r="A2" s="77" t="s">
        <v>1203</v>
      </c>
      <c r="D2" s="79"/>
      <c r="G2" s="79"/>
    </row>
    <row r="3" spans="1:12" s="78" customFormat="1" ht="14.1" customHeight="1" x14ac:dyDescent="0.25">
      <c r="A3" s="77"/>
      <c r="D3" s="79"/>
      <c r="G3" s="79"/>
    </row>
    <row r="4" spans="1:12" ht="14.1" customHeight="1" x14ac:dyDescent="0.25">
      <c r="C4" s="72">
        <v>7</v>
      </c>
    </row>
    <row r="5" spans="1:12" ht="14.1" customHeight="1" x14ac:dyDescent="0.25">
      <c r="C5" s="74" t="s">
        <v>1085</v>
      </c>
      <c r="D5" s="74"/>
      <c r="E5" s="74"/>
      <c r="F5" s="74"/>
      <c r="G5" s="74"/>
      <c r="H5" s="74"/>
      <c r="J5" s="74" t="s">
        <v>1084</v>
      </c>
      <c r="K5" s="74"/>
    </row>
    <row r="6" spans="1:12" ht="14.1" customHeight="1" x14ac:dyDescent="0.25">
      <c r="A6" s="16" t="s">
        <v>296</v>
      </c>
      <c r="B6" s="17" t="s">
        <v>532</v>
      </c>
      <c r="C6" s="18" t="s">
        <v>376</v>
      </c>
      <c r="D6" s="18" t="s">
        <v>377</v>
      </c>
      <c r="E6" s="18" t="s">
        <v>378</v>
      </c>
      <c r="F6" s="17" t="s">
        <v>374</v>
      </c>
      <c r="G6" s="18" t="s">
        <v>375</v>
      </c>
      <c r="H6" s="17" t="s">
        <v>379</v>
      </c>
      <c r="J6" s="17" t="s">
        <v>373</v>
      </c>
      <c r="K6" s="17" t="s">
        <v>1076</v>
      </c>
    </row>
    <row r="7" spans="1:12" ht="14.1" customHeight="1" x14ac:dyDescent="0.25">
      <c r="B7" s="13" t="s">
        <v>291</v>
      </c>
    </row>
    <row r="8" spans="1:12" ht="14.1" customHeight="1" x14ac:dyDescent="0.25">
      <c r="A8" s="15" t="s">
        <v>298</v>
      </c>
      <c r="B8" s="14" t="s">
        <v>10</v>
      </c>
      <c r="C8" s="12">
        <f>VLOOKUP($B8,'TAX  Schedule M'!$A$10:$I$263,$C$4,FALSE)</f>
        <v>30274672.562364198</v>
      </c>
      <c r="E8" s="12">
        <f>C8+D8</f>
        <v>30274672.562364198</v>
      </c>
      <c r="F8" s="12">
        <f>VLOOKUP($B8,'TAX  Schedule M'!$A$10:$I$263,$C$4,FALSE)</f>
        <v>30274672.562364198</v>
      </c>
      <c r="H8" s="12">
        <f>F8+G8</f>
        <v>30274672.562364198</v>
      </c>
      <c r="L8" s="12"/>
    </row>
    <row r="9" spans="1:12" ht="14.1" customHeight="1" x14ac:dyDescent="0.25">
      <c r="A9" s="15" t="s">
        <v>357</v>
      </c>
      <c r="B9" s="14" t="s">
        <v>11</v>
      </c>
      <c r="C9" s="12">
        <f>VLOOKUP($B9,'TAX  Schedule M'!$A$10:$I$263,$C$4,FALSE)</f>
        <v>-74758538.821567997</v>
      </c>
      <c r="E9" s="12">
        <f t="shared" ref="E9:E17" si="0">C9+D9</f>
        <v>-74758538.821567997</v>
      </c>
      <c r="F9" s="12">
        <f>VLOOKUP($B9,'TAX  Schedule M'!$A$10:$I$263,$C$4,FALSE)</f>
        <v>-74758538.821567997</v>
      </c>
      <c r="H9" s="12">
        <f t="shared" ref="H9:H17" si="1">F9+G9</f>
        <v>-74758538.821567997</v>
      </c>
      <c r="L9" s="12"/>
    </row>
    <row r="10" spans="1:12" ht="14.1" customHeight="1" x14ac:dyDescent="0.25">
      <c r="A10" s="15" t="s">
        <v>357</v>
      </c>
      <c r="B10" s="14" t="s">
        <v>24</v>
      </c>
      <c r="C10" s="12"/>
      <c r="E10" s="12">
        <f t="shared" ref="E10" si="2">C10+D10</f>
        <v>0</v>
      </c>
      <c r="F10" s="12">
        <f>VLOOKUP($B10,'TAX  Schedule M'!$A$10:$I$263,$C$4,FALSE)</f>
        <v>0</v>
      </c>
      <c r="H10" s="12">
        <f t="shared" ref="H10" si="3">F10+G10</f>
        <v>0</v>
      </c>
      <c r="L10" s="12"/>
    </row>
    <row r="11" spans="1:12" ht="14.1" customHeight="1" x14ac:dyDescent="0.25">
      <c r="A11" s="41" t="s">
        <v>357</v>
      </c>
      <c r="B11" s="42" t="s">
        <v>426</v>
      </c>
      <c r="C11" s="43"/>
      <c r="D11" s="43">
        <f>VLOOKUP($B11,'TAX  Gas Reserves'!$A$679:$I$697,$C$4,FALSE)</f>
        <v>12900247.7784339</v>
      </c>
      <c r="E11" s="43">
        <f>C11+D11</f>
        <v>12900247.7784339</v>
      </c>
      <c r="F11" s="43"/>
      <c r="G11" s="43">
        <f>VLOOKUP($B11,'TAX  Gas Reserves'!$A$613:$I$640,$C$4,FALSE)</f>
        <v>-1030911.19412802</v>
      </c>
      <c r="H11" s="43">
        <f>F11+G11</f>
        <v>-1030911.19412802</v>
      </c>
      <c r="L11" s="12"/>
    </row>
    <row r="12" spans="1:12" ht="14.1" customHeight="1" x14ac:dyDescent="0.25">
      <c r="A12" s="15" t="s">
        <v>356</v>
      </c>
      <c r="B12" s="14" t="s">
        <v>13</v>
      </c>
      <c r="C12" s="12">
        <f>VLOOKUP($B12,'TAX  Schedule M'!$A$10:$I$263,$C$4,FALSE)</f>
        <v>252905</v>
      </c>
      <c r="E12" s="12">
        <f t="shared" si="0"/>
        <v>252905</v>
      </c>
      <c r="F12" s="12">
        <f>VLOOKUP($B12,'TAX  Schedule M'!$A$10:$I$263,$C$4,FALSE)</f>
        <v>252905</v>
      </c>
      <c r="H12" s="12">
        <f t="shared" si="1"/>
        <v>252905</v>
      </c>
      <c r="L12" s="12"/>
    </row>
    <row r="13" spans="1:12" ht="14.1" customHeight="1" x14ac:dyDescent="0.25">
      <c r="A13" s="15" t="s">
        <v>1200</v>
      </c>
      <c r="B13" s="14" t="s">
        <v>18</v>
      </c>
      <c r="C13" s="12">
        <f>VLOOKUP($B13,'TAX  Schedule M'!$A$10:$I$263,$C$4,FALSE)</f>
        <v>43250</v>
      </c>
      <c r="E13" s="12">
        <f t="shared" ref="E13" si="4">C13+D13</f>
        <v>43250</v>
      </c>
      <c r="F13" s="12"/>
      <c r="H13" s="12">
        <f t="shared" ref="H13" si="5">F13+G13</f>
        <v>0</v>
      </c>
      <c r="L13" s="12"/>
    </row>
    <row r="14" spans="1:12" ht="14.1" customHeight="1" x14ac:dyDescent="0.25">
      <c r="A14" s="15" t="s">
        <v>299</v>
      </c>
      <c r="B14" s="14" t="s">
        <v>14</v>
      </c>
      <c r="C14" s="12">
        <f>VLOOKUP($B14,'TAX  Schedule M'!$A$10:$I$263,$C$4,FALSE)</f>
        <v>2236893.59440231</v>
      </c>
      <c r="E14" s="12">
        <f t="shared" si="0"/>
        <v>2236893.59440231</v>
      </c>
      <c r="F14" s="12">
        <f>VLOOKUP($B14,'TAX  Schedule M'!$A$10:$I$263,$C$4,FALSE)</f>
        <v>2236893.59440231</v>
      </c>
      <c r="H14" s="12">
        <f t="shared" si="1"/>
        <v>2236893.59440231</v>
      </c>
      <c r="L14" s="12"/>
    </row>
    <row r="15" spans="1:12" ht="14.1" customHeight="1" x14ac:dyDescent="0.25">
      <c r="A15" s="15" t="s">
        <v>355</v>
      </c>
      <c r="B15" s="14" t="s">
        <v>15</v>
      </c>
      <c r="C15" s="12">
        <f>VLOOKUP($B15,'TAX  Schedule M'!$A$10:$I$263,$C$4,FALSE)</f>
        <v>1944800.2080000001</v>
      </c>
      <c r="E15" s="12">
        <f t="shared" si="0"/>
        <v>1944800.2080000001</v>
      </c>
      <c r="F15" s="12">
        <f>VLOOKUP($B15,'TAX  Schedule M'!$A$10:$I$263,$C$4,FALSE)</f>
        <v>1944800.2080000001</v>
      </c>
      <c r="H15" s="12">
        <f t="shared" si="1"/>
        <v>1944800.2080000001</v>
      </c>
    </row>
    <row r="16" spans="1:12" ht="14.1" customHeight="1" x14ac:dyDescent="0.25">
      <c r="A16" s="15" t="s">
        <v>358</v>
      </c>
      <c r="B16" s="14" t="s">
        <v>19</v>
      </c>
      <c r="C16" s="12">
        <f>VLOOKUP($B16,'TAX  Schedule M'!$A$10:$I$263,$C$4,FALSE)</f>
        <v>0</v>
      </c>
      <c r="E16" s="12">
        <f t="shared" si="0"/>
        <v>0</v>
      </c>
      <c r="F16" s="12"/>
      <c r="H16" s="12">
        <f t="shared" si="1"/>
        <v>0</v>
      </c>
    </row>
    <row r="17" spans="1:11" ht="14.1" customHeight="1" x14ac:dyDescent="0.25">
      <c r="A17" s="15" t="s">
        <v>1083</v>
      </c>
      <c r="B17" s="14" t="s">
        <v>25</v>
      </c>
      <c r="C17" s="12"/>
      <c r="E17" s="12">
        <f t="shared" si="0"/>
        <v>0</v>
      </c>
      <c r="F17" s="12">
        <f>VLOOKUP($B17,'TAX  Schedule M'!$A$10:$I$263,$C$4,FALSE)</f>
        <v>-50000</v>
      </c>
      <c r="H17" s="12">
        <f t="shared" si="1"/>
        <v>-50000</v>
      </c>
    </row>
    <row r="18" spans="1:11" ht="14.1" customHeight="1" x14ac:dyDescent="0.25">
      <c r="B18" s="11" t="s">
        <v>293</v>
      </c>
      <c r="C18" s="45">
        <f t="shared" ref="C18:H18" si="6">SUM(C8:C17)</f>
        <v>-40006017.456801489</v>
      </c>
      <c r="D18" s="45">
        <f t="shared" si="6"/>
        <v>12900247.7784339</v>
      </c>
      <c r="E18" s="45">
        <f t="shared" si="6"/>
        <v>-27105769.678367589</v>
      </c>
      <c r="F18" s="45">
        <f t="shared" si="6"/>
        <v>-40099267.456801489</v>
      </c>
      <c r="G18" s="45">
        <f t="shared" si="6"/>
        <v>-1030911.19412802</v>
      </c>
      <c r="H18" s="45">
        <f t="shared" si="6"/>
        <v>-41130178.650929511</v>
      </c>
    </row>
    <row r="19" spans="1:11" ht="14.1" customHeight="1" x14ac:dyDescent="0.25">
      <c r="B19" s="11" t="s">
        <v>292</v>
      </c>
    </row>
    <row r="20" spans="1:11" ht="14.1" customHeight="1" x14ac:dyDescent="0.25">
      <c r="B20" s="13" t="s">
        <v>294</v>
      </c>
    </row>
    <row r="21" spans="1:11" ht="14.1" customHeight="1" x14ac:dyDescent="0.25">
      <c r="A21" s="15" t="s">
        <v>308</v>
      </c>
      <c r="B21" s="14" t="s">
        <v>103</v>
      </c>
      <c r="C21" s="12">
        <f>VLOOKUP($B21,'TAX  Schedule M'!$A$10:$I$263,$C$4,FALSE)</f>
        <v>-16511170.7037606</v>
      </c>
      <c r="E21" s="12">
        <f t="shared" ref="E21:E90" si="7">C21+D21</f>
        <v>-16511170.7037606</v>
      </c>
      <c r="F21" s="12">
        <f>VLOOKUP($B21,'TAX  Schedule M'!$A$10:$I$263,$C$4,FALSE)</f>
        <v>-16511170.7037606</v>
      </c>
      <c r="H21" s="12">
        <f t="shared" ref="H21:H90" si="8">F21+G21</f>
        <v>-16511170.7037606</v>
      </c>
      <c r="J21" s="12">
        <f>(-E21*0.35)+(K21*-0.35)</f>
        <v>5461069.7102688178</v>
      </c>
      <c r="K21" s="12">
        <f>(-F21*0.055)+(-G21*0.06)</f>
        <v>908114.38870683301</v>
      </c>
    </row>
    <row r="22" spans="1:11" ht="14.1" customHeight="1" x14ac:dyDescent="0.25">
      <c r="A22" s="15" t="s">
        <v>309</v>
      </c>
      <c r="B22" s="14" t="s">
        <v>169</v>
      </c>
      <c r="C22" s="12">
        <f>VLOOKUP($B22,'TAX  Schedule M'!$A$10:$I$263,$C$4,FALSE)</f>
        <v>0</v>
      </c>
      <c r="E22" s="12">
        <f t="shared" si="7"/>
        <v>0</v>
      </c>
      <c r="F22" s="12">
        <f>VLOOKUP($B22,'TAX  Schedule M'!$A$10:$I$263,$C$4,FALSE)</f>
        <v>0</v>
      </c>
      <c r="H22" s="12">
        <f t="shared" si="8"/>
        <v>0</v>
      </c>
      <c r="J22" s="12">
        <f t="shared" ref="J22:J85" si="9">(-E22*0.35)+(K22*-0.35)</f>
        <v>0</v>
      </c>
      <c r="K22" s="12">
        <f t="shared" ref="K22:K85" si="10">(-F22*0.055)+(-G22*0.06)</f>
        <v>0</v>
      </c>
    </row>
    <row r="23" spans="1:11" ht="14.1" customHeight="1" x14ac:dyDescent="0.25">
      <c r="A23" s="15" t="s">
        <v>333</v>
      </c>
      <c r="B23" s="14" t="s">
        <v>44</v>
      </c>
      <c r="C23" s="12">
        <f>VLOOKUP($B23,'TAX  Schedule M'!$A$10:$I$263,$C$4,FALSE)</f>
        <v>0</v>
      </c>
      <c r="E23" s="12">
        <f t="shared" si="7"/>
        <v>0</v>
      </c>
      <c r="F23" s="12">
        <f>VLOOKUP($B23,'TAX  Schedule M'!$A$10:$I$263,$C$4,FALSE)</f>
        <v>0</v>
      </c>
      <c r="H23" s="12">
        <f t="shared" si="8"/>
        <v>0</v>
      </c>
      <c r="J23" s="12">
        <f t="shared" si="9"/>
        <v>0</v>
      </c>
      <c r="K23" s="12">
        <f t="shared" si="10"/>
        <v>0</v>
      </c>
    </row>
    <row r="24" spans="1:11" ht="14.1" customHeight="1" x14ac:dyDescent="0.25">
      <c r="A24" s="15" t="s">
        <v>322</v>
      </c>
      <c r="B24" s="14" t="s">
        <v>45</v>
      </c>
      <c r="C24" s="12">
        <f>VLOOKUP($B24,'TAX  Schedule M'!$A$10:$I$263,$C$4,FALSE)</f>
        <v>0</v>
      </c>
      <c r="E24" s="12">
        <f t="shared" si="7"/>
        <v>0</v>
      </c>
      <c r="F24" s="12">
        <f>VLOOKUP($B24,'TAX  Schedule M'!$A$10:$I$263,$C$4,FALSE)</f>
        <v>0</v>
      </c>
      <c r="H24" s="12">
        <f t="shared" si="8"/>
        <v>0</v>
      </c>
      <c r="J24" s="12">
        <f t="shared" si="9"/>
        <v>0</v>
      </c>
      <c r="K24" s="12">
        <f t="shared" si="10"/>
        <v>0</v>
      </c>
    </row>
    <row r="25" spans="1:11" ht="14.1" customHeight="1" x14ac:dyDescent="0.25">
      <c r="A25" s="15" t="s">
        <v>360</v>
      </c>
      <c r="B25" s="14" t="s">
        <v>46</v>
      </c>
      <c r="C25" s="12">
        <f>VLOOKUP($B25,'TAX  Schedule M'!$A$10:$I$263,$C$4,FALSE)</f>
        <v>0</v>
      </c>
      <c r="E25" s="12">
        <f t="shared" si="7"/>
        <v>0</v>
      </c>
      <c r="F25" s="12">
        <f>VLOOKUP($B25,'TAX  Schedule M'!$A$10:$I$263,$C$4,FALSE)</f>
        <v>0</v>
      </c>
      <c r="H25" s="12">
        <f t="shared" si="8"/>
        <v>0</v>
      </c>
      <c r="J25" s="12">
        <f t="shared" si="9"/>
        <v>0</v>
      </c>
      <c r="K25" s="12">
        <f t="shared" si="10"/>
        <v>0</v>
      </c>
    </row>
    <row r="26" spans="1:11" ht="14.1" customHeight="1" x14ac:dyDescent="0.25">
      <c r="A26" s="15" t="s">
        <v>359</v>
      </c>
      <c r="B26" s="14" t="s">
        <v>170</v>
      </c>
      <c r="C26" s="12">
        <f>VLOOKUP($B26,'TAX  Schedule M'!$A$10:$I$263,$C$4,FALSE)</f>
        <v>-12246.72</v>
      </c>
      <c r="E26" s="12">
        <f t="shared" si="7"/>
        <v>-12246.72</v>
      </c>
      <c r="F26" s="12">
        <f>VLOOKUP($B26,'TAX  Schedule M'!$A$10:$I$263,$C$4,FALSE)</f>
        <v>-12246.72</v>
      </c>
      <c r="H26" s="12">
        <f t="shared" si="8"/>
        <v>-12246.72</v>
      </c>
      <c r="J26" s="12">
        <f t="shared" si="9"/>
        <v>4050.6026400000001</v>
      </c>
      <c r="K26" s="12">
        <f t="shared" si="10"/>
        <v>673.56959999999992</v>
      </c>
    </row>
    <row r="27" spans="1:11" ht="14.1" customHeight="1" x14ac:dyDescent="0.25">
      <c r="A27" s="15" t="s">
        <v>322</v>
      </c>
      <c r="B27" s="14" t="s">
        <v>47</v>
      </c>
      <c r="C27" s="12">
        <f>VLOOKUP($B27,'TAX  Schedule M'!$A$10:$I$263,$C$4,FALSE)</f>
        <v>-14801336</v>
      </c>
      <c r="E27" s="12">
        <f t="shared" si="7"/>
        <v>-14801336</v>
      </c>
      <c r="F27" s="12">
        <f>VLOOKUP($B27,'TAX  Schedule M'!$A$10:$I$263,$C$4,FALSE)</f>
        <v>-14801336</v>
      </c>
      <c r="H27" s="12">
        <f t="shared" si="8"/>
        <v>-14801336</v>
      </c>
      <c r="J27" s="12">
        <f t="shared" si="9"/>
        <v>4895541.8819999993</v>
      </c>
      <c r="K27" s="12">
        <f t="shared" si="10"/>
        <v>814073.48</v>
      </c>
    </row>
    <row r="28" spans="1:11" ht="14.1" customHeight="1" x14ac:dyDescent="0.25">
      <c r="A28" s="15" t="s">
        <v>317</v>
      </c>
      <c r="B28" s="14" t="s">
        <v>172</v>
      </c>
      <c r="C28" s="12">
        <f>VLOOKUP($B28,'TAX  Schedule M'!$A$10:$I$263,$C$4,FALSE)</f>
        <v>0</v>
      </c>
      <c r="E28" s="12">
        <f t="shared" si="7"/>
        <v>0</v>
      </c>
      <c r="F28" s="12">
        <f>VLOOKUP($B28,'TAX  Schedule M'!$A$10:$I$263,$C$4,FALSE)</f>
        <v>0</v>
      </c>
      <c r="H28" s="12">
        <f t="shared" si="8"/>
        <v>0</v>
      </c>
      <c r="J28" s="12">
        <f t="shared" si="9"/>
        <v>0</v>
      </c>
      <c r="K28" s="12">
        <f t="shared" si="10"/>
        <v>0</v>
      </c>
    </row>
    <row r="29" spans="1:11" ht="14.1" customHeight="1" x14ac:dyDescent="0.25">
      <c r="A29" s="15" t="s">
        <v>360</v>
      </c>
      <c r="B29" s="14" t="s">
        <v>173</v>
      </c>
      <c r="C29" s="12">
        <f>VLOOKUP($B29,'TAX  Schedule M'!$A$10:$I$263,$C$4,FALSE)</f>
        <v>0</v>
      </c>
      <c r="E29" s="12">
        <f t="shared" si="7"/>
        <v>0</v>
      </c>
      <c r="F29" s="12">
        <f>VLOOKUP($B29,'TAX  Schedule M'!$A$10:$I$263,$C$4,FALSE)</f>
        <v>0</v>
      </c>
      <c r="H29" s="12">
        <f t="shared" si="8"/>
        <v>0</v>
      </c>
      <c r="J29" s="12">
        <f t="shared" si="9"/>
        <v>0</v>
      </c>
      <c r="K29" s="12">
        <f t="shared" si="10"/>
        <v>0</v>
      </c>
    </row>
    <row r="30" spans="1:11" ht="14.1" customHeight="1" x14ac:dyDescent="0.25">
      <c r="A30" s="15" t="s">
        <v>307</v>
      </c>
      <c r="B30" s="14" t="s">
        <v>175</v>
      </c>
      <c r="C30" s="12">
        <f>VLOOKUP($B30,'TAX  Schedule M'!$A$10:$I$263,$C$4,FALSE)</f>
        <v>0</v>
      </c>
      <c r="E30" s="12">
        <f t="shared" si="7"/>
        <v>0</v>
      </c>
      <c r="F30" s="12">
        <f>VLOOKUP($B30,'TAX  Schedule M'!$A$10:$I$263,$C$4,FALSE)</f>
        <v>0</v>
      </c>
      <c r="H30" s="12">
        <f t="shared" si="8"/>
        <v>0</v>
      </c>
      <c r="J30" s="12">
        <f t="shared" si="9"/>
        <v>0</v>
      </c>
      <c r="K30" s="12">
        <f t="shared" si="10"/>
        <v>0</v>
      </c>
    </row>
    <row r="31" spans="1:11" ht="14.1" customHeight="1" x14ac:dyDescent="0.25">
      <c r="A31" s="15" t="s">
        <v>370</v>
      </c>
      <c r="B31" s="14" t="s">
        <v>48</v>
      </c>
      <c r="C31" s="12">
        <f>VLOOKUP($B31,'TAX  Schedule M'!$A$10:$I$263,$C$4,FALSE)</f>
        <v>-2981256</v>
      </c>
      <c r="E31" s="12">
        <f t="shared" si="7"/>
        <v>-2981256</v>
      </c>
      <c r="F31" s="12">
        <f>VLOOKUP($B31,'TAX  Schedule M'!$A$10:$I$263,$C$4,FALSE)</f>
        <v>-2981256</v>
      </c>
      <c r="H31" s="12">
        <f t="shared" si="8"/>
        <v>-2981256</v>
      </c>
      <c r="J31" s="12">
        <f t="shared" si="9"/>
        <v>986050.42200000002</v>
      </c>
      <c r="K31" s="12">
        <f t="shared" si="10"/>
        <v>163969.07999999999</v>
      </c>
    </row>
    <row r="32" spans="1:11" ht="14.1" customHeight="1" x14ac:dyDescent="0.25">
      <c r="A32" s="15" t="s">
        <v>371</v>
      </c>
      <c r="B32" s="14" t="s">
        <v>177</v>
      </c>
      <c r="C32" s="12">
        <f>VLOOKUP($B32,'TAX  Schedule M'!$A$10:$I$263,$C$4,FALSE)</f>
        <v>55767857.142856799</v>
      </c>
      <c r="E32" s="12">
        <f t="shared" si="7"/>
        <v>55767857.142856799</v>
      </c>
      <c r="F32" s="12">
        <f>VLOOKUP($B32,'TAX  Schedule M'!$A$10:$I$263,$C$4,FALSE)</f>
        <v>55767857.142856799</v>
      </c>
      <c r="H32" s="12">
        <f t="shared" si="8"/>
        <v>55767857.142856799</v>
      </c>
      <c r="J32" s="12">
        <f t="shared" si="9"/>
        <v>-18445218.749999885</v>
      </c>
      <c r="K32" s="12">
        <f t="shared" si="10"/>
        <v>-3067232.1428571241</v>
      </c>
    </row>
    <row r="33" spans="1:11" ht="14.1" customHeight="1" x14ac:dyDescent="0.25">
      <c r="A33" s="15" t="s">
        <v>371</v>
      </c>
      <c r="B33" s="14" t="s">
        <v>178</v>
      </c>
      <c r="C33" s="12">
        <f>VLOOKUP($B33,'TAX  Schedule M'!$A$10:$I$263,$C$4,FALSE)</f>
        <v>35022305.142857097</v>
      </c>
      <c r="E33" s="12">
        <f t="shared" si="7"/>
        <v>35022305.142857097</v>
      </c>
      <c r="F33" s="12">
        <f>VLOOKUP($B33,'TAX  Schedule M'!$A$10:$I$263,$C$4,FALSE)</f>
        <v>35022305.142857097</v>
      </c>
      <c r="H33" s="12">
        <f t="shared" si="8"/>
        <v>35022305.142857097</v>
      </c>
      <c r="J33" s="12">
        <f t="shared" si="9"/>
        <v>-11583627.425999984</v>
      </c>
      <c r="K33" s="12">
        <f t="shared" si="10"/>
        <v>-1926226.7828571403</v>
      </c>
    </row>
    <row r="34" spans="1:11" ht="14.1" customHeight="1" x14ac:dyDescent="0.25">
      <c r="A34" s="15" t="s">
        <v>371</v>
      </c>
      <c r="B34" s="14" t="s">
        <v>49</v>
      </c>
      <c r="C34" s="12">
        <f>VLOOKUP($B34,'TAX  Schedule M'!$A$10:$I$263,$C$4,FALSE)</f>
        <v>-758192.67857142806</v>
      </c>
      <c r="E34" s="12">
        <f t="shared" si="7"/>
        <v>-758192.67857142806</v>
      </c>
      <c r="F34" s="12">
        <f>VLOOKUP($B34,'TAX  Schedule M'!$A$10:$I$263,$C$4,FALSE)</f>
        <v>-758192.67857142806</v>
      </c>
      <c r="H34" s="12">
        <f t="shared" si="8"/>
        <v>-758192.67857142806</v>
      </c>
      <c r="J34" s="12">
        <f t="shared" si="9"/>
        <v>250772.22843749984</v>
      </c>
      <c r="K34" s="12">
        <f t="shared" si="10"/>
        <v>41700.59732142854</v>
      </c>
    </row>
    <row r="35" spans="1:11" ht="14.1" customHeight="1" x14ac:dyDescent="0.25">
      <c r="A35" s="15" t="s">
        <v>310</v>
      </c>
      <c r="B35" s="14" t="s">
        <v>51</v>
      </c>
      <c r="C35" s="12">
        <f>VLOOKUP($B35,'TAX  Schedule M'!$A$10:$I$263,$C$4,FALSE)</f>
        <v>115114.973999999</v>
      </c>
      <c r="E35" s="12">
        <f t="shared" si="7"/>
        <v>115114.973999999</v>
      </c>
      <c r="F35" s="12">
        <f>VLOOKUP($B35,'TAX  Schedule M'!$A$10:$I$263,$C$4,FALSE)</f>
        <v>115114.973999999</v>
      </c>
      <c r="H35" s="12">
        <f t="shared" si="8"/>
        <v>115114.973999999</v>
      </c>
      <c r="J35" s="12">
        <f t="shared" si="9"/>
        <v>-38074.277650499665</v>
      </c>
      <c r="K35" s="12">
        <f t="shared" si="10"/>
        <v>-6331.323569999945</v>
      </c>
    </row>
    <row r="36" spans="1:11" ht="14.1" customHeight="1" x14ac:dyDescent="0.25">
      <c r="A36" s="15" t="s">
        <v>326</v>
      </c>
      <c r="B36" s="14" t="s">
        <v>105</v>
      </c>
      <c r="C36" s="12">
        <f>VLOOKUP($B36,'TAX  Schedule M'!$A$10:$I$263,$C$4,FALSE)</f>
        <v>29329632.407999899</v>
      </c>
      <c r="E36" s="12">
        <f t="shared" si="7"/>
        <v>29329632.407999899</v>
      </c>
      <c r="F36" s="12">
        <f>VLOOKUP($B36,'TAX  Schedule M'!$A$10:$I$263,$C$4,FALSE)</f>
        <v>29329632.407999899</v>
      </c>
      <c r="H36" s="12">
        <f t="shared" si="8"/>
        <v>29329632.407999899</v>
      </c>
      <c r="J36" s="12">
        <f t="shared" si="9"/>
        <v>-9700775.9189459663</v>
      </c>
      <c r="K36" s="12">
        <f t="shared" si="10"/>
        <v>-1613129.7824399944</v>
      </c>
    </row>
    <row r="37" spans="1:11" ht="14.1" customHeight="1" x14ac:dyDescent="0.25">
      <c r="A37" s="15" t="s">
        <v>344</v>
      </c>
      <c r="B37" s="14" t="s">
        <v>181</v>
      </c>
      <c r="C37" s="12">
        <f>VLOOKUP($B37,'TAX  Schedule M'!$A$10:$I$263,$C$4,FALSE)</f>
        <v>0</v>
      </c>
      <c r="E37" s="12">
        <f t="shared" si="7"/>
        <v>0</v>
      </c>
      <c r="F37" s="12">
        <f>VLOOKUP($B37,'TAX  Schedule M'!$A$10:$I$263,$C$4,FALSE)</f>
        <v>0</v>
      </c>
      <c r="H37" s="12">
        <f t="shared" si="8"/>
        <v>0</v>
      </c>
      <c r="J37" s="12">
        <f t="shared" si="9"/>
        <v>0</v>
      </c>
      <c r="K37" s="12">
        <f t="shared" si="10"/>
        <v>0</v>
      </c>
    </row>
    <row r="38" spans="1:11" ht="14.1" customHeight="1" x14ac:dyDescent="0.25">
      <c r="A38" s="15" t="s">
        <v>305</v>
      </c>
      <c r="B38" s="14" t="s">
        <v>182</v>
      </c>
      <c r="C38" s="12">
        <f>VLOOKUP($B38,'TAX  Schedule M'!$A$10:$I$263,$C$4,FALSE)</f>
        <v>6193149.6471410301</v>
      </c>
      <c r="E38" s="12">
        <f t="shared" si="7"/>
        <v>6193149.6471410301</v>
      </c>
      <c r="F38" s="12">
        <f>VLOOKUP($B38,'TAX  Schedule M'!$A$10:$I$263,$C$4,FALSE)</f>
        <v>6193149.6471410301</v>
      </c>
      <c r="H38" s="12">
        <f t="shared" si="8"/>
        <v>6193149.6471410301</v>
      </c>
      <c r="J38" s="12">
        <f t="shared" si="9"/>
        <v>-2048384.2457918955</v>
      </c>
      <c r="K38" s="12">
        <f t="shared" si="10"/>
        <v>-340623.23059275665</v>
      </c>
    </row>
    <row r="39" spans="1:11" ht="14.1" customHeight="1" x14ac:dyDescent="0.25">
      <c r="A39" s="15" t="s">
        <v>305</v>
      </c>
      <c r="B39" s="14" t="s">
        <v>52</v>
      </c>
      <c r="C39" s="12">
        <f>VLOOKUP($B39,'TAX  Schedule M'!$A$10:$I$263,$C$4,FALSE)</f>
        <v>-245957.30834958499</v>
      </c>
      <c r="E39" s="12">
        <f t="shared" si="7"/>
        <v>-245957.30834958499</v>
      </c>
      <c r="F39" s="12">
        <f>VLOOKUP($B39,'TAX  Schedule M'!$A$10:$I$263,$C$4,FALSE)</f>
        <v>-245957.30834958499</v>
      </c>
      <c r="H39" s="12">
        <f t="shared" si="8"/>
        <v>-245957.30834958499</v>
      </c>
      <c r="J39" s="12">
        <f t="shared" si="9"/>
        <v>81350.379736625226</v>
      </c>
      <c r="K39" s="12">
        <f t="shared" si="10"/>
        <v>13527.651959227174</v>
      </c>
    </row>
    <row r="40" spans="1:11" ht="14.1" customHeight="1" x14ac:dyDescent="0.25">
      <c r="A40" s="15" t="s">
        <v>300</v>
      </c>
      <c r="B40" s="14" t="s">
        <v>106</v>
      </c>
      <c r="C40" s="12">
        <f>VLOOKUP($B40,'TAX  Schedule M'!$A$10:$I$263,$C$4,FALSE)</f>
        <v>-1233950698.5562201</v>
      </c>
      <c r="E40" s="12">
        <f t="shared" si="7"/>
        <v>-1233950698.5562201</v>
      </c>
      <c r="F40" s="12">
        <f>VLOOKUP($B40,'TAX  Schedule M'!$A$10:$I$263,$C$4,FALSE)</f>
        <v>-1233950698.5562201</v>
      </c>
      <c r="H40" s="12">
        <f t="shared" si="8"/>
        <v>-1233950698.5562201</v>
      </c>
      <c r="J40" s="12">
        <f t="shared" si="9"/>
        <v>408129193.54746979</v>
      </c>
      <c r="K40" s="12">
        <f t="shared" si="10"/>
        <v>67867288.420592099</v>
      </c>
    </row>
    <row r="41" spans="1:11" ht="14.1" customHeight="1" x14ac:dyDescent="0.25">
      <c r="A41" s="15" t="s">
        <v>300</v>
      </c>
      <c r="B41" s="14" t="s">
        <v>109</v>
      </c>
      <c r="C41" s="12">
        <f>VLOOKUP($B41,'TAX  Schedule M'!$A$10:$I$263,$C$4,FALSE)</f>
        <v>-1021620</v>
      </c>
      <c r="E41" s="12">
        <f t="shared" ref="E41" si="11">C41+D41</f>
        <v>-1021620</v>
      </c>
      <c r="F41" s="12">
        <f>VLOOKUP($B41,'TAX  Schedule M'!$A$10:$I$263,$C$4,FALSE)</f>
        <v>-1021620</v>
      </c>
      <c r="H41" s="12">
        <f t="shared" ref="H41" si="12">F41+G41</f>
        <v>-1021620</v>
      </c>
      <c r="J41" s="12">
        <f t="shared" si="9"/>
        <v>337900.815</v>
      </c>
      <c r="K41" s="12">
        <f t="shared" si="10"/>
        <v>56189.1</v>
      </c>
    </row>
    <row r="42" spans="1:11" ht="14.1" customHeight="1" x14ac:dyDescent="0.25">
      <c r="A42" s="41" t="s">
        <v>300</v>
      </c>
      <c r="B42" s="42" t="s">
        <v>404</v>
      </c>
      <c r="C42" s="43"/>
      <c r="D42" s="43">
        <f>VLOOKUP($B42,'TAX  Gas Reserves'!$A$679:$I$697,$C$4,FALSE)</f>
        <v>-38692035.2485862</v>
      </c>
      <c r="E42" s="43">
        <f>C42+D42</f>
        <v>-38692035.2485862</v>
      </c>
      <c r="F42" s="43"/>
      <c r="G42" s="43">
        <f>VLOOKUP($B42,'TAX  Gas Reserves'!$A$613:$I$640,$C$4,FALSE)</f>
        <v>-38692035.2485862</v>
      </c>
      <c r="H42" s="43">
        <f>F42+G42</f>
        <v>-38692035.2485862</v>
      </c>
      <c r="J42" s="12">
        <f t="shared" si="9"/>
        <v>12729679.59678486</v>
      </c>
      <c r="K42" s="12">
        <f t="shared" si="10"/>
        <v>2321522.1149151721</v>
      </c>
    </row>
    <row r="43" spans="1:11" ht="14.1" customHeight="1" x14ac:dyDescent="0.25">
      <c r="A43" s="15" t="s">
        <v>306</v>
      </c>
      <c r="B43" s="14" t="s">
        <v>110</v>
      </c>
      <c r="C43" s="12">
        <f>VLOOKUP($B43,'TAX  Schedule M'!$A$10:$I$263,$C$4,FALSE)</f>
        <v>8667571.9900000691</v>
      </c>
      <c r="E43" s="12">
        <f t="shared" si="7"/>
        <v>8667571.9900000691</v>
      </c>
      <c r="F43" s="12">
        <f>VLOOKUP($B43,'TAX  Schedule M'!$A$10:$I$263,$C$4,FALSE)</f>
        <v>8667571.9900000691</v>
      </c>
      <c r="H43" s="12">
        <f t="shared" si="8"/>
        <v>8667571.9900000691</v>
      </c>
      <c r="J43" s="12">
        <f t="shared" si="9"/>
        <v>-2866799.4356925227</v>
      </c>
      <c r="K43" s="12">
        <f t="shared" si="10"/>
        <v>-476716.45945000381</v>
      </c>
    </row>
    <row r="44" spans="1:11" ht="14.1" customHeight="1" x14ac:dyDescent="0.25">
      <c r="A44" s="15" t="s">
        <v>297</v>
      </c>
      <c r="B44" s="14" t="s">
        <v>111</v>
      </c>
      <c r="C44" s="12">
        <f>VLOOKUP($B44,'TAX  Schedule M'!$A$10:$I$263,$C$4,FALSE)</f>
        <v>1812854644.45294</v>
      </c>
      <c r="E44" s="12">
        <f t="shared" si="7"/>
        <v>1812854644.45294</v>
      </c>
      <c r="F44" s="12">
        <f>VLOOKUP($B44,'TAX  Schedule M'!$A$10:$I$263,$C$4,FALSE)</f>
        <v>1812854644.45294</v>
      </c>
      <c r="H44" s="12">
        <f t="shared" si="8"/>
        <v>1812854644.45294</v>
      </c>
      <c r="J44" s="12">
        <f t="shared" si="9"/>
        <v>-599601673.65280986</v>
      </c>
      <c r="K44" s="12">
        <f t="shared" si="10"/>
        <v>-99707005.444911703</v>
      </c>
    </row>
    <row r="45" spans="1:11" ht="14.1" customHeight="1" x14ac:dyDescent="0.25">
      <c r="A45" s="41" t="s">
        <v>297</v>
      </c>
      <c r="B45" s="42" t="s">
        <v>408</v>
      </c>
      <c r="C45" s="43"/>
      <c r="D45" s="43">
        <f>VLOOKUP($B45,'TAX  Gas Reserves'!$A$679:$I$697,$C$4,FALSE)</f>
        <v>153634488</v>
      </c>
      <c r="E45" s="43">
        <f>C45+D45</f>
        <v>153634488</v>
      </c>
      <c r="F45" s="43"/>
      <c r="G45" s="43">
        <f>VLOOKUP($B45,'TAX  Gas Reserves'!$A$613:$I$640,$C$4,FALSE)</f>
        <v>153634488</v>
      </c>
      <c r="H45" s="43">
        <f>F45+G45</f>
        <v>153634488</v>
      </c>
      <c r="J45" s="12">
        <f t="shared" si="9"/>
        <v>-50545746.552000001</v>
      </c>
      <c r="K45" s="12">
        <f t="shared" si="10"/>
        <v>-9218069.2799999993</v>
      </c>
    </row>
    <row r="46" spans="1:11" ht="14.1" customHeight="1" x14ac:dyDescent="0.25">
      <c r="A46" s="15" t="s">
        <v>1082</v>
      </c>
      <c r="B46" s="14" t="s">
        <v>112</v>
      </c>
      <c r="C46" s="12">
        <f>VLOOKUP($B46,'TAX  Schedule M'!$A$10:$I$263,$C$4,FALSE)</f>
        <v>-30274672.562364198</v>
      </c>
      <c r="E46" s="12">
        <f t="shared" si="7"/>
        <v>-30274672.562364198</v>
      </c>
      <c r="F46" s="12">
        <f>VLOOKUP($B46,'TAX  Schedule M'!$A$10:$I$263,$C$4,FALSE)</f>
        <v>-30274672.562364198</v>
      </c>
      <c r="H46" s="12">
        <f t="shared" si="8"/>
        <v>-30274672.562364198</v>
      </c>
      <c r="J46" s="12">
        <f t="shared" si="9"/>
        <v>10013347.950001959</v>
      </c>
      <c r="K46" s="12">
        <f t="shared" si="10"/>
        <v>1665106.9909300308</v>
      </c>
    </row>
    <row r="47" spans="1:11" ht="14.1" customHeight="1" x14ac:dyDescent="0.25">
      <c r="A47" s="41" t="s">
        <v>301</v>
      </c>
      <c r="B47" s="42" t="s">
        <v>409</v>
      </c>
      <c r="C47" s="43"/>
      <c r="D47" s="43">
        <f>VLOOKUP($B47,'TAX  Gas Reserves'!$A$679:$I$697,$C$4,FALSE)</f>
        <v>-375000000</v>
      </c>
      <c r="E47" s="43">
        <f>C47+D47</f>
        <v>-375000000</v>
      </c>
      <c r="F47" s="43"/>
      <c r="G47" s="43">
        <f>VLOOKUP($B47,'TAX  Gas Reserves'!$A$613:$I$640,$C$4,FALSE)</f>
        <v>-375000000</v>
      </c>
      <c r="H47" s="43">
        <f>F47+G47</f>
        <v>-375000000</v>
      </c>
      <c r="J47" s="12">
        <f t="shared" si="9"/>
        <v>123374999.99999999</v>
      </c>
      <c r="K47" s="12">
        <f t="shared" si="10"/>
        <v>22500000</v>
      </c>
    </row>
    <row r="48" spans="1:11" ht="14.1" customHeight="1" x14ac:dyDescent="0.25">
      <c r="A48" s="15" t="s">
        <v>300</v>
      </c>
      <c r="B48" s="14" t="s">
        <v>113</v>
      </c>
      <c r="C48" s="12">
        <f>VLOOKUP($B48,'TAX  Schedule M'!$A$10:$I$263,$C$4,FALSE)</f>
        <v>-1038367709.60772</v>
      </c>
      <c r="E48" s="12">
        <f t="shared" si="7"/>
        <v>-1038367709.60772</v>
      </c>
      <c r="F48" s="12">
        <f>VLOOKUP($B48,'TAX  Schedule M'!$A$10:$I$263,$C$4,FALSE)</f>
        <v>-1038367709.60772</v>
      </c>
      <c r="H48" s="12">
        <f t="shared" si="8"/>
        <v>-1038367709.60772</v>
      </c>
      <c r="J48" s="12">
        <f t="shared" si="9"/>
        <v>343440119.95275342</v>
      </c>
      <c r="K48" s="12">
        <f t="shared" si="10"/>
        <v>57110224.028424598</v>
      </c>
    </row>
    <row r="49" spans="1:11" ht="14.1" customHeight="1" x14ac:dyDescent="0.25">
      <c r="A49" s="41" t="s">
        <v>300</v>
      </c>
      <c r="B49" s="42" t="s">
        <v>406</v>
      </c>
      <c r="C49" s="43"/>
      <c r="D49" s="43">
        <f>VLOOKUP($B49,'TAX  Gas Reserves'!$A$679:$I$697,$C$4,FALSE)</f>
        <v>-50050094.7999999</v>
      </c>
      <c r="E49" s="43">
        <f>C49+D49</f>
        <v>-50050094.7999999</v>
      </c>
      <c r="F49" s="43"/>
      <c r="G49" s="43">
        <f>VLOOKUP($B49,'TAX  Gas Reserves'!$A$613:$I$640,$C$4,FALSE)</f>
        <v>-50050094.7999999</v>
      </c>
      <c r="H49" s="43">
        <f>F49+G49</f>
        <v>-50050094.7999999</v>
      </c>
      <c r="J49" s="12">
        <f t="shared" si="9"/>
        <v>16466481.189199965</v>
      </c>
      <c r="K49" s="12">
        <f t="shared" si="10"/>
        <v>3003005.687999994</v>
      </c>
    </row>
    <row r="50" spans="1:11" ht="14.1" customHeight="1" x14ac:dyDescent="0.25">
      <c r="A50" s="15" t="s">
        <v>307</v>
      </c>
      <c r="B50" s="14" t="s">
        <v>116</v>
      </c>
      <c r="C50" s="12">
        <f>VLOOKUP($B50,'TAX  Schedule M'!$A$10:$I$263,$C$4,FALSE)</f>
        <v>0</v>
      </c>
      <c r="E50" s="12">
        <f t="shared" si="7"/>
        <v>0</v>
      </c>
      <c r="F50" s="12">
        <f>VLOOKUP($B50,'TAX  Schedule M'!$A$10:$I$263,$C$4,FALSE)</f>
        <v>0</v>
      </c>
      <c r="H50" s="12">
        <f t="shared" si="8"/>
        <v>0</v>
      </c>
      <c r="J50" s="12">
        <f t="shared" si="9"/>
        <v>0</v>
      </c>
      <c r="K50" s="12">
        <f t="shared" si="10"/>
        <v>0</v>
      </c>
    </row>
    <row r="51" spans="1:11" ht="14.1" customHeight="1" x14ac:dyDescent="0.25">
      <c r="A51" s="15" t="s">
        <v>297</v>
      </c>
      <c r="B51" s="14" t="s">
        <v>117</v>
      </c>
      <c r="C51" s="12">
        <f>VLOOKUP($B51,'TAX  Schedule M'!$A$10:$I$263,$C$4,FALSE)</f>
        <v>-5438563.9333588397</v>
      </c>
      <c r="E51" s="12">
        <f t="shared" si="7"/>
        <v>-5438563.9333588397</v>
      </c>
      <c r="F51" s="12">
        <f>VLOOKUP($B51,'TAX  Schedule M'!$A$10:$I$263,$C$4,FALSE)</f>
        <v>-5438563.9333588397</v>
      </c>
      <c r="H51" s="12">
        <f t="shared" si="8"/>
        <v>-5438563.9333588397</v>
      </c>
      <c r="J51" s="12">
        <f t="shared" si="9"/>
        <v>1798805.020958436</v>
      </c>
      <c r="K51" s="12">
        <f t="shared" si="10"/>
        <v>299121.0163347362</v>
      </c>
    </row>
    <row r="52" spans="1:11" ht="14.1" customHeight="1" x14ac:dyDescent="0.25">
      <c r="A52" s="15" t="s">
        <v>1090</v>
      </c>
      <c r="B52" s="14" t="s">
        <v>118</v>
      </c>
      <c r="C52" s="12">
        <f>VLOOKUP($B52,'TAX  Schedule M'!$A$10:$I$263,$C$4,FALSE)</f>
        <v>-2236893.59440231</v>
      </c>
      <c r="E52" s="12">
        <f t="shared" si="7"/>
        <v>-2236893.59440231</v>
      </c>
      <c r="F52" s="12">
        <f>VLOOKUP($B52,'TAX  Schedule M'!$A$10:$I$263,$C$4,FALSE)</f>
        <v>-2236893.59440231</v>
      </c>
      <c r="H52" s="12">
        <f t="shared" si="8"/>
        <v>-2236893.59440231</v>
      </c>
      <c r="J52" s="12">
        <f t="shared" si="9"/>
        <v>739852.55634856399</v>
      </c>
      <c r="K52" s="12">
        <f t="shared" si="10"/>
        <v>123029.14769212705</v>
      </c>
    </row>
    <row r="53" spans="1:11" ht="14.1" customHeight="1" x14ac:dyDescent="0.25">
      <c r="A53" s="15" t="s">
        <v>302</v>
      </c>
      <c r="B53" s="14" t="s">
        <v>119</v>
      </c>
      <c r="C53" s="12">
        <f>VLOOKUP($B53,'TAX  Schedule M'!$A$10:$I$263,$C$4,FALSE)</f>
        <v>0</v>
      </c>
      <c r="E53" s="12">
        <f t="shared" si="7"/>
        <v>0</v>
      </c>
      <c r="F53" s="12">
        <f>VLOOKUP($B53,'TAX  Schedule M'!$A$10:$I$263,$C$4,FALSE)</f>
        <v>0</v>
      </c>
      <c r="H53" s="12">
        <f t="shared" si="8"/>
        <v>0</v>
      </c>
      <c r="J53" s="12">
        <f t="shared" si="9"/>
        <v>0</v>
      </c>
      <c r="K53" s="12">
        <f t="shared" si="10"/>
        <v>0</v>
      </c>
    </row>
    <row r="54" spans="1:11" ht="14.1" customHeight="1" x14ac:dyDescent="0.25">
      <c r="A54" s="15" t="s">
        <v>302</v>
      </c>
      <c r="B54" s="14" t="s">
        <v>120</v>
      </c>
      <c r="C54" s="12">
        <f>VLOOKUP($B54,'TAX  Schedule M'!$A$10:$I$263,$C$4,FALSE)</f>
        <v>0</v>
      </c>
      <c r="E54" s="12">
        <f t="shared" si="7"/>
        <v>0</v>
      </c>
      <c r="F54" s="12">
        <f>VLOOKUP($B54,'TAX  Schedule M'!$A$10:$I$263,$C$4,FALSE)</f>
        <v>0</v>
      </c>
      <c r="H54" s="12">
        <f t="shared" si="8"/>
        <v>0</v>
      </c>
      <c r="J54" s="12">
        <f t="shared" si="9"/>
        <v>0</v>
      </c>
      <c r="K54" s="12">
        <f t="shared" si="10"/>
        <v>0</v>
      </c>
    </row>
    <row r="55" spans="1:11" ht="14.1" customHeight="1" x14ac:dyDescent="0.25">
      <c r="A55" s="41" t="s">
        <v>302</v>
      </c>
      <c r="B55" s="42" t="s">
        <v>410</v>
      </c>
      <c r="C55" s="43"/>
      <c r="D55" s="43">
        <f>VLOOKUP($B55,'TAX  Gas Reserves'!$A$679:$I$697,$C$4,FALSE)</f>
        <v>-15791</v>
      </c>
      <c r="E55" s="43">
        <f>C55+D55</f>
        <v>-15791</v>
      </c>
      <c r="F55" s="43"/>
      <c r="G55" s="43">
        <f>VLOOKUP($B55,'TAX  Gas Reserves'!$A$613:$I$640,$C$4,FALSE)</f>
        <v>-15791</v>
      </c>
      <c r="H55" s="43">
        <f>F55+G55</f>
        <v>-15791</v>
      </c>
      <c r="J55" s="12">
        <f t="shared" si="9"/>
        <v>5195.2389999999996</v>
      </c>
      <c r="K55" s="12">
        <f t="shared" si="10"/>
        <v>947.45999999999992</v>
      </c>
    </row>
    <row r="56" spans="1:11" ht="14.1" customHeight="1" x14ac:dyDescent="0.25">
      <c r="A56" s="41" t="s">
        <v>302</v>
      </c>
      <c r="B56" s="42" t="s">
        <v>411</v>
      </c>
      <c r="C56" s="43"/>
      <c r="D56" s="43">
        <f>VLOOKUP($B56,'TAX  Gas Reserves'!$A$679:$I$697,$C$4,FALSE)</f>
        <v>9668</v>
      </c>
      <c r="E56" s="43">
        <f>C56+D56</f>
        <v>9668</v>
      </c>
      <c r="F56" s="43"/>
      <c r="G56" s="43">
        <f>VLOOKUP($B56,'TAX  Gas Reserves'!$A$613:$I$640,$C$4,FALSE)</f>
        <v>9668</v>
      </c>
      <c r="H56" s="43">
        <f>F56+G56</f>
        <v>9668</v>
      </c>
      <c r="J56" s="12">
        <f t="shared" si="9"/>
        <v>-3180.7719999999999</v>
      </c>
      <c r="K56" s="12">
        <f t="shared" si="10"/>
        <v>-580.07999999999993</v>
      </c>
    </row>
    <row r="57" spans="1:11" ht="14.1" customHeight="1" x14ac:dyDescent="0.25">
      <c r="A57" s="15" t="s">
        <v>338</v>
      </c>
      <c r="B57" s="14" t="s">
        <v>183</v>
      </c>
      <c r="C57" s="12">
        <f>VLOOKUP($B57,'TAX  Schedule M'!$A$10:$I$263,$C$4,FALSE)</f>
        <v>-68387688</v>
      </c>
      <c r="E57" s="12">
        <f t="shared" si="7"/>
        <v>-68387688</v>
      </c>
      <c r="F57" s="12">
        <f>VLOOKUP($B57,'TAX  Schedule M'!$A$10:$I$263,$C$4,FALSE)</f>
        <v>-68387688</v>
      </c>
      <c r="H57" s="12">
        <f t="shared" si="8"/>
        <v>-68387688</v>
      </c>
      <c r="J57" s="12">
        <f t="shared" si="9"/>
        <v>22619227.805999998</v>
      </c>
      <c r="K57" s="12">
        <f t="shared" si="10"/>
        <v>3761322.84</v>
      </c>
    </row>
    <row r="58" spans="1:11" ht="14.1" customHeight="1" x14ac:dyDescent="0.25">
      <c r="A58" s="15" t="s">
        <v>329</v>
      </c>
      <c r="B58" s="14" t="s">
        <v>54</v>
      </c>
      <c r="C58" s="12">
        <f>VLOOKUP($B58,'TAX  Schedule M'!$A$10:$I$263,$C$4,FALSE)</f>
        <v>0</v>
      </c>
      <c r="E58" s="12">
        <f t="shared" si="7"/>
        <v>0</v>
      </c>
      <c r="F58" s="12">
        <f>VLOOKUP($B58,'TAX  Schedule M'!$A$10:$I$263,$C$4,FALSE)</f>
        <v>0</v>
      </c>
      <c r="H58" s="12">
        <f t="shared" si="8"/>
        <v>0</v>
      </c>
      <c r="J58" s="12">
        <f t="shared" si="9"/>
        <v>0</v>
      </c>
      <c r="K58" s="12">
        <f t="shared" si="10"/>
        <v>0</v>
      </c>
    </row>
    <row r="59" spans="1:11" ht="14.1" customHeight="1" x14ac:dyDescent="0.25">
      <c r="A59" s="15" t="s">
        <v>361</v>
      </c>
      <c r="B59" s="14" t="s">
        <v>55</v>
      </c>
      <c r="C59" s="12">
        <f>VLOOKUP($B59,'TAX  Schedule M'!$A$10:$I$263,$C$4,FALSE)</f>
        <v>4648856</v>
      </c>
      <c r="E59" s="12">
        <f t="shared" si="7"/>
        <v>4648856</v>
      </c>
      <c r="F59" s="12">
        <f>VLOOKUP($B59,'TAX  Schedule M'!$A$10:$I$263,$C$4,FALSE)</f>
        <v>4648856</v>
      </c>
      <c r="H59" s="12">
        <f t="shared" si="8"/>
        <v>4648856</v>
      </c>
      <c r="J59" s="12">
        <f t="shared" si="9"/>
        <v>-1537609.122</v>
      </c>
      <c r="K59" s="12">
        <f t="shared" si="10"/>
        <v>-255687.08</v>
      </c>
    </row>
    <row r="60" spans="1:11" ht="14.1" customHeight="1" x14ac:dyDescent="0.25">
      <c r="A60" s="15" t="s">
        <v>369</v>
      </c>
      <c r="B60" s="14" t="s">
        <v>56</v>
      </c>
      <c r="C60" s="12">
        <f>VLOOKUP($B60,'TAX  Schedule M'!$A$10:$I$263,$C$4,FALSE)</f>
        <v>355637.48399999901</v>
      </c>
      <c r="E60" s="12">
        <f t="shared" si="7"/>
        <v>355637.48399999901</v>
      </c>
      <c r="F60" s="12">
        <f>VLOOKUP($B60,'TAX  Schedule M'!$A$10:$I$263,$C$4,FALSE)</f>
        <v>355637.48399999901</v>
      </c>
      <c r="H60" s="12">
        <f t="shared" si="8"/>
        <v>355637.48399999901</v>
      </c>
      <c r="J60" s="12">
        <f t="shared" si="9"/>
        <v>-117627.09783299967</v>
      </c>
      <c r="K60" s="12">
        <f t="shared" si="10"/>
        <v>-19560.061619999946</v>
      </c>
    </row>
    <row r="61" spans="1:11" ht="14.1" customHeight="1" x14ac:dyDescent="0.25">
      <c r="A61" s="15" t="s">
        <v>339</v>
      </c>
      <c r="B61" s="14" t="s">
        <v>57</v>
      </c>
      <c r="C61" s="12">
        <f>VLOOKUP($B61,'TAX  Schedule M'!$A$10:$I$263,$C$4,FALSE)</f>
        <v>1600135.12</v>
      </c>
      <c r="E61" s="12">
        <f t="shared" si="7"/>
        <v>1600135.12</v>
      </c>
      <c r="F61" s="12">
        <f>VLOOKUP($B61,'TAX  Schedule M'!$A$10:$I$263,$C$4,FALSE)</f>
        <v>1600135.12</v>
      </c>
      <c r="H61" s="12">
        <f t="shared" si="8"/>
        <v>1600135.12</v>
      </c>
      <c r="J61" s="12">
        <f t="shared" si="9"/>
        <v>-529244.69094</v>
      </c>
      <c r="K61" s="12">
        <f t="shared" si="10"/>
        <v>-88007.431600000011</v>
      </c>
    </row>
    <row r="62" spans="1:11" ht="14.1" customHeight="1" x14ac:dyDescent="0.25">
      <c r="A62" s="15" t="s">
        <v>353</v>
      </c>
      <c r="B62" s="14" t="s">
        <v>121</v>
      </c>
      <c r="C62" s="12">
        <f>VLOOKUP($B62,'TAX  Schedule M'!$A$10:$I$263,$C$4,FALSE)</f>
        <v>4577640.4999999898</v>
      </c>
      <c r="E62" s="12">
        <f t="shared" si="7"/>
        <v>4577640.4999999898</v>
      </c>
      <c r="F62" s="12">
        <f>VLOOKUP($B62,'TAX  Schedule M'!$A$10:$I$263,$C$4,FALSE)</f>
        <v>4577640.4999999898</v>
      </c>
      <c r="H62" s="12">
        <f t="shared" si="8"/>
        <v>4577640.4999999898</v>
      </c>
      <c r="J62" s="12">
        <f t="shared" si="9"/>
        <v>-1514054.5953749965</v>
      </c>
      <c r="K62" s="12">
        <f t="shared" si="10"/>
        <v>-251770.22749999943</v>
      </c>
    </row>
    <row r="63" spans="1:11" ht="14.1" customHeight="1" x14ac:dyDescent="0.25">
      <c r="A63" s="15" t="s">
        <v>339</v>
      </c>
      <c r="B63" s="14" t="s">
        <v>58</v>
      </c>
      <c r="C63" s="12">
        <f>VLOOKUP($B63,'TAX  Schedule M'!$A$10:$I$263,$C$4,FALSE)</f>
        <v>0</v>
      </c>
      <c r="E63" s="12">
        <f t="shared" si="7"/>
        <v>0</v>
      </c>
      <c r="F63" s="12">
        <f>VLOOKUP($B63,'TAX  Schedule M'!$A$10:$I$263,$C$4,FALSE)</f>
        <v>0</v>
      </c>
      <c r="H63" s="12">
        <f t="shared" si="8"/>
        <v>0</v>
      </c>
      <c r="J63" s="12">
        <f t="shared" si="9"/>
        <v>0</v>
      </c>
      <c r="K63" s="12">
        <f t="shared" si="10"/>
        <v>0</v>
      </c>
    </row>
    <row r="64" spans="1:11" ht="14.1" customHeight="1" x14ac:dyDescent="0.25">
      <c r="A64" s="15" t="s">
        <v>339</v>
      </c>
      <c r="B64" s="14" t="s">
        <v>59</v>
      </c>
      <c r="C64" s="12">
        <f>VLOOKUP($B64,'TAX  Schedule M'!$A$10:$I$263,$C$4,FALSE)</f>
        <v>-10175181</v>
      </c>
      <c r="E64" s="12">
        <f t="shared" si="7"/>
        <v>-10175181</v>
      </c>
      <c r="F64" s="12">
        <f>VLOOKUP($B64,'TAX  Schedule M'!$A$10:$I$263,$C$4,FALSE)</f>
        <v>-10175181</v>
      </c>
      <c r="H64" s="12">
        <f t="shared" si="8"/>
        <v>-10175181</v>
      </c>
      <c r="J64" s="12">
        <f t="shared" si="9"/>
        <v>3365441.1157499999</v>
      </c>
      <c r="K64" s="12">
        <f t="shared" si="10"/>
        <v>559634.95499999996</v>
      </c>
    </row>
    <row r="65" spans="1:11" ht="14.1" customHeight="1" x14ac:dyDescent="0.25">
      <c r="A65" s="15" t="s">
        <v>339</v>
      </c>
      <c r="B65" s="14" t="s">
        <v>60</v>
      </c>
      <c r="C65" s="12">
        <f>VLOOKUP($B65,'TAX  Schedule M'!$A$10:$I$263,$C$4,FALSE)</f>
        <v>0</v>
      </c>
      <c r="E65" s="12">
        <f t="shared" si="7"/>
        <v>0</v>
      </c>
      <c r="F65" s="12">
        <f>VLOOKUP($B65,'TAX  Schedule M'!$A$10:$I$263,$C$4,FALSE)</f>
        <v>0</v>
      </c>
      <c r="H65" s="12">
        <f t="shared" si="8"/>
        <v>0</v>
      </c>
      <c r="J65" s="12">
        <f t="shared" si="9"/>
        <v>0</v>
      </c>
      <c r="K65" s="12">
        <f t="shared" si="10"/>
        <v>0</v>
      </c>
    </row>
    <row r="66" spans="1:11" ht="14.1" customHeight="1" x14ac:dyDescent="0.25">
      <c r="A66" s="15" t="s">
        <v>314</v>
      </c>
      <c r="B66" s="14" t="s">
        <v>61</v>
      </c>
      <c r="C66" s="12">
        <f>VLOOKUP($B66,'TAX  Schedule M'!$A$10:$I$263,$C$4,FALSE)</f>
        <v>1280436.77</v>
      </c>
      <c r="E66" s="12">
        <f t="shared" si="7"/>
        <v>1280436.77</v>
      </c>
      <c r="F66" s="12">
        <f>VLOOKUP($B66,'TAX  Schedule M'!$A$10:$I$263,$C$4,FALSE)</f>
        <v>1280436.77</v>
      </c>
      <c r="H66" s="12">
        <f t="shared" si="8"/>
        <v>1280436.77</v>
      </c>
      <c r="J66" s="12">
        <f t="shared" si="9"/>
        <v>-423504.46167749999</v>
      </c>
      <c r="K66" s="12">
        <f t="shared" si="10"/>
        <v>-70424.022349999999</v>
      </c>
    </row>
    <row r="67" spans="1:11" ht="14.1" customHeight="1" x14ac:dyDescent="0.25">
      <c r="A67" s="15" t="s">
        <v>339</v>
      </c>
      <c r="B67" s="14" t="s">
        <v>63</v>
      </c>
      <c r="C67" s="12">
        <f>VLOOKUP($B67,'TAX  Schedule M'!$A$10:$I$263,$C$4,FALSE)</f>
        <v>0</v>
      </c>
      <c r="E67" s="12">
        <f t="shared" si="7"/>
        <v>0</v>
      </c>
      <c r="F67" s="12">
        <f>VLOOKUP($B67,'TAX  Schedule M'!$A$10:$I$263,$C$4,FALSE)</f>
        <v>0</v>
      </c>
      <c r="H67" s="12">
        <f t="shared" si="8"/>
        <v>0</v>
      </c>
      <c r="J67" s="12">
        <f t="shared" si="9"/>
        <v>0</v>
      </c>
      <c r="K67" s="12">
        <f t="shared" si="10"/>
        <v>0</v>
      </c>
    </row>
    <row r="68" spans="1:11" ht="14.1" customHeight="1" x14ac:dyDescent="0.25">
      <c r="A68" s="15" t="s">
        <v>368</v>
      </c>
      <c r="B68" s="14" t="s">
        <v>64</v>
      </c>
      <c r="C68" s="12">
        <f>VLOOKUP($B68,'TAX  Schedule M'!$A$10:$I$263,$C$4,FALSE)</f>
        <v>0</v>
      </c>
      <c r="E68" s="12">
        <f t="shared" si="7"/>
        <v>0</v>
      </c>
      <c r="F68" s="12">
        <f>VLOOKUP($B68,'TAX  Schedule M'!$A$10:$I$263,$C$4,FALSE)</f>
        <v>0</v>
      </c>
      <c r="H68" s="12">
        <f t="shared" si="8"/>
        <v>0</v>
      </c>
      <c r="J68" s="12">
        <f t="shared" si="9"/>
        <v>0</v>
      </c>
      <c r="K68" s="12">
        <f t="shared" si="10"/>
        <v>0</v>
      </c>
    </row>
    <row r="69" spans="1:11" ht="14.1" customHeight="1" x14ac:dyDescent="0.25">
      <c r="A69" s="15" t="s">
        <v>303</v>
      </c>
      <c r="B69" s="14" t="s">
        <v>187</v>
      </c>
      <c r="C69" s="12">
        <f>VLOOKUP($B69,'TAX  Schedule M'!$A$10:$I$263,$C$4,FALSE)</f>
        <v>0</v>
      </c>
      <c r="E69" s="12">
        <f t="shared" si="7"/>
        <v>0</v>
      </c>
      <c r="F69" s="12">
        <f>VLOOKUP($B69,'TAX  Schedule M'!$A$10:$I$263,$C$4,FALSE)</f>
        <v>0</v>
      </c>
      <c r="H69" s="12">
        <f t="shared" si="8"/>
        <v>0</v>
      </c>
      <c r="J69" s="12">
        <f t="shared" si="9"/>
        <v>0</v>
      </c>
      <c r="K69" s="12">
        <f t="shared" si="10"/>
        <v>0</v>
      </c>
    </row>
    <row r="70" spans="1:11" ht="14.1" customHeight="1" x14ac:dyDescent="0.25">
      <c r="A70" s="15" t="s">
        <v>303</v>
      </c>
      <c r="B70" s="14" t="s">
        <v>188</v>
      </c>
      <c r="C70" s="12">
        <f>VLOOKUP($B70,'TAX  Schedule M'!$A$10:$I$263,$C$4,FALSE)</f>
        <v>0</v>
      </c>
      <c r="E70" s="12">
        <f t="shared" si="7"/>
        <v>0</v>
      </c>
      <c r="F70" s="12">
        <f>VLOOKUP($B70,'TAX  Schedule M'!$A$10:$I$263,$C$4,FALSE)</f>
        <v>0</v>
      </c>
      <c r="H70" s="12">
        <f t="shared" si="8"/>
        <v>0</v>
      </c>
      <c r="J70" s="12">
        <f t="shared" si="9"/>
        <v>0</v>
      </c>
      <c r="K70" s="12">
        <f t="shared" si="10"/>
        <v>0</v>
      </c>
    </row>
    <row r="71" spans="1:11" ht="14.1" customHeight="1" x14ac:dyDescent="0.25">
      <c r="A71" s="15" t="s">
        <v>303</v>
      </c>
      <c r="B71" s="14" t="s">
        <v>190</v>
      </c>
      <c r="C71" s="12">
        <f>VLOOKUP($B71,'TAX  Schedule M'!$A$10:$I$263,$C$4,FALSE)</f>
        <v>0</v>
      </c>
      <c r="E71" s="12">
        <f t="shared" si="7"/>
        <v>0</v>
      </c>
      <c r="F71" s="12">
        <f>VLOOKUP($B71,'TAX  Schedule M'!$A$10:$I$263,$C$4,FALSE)</f>
        <v>0</v>
      </c>
      <c r="H71" s="12">
        <f t="shared" si="8"/>
        <v>0</v>
      </c>
      <c r="J71" s="12">
        <f t="shared" si="9"/>
        <v>0</v>
      </c>
      <c r="K71" s="12">
        <f t="shared" si="10"/>
        <v>0</v>
      </c>
    </row>
    <row r="72" spans="1:11" ht="14.1" customHeight="1" x14ac:dyDescent="0.25">
      <c r="A72" s="15" t="s">
        <v>303</v>
      </c>
      <c r="B72" s="14" t="s">
        <v>191</v>
      </c>
      <c r="C72" s="12">
        <f>VLOOKUP($B72,'TAX  Schedule M'!$A$10:$I$263,$C$4,FALSE)</f>
        <v>-3.8882717490196202E-8</v>
      </c>
      <c r="E72" s="12">
        <f t="shared" si="7"/>
        <v>-3.8882717490196202E-8</v>
      </c>
      <c r="F72" s="12">
        <f>VLOOKUP($B72,'TAX  Schedule M'!$A$10:$I$263,$C$4,FALSE)</f>
        <v>-3.8882717490196202E-8</v>
      </c>
      <c r="H72" s="12">
        <f t="shared" si="8"/>
        <v>-3.8882717490196202E-8</v>
      </c>
      <c r="J72" s="12">
        <f t="shared" si="9"/>
        <v>1.2860458809882393E-8</v>
      </c>
      <c r="K72" s="12">
        <f t="shared" si="10"/>
        <v>2.138549461960791E-9</v>
      </c>
    </row>
    <row r="73" spans="1:11" ht="14.1" customHeight="1" x14ac:dyDescent="0.25">
      <c r="A73" s="15" t="s">
        <v>303</v>
      </c>
      <c r="B73" s="14" t="s">
        <v>192</v>
      </c>
      <c r="C73" s="12">
        <f>VLOOKUP($B73,'TAX  Schedule M'!$A$10:$I$263,$C$4,FALSE)</f>
        <v>0</v>
      </c>
      <c r="E73" s="12">
        <f t="shared" si="7"/>
        <v>0</v>
      </c>
      <c r="F73" s="12">
        <f>VLOOKUP($B73,'TAX  Schedule M'!$A$10:$I$263,$C$4,FALSE)</f>
        <v>0</v>
      </c>
      <c r="H73" s="12">
        <f t="shared" si="8"/>
        <v>0</v>
      </c>
      <c r="J73" s="12">
        <f t="shared" si="9"/>
        <v>0</v>
      </c>
      <c r="K73" s="12">
        <f t="shared" si="10"/>
        <v>0</v>
      </c>
    </row>
    <row r="74" spans="1:11" ht="14.1" customHeight="1" x14ac:dyDescent="0.25">
      <c r="A74" s="15" t="s">
        <v>319</v>
      </c>
      <c r="B74" s="14" t="s">
        <v>193</v>
      </c>
      <c r="C74" s="12">
        <f>VLOOKUP($B74,'TAX  Schedule M'!$A$10:$I$263,$C$4,FALSE)</f>
        <v>0</v>
      </c>
      <c r="E74" s="12">
        <f t="shared" si="7"/>
        <v>0</v>
      </c>
      <c r="F74" s="12">
        <f>VLOOKUP($B74,'TAX  Schedule M'!$A$10:$I$263,$C$4,FALSE)</f>
        <v>0</v>
      </c>
      <c r="H74" s="12">
        <f t="shared" si="8"/>
        <v>0</v>
      </c>
      <c r="J74" s="12">
        <f t="shared" si="9"/>
        <v>0</v>
      </c>
      <c r="K74" s="12">
        <f t="shared" si="10"/>
        <v>0</v>
      </c>
    </row>
    <row r="75" spans="1:11" ht="14.1" customHeight="1" x14ac:dyDescent="0.25">
      <c r="A75" s="15" t="s">
        <v>315</v>
      </c>
      <c r="B75" s="14" t="s">
        <v>69</v>
      </c>
      <c r="C75" s="12">
        <f>VLOOKUP($B75,'TAX  Schedule M'!$A$10:$I$263,$C$4,FALSE)</f>
        <v>0</v>
      </c>
      <c r="E75" s="12">
        <f t="shared" si="7"/>
        <v>0</v>
      </c>
      <c r="F75" s="12">
        <f>VLOOKUP($B75,'TAX  Schedule M'!$A$10:$I$263,$C$4,FALSE)</f>
        <v>0</v>
      </c>
      <c r="H75" s="12">
        <f t="shared" si="8"/>
        <v>0</v>
      </c>
      <c r="J75" s="12">
        <f t="shared" si="9"/>
        <v>0</v>
      </c>
      <c r="K75" s="12">
        <f t="shared" si="10"/>
        <v>0</v>
      </c>
    </row>
    <row r="76" spans="1:11" ht="14.1" customHeight="1" x14ac:dyDescent="0.25">
      <c r="A76" s="15" t="s">
        <v>321</v>
      </c>
      <c r="B76" s="14" t="s">
        <v>194</v>
      </c>
      <c r="C76" s="12">
        <f>VLOOKUP($B76,'TAX  Schedule M'!$A$10:$I$263,$C$4,FALSE)</f>
        <v>0</v>
      </c>
      <c r="E76" s="12">
        <f t="shared" si="7"/>
        <v>0</v>
      </c>
      <c r="F76" s="12">
        <f>VLOOKUP($B76,'TAX  Schedule M'!$A$10:$I$263,$C$4,FALSE)</f>
        <v>0</v>
      </c>
      <c r="H76" s="12">
        <f t="shared" si="8"/>
        <v>0</v>
      </c>
      <c r="J76" s="12">
        <f t="shared" si="9"/>
        <v>0</v>
      </c>
      <c r="K76" s="12">
        <f t="shared" si="10"/>
        <v>0</v>
      </c>
    </row>
    <row r="77" spans="1:11" ht="14.1" customHeight="1" x14ac:dyDescent="0.25">
      <c r="A77" s="15" t="s">
        <v>340</v>
      </c>
      <c r="B77" s="14" t="s">
        <v>70</v>
      </c>
      <c r="C77" s="12">
        <f>VLOOKUP($B77,'TAX  Schedule M'!$A$10:$I$263,$C$4,FALSE)</f>
        <v>0</v>
      </c>
      <c r="E77" s="12">
        <f t="shared" si="7"/>
        <v>0</v>
      </c>
      <c r="F77" s="12">
        <f>VLOOKUP($B77,'TAX  Schedule M'!$A$10:$I$263,$C$4,FALSE)</f>
        <v>0</v>
      </c>
      <c r="H77" s="12">
        <f t="shared" si="8"/>
        <v>0</v>
      </c>
      <c r="J77" s="12">
        <f t="shared" si="9"/>
        <v>0</v>
      </c>
      <c r="K77" s="12">
        <f t="shared" si="10"/>
        <v>0</v>
      </c>
    </row>
    <row r="78" spans="1:11" ht="14.1" customHeight="1" x14ac:dyDescent="0.25">
      <c r="A78" s="15" t="s">
        <v>316</v>
      </c>
      <c r="B78" s="14" t="s">
        <v>71</v>
      </c>
      <c r="C78" s="12">
        <f>VLOOKUP($B78,'TAX  Schedule M'!$A$10:$I$263,$C$4,FALSE)</f>
        <v>0</v>
      </c>
      <c r="E78" s="12">
        <f t="shared" si="7"/>
        <v>0</v>
      </c>
      <c r="F78" s="12">
        <f>VLOOKUP($B78,'TAX  Schedule M'!$A$10:$I$263,$C$4,FALSE)</f>
        <v>0</v>
      </c>
      <c r="H78" s="12">
        <f t="shared" si="8"/>
        <v>0</v>
      </c>
      <c r="J78" s="12">
        <f t="shared" si="9"/>
        <v>0</v>
      </c>
      <c r="K78" s="12">
        <f t="shared" si="10"/>
        <v>0</v>
      </c>
    </row>
    <row r="79" spans="1:11" ht="14.1" customHeight="1" x14ac:dyDescent="0.25">
      <c r="A79" s="15" t="s">
        <v>362</v>
      </c>
      <c r="B79" s="14" t="s">
        <v>195</v>
      </c>
      <c r="C79" s="12">
        <f>VLOOKUP($B79,'TAX  Schedule M'!$A$10:$I$263,$C$4,FALSE)</f>
        <v>0</v>
      </c>
      <c r="E79" s="12">
        <f t="shared" si="7"/>
        <v>0</v>
      </c>
      <c r="F79" s="12">
        <f>VLOOKUP($B79,'TAX  Schedule M'!$A$10:$I$263,$C$4,FALSE)</f>
        <v>0</v>
      </c>
      <c r="H79" s="12">
        <f t="shared" si="8"/>
        <v>0</v>
      </c>
      <c r="J79" s="12">
        <f t="shared" si="9"/>
        <v>0</v>
      </c>
      <c r="K79" s="12">
        <f t="shared" si="10"/>
        <v>0</v>
      </c>
    </row>
    <row r="80" spans="1:11" ht="14.1" customHeight="1" x14ac:dyDescent="0.25">
      <c r="A80" s="15" t="s">
        <v>362</v>
      </c>
      <c r="B80" s="14" t="s">
        <v>196</v>
      </c>
      <c r="C80" s="12"/>
      <c r="E80" s="12">
        <f t="shared" si="7"/>
        <v>0</v>
      </c>
      <c r="F80" s="12"/>
      <c r="H80" s="12">
        <f t="shared" si="8"/>
        <v>0</v>
      </c>
      <c r="J80" s="12">
        <f t="shared" si="9"/>
        <v>0</v>
      </c>
      <c r="K80" s="12">
        <f t="shared" si="10"/>
        <v>0</v>
      </c>
    </row>
    <row r="81" spans="1:11" ht="14.1" customHeight="1" x14ac:dyDescent="0.25">
      <c r="A81" s="15" t="s">
        <v>324</v>
      </c>
      <c r="B81" s="14" t="s">
        <v>72</v>
      </c>
      <c r="C81" s="12">
        <f>VLOOKUP($B81,'TAX  Schedule M'!$A$10:$I$263,$C$4,FALSE)</f>
        <v>0</v>
      </c>
      <c r="E81" s="12">
        <f t="shared" si="7"/>
        <v>0</v>
      </c>
      <c r="F81" s="12">
        <f>VLOOKUP($B81,'TAX  Schedule M'!$A$10:$I$263,$C$4,FALSE)</f>
        <v>0</v>
      </c>
      <c r="H81" s="12">
        <f t="shared" si="8"/>
        <v>0</v>
      </c>
      <c r="J81" s="12">
        <f t="shared" si="9"/>
        <v>0</v>
      </c>
      <c r="K81" s="12">
        <f t="shared" si="10"/>
        <v>0</v>
      </c>
    </row>
    <row r="82" spans="1:11" ht="14.1" customHeight="1" x14ac:dyDescent="0.25">
      <c r="A82" s="15" t="s">
        <v>327</v>
      </c>
      <c r="B82" s="14" t="s">
        <v>157</v>
      </c>
      <c r="C82" s="12">
        <f>VLOOKUP($B82,'TAX  Schedule M'!$A$10:$I$263,$C$4,FALSE)</f>
        <v>81807826.337054297</v>
      </c>
      <c r="E82" s="12">
        <f t="shared" si="7"/>
        <v>81807826.337054297</v>
      </c>
      <c r="F82" s="12">
        <f>VLOOKUP($B82,'TAX  Schedule M'!$A$10:$I$263,$C$4,FALSE)</f>
        <v>81807826.337054297</v>
      </c>
      <c r="H82" s="12">
        <f t="shared" si="8"/>
        <v>81807826.337054297</v>
      </c>
      <c r="J82" s="12">
        <f t="shared" si="9"/>
        <v>-27057938.560980707</v>
      </c>
      <c r="K82" s="12">
        <f t="shared" si="10"/>
        <v>-4499430.4485379867</v>
      </c>
    </row>
    <row r="83" spans="1:11" ht="14.1" customHeight="1" x14ac:dyDescent="0.25">
      <c r="A83" s="15" t="s">
        <v>304</v>
      </c>
      <c r="B83" s="14" t="s">
        <v>73</v>
      </c>
      <c r="C83" s="12">
        <f>VLOOKUP($B83,'TAX  Schedule M'!$A$10:$I$263,$C$4,FALSE)</f>
        <v>-10101168</v>
      </c>
      <c r="E83" s="12">
        <f t="shared" si="7"/>
        <v>-10101168</v>
      </c>
      <c r="F83" s="12">
        <f>VLOOKUP($B83,'TAX  Schedule M'!$A$10:$I$263,$C$4,FALSE)</f>
        <v>-10101168</v>
      </c>
      <c r="H83" s="12">
        <f t="shared" si="8"/>
        <v>-10101168</v>
      </c>
      <c r="J83" s="12">
        <f t="shared" si="9"/>
        <v>3340961.3159999996</v>
      </c>
      <c r="K83" s="12">
        <f t="shared" si="10"/>
        <v>555564.24</v>
      </c>
    </row>
    <row r="84" spans="1:11" ht="14.1" customHeight="1" x14ac:dyDescent="0.25">
      <c r="A84" s="15" t="s">
        <v>533</v>
      </c>
      <c r="B84" s="14" t="s">
        <v>197</v>
      </c>
      <c r="C84" s="12">
        <f>VLOOKUP($B84,'TAX  Schedule M'!$A$10:$I$263,$C$4,FALSE)</f>
        <v>5050572</v>
      </c>
      <c r="E84" s="12">
        <f t="shared" si="7"/>
        <v>5050572</v>
      </c>
      <c r="F84" s="12">
        <f>VLOOKUP($B84,'TAX  Schedule M'!$A$10:$I$263,$C$4,FALSE)</f>
        <v>5050572</v>
      </c>
      <c r="H84" s="12">
        <f t="shared" si="8"/>
        <v>5050572</v>
      </c>
      <c r="J84" s="12">
        <f t="shared" si="9"/>
        <v>-1670476.689</v>
      </c>
      <c r="K84" s="12">
        <f t="shared" si="10"/>
        <v>-277781.46000000002</v>
      </c>
    </row>
    <row r="85" spans="1:11" ht="14.1" customHeight="1" x14ac:dyDescent="0.25">
      <c r="A85" s="15" t="s">
        <v>304</v>
      </c>
      <c r="B85" s="14" t="s">
        <v>74</v>
      </c>
      <c r="C85" s="12">
        <f>VLOOKUP($B85,'TAX  Schedule M'!$A$10:$I$263,$C$4,FALSE)</f>
        <v>0</v>
      </c>
      <c r="E85" s="12">
        <f t="shared" si="7"/>
        <v>0</v>
      </c>
      <c r="F85" s="12">
        <f>VLOOKUP($B85,'TAX  Schedule M'!$A$10:$I$263,$C$4,FALSE)</f>
        <v>0</v>
      </c>
      <c r="H85" s="12">
        <f t="shared" si="8"/>
        <v>0</v>
      </c>
      <c r="J85" s="12">
        <f t="shared" si="9"/>
        <v>0</v>
      </c>
      <c r="K85" s="12">
        <f t="shared" si="10"/>
        <v>0</v>
      </c>
    </row>
    <row r="86" spans="1:11" ht="14.1" customHeight="1" x14ac:dyDescent="0.25">
      <c r="A86" s="15" t="s">
        <v>533</v>
      </c>
      <c r="B86" s="14" t="s">
        <v>198</v>
      </c>
      <c r="C86" s="12">
        <f>VLOOKUP($B86,'TAX  Schedule M'!$A$10:$I$263,$C$4,FALSE)</f>
        <v>0</v>
      </c>
      <c r="E86" s="12">
        <f t="shared" si="7"/>
        <v>0</v>
      </c>
      <c r="F86" s="12">
        <f>VLOOKUP($B86,'TAX  Schedule M'!$A$10:$I$263,$C$4,FALSE)</f>
        <v>0</v>
      </c>
      <c r="H86" s="12">
        <f t="shared" si="8"/>
        <v>0</v>
      </c>
      <c r="J86" s="12">
        <f t="shared" ref="J86:J125" si="13">(-E86*0.35)+(K86*-0.35)</f>
        <v>0</v>
      </c>
      <c r="K86" s="12">
        <f t="shared" ref="K86:K125" si="14">(-F86*0.055)+(-G86*0.06)</f>
        <v>0</v>
      </c>
    </row>
    <row r="87" spans="1:11" ht="14.1" customHeight="1" x14ac:dyDescent="0.25">
      <c r="A87" s="15" t="s">
        <v>304</v>
      </c>
      <c r="B87" s="14" t="s">
        <v>75</v>
      </c>
      <c r="C87" s="12">
        <f>VLOOKUP($B87,'TAX  Schedule M'!$A$10:$I$263,$C$4,FALSE)</f>
        <v>0</v>
      </c>
      <c r="E87" s="12">
        <f t="shared" si="7"/>
        <v>0</v>
      </c>
      <c r="F87" s="12">
        <f>VLOOKUP($B87,'TAX  Schedule M'!$A$10:$I$263,$C$4,FALSE)</f>
        <v>0</v>
      </c>
      <c r="H87" s="12">
        <f t="shared" si="8"/>
        <v>0</v>
      </c>
      <c r="J87" s="12">
        <f t="shared" si="13"/>
        <v>0</v>
      </c>
      <c r="K87" s="12">
        <f t="shared" si="14"/>
        <v>0</v>
      </c>
    </row>
    <row r="88" spans="1:11" ht="14.1" customHeight="1" x14ac:dyDescent="0.25">
      <c r="A88" s="15" t="s">
        <v>533</v>
      </c>
      <c r="B88" s="14" t="s">
        <v>199</v>
      </c>
      <c r="C88" s="12">
        <f>VLOOKUP($B88,'TAX  Schedule M'!$A$10:$I$263,$C$4,FALSE)</f>
        <v>0</v>
      </c>
      <c r="E88" s="12">
        <f t="shared" si="7"/>
        <v>0</v>
      </c>
      <c r="F88" s="12">
        <f>VLOOKUP($B88,'TAX  Schedule M'!$A$10:$I$263,$C$4,FALSE)</f>
        <v>0</v>
      </c>
      <c r="H88" s="12">
        <f t="shared" si="8"/>
        <v>0</v>
      </c>
      <c r="J88" s="12">
        <f t="shared" si="13"/>
        <v>0</v>
      </c>
      <c r="K88" s="12">
        <f t="shared" si="14"/>
        <v>0</v>
      </c>
    </row>
    <row r="89" spans="1:11" ht="14.1" customHeight="1" x14ac:dyDescent="0.25">
      <c r="A89" s="15" t="s">
        <v>328</v>
      </c>
      <c r="B89" s="14" t="s">
        <v>159</v>
      </c>
      <c r="C89" s="12">
        <f>VLOOKUP($B89,'TAX  Schedule M'!$A$10:$I$263,$C$4,FALSE)</f>
        <v>-101299488.59199999</v>
      </c>
      <c r="E89" s="12">
        <f t="shared" si="7"/>
        <v>-101299488.59199999</v>
      </c>
      <c r="F89" s="12">
        <f>VLOOKUP($B89,'TAX  Schedule M'!$A$10:$I$263,$C$4,FALSE)</f>
        <v>-101299488.59199999</v>
      </c>
      <c r="H89" s="12">
        <f t="shared" si="8"/>
        <v>-101299488.59199999</v>
      </c>
      <c r="J89" s="12">
        <f t="shared" si="13"/>
        <v>33504805.851803996</v>
      </c>
      <c r="K89" s="12">
        <f t="shared" si="14"/>
        <v>5571471.87256</v>
      </c>
    </row>
    <row r="90" spans="1:11" ht="14.1" customHeight="1" x14ac:dyDescent="0.25">
      <c r="A90" s="15" t="s">
        <v>334</v>
      </c>
      <c r="B90" s="14" t="s">
        <v>200</v>
      </c>
      <c r="C90" s="12">
        <f>VLOOKUP($B90,'TAX  Schedule M'!$A$10:$I$263,$C$4,FALSE)</f>
        <v>-2991019</v>
      </c>
      <c r="E90" s="12">
        <f t="shared" si="7"/>
        <v>-2991019</v>
      </c>
      <c r="F90" s="12">
        <f>VLOOKUP($B90,'TAX  Schedule M'!$A$10:$I$263,$C$4,FALSE)</f>
        <v>-2991019</v>
      </c>
      <c r="H90" s="12">
        <f t="shared" si="8"/>
        <v>-2991019</v>
      </c>
      <c r="J90" s="12">
        <f t="shared" si="13"/>
        <v>989279.53424999991</v>
      </c>
      <c r="K90" s="12">
        <f t="shared" si="14"/>
        <v>164506.04500000001</v>
      </c>
    </row>
    <row r="91" spans="1:11" ht="14.1" customHeight="1" x14ac:dyDescent="0.25">
      <c r="A91" s="15" t="s">
        <v>336</v>
      </c>
      <c r="B91" s="14" t="s">
        <v>76</v>
      </c>
      <c r="C91" s="12">
        <f>VLOOKUP($B91,'TAX  Schedule M'!$A$10:$I$263,$C$4,FALSE)</f>
        <v>0</v>
      </c>
      <c r="E91" s="12">
        <f t="shared" ref="E91:E125" si="15">C91+D91</f>
        <v>0</v>
      </c>
      <c r="F91" s="12">
        <f>VLOOKUP($B91,'TAX  Schedule M'!$A$10:$I$263,$C$4,FALSE)</f>
        <v>0</v>
      </c>
      <c r="H91" s="12">
        <f t="shared" ref="H91:H125" si="16">F91+G91</f>
        <v>0</v>
      </c>
      <c r="J91" s="12">
        <f t="shared" si="13"/>
        <v>0</v>
      </c>
      <c r="K91" s="12">
        <f t="shared" si="14"/>
        <v>0</v>
      </c>
    </row>
    <row r="92" spans="1:11" ht="14.1" customHeight="1" x14ac:dyDescent="0.25">
      <c r="A92" s="15" t="s">
        <v>342</v>
      </c>
      <c r="B92" s="14" t="s">
        <v>201</v>
      </c>
      <c r="C92" s="12">
        <f>VLOOKUP($B92,'TAX  Schedule M'!$A$10:$I$263,$C$4,FALSE)</f>
        <v>-300150.95198470698</v>
      </c>
      <c r="E92" s="12">
        <f t="shared" si="15"/>
        <v>-300150.95198470698</v>
      </c>
      <c r="F92" s="12">
        <f>VLOOKUP($B92,'TAX  Schedule M'!$A$10:$I$263,$C$4,FALSE)</f>
        <v>-300150.95198470698</v>
      </c>
      <c r="H92" s="12">
        <f t="shared" si="16"/>
        <v>-300150.95198470698</v>
      </c>
      <c r="J92" s="12">
        <f t="shared" si="13"/>
        <v>99274.927368941833</v>
      </c>
      <c r="K92" s="12">
        <f t="shared" si="14"/>
        <v>16508.302359158883</v>
      </c>
    </row>
    <row r="93" spans="1:11" ht="14.1" customHeight="1" x14ac:dyDescent="0.25">
      <c r="A93" s="15" t="s">
        <v>341</v>
      </c>
      <c r="B93" s="14" t="s">
        <v>202</v>
      </c>
      <c r="C93" s="12">
        <f>VLOOKUP($B93,'TAX  Schedule M'!$A$10:$I$263,$C$4,FALSE)</f>
        <v>-526000</v>
      </c>
      <c r="E93" s="12">
        <f t="shared" si="15"/>
        <v>-526000</v>
      </c>
      <c r="F93" s="12">
        <f>VLOOKUP($B93,'TAX  Schedule M'!$A$10:$I$263,$C$4,FALSE)</f>
        <v>-526000</v>
      </c>
      <c r="H93" s="12">
        <f t="shared" si="16"/>
        <v>-526000</v>
      </c>
      <c r="J93" s="12">
        <f t="shared" si="13"/>
        <v>173974.5</v>
      </c>
      <c r="K93" s="12">
        <f t="shared" si="14"/>
        <v>28930</v>
      </c>
    </row>
    <row r="94" spans="1:11" ht="14.1" customHeight="1" x14ac:dyDescent="0.25">
      <c r="A94" s="15" t="s">
        <v>343</v>
      </c>
      <c r="B94" s="14" t="s">
        <v>203</v>
      </c>
      <c r="C94" s="12">
        <f>VLOOKUP($B94,'TAX  Schedule M'!$A$10:$I$263,$C$4,FALSE)</f>
        <v>0</v>
      </c>
      <c r="E94" s="12">
        <f t="shared" si="15"/>
        <v>0</v>
      </c>
      <c r="F94" s="12">
        <f>VLOOKUP($B94,'TAX  Schedule M'!$A$10:$I$263,$C$4,FALSE)</f>
        <v>0</v>
      </c>
      <c r="H94" s="12">
        <f t="shared" si="16"/>
        <v>0</v>
      </c>
      <c r="J94" s="12">
        <f t="shared" si="13"/>
        <v>0</v>
      </c>
      <c r="K94" s="12">
        <f t="shared" si="14"/>
        <v>0</v>
      </c>
    </row>
    <row r="95" spans="1:11" ht="14.1" customHeight="1" x14ac:dyDescent="0.25">
      <c r="A95" s="15" t="s">
        <v>367</v>
      </c>
      <c r="B95" s="14" t="s">
        <v>204</v>
      </c>
      <c r="C95" s="12">
        <f>VLOOKUP($B95,'TAX  Schedule M'!$A$10:$I$263,$C$4,FALSE)</f>
        <v>0</v>
      </c>
      <c r="E95" s="12">
        <f t="shared" si="15"/>
        <v>0</v>
      </c>
      <c r="F95" s="12">
        <f>VLOOKUP($B95,'TAX  Schedule M'!$A$10:$I$263,$C$4,FALSE)</f>
        <v>0</v>
      </c>
      <c r="H95" s="12">
        <f t="shared" si="16"/>
        <v>0</v>
      </c>
      <c r="J95" s="12">
        <f t="shared" si="13"/>
        <v>0</v>
      </c>
      <c r="K95" s="12">
        <f t="shared" si="14"/>
        <v>0</v>
      </c>
    </row>
    <row r="96" spans="1:11" ht="14.1" customHeight="1" x14ac:dyDescent="0.25">
      <c r="A96" s="15" t="s">
        <v>313</v>
      </c>
      <c r="B96" s="14" t="s">
        <v>160</v>
      </c>
      <c r="C96" s="12">
        <f>VLOOKUP($B96,'TAX  Schedule M'!$A$10:$I$263,$C$4,FALSE)</f>
        <v>-122493590.392</v>
      </c>
      <c r="E96" s="12">
        <f t="shared" si="15"/>
        <v>-122493590.392</v>
      </c>
      <c r="F96" s="12">
        <f>VLOOKUP($B96,'TAX  Schedule M'!$A$10:$I$263,$C$4,FALSE)</f>
        <v>-122493590.392</v>
      </c>
      <c r="H96" s="12">
        <f t="shared" si="16"/>
        <v>-122493590.392</v>
      </c>
      <c r="J96" s="12">
        <f t="shared" si="13"/>
        <v>40514755.022153996</v>
      </c>
      <c r="K96" s="12">
        <f t="shared" si="14"/>
        <v>6737147.4715600004</v>
      </c>
    </row>
    <row r="97" spans="1:11" ht="14.1" customHeight="1" x14ac:dyDescent="0.25">
      <c r="A97" s="15" t="s">
        <v>345</v>
      </c>
      <c r="B97" s="14" t="s">
        <v>161</v>
      </c>
      <c r="C97" s="12">
        <f>VLOOKUP($B97,'TAX  Schedule M'!$A$10:$I$263,$C$4,FALSE)</f>
        <v>-331924709</v>
      </c>
      <c r="E97" s="12">
        <f t="shared" si="15"/>
        <v>-331924709</v>
      </c>
      <c r="F97" s="12">
        <f>VLOOKUP($B97,'TAX  Schedule M'!$A$10:$I$263,$C$4,FALSE)</f>
        <v>-331924709</v>
      </c>
      <c r="H97" s="12">
        <f t="shared" si="16"/>
        <v>-331924709</v>
      </c>
      <c r="J97" s="12">
        <f t="shared" si="13"/>
        <v>109784097.50174999</v>
      </c>
      <c r="K97" s="12">
        <f t="shared" si="14"/>
        <v>18255858.995000001</v>
      </c>
    </row>
    <row r="98" spans="1:11" ht="14.1" customHeight="1" x14ac:dyDescent="0.25">
      <c r="A98" s="15" t="s">
        <v>332</v>
      </c>
      <c r="B98" s="14" t="s">
        <v>77</v>
      </c>
      <c r="C98" s="12">
        <f>VLOOKUP($B98,'TAX  Schedule M'!$A$10:$I$263,$C$4,FALSE)</f>
        <v>-2387815.3199999002</v>
      </c>
      <c r="E98" s="12">
        <f t="shared" si="15"/>
        <v>-2387815.3199999002</v>
      </c>
      <c r="F98" s="12">
        <f>VLOOKUP($B98,'TAX  Schedule M'!$A$10:$I$263,$C$4,FALSE)</f>
        <v>-2387815.3199999002</v>
      </c>
      <c r="H98" s="12">
        <f t="shared" si="16"/>
        <v>-2387815.3199999002</v>
      </c>
      <c r="J98" s="12">
        <f t="shared" si="13"/>
        <v>789769.91708996694</v>
      </c>
      <c r="K98" s="12">
        <f t="shared" si="14"/>
        <v>131329.8425999945</v>
      </c>
    </row>
    <row r="99" spans="1:11" ht="14.1" customHeight="1" x14ac:dyDescent="0.25">
      <c r="A99" s="15" t="s">
        <v>332</v>
      </c>
      <c r="B99" s="14" t="s">
        <v>78</v>
      </c>
      <c r="C99" s="12">
        <f>VLOOKUP($B99,'TAX  Schedule M'!$A$10:$I$263,$C$4,FALSE)</f>
        <v>0</v>
      </c>
      <c r="E99" s="12">
        <f t="shared" si="15"/>
        <v>0</v>
      </c>
      <c r="F99" s="12">
        <f>VLOOKUP($B99,'TAX  Schedule M'!$A$10:$I$263,$C$4,FALSE)</f>
        <v>0</v>
      </c>
      <c r="H99" s="12">
        <f t="shared" si="16"/>
        <v>0</v>
      </c>
      <c r="J99" s="12">
        <f t="shared" si="13"/>
        <v>0</v>
      </c>
      <c r="K99" s="12">
        <f t="shared" si="14"/>
        <v>0</v>
      </c>
    </row>
    <row r="100" spans="1:11" ht="14.1" customHeight="1" x14ac:dyDescent="0.25">
      <c r="A100" s="15" t="s">
        <v>363</v>
      </c>
      <c r="B100" s="14" t="s">
        <v>79</v>
      </c>
      <c r="C100" s="12">
        <f>VLOOKUP($B100,'TAX  Schedule M'!$A$10:$I$263,$C$4,FALSE)</f>
        <v>0</v>
      </c>
      <c r="E100" s="12">
        <f t="shared" si="15"/>
        <v>0</v>
      </c>
      <c r="F100" s="12">
        <f>VLOOKUP($B100,'TAX  Schedule M'!$A$10:$I$263,$C$4,FALSE)</f>
        <v>0</v>
      </c>
      <c r="H100" s="12">
        <f t="shared" si="16"/>
        <v>0</v>
      </c>
      <c r="J100" s="12">
        <f t="shared" si="13"/>
        <v>0</v>
      </c>
      <c r="K100" s="12">
        <f t="shared" si="14"/>
        <v>0</v>
      </c>
    </row>
    <row r="101" spans="1:11" ht="14.1" customHeight="1" x14ac:dyDescent="0.25">
      <c r="A101" s="15" t="s">
        <v>330</v>
      </c>
      <c r="B101" s="14" t="s">
        <v>81</v>
      </c>
      <c r="C101" s="12">
        <f>VLOOKUP($B101,'TAX  Schedule M'!$A$10:$I$263,$C$4,FALSE)</f>
        <v>11753697.1199999</v>
      </c>
      <c r="E101" s="12">
        <f t="shared" si="15"/>
        <v>11753697.1199999</v>
      </c>
      <c r="F101" s="12">
        <f>VLOOKUP($B101,'TAX  Schedule M'!$A$10:$I$263,$C$4,FALSE)</f>
        <v>11753697.1199999</v>
      </c>
      <c r="H101" s="12">
        <f t="shared" si="16"/>
        <v>11753697.1199999</v>
      </c>
      <c r="J101" s="12">
        <f t="shared" si="13"/>
        <v>-3887535.3224399667</v>
      </c>
      <c r="K101" s="12">
        <f t="shared" si="14"/>
        <v>-646453.34159999457</v>
      </c>
    </row>
    <row r="102" spans="1:11" ht="14.1" customHeight="1" x14ac:dyDescent="0.25">
      <c r="A102" s="15" t="s">
        <v>331</v>
      </c>
      <c r="B102" s="14" t="s">
        <v>82</v>
      </c>
      <c r="C102" s="12">
        <f>VLOOKUP($B102,'TAX  Schedule M'!$A$10:$I$263,$C$4,FALSE)</f>
        <v>1407477</v>
      </c>
      <c r="E102" s="12">
        <f t="shared" si="15"/>
        <v>1407477</v>
      </c>
      <c r="F102" s="12">
        <f>VLOOKUP($B102,'TAX  Schedule M'!$A$10:$I$263,$C$4,FALSE)</f>
        <v>1407477</v>
      </c>
      <c r="H102" s="12">
        <f t="shared" si="16"/>
        <v>1407477</v>
      </c>
      <c r="J102" s="12">
        <f t="shared" si="13"/>
        <v>-465523.01774999994</v>
      </c>
      <c r="K102" s="12">
        <f t="shared" si="14"/>
        <v>-77411.235000000001</v>
      </c>
    </row>
    <row r="103" spans="1:11" ht="14.1" customHeight="1" x14ac:dyDescent="0.25">
      <c r="A103" s="15" t="s">
        <v>335</v>
      </c>
      <c r="B103" s="14" t="s">
        <v>84</v>
      </c>
      <c r="C103" s="12">
        <f>VLOOKUP($B103,'TAX  Schedule M'!$A$10:$I$263,$C$4,FALSE)</f>
        <v>0</v>
      </c>
      <c r="E103" s="12">
        <f t="shared" si="15"/>
        <v>0</v>
      </c>
      <c r="F103" s="12">
        <f>VLOOKUP($B103,'TAX  Schedule M'!$A$10:$I$263,$C$4,FALSE)</f>
        <v>0</v>
      </c>
      <c r="H103" s="12">
        <f t="shared" si="16"/>
        <v>0</v>
      </c>
      <c r="J103" s="12">
        <f t="shared" si="13"/>
        <v>0</v>
      </c>
      <c r="K103" s="12">
        <f t="shared" si="14"/>
        <v>0</v>
      </c>
    </row>
    <row r="104" spans="1:11" ht="14.1" customHeight="1" x14ac:dyDescent="0.25">
      <c r="A104" s="15" t="s">
        <v>346</v>
      </c>
      <c r="B104" s="14" t="s">
        <v>85</v>
      </c>
      <c r="C104" s="12">
        <f>VLOOKUP($B104,'TAX  Schedule M'!$A$10:$I$263,$C$4,FALSE)</f>
        <v>0</v>
      </c>
      <c r="E104" s="12">
        <f t="shared" si="15"/>
        <v>0</v>
      </c>
      <c r="F104" s="12">
        <f>VLOOKUP($B104,'TAX  Schedule M'!$A$10:$I$263,$C$4,FALSE)</f>
        <v>0</v>
      </c>
      <c r="H104" s="12">
        <f t="shared" si="16"/>
        <v>0</v>
      </c>
      <c r="J104" s="12">
        <f t="shared" si="13"/>
        <v>0</v>
      </c>
      <c r="K104" s="12">
        <f t="shared" si="14"/>
        <v>0</v>
      </c>
    </row>
    <row r="105" spans="1:11" ht="14.1" customHeight="1" x14ac:dyDescent="0.25">
      <c r="A105" s="15" t="s">
        <v>320</v>
      </c>
      <c r="B105" s="14" t="s">
        <v>86</v>
      </c>
      <c r="C105" s="12">
        <f>VLOOKUP($B105,'TAX  Schedule M'!$A$10:$I$263,$C$4,FALSE)</f>
        <v>0</v>
      </c>
      <c r="E105" s="12">
        <f t="shared" si="15"/>
        <v>0</v>
      </c>
      <c r="F105" s="12">
        <f>VLOOKUP($B105,'TAX  Schedule M'!$A$10:$I$263,$C$4,FALSE)</f>
        <v>0</v>
      </c>
      <c r="H105" s="12">
        <f t="shared" si="16"/>
        <v>0</v>
      </c>
      <c r="J105" s="12">
        <f t="shared" si="13"/>
        <v>0</v>
      </c>
      <c r="K105" s="12">
        <f t="shared" si="14"/>
        <v>0</v>
      </c>
    </row>
    <row r="106" spans="1:11" ht="14.1" customHeight="1" x14ac:dyDescent="0.25">
      <c r="A106" s="15" t="s">
        <v>364</v>
      </c>
      <c r="B106" s="14" t="s">
        <v>87</v>
      </c>
      <c r="C106" s="12">
        <f>VLOOKUP($B106,'TAX  Schedule M'!$A$10:$I$263,$C$4,FALSE)</f>
        <v>0</v>
      </c>
      <c r="E106" s="12">
        <f t="shared" si="15"/>
        <v>0</v>
      </c>
      <c r="F106" s="12">
        <f>VLOOKUP($B106,'TAX  Schedule M'!$A$10:$I$263,$C$4,FALSE)</f>
        <v>0</v>
      </c>
      <c r="H106" s="12">
        <f t="shared" si="16"/>
        <v>0</v>
      </c>
      <c r="J106" s="12">
        <f t="shared" si="13"/>
        <v>0</v>
      </c>
      <c r="K106" s="12">
        <f t="shared" si="14"/>
        <v>0</v>
      </c>
    </row>
    <row r="107" spans="1:11" ht="14.1" customHeight="1" x14ac:dyDescent="0.25">
      <c r="A107" s="15" t="s">
        <v>318</v>
      </c>
      <c r="B107" s="14" t="s">
        <v>89</v>
      </c>
      <c r="C107" s="12">
        <f>VLOOKUP($B107,'TAX  Schedule M'!$A$10:$I$263,$C$4,FALSE)</f>
        <v>-92918</v>
      </c>
      <c r="E107" s="12">
        <f t="shared" si="15"/>
        <v>-92918</v>
      </c>
      <c r="F107" s="12">
        <f>VLOOKUP($B107,'TAX  Schedule M'!$A$10:$I$263,$C$4,FALSE)</f>
        <v>-92918</v>
      </c>
      <c r="H107" s="12">
        <f t="shared" si="16"/>
        <v>-92918</v>
      </c>
      <c r="J107" s="12">
        <f t="shared" si="13"/>
        <v>30732.628499999999</v>
      </c>
      <c r="K107" s="12">
        <f t="shared" si="14"/>
        <v>5110.49</v>
      </c>
    </row>
    <row r="108" spans="1:11" ht="14.1" customHeight="1" x14ac:dyDescent="0.25">
      <c r="A108" s="15" t="s">
        <v>352</v>
      </c>
      <c r="B108" s="14" t="s">
        <v>90</v>
      </c>
      <c r="C108" s="12">
        <f>VLOOKUP($B108,'TAX  Schedule M'!$A$10:$I$263,$C$4,FALSE)</f>
        <v>476594</v>
      </c>
      <c r="E108" s="12">
        <f t="shared" si="15"/>
        <v>476594</v>
      </c>
      <c r="F108" s="12">
        <f>VLOOKUP($B108,'TAX  Schedule M'!$A$10:$I$263,$C$4,FALSE)</f>
        <v>476594</v>
      </c>
      <c r="H108" s="12">
        <f t="shared" si="16"/>
        <v>476594</v>
      </c>
      <c r="J108" s="12">
        <f t="shared" si="13"/>
        <v>-157633.46549999999</v>
      </c>
      <c r="K108" s="12">
        <f t="shared" si="14"/>
        <v>-26212.670000000002</v>
      </c>
    </row>
    <row r="109" spans="1:11" ht="14.1" customHeight="1" x14ac:dyDescent="0.25">
      <c r="A109" s="15" t="s">
        <v>365</v>
      </c>
      <c r="B109" s="14" t="s">
        <v>91</v>
      </c>
      <c r="C109" s="12">
        <f>VLOOKUP($B109,'TAX  Schedule M'!$A$10:$I$263,$C$4,FALSE)</f>
        <v>0</v>
      </c>
      <c r="E109" s="12">
        <f t="shared" si="15"/>
        <v>0</v>
      </c>
      <c r="F109" s="12">
        <f>VLOOKUP($B109,'TAX  Schedule M'!$A$10:$I$263,$C$4,FALSE)</f>
        <v>0</v>
      </c>
      <c r="H109" s="12">
        <f t="shared" si="16"/>
        <v>0</v>
      </c>
      <c r="J109" s="12">
        <f t="shared" si="13"/>
        <v>0</v>
      </c>
      <c r="K109" s="12">
        <f t="shared" si="14"/>
        <v>0</v>
      </c>
    </row>
    <row r="110" spans="1:11" ht="14.1" customHeight="1" x14ac:dyDescent="0.25">
      <c r="A110" s="15" t="s">
        <v>325</v>
      </c>
      <c r="B110" s="14" t="s">
        <v>93</v>
      </c>
      <c r="C110" s="12">
        <f>VLOOKUP($B110,'TAX  Schedule M'!$A$10:$I$263,$C$4,FALSE)</f>
        <v>0</v>
      </c>
      <c r="E110" s="12">
        <f t="shared" si="15"/>
        <v>0</v>
      </c>
      <c r="F110" s="12">
        <f>VLOOKUP($B110,'TAX  Schedule M'!$A$10:$I$263,$C$4,FALSE)</f>
        <v>0</v>
      </c>
      <c r="H110" s="12">
        <f t="shared" si="16"/>
        <v>0</v>
      </c>
      <c r="J110" s="12">
        <f t="shared" si="13"/>
        <v>0</v>
      </c>
      <c r="K110" s="12">
        <f t="shared" si="14"/>
        <v>0</v>
      </c>
    </row>
    <row r="111" spans="1:11" ht="14.1" customHeight="1" x14ac:dyDescent="0.25">
      <c r="A111" s="15" t="s">
        <v>312</v>
      </c>
      <c r="B111" s="14" t="s">
        <v>163</v>
      </c>
      <c r="C111" s="12">
        <f>VLOOKUP($B111,'TAX  Schedule M'!$A$10:$I$263,$C$4,FALSE)</f>
        <v>-18889623.999999899</v>
      </c>
      <c r="E111" s="12">
        <f t="shared" si="15"/>
        <v>-18889623.999999899</v>
      </c>
      <c r="F111" s="12">
        <f>VLOOKUP($B111,'TAX  Schedule M'!$A$10:$I$263,$C$4,FALSE)</f>
        <v>-18889623.999999899</v>
      </c>
      <c r="H111" s="12">
        <f t="shared" si="16"/>
        <v>-18889623.999999899</v>
      </c>
      <c r="J111" s="12">
        <f t="shared" si="13"/>
        <v>6247743.1379999658</v>
      </c>
      <c r="K111" s="12">
        <f t="shared" si="14"/>
        <v>1038929.3199999945</v>
      </c>
    </row>
    <row r="112" spans="1:11" ht="14.1" customHeight="1" x14ac:dyDescent="0.25">
      <c r="A112" s="15" t="s">
        <v>1199</v>
      </c>
      <c r="B112" s="14" t="s">
        <v>206</v>
      </c>
      <c r="C112" s="12">
        <f>VLOOKUP($B112,'TAX  Schedule M'!$A$10:$I$263,$C$4,FALSE)</f>
        <v>-220000</v>
      </c>
      <c r="E112" s="12">
        <f t="shared" ref="E112" si="17">C112+D112</f>
        <v>-220000</v>
      </c>
      <c r="F112" s="12">
        <f>VLOOKUP($B112,'TAX  Schedule M'!$A$10:$I$263,$C$4,FALSE)</f>
        <v>-220000</v>
      </c>
      <c r="H112" s="12">
        <f t="shared" ref="H112" si="18">F112+G112</f>
        <v>-220000</v>
      </c>
      <c r="J112" s="12">
        <f t="shared" ref="J112" si="19">(-E112*0.35)+(K112*-0.35)</f>
        <v>72765</v>
      </c>
      <c r="K112" s="12">
        <f t="shared" ref="K112" si="20">(-F112*0.055)+(-G112*0.06)</f>
        <v>12100</v>
      </c>
    </row>
    <row r="113" spans="1:11" ht="14.1" customHeight="1" x14ac:dyDescent="0.25">
      <c r="A113" s="15" t="s">
        <v>366</v>
      </c>
      <c r="B113" s="14" t="s">
        <v>164</v>
      </c>
      <c r="C113" s="12">
        <f>VLOOKUP($B113,'TAX  Schedule M'!$A$10:$I$263,$C$4,FALSE)</f>
        <v>0</v>
      </c>
      <c r="E113" s="12">
        <f t="shared" si="15"/>
        <v>0</v>
      </c>
      <c r="F113" s="12">
        <f>VLOOKUP($B113,'TAX  Schedule M'!$A$10:$I$263,$C$4,FALSE)</f>
        <v>0</v>
      </c>
      <c r="H113" s="12">
        <f t="shared" si="16"/>
        <v>0</v>
      </c>
      <c r="J113" s="12">
        <f t="shared" si="13"/>
        <v>0</v>
      </c>
      <c r="K113" s="12">
        <f t="shared" si="14"/>
        <v>0</v>
      </c>
    </row>
    <row r="114" spans="1:11" ht="14.1" customHeight="1" x14ac:dyDescent="0.25">
      <c r="A114" s="15" t="s">
        <v>311</v>
      </c>
      <c r="B114" s="14" t="s">
        <v>94</v>
      </c>
      <c r="C114" s="12">
        <f>VLOOKUP($B114,'TAX  Schedule M'!$A$10:$I$263,$C$4,FALSE)</f>
        <v>-339.29999999999899</v>
      </c>
      <c r="E114" s="12">
        <f t="shared" si="15"/>
        <v>-339.29999999999899</v>
      </c>
      <c r="F114" s="12">
        <f>VLOOKUP($B114,'TAX  Schedule M'!$A$10:$I$263,$C$4,FALSE)</f>
        <v>-339.29999999999899</v>
      </c>
      <c r="H114" s="12">
        <f t="shared" si="16"/>
        <v>-339.29999999999899</v>
      </c>
      <c r="J114" s="12">
        <f t="shared" si="13"/>
        <v>112.22347499999967</v>
      </c>
      <c r="K114" s="12">
        <f t="shared" si="14"/>
        <v>18.661499999999943</v>
      </c>
    </row>
    <row r="115" spans="1:11" ht="14.1" customHeight="1" x14ac:dyDescent="0.25">
      <c r="A115" s="15" t="s">
        <v>323</v>
      </c>
      <c r="B115" s="14" t="s">
        <v>165</v>
      </c>
      <c r="C115" s="12">
        <f>VLOOKUP($B115,'TAX  Schedule M'!$A$10:$I$263,$C$4,FALSE)</f>
        <v>0</v>
      </c>
      <c r="E115" s="12">
        <f t="shared" si="15"/>
        <v>0</v>
      </c>
      <c r="F115" s="12">
        <f>VLOOKUP($B115,'TAX  Schedule M'!$A$10:$I$263,$C$4,FALSE)</f>
        <v>0</v>
      </c>
      <c r="H115" s="12">
        <f t="shared" si="16"/>
        <v>0</v>
      </c>
      <c r="J115" s="12">
        <f t="shared" si="13"/>
        <v>0</v>
      </c>
      <c r="K115" s="12">
        <f t="shared" si="14"/>
        <v>0</v>
      </c>
    </row>
    <row r="116" spans="1:11" ht="14.1" customHeight="1" x14ac:dyDescent="0.25">
      <c r="A116" s="15" t="s">
        <v>347</v>
      </c>
      <c r="B116" s="14" t="s">
        <v>95</v>
      </c>
      <c r="C116" s="12">
        <f>VLOOKUP($B116,'TAX  Schedule M'!$A$10:$I$263,$C$4,FALSE)</f>
        <v>1583280</v>
      </c>
      <c r="E116" s="12">
        <f t="shared" si="15"/>
        <v>1583280</v>
      </c>
      <c r="F116" s="12">
        <f>VLOOKUP($B116,'TAX  Schedule M'!$A$10:$I$263,$C$4,FALSE)</f>
        <v>1583280</v>
      </c>
      <c r="H116" s="12">
        <f t="shared" si="16"/>
        <v>1583280</v>
      </c>
      <c r="J116" s="12">
        <f t="shared" si="13"/>
        <v>-523669.86</v>
      </c>
      <c r="K116" s="12">
        <f t="shared" si="14"/>
        <v>-87080.4</v>
      </c>
    </row>
    <row r="117" spans="1:11" ht="14.1" customHeight="1" x14ac:dyDescent="0.25">
      <c r="A117" s="15" t="s">
        <v>348</v>
      </c>
      <c r="B117" s="14" t="s">
        <v>96</v>
      </c>
      <c r="C117" s="12">
        <f>VLOOKUP($B117,'TAX  Schedule M'!$A$10:$I$263,$C$4,FALSE)</f>
        <v>-3301919.9999998901</v>
      </c>
      <c r="E117" s="12">
        <f t="shared" si="15"/>
        <v>-3301919.9999998901</v>
      </c>
      <c r="F117" s="12">
        <f>VLOOKUP($B117,'TAX  Schedule M'!$A$10:$I$263,$C$4,FALSE)</f>
        <v>-3301919.9999998901</v>
      </c>
      <c r="H117" s="12">
        <f t="shared" si="16"/>
        <v>-3301919.9999998901</v>
      </c>
      <c r="J117" s="12">
        <f t="shared" si="13"/>
        <v>1092110.0399999635</v>
      </c>
      <c r="K117" s="12">
        <f t="shared" si="14"/>
        <v>181605.59999999395</v>
      </c>
    </row>
    <row r="118" spans="1:11" ht="14.1" customHeight="1" x14ac:dyDescent="0.25">
      <c r="A118" s="15" t="s">
        <v>349</v>
      </c>
      <c r="B118" s="14" t="s">
        <v>208</v>
      </c>
      <c r="C118" s="12">
        <f>VLOOKUP($B118,'TAX  Schedule M'!$A$10:$I$263,$C$4,FALSE)</f>
        <v>113869815.170468</v>
      </c>
      <c r="E118" s="12">
        <f t="shared" si="15"/>
        <v>113869815.170468</v>
      </c>
      <c r="F118" s="12">
        <f>VLOOKUP($B118,'TAX  Schedule M'!$A$10:$I$263,$C$4,FALSE)</f>
        <v>113869815.170468</v>
      </c>
      <c r="H118" s="12">
        <f t="shared" si="16"/>
        <v>113869815.170468</v>
      </c>
      <c r="J118" s="12">
        <f t="shared" si="13"/>
        <v>-37662441.367632285</v>
      </c>
      <c r="K118" s="12">
        <f t="shared" si="14"/>
        <v>-6262839.83437574</v>
      </c>
    </row>
    <row r="119" spans="1:11" ht="14.1" customHeight="1" x14ac:dyDescent="0.25">
      <c r="A119" s="15" t="s">
        <v>337</v>
      </c>
      <c r="B119" s="14" t="s">
        <v>97</v>
      </c>
      <c r="C119" s="12">
        <f>VLOOKUP($B119,'TAX  Schedule M'!$A$10:$I$263,$C$4,FALSE)</f>
        <v>0</v>
      </c>
      <c r="E119" s="12">
        <f t="shared" si="15"/>
        <v>0</v>
      </c>
      <c r="F119" s="12">
        <f>VLOOKUP($B119,'TAX  Schedule M'!$A$10:$I$263,$C$4,FALSE)</f>
        <v>0</v>
      </c>
      <c r="H119" s="12">
        <f t="shared" si="16"/>
        <v>0</v>
      </c>
      <c r="J119" s="12">
        <f t="shared" si="13"/>
        <v>0</v>
      </c>
      <c r="K119" s="12">
        <f t="shared" si="14"/>
        <v>0</v>
      </c>
    </row>
    <row r="120" spans="1:11" ht="14.1" customHeight="1" x14ac:dyDescent="0.25">
      <c r="A120" s="15" t="s">
        <v>350</v>
      </c>
      <c r="B120" s="14" t="s">
        <v>98</v>
      </c>
      <c r="C120" s="12">
        <f>VLOOKUP($B120,'TAX  Schedule M'!$A$10:$I$263,$C$4,FALSE)</f>
        <v>0</v>
      </c>
      <c r="E120" s="12">
        <f t="shared" si="15"/>
        <v>0</v>
      </c>
      <c r="F120" s="12">
        <f>VLOOKUP($B120,'TAX  Schedule M'!$A$10:$I$263,$C$4,FALSE)</f>
        <v>0</v>
      </c>
      <c r="H120" s="12">
        <f t="shared" si="16"/>
        <v>0</v>
      </c>
      <c r="J120" s="12">
        <f t="shared" si="13"/>
        <v>0</v>
      </c>
      <c r="K120" s="12">
        <f t="shared" si="14"/>
        <v>0</v>
      </c>
    </row>
    <row r="121" spans="1:11" ht="14.1" customHeight="1" x14ac:dyDescent="0.25">
      <c r="A121" s="15" t="s">
        <v>349</v>
      </c>
      <c r="B121" s="14" t="s">
        <v>209</v>
      </c>
      <c r="C121" s="12">
        <f>VLOOKUP($B121,'TAX  Schedule M'!$A$10:$I$263,$C$4,FALSE)</f>
        <v>0</v>
      </c>
      <c r="E121" s="12">
        <f t="shared" si="15"/>
        <v>0</v>
      </c>
      <c r="F121" s="12">
        <f>VLOOKUP($B121,'TAX  Schedule M'!$A$10:$I$263,$C$4,FALSE)</f>
        <v>0</v>
      </c>
      <c r="H121" s="12">
        <f t="shared" si="16"/>
        <v>0</v>
      </c>
      <c r="J121" s="12">
        <f t="shared" si="13"/>
        <v>0</v>
      </c>
      <c r="K121" s="12">
        <f t="shared" si="14"/>
        <v>0</v>
      </c>
    </row>
    <row r="122" spans="1:11" ht="14.1" customHeight="1" x14ac:dyDescent="0.25">
      <c r="A122" s="15" t="s">
        <v>350</v>
      </c>
      <c r="B122" s="14" t="s">
        <v>99</v>
      </c>
      <c r="C122" s="12">
        <f>VLOOKUP($B122,'TAX  Schedule M'!$A$10:$I$263,$C$4,FALSE)</f>
        <v>2.4738255888223598E-9</v>
      </c>
      <c r="E122" s="12">
        <f t="shared" si="15"/>
        <v>2.4738255888223598E-9</v>
      </c>
      <c r="F122" s="12">
        <f>VLOOKUP($B122,'TAX  Schedule M'!$A$10:$I$263,$C$4,FALSE)</f>
        <v>2.4738255888223598E-9</v>
      </c>
      <c r="H122" s="12">
        <f t="shared" si="16"/>
        <v>2.4738255888223598E-9</v>
      </c>
      <c r="J122" s="12">
        <f t="shared" si="13"/>
        <v>-8.1821781350299549E-10</v>
      </c>
      <c r="K122" s="12">
        <f t="shared" si="14"/>
        <v>-1.360604073852298E-10</v>
      </c>
    </row>
    <row r="123" spans="1:11" ht="14.1" customHeight="1" x14ac:dyDescent="0.25">
      <c r="A123" s="15" t="s">
        <v>354</v>
      </c>
      <c r="B123" s="14" t="s">
        <v>210</v>
      </c>
      <c r="C123" s="12">
        <f>VLOOKUP($B123,'TAX  Schedule M'!$A$10:$I$263,$C$4,FALSE)</f>
        <v>0</v>
      </c>
      <c r="E123" s="12">
        <f t="shared" si="15"/>
        <v>0</v>
      </c>
      <c r="F123" s="12">
        <f>VLOOKUP($B123,'TAX  Schedule M'!$A$10:$I$263,$C$4,FALSE)</f>
        <v>0</v>
      </c>
      <c r="H123" s="12">
        <f t="shared" si="16"/>
        <v>0</v>
      </c>
      <c r="J123" s="12">
        <f t="shared" si="13"/>
        <v>0</v>
      </c>
      <c r="K123" s="12">
        <f t="shared" si="14"/>
        <v>0</v>
      </c>
    </row>
    <row r="124" spans="1:11" ht="14.1" customHeight="1" x14ac:dyDescent="0.25">
      <c r="A124" s="15" t="s">
        <v>354</v>
      </c>
      <c r="B124" s="14" t="s">
        <v>211</v>
      </c>
      <c r="C124" s="12">
        <f>VLOOKUP($B124,'TAX  Schedule M'!$A$10:$I$263,$C$4,FALSE)</f>
        <v>0</v>
      </c>
      <c r="E124" s="12">
        <f t="shared" si="15"/>
        <v>0</v>
      </c>
      <c r="F124" s="12">
        <f>VLOOKUP($B124,'TAX  Schedule M'!$A$10:$I$263,$C$4,FALSE)</f>
        <v>0</v>
      </c>
      <c r="H124" s="12">
        <f t="shared" si="16"/>
        <v>0</v>
      </c>
      <c r="J124" s="12">
        <f t="shared" si="13"/>
        <v>0</v>
      </c>
      <c r="K124" s="12">
        <f t="shared" si="14"/>
        <v>0</v>
      </c>
    </row>
    <row r="125" spans="1:11" ht="14.1" customHeight="1" x14ac:dyDescent="0.25">
      <c r="A125" s="15" t="s">
        <v>351</v>
      </c>
      <c r="B125" s="14" t="s">
        <v>100</v>
      </c>
      <c r="C125" s="12">
        <f>VLOOKUP($B125,'TAX  Schedule M'!$A$10:$I$263,$C$4,FALSE)</f>
        <v>111175.140360035</v>
      </c>
      <c r="E125" s="12">
        <f t="shared" si="15"/>
        <v>111175.140360035</v>
      </c>
      <c r="F125" s="12">
        <f>VLOOKUP($B125,'TAX  Schedule M'!$A$10:$I$263,$C$4,FALSE)</f>
        <v>111175.140360035</v>
      </c>
      <c r="H125" s="12">
        <f t="shared" si="16"/>
        <v>111175.140360035</v>
      </c>
      <c r="J125" s="12">
        <f t="shared" si="13"/>
        <v>-36771.177674081577</v>
      </c>
      <c r="K125" s="12">
        <f t="shared" si="14"/>
        <v>-6114.6327198019253</v>
      </c>
    </row>
    <row r="126" spans="1:11" ht="14.1" customHeight="1" x14ac:dyDescent="0.25">
      <c r="B126" s="11" t="s">
        <v>295</v>
      </c>
      <c r="C126" s="45">
        <f t="shared" ref="C126:H126" si="21">SUM(C21:C125)</f>
        <v>-843218510.82105458</v>
      </c>
      <c r="D126" s="45">
        <f t="shared" si="21"/>
        <v>-310113765.04858613</v>
      </c>
      <c r="E126" s="45">
        <f t="shared" si="21"/>
        <v>-1153332275.8696408</v>
      </c>
      <c r="F126" s="45">
        <f t="shared" si="21"/>
        <v>-843218510.82105458</v>
      </c>
      <c r="G126" s="45">
        <f t="shared" si="21"/>
        <v>-310113765.04858613</v>
      </c>
      <c r="H126" s="45">
        <f t="shared" si="21"/>
        <v>-1153332275.8696408</v>
      </c>
      <c r="J126" s="45">
        <f>SUM(J21:J125)</f>
        <v>380921951.15504837</v>
      </c>
      <c r="K126" s="45">
        <f>SUM(K21:K125)</f>
        <v>64983843.998073131</v>
      </c>
    </row>
    <row r="127" spans="1:11" ht="14.1" customHeight="1" x14ac:dyDescent="0.25">
      <c r="F127" s="12"/>
    </row>
    <row r="129" spans="1:11" ht="14.1" customHeight="1" x14ac:dyDescent="0.25">
      <c r="A129" s="15" t="s">
        <v>300</v>
      </c>
      <c r="B129" s="14" t="s">
        <v>221</v>
      </c>
      <c r="C129" s="12"/>
      <c r="E129" s="12">
        <f t="shared" ref="E129:E141" si="22">C129+D129</f>
        <v>0</v>
      </c>
      <c r="F129" s="12">
        <f>VLOOKUP($B129,'TAX  Schedule M'!$A$10:$I$263,$C$4,FALSE)</f>
        <v>-397501.19999992702</v>
      </c>
      <c r="H129" s="12">
        <f t="shared" ref="H129:H141" si="23">F129+G129</f>
        <v>-397501.19999992702</v>
      </c>
      <c r="J129" s="12">
        <f t="shared" ref="J129:J141" si="24">(-E129*0.35)+(K129*-0.35)</f>
        <v>-7651.8980999985943</v>
      </c>
      <c r="K129" s="12">
        <f t="shared" ref="K129:K141" si="25">(-F129*0.055)+(-G129*0.06)</f>
        <v>21862.565999995986</v>
      </c>
    </row>
    <row r="130" spans="1:11" ht="14.1" customHeight="1" x14ac:dyDescent="0.25">
      <c r="A130" s="15" t="s">
        <v>1091</v>
      </c>
      <c r="B130" s="14" t="s">
        <v>222</v>
      </c>
      <c r="C130" s="12"/>
      <c r="E130" s="12">
        <f t="shared" si="22"/>
        <v>0</v>
      </c>
      <c r="F130" s="12">
        <f>VLOOKUP($B130,'TAX  Schedule M'!$A$10:$I$263,$C$4,FALSE)</f>
        <v>0</v>
      </c>
      <c r="H130" s="12">
        <f t="shared" si="23"/>
        <v>0</v>
      </c>
      <c r="J130" s="12">
        <f t="shared" si="24"/>
        <v>0</v>
      </c>
      <c r="K130" s="12">
        <f t="shared" si="25"/>
        <v>0</v>
      </c>
    </row>
    <row r="131" spans="1:11" ht="14.1" customHeight="1" x14ac:dyDescent="0.25">
      <c r="A131" s="15" t="s">
        <v>1091</v>
      </c>
      <c r="B131" s="14" t="s">
        <v>223</v>
      </c>
      <c r="C131" s="12"/>
      <c r="E131" s="12">
        <f t="shared" si="22"/>
        <v>0</v>
      </c>
      <c r="F131" s="12">
        <f>VLOOKUP($B131,'TAX  Schedule M'!$A$10:$I$263,$C$4,FALSE)</f>
        <v>0</v>
      </c>
      <c r="H131" s="12">
        <f t="shared" si="23"/>
        <v>0</v>
      </c>
      <c r="J131" s="12">
        <f t="shared" si="24"/>
        <v>0</v>
      </c>
      <c r="K131" s="12">
        <f t="shared" si="25"/>
        <v>0</v>
      </c>
    </row>
    <row r="132" spans="1:11" ht="14.1" customHeight="1" x14ac:dyDescent="0.25">
      <c r="A132" s="15" t="s">
        <v>1091</v>
      </c>
      <c r="B132" s="14" t="s">
        <v>224</v>
      </c>
      <c r="C132" s="12"/>
      <c r="E132" s="12">
        <f t="shared" si="22"/>
        <v>0</v>
      </c>
      <c r="F132" s="12">
        <f>VLOOKUP($B132,'TAX  Schedule M'!$A$10:$I$263,$C$4,FALSE)</f>
        <v>0</v>
      </c>
      <c r="H132" s="12">
        <f t="shared" si="23"/>
        <v>0</v>
      </c>
      <c r="J132" s="12">
        <f t="shared" si="24"/>
        <v>0</v>
      </c>
      <c r="K132" s="12">
        <f t="shared" si="25"/>
        <v>0</v>
      </c>
    </row>
    <row r="133" spans="1:11" ht="14.1" customHeight="1" x14ac:dyDescent="0.25">
      <c r="A133" s="15" t="s">
        <v>1091</v>
      </c>
      <c r="B133" s="14" t="s">
        <v>225</v>
      </c>
      <c r="C133" s="12"/>
      <c r="E133" s="12">
        <f t="shared" si="22"/>
        <v>0</v>
      </c>
      <c r="F133" s="12">
        <f>VLOOKUP($B133,'TAX  Schedule M'!$A$10:$I$263,$C$4,FALSE)</f>
        <v>0</v>
      </c>
      <c r="H133" s="12">
        <f t="shared" si="23"/>
        <v>0</v>
      </c>
      <c r="J133" s="12">
        <f t="shared" si="24"/>
        <v>0</v>
      </c>
      <c r="K133" s="12">
        <f t="shared" si="25"/>
        <v>0</v>
      </c>
    </row>
    <row r="134" spans="1:11" ht="14.1" customHeight="1" x14ac:dyDescent="0.25">
      <c r="A134" s="15" t="s">
        <v>1091</v>
      </c>
      <c r="B134" s="14" t="s">
        <v>226</v>
      </c>
      <c r="C134" s="12"/>
      <c r="E134" s="12">
        <f t="shared" si="22"/>
        <v>0</v>
      </c>
      <c r="F134" s="12">
        <f>VLOOKUP($B134,'TAX  Schedule M'!$A$10:$I$263,$C$4,FALSE)</f>
        <v>-310810899.14285702</v>
      </c>
      <c r="H134" s="12">
        <f t="shared" si="23"/>
        <v>-310810899.14285702</v>
      </c>
      <c r="J134" s="12">
        <f t="shared" si="24"/>
        <v>-5983109.8084999975</v>
      </c>
      <c r="K134" s="12">
        <f t="shared" si="25"/>
        <v>17094599.452857137</v>
      </c>
    </row>
    <row r="135" spans="1:11" ht="14.1" customHeight="1" x14ac:dyDescent="0.25">
      <c r="A135" s="15" t="s">
        <v>1091</v>
      </c>
      <c r="B135" s="14" t="s">
        <v>227</v>
      </c>
      <c r="C135" s="12"/>
      <c r="E135" s="12">
        <f t="shared" si="22"/>
        <v>0</v>
      </c>
      <c r="F135" s="12">
        <f>VLOOKUP($B135,'TAX  Schedule M'!$A$10:$I$263,$C$4,FALSE)</f>
        <v>-213276342.99999899</v>
      </c>
      <c r="H135" s="12">
        <f t="shared" si="23"/>
        <v>-213276342.99999899</v>
      </c>
      <c r="J135" s="12">
        <f t="shared" si="24"/>
        <v>-4105569.6027499801</v>
      </c>
      <c r="K135" s="12">
        <f t="shared" si="25"/>
        <v>11730198.864999944</v>
      </c>
    </row>
    <row r="136" spans="1:11" ht="14.1" customHeight="1" x14ac:dyDescent="0.25">
      <c r="A136" s="15" t="s">
        <v>1091</v>
      </c>
      <c r="B136" s="14" t="s">
        <v>228</v>
      </c>
      <c r="C136" s="12"/>
      <c r="E136" s="12">
        <f t="shared" si="22"/>
        <v>0</v>
      </c>
      <c r="F136" s="12">
        <f>VLOOKUP($B136,'TAX  Schedule M'!$A$10:$I$263,$C$4,FALSE)</f>
        <v>-186702457.42857099</v>
      </c>
      <c r="H136" s="12">
        <f t="shared" si="23"/>
        <v>-186702457.42857099</v>
      </c>
      <c r="J136" s="12">
        <f t="shared" si="24"/>
        <v>-3594022.3054999909</v>
      </c>
      <c r="K136" s="12">
        <f t="shared" si="25"/>
        <v>10268635.158571403</v>
      </c>
    </row>
    <row r="137" spans="1:11" ht="14.1" customHeight="1" x14ac:dyDescent="0.25">
      <c r="A137" s="15" t="s">
        <v>1091</v>
      </c>
      <c r="B137" s="14" t="s">
        <v>230</v>
      </c>
      <c r="C137" s="12"/>
      <c r="E137" s="12">
        <f t="shared" si="22"/>
        <v>0</v>
      </c>
      <c r="F137" s="12">
        <f>VLOOKUP($B137,'TAX  Schedule M'!$A$10:$I$263,$C$4,FALSE)</f>
        <v>0</v>
      </c>
      <c r="H137" s="12">
        <f t="shared" si="23"/>
        <v>0</v>
      </c>
      <c r="J137" s="12">
        <f t="shared" si="24"/>
        <v>0</v>
      </c>
      <c r="K137" s="12">
        <f t="shared" si="25"/>
        <v>0</v>
      </c>
    </row>
    <row r="138" spans="1:11" ht="14.1" customHeight="1" x14ac:dyDescent="0.25">
      <c r="A138" s="15" t="s">
        <v>1091</v>
      </c>
      <c r="B138" s="14" t="s">
        <v>232</v>
      </c>
      <c r="C138" s="12"/>
      <c r="E138" s="12">
        <f t="shared" si="22"/>
        <v>0</v>
      </c>
      <c r="F138" s="12">
        <f>VLOOKUP($B138,'TAX  Schedule M'!$A$10:$I$263,$C$4,FALSE)</f>
        <v>191336182.37029001</v>
      </c>
      <c r="H138" s="12">
        <f t="shared" si="23"/>
        <v>191336182.37029001</v>
      </c>
      <c r="J138" s="12">
        <f t="shared" si="24"/>
        <v>3683221.5106280828</v>
      </c>
      <c r="K138" s="12">
        <f t="shared" si="25"/>
        <v>-10523490.030365951</v>
      </c>
    </row>
    <row r="139" spans="1:11" ht="14.1" customHeight="1" x14ac:dyDescent="0.25">
      <c r="A139" s="41" t="s">
        <v>1092</v>
      </c>
      <c r="B139" s="44" t="s">
        <v>433</v>
      </c>
      <c r="C139" s="43"/>
      <c r="D139" s="43"/>
      <c r="E139" s="43">
        <f t="shared" si="22"/>
        <v>0</v>
      </c>
      <c r="F139" s="43"/>
      <c r="G139" s="43">
        <f>VLOOKUP($B139,'TAX  Gas Reserves'!$A$613:$I$640,$C$4,FALSE)</f>
        <v>237166478.93363899</v>
      </c>
      <c r="H139" s="43">
        <f t="shared" si="23"/>
        <v>237166478.93363899</v>
      </c>
      <c r="J139" s="12">
        <f t="shared" si="24"/>
        <v>4980496.0576064186</v>
      </c>
      <c r="K139" s="12">
        <f t="shared" si="25"/>
        <v>-14229988.736018339</v>
      </c>
    </row>
    <row r="140" spans="1:11" ht="14.1" customHeight="1" x14ac:dyDescent="0.25">
      <c r="A140" s="41" t="s">
        <v>1092</v>
      </c>
      <c r="B140" s="44" t="s">
        <v>436</v>
      </c>
      <c r="C140" s="43"/>
      <c r="D140" s="43"/>
      <c r="E140" s="43">
        <f t="shared" si="22"/>
        <v>0</v>
      </c>
      <c r="F140" s="43"/>
      <c r="G140" s="43">
        <f>VLOOKUP($B140,'TAX  Gas Reserves'!$A$613:$I$640,$C$4,FALSE)</f>
        <v>-16519500.6909252</v>
      </c>
      <c r="H140" s="43">
        <f t="shared" si="23"/>
        <v>-16519500.6909252</v>
      </c>
      <c r="J140" s="12">
        <f t="shared" si="24"/>
        <v>-346909.51450942917</v>
      </c>
      <c r="K140" s="12">
        <f t="shared" si="25"/>
        <v>991170.04145551194</v>
      </c>
    </row>
    <row r="141" spans="1:11" ht="14.1" customHeight="1" x14ac:dyDescent="0.25">
      <c r="A141" s="15" t="s">
        <v>366</v>
      </c>
      <c r="B141" s="14" t="s">
        <v>233</v>
      </c>
      <c r="C141" s="12"/>
      <c r="E141" s="12">
        <f t="shared" si="22"/>
        <v>0</v>
      </c>
      <c r="F141" s="12">
        <f>VLOOKUP($B141,'TAX  Schedule M'!$A$10:$I$263,$C$4,FALSE)</f>
        <v>0</v>
      </c>
      <c r="H141" s="12">
        <f t="shared" si="23"/>
        <v>0</v>
      </c>
      <c r="J141" s="12">
        <f t="shared" si="24"/>
        <v>0</v>
      </c>
      <c r="K141" s="12">
        <f t="shared" si="25"/>
        <v>0</v>
      </c>
    </row>
    <row r="142" spans="1:11" ht="14.1" customHeight="1" x14ac:dyDescent="0.25">
      <c r="B142" s="11" t="s">
        <v>372</v>
      </c>
      <c r="C142" s="45">
        <f t="shared" ref="C142:H142" si="26">SUM(C129:C141)</f>
        <v>0</v>
      </c>
      <c r="D142" s="45">
        <f t="shared" si="26"/>
        <v>0</v>
      </c>
      <c r="E142" s="45">
        <f t="shared" si="26"/>
        <v>0</v>
      </c>
      <c r="F142" s="45">
        <f t="shared" si="26"/>
        <v>-519851018.40113688</v>
      </c>
      <c r="G142" s="45">
        <f t="shared" si="26"/>
        <v>220646978.24271378</v>
      </c>
      <c r="H142" s="45">
        <f t="shared" si="26"/>
        <v>-299204040.15842307</v>
      </c>
      <c r="J142" s="45">
        <f>SUM(J129:J141)</f>
        <v>-5373545.5611248948</v>
      </c>
      <c r="K142" s="45">
        <f>SUM(K129:K141)</f>
        <v>15352987.317499701</v>
      </c>
    </row>
    <row r="144" spans="1:11" ht="14.1" customHeight="1" x14ac:dyDescent="0.25">
      <c r="F144" s="12">
        <f>F126+F142</f>
        <v>-1363069529.2221913</v>
      </c>
      <c r="G144" s="12">
        <f>G126+G142</f>
        <v>-89466786.805872351</v>
      </c>
      <c r="H144" s="12">
        <f>H126+H142</f>
        <v>-1452536316.0280638</v>
      </c>
      <c r="J144" s="12">
        <f>J126+J142</f>
        <v>375548405.59392345</v>
      </c>
      <c r="K144" s="12">
        <f>K126+K142</f>
        <v>80336831.315572828</v>
      </c>
    </row>
    <row r="146" spans="2:11" ht="14.1" customHeight="1" x14ac:dyDescent="0.25">
      <c r="F146" s="11">
        <v>-519851018.40113688</v>
      </c>
      <c r="G146" s="12">
        <v>220646978.24271378</v>
      </c>
      <c r="H146" s="11">
        <v>-299204040.15842307</v>
      </c>
      <c r="J146" s="11">
        <v>-5373545.5611248948</v>
      </c>
      <c r="K146" s="11">
        <v>15352987.317499701</v>
      </c>
    </row>
    <row r="148" spans="2:11" ht="14.1" customHeight="1" x14ac:dyDescent="0.25">
      <c r="F148" s="11">
        <v>-1363069529.2221913</v>
      </c>
      <c r="G148" s="12">
        <v>-89466786.805872351</v>
      </c>
      <c r="H148" s="11">
        <v>-1452536316.0280638</v>
      </c>
      <c r="J148" s="11">
        <v>375548405.59392345</v>
      </c>
      <c r="K148" s="11">
        <v>80336831.315572828</v>
      </c>
    </row>
    <row r="149" spans="2:11" ht="14.1" customHeight="1" x14ac:dyDescent="0.25">
      <c r="B149" s="5"/>
    </row>
    <row r="150" spans="2:11" ht="14.1" customHeight="1" x14ac:dyDescent="0.25">
      <c r="B150" s="5"/>
    </row>
    <row r="151" spans="2:11" ht="14.1" customHeight="1" x14ac:dyDescent="0.25">
      <c r="B151" s="5"/>
    </row>
    <row r="152" spans="2:11" ht="14.1" customHeight="1" x14ac:dyDescent="0.25">
      <c r="B152" s="5"/>
    </row>
    <row r="153" spans="2:11" ht="14.1" customHeight="1" x14ac:dyDescent="0.25">
      <c r="B153" s="5"/>
    </row>
    <row r="154" spans="2:11" ht="14.1" customHeight="1" x14ac:dyDescent="0.25">
      <c r="B154" s="5"/>
    </row>
    <row r="155" spans="2:11" ht="14.1" customHeight="1" x14ac:dyDescent="0.25">
      <c r="B155" s="5"/>
    </row>
    <row r="156" spans="2:11" ht="14.1" customHeight="1" x14ac:dyDescent="0.25">
      <c r="B156" s="5"/>
    </row>
  </sheetData>
  <autoFilter ref="A6:H142"/>
  <mergeCells count="2">
    <mergeCell ref="J5:K5"/>
    <mergeCell ref="C5:H5"/>
  </mergeCells>
  <printOptions gridLines="1"/>
  <pageMargins left="0.25" right="0" top="0.5" bottom="0.5" header="0.3" footer="0"/>
  <pageSetup scale="80" orientation="landscape" horizontalDpi="4294967293" verticalDpi="4294967293" r:id="rId1"/>
  <headerFooter>
    <oddFooter>&amp;L&amp;Z&amp;F&amp;R&amp;A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4"/>
  <sheetViews>
    <sheetView zoomScale="110" zoomScaleNormal="110" workbookViewId="0">
      <pane xSplit="1" ySplit="6" topLeftCell="B7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8984375" defaultRowHeight="10.199999999999999" outlineLevelRow="1" x14ac:dyDescent="0.2"/>
  <cols>
    <col min="1" max="1" width="40.5" style="5" customWidth="1"/>
    <col min="2" max="3" width="10.69921875" style="4" customWidth="1"/>
    <col min="4" max="7" width="11.5" style="4" customWidth="1"/>
    <col min="8" max="9" width="10.69921875" style="4" customWidth="1"/>
    <col min="10" max="16384" width="8.8984375" style="4"/>
  </cols>
  <sheetData>
    <row r="1" spans="1:9" s="76" customFormat="1" x14ac:dyDescent="0.2">
      <c r="A1" s="75" t="s">
        <v>1206</v>
      </c>
    </row>
    <row r="2" spans="1:9" s="76" customFormat="1" x14ac:dyDescent="0.2">
      <c r="A2" s="75" t="s">
        <v>1203</v>
      </c>
    </row>
    <row r="3" spans="1:9" s="76" customFormat="1" x14ac:dyDescent="0.2">
      <c r="A3" s="75"/>
    </row>
    <row r="4" spans="1:9" s="2" customFormat="1" x14ac:dyDescent="0.2">
      <c r="A4" s="1"/>
    </row>
    <row r="5" spans="1:9" s="2" customFormat="1" x14ac:dyDescent="0.2">
      <c r="A5" s="19" t="s">
        <v>1113</v>
      </c>
      <c r="B5" s="20" t="s">
        <v>0</v>
      </c>
      <c r="C5" s="20" t="s">
        <v>1</v>
      </c>
      <c r="D5" s="20" t="s">
        <v>2</v>
      </c>
      <c r="E5" s="20" t="s">
        <v>3</v>
      </c>
      <c r="F5" s="20" t="s">
        <v>4</v>
      </c>
      <c r="G5" s="20" t="s">
        <v>5</v>
      </c>
      <c r="H5" s="20" t="s">
        <v>6</v>
      </c>
      <c r="I5" s="20" t="s">
        <v>7</v>
      </c>
    </row>
    <row r="6" spans="1:9" s="2" customFormat="1" x14ac:dyDescent="0.2">
      <c r="A6" s="1"/>
    </row>
    <row r="7" spans="1:9" x14ac:dyDescent="0.2">
      <c r="A7" s="3" t="s">
        <v>8</v>
      </c>
    </row>
    <row r="10" spans="1:9" x14ac:dyDescent="0.2">
      <c r="A10" s="3" t="s">
        <v>9</v>
      </c>
    </row>
    <row r="11" spans="1:9" x14ac:dyDescent="0.2">
      <c r="A11" s="5" t="s">
        <v>10</v>
      </c>
      <c r="B11" s="4">
        <v>25986338</v>
      </c>
      <c r="C11" s="4">
        <v>19408304</v>
      </c>
      <c r="D11" s="4">
        <v>23252191.935508698</v>
      </c>
      <c r="E11" s="4">
        <v>27159813.4512689</v>
      </c>
      <c r="F11" s="4">
        <v>29096130.369696699</v>
      </c>
      <c r="G11" s="4">
        <v>30274672.562364198</v>
      </c>
      <c r="H11" s="4">
        <v>31794641.315496601</v>
      </c>
      <c r="I11" s="4">
        <v>33220985.731638901</v>
      </c>
    </row>
    <row r="12" spans="1:9" x14ac:dyDescent="0.2">
      <c r="A12" s="5" t="s">
        <v>11</v>
      </c>
      <c r="B12" s="4">
        <v>0</v>
      </c>
      <c r="C12" s="4">
        <v>-36614471</v>
      </c>
      <c r="D12" s="4">
        <v>-94248725.883486003</v>
      </c>
      <c r="E12" s="4">
        <v>-16277700.2704574</v>
      </c>
      <c r="F12" s="4">
        <v>-66035931.645437703</v>
      </c>
      <c r="G12" s="4">
        <v>-74758538.821567997</v>
      </c>
      <c r="H12" s="4">
        <v>-46971760.326908998</v>
      </c>
      <c r="I12" s="4">
        <v>-71430962.152048796</v>
      </c>
    </row>
    <row r="13" spans="1:9" x14ac:dyDescent="0.2">
      <c r="A13" s="5" t="s">
        <v>12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</row>
    <row r="14" spans="1:9" x14ac:dyDescent="0.2">
      <c r="A14" s="5" t="s">
        <v>13</v>
      </c>
      <c r="B14" s="4">
        <v>585353</v>
      </c>
      <c r="C14" s="4">
        <v>252906</v>
      </c>
      <c r="D14" s="4">
        <v>240831</v>
      </c>
      <c r="E14" s="4">
        <v>252905</v>
      </c>
      <c r="F14" s="4">
        <v>252905</v>
      </c>
      <c r="G14" s="4">
        <v>252905</v>
      </c>
      <c r="H14" s="4">
        <v>252905</v>
      </c>
      <c r="I14" s="4">
        <v>252905</v>
      </c>
    </row>
    <row r="15" spans="1:9" x14ac:dyDescent="0.2">
      <c r="A15" s="5" t="s">
        <v>14</v>
      </c>
      <c r="B15" s="4">
        <v>0</v>
      </c>
      <c r="C15" s="4">
        <v>115954</v>
      </c>
      <c r="D15" s="4">
        <v>188853.328754861</v>
      </c>
      <c r="E15" s="4">
        <v>557617.15753058298</v>
      </c>
      <c r="F15" s="4">
        <v>2244353.7937583998</v>
      </c>
      <c r="G15" s="4">
        <v>2236893.59440231</v>
      </c>
      <c r="H15" s="4">
        <v>2124727.1740883398</v>
      </c>
      <c r="I15" s="4">
        <v>2036724.3397496101</v>
      </c>
    </row>
    <row r="16" spans="1:9" x14ac:dyDescent="0.2">
      <c r="A16" s="5" t="s">
        <v>15</v>
      </c>
      <c r="B16" s="4">
        <v>1906376</v>
      </c>
      <c r="C16" s="4">
        <v>1724852</v>
      </c>
      <c r="D16" s="4">
        <v>1847189.0519999999</v>
      </c>
      <c r="E16" s="4">
        <v>1944800.2080000001</v>
      </c>
      <c r="F16" s="4">
        <v>1944800.2080000001</v>
      </c>
      <c r="G16" s="4">
        <v>1944800.2080000001</v>
      </c>
      <c r="H16" s="4">
        <v>1944800.2080000001</v>
      </c>
      <c r="I16" s="4">
        <v>1944800.2080000001</v>
      </c>
    </row>
    <row r="17" spans="1:9" x14ac:dyDescent="0.2">
      <c r="A17" s="6" t="s">
        <v>16</v>
      </c>
      <c r="B17" s="7">
        <v>28478067</v>
      </c>
      <c r="C17" s="7">
        <v>-15112455</v>
      </c>
      <c r="D17" s="7">
        <v>-68719660.567222401</v>
      </c>
      <c r="E17" s="7">
        <v>13637435.546342</v>
      </c>
      <c r="F17" s="7">
        <v>-32497742.273982599</v>
      </c>
      <c r="G17" s="7">
        <v>-40049267.4568014</v>
      </c>
      <c r="H17" s="7">
        <v>-10854686.6293239</v>
      </c>
      <c r="I17" s="7">
        <v>-33975546.872660197</v>
      </c>
    </row>
    <row r="19" spans="1:9" x14ac:dyDescent="0.2">
      <c r="A19" s="3" t="s">
        <v>17</v>
      </c>
    </row>
    <row r="20" spans="1:9" x14ac:dyDescent="0.2">
      <c r="A20" s="5" t="s">
        <v>18</v>
      </c>
      <c r="B20" s="4">
        <v>0</v>
      </c>
      <c r="C20" s="4">
        <v>0</v>
      </c>
      <c r="D20" s="4">
        <v>11499.9999999999</v>
      </c>
      <c r="E20" s="4">
        <v>43250</v>
      </c>
      <c r="F20" s="4">
        <v>43250</v>
      </c>
      <c r="G20" s="4">
        <v>43250</v>
      </c>
      <c r="H20" s="4">
        <v>43250</v>
      </c>
      <c r="I20" s="4">
        <v>43250</v>
      </c>
    </row>
    <row r="21" spans="1:9" x14ac:dyDescent="0.2">
      <c r="A21" s="5" t="s">
        <v>19</v>
      </c>
      <c r="B21" s="4">
        <v>-2137810</v>
      </c>
      <c r="C21" s="4">
        <v>433768</v>
      </c>
      <c r="D21" s="4">
        <v>552509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</row>
    <row r="22" spans="1:9" x14ac:dyDescent="0.2">
      <c r="A22" s="8" t="s">
        <v>20</v>
      </c>
      <c r="B22" s="7">
        <v>-2137810</v>
      </c>
      <c r="C22" s="7">
        <v>433768</v>
      </c>
      <c r="D22" s="7">
        <v>564009</v>
      </c>
      <c r="E22" s="7">
        <v>43250</v>
      </c>
      <c r="F22" s="7">
        <v>43250</v>
      </c>
      <c r="G22" s="7">
        <v>43250</v>
      </c>
      <c r="H22" s="7">
        <v>43250</v>
      </c>
      <c r="I22" s="7">
        <v>43250</v>
      </c>
    </row>
    <row r="24" spans="1:9" outlineLevel="1" x14ac:dyDescent="0.2">
      <c r="A24" s="5" t="s">
        <v>21</v>
      </c>
      <c r="B24" s="4">
        <v>50659871.037050001</v>
      </c>
      <c r="C24" s="4">
        <v>64249995.631449997</v>
      </c>
      <c r="D24" s="4">
        <v>66642420.749669999</v>
      </c>
      <c r="E24" s="4">
        <v>68688502.327708095</v>
      </c>
      <c r="F24" s="4">
        <v>42605256.687148802</v>
      </c>
      <c r="G24" s="4">
        <v>41004062.272504501</v>
      </c>
      <c r="H24" s="4">
        <v>36114828.038903601</v>
      </c>
      <c r="I24" s="4">
        <v>27680864.160171401</v>
      </c>
    </row>
    <row r="25" spans="1:9" x14ac:dyDescent="0.2">
      <c r="A25" s="5" t="s">
        <v>22</v>
      </c>
      <c r="B25" s="4">
        <v>-50659871.037050001</v>
      </c>
      <c r="C25" s="4">
        <v>-64249995.631449997</v>
      </c>
      <c r="D25" s="4">
        <v>-66642420.749669999</v>
      </c>
      <c r="E25" s="4">
        <v>-68688502.327708095</v>
      </c>
      <c r="F25" s="4">
        <v>-42605256.687148802</v>
      </c>
      <c r="G25" s="4">
        <v>-41004062.272504501</v>
      </c>
      <c r="H25" s="4">
        <v>-36114828.038903601</v>
      </c>
      <c r="I25" s="4">
        <v>-27680864.160172701</v>
      </c>
    </row>
    <row r="27" spans="1:9" x14ac:dyDescent="0.2">
      <c r="A27" s="3" t="s">
        <v>23</v>
      </c>
    </row>
    <row r="28" spans="1:9" x14ac:dyDescent="0.2">
      <c r="A28" s="5" t="s">
        <v>24</v>
      </c>
      <c r="B28" s="4">
        <v>0</v>
      </c>
      <c r="C28" s="4">
        <v>0</v>
      </c>
      <c r="D28" s="4">
        <v>-5607017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1:9" x14ac:dyDescent="0.2">
      <c r="A29" s="5" t="s">
        <v>25</v>
      </c>
      <c r="B29" s="4">
        <v>-50000</v>
      </c>
      <c r="C29" s="4">
        <v>-50000</v>
      </c>
      <c r="D29" s="4">
        <v>-50000</v>
      </c>
      <c r="E29" s="4">
        <v>-50000</v>
      </c>
      <c r="F29" s="4">
        <v>-50000</v>
      </c>
      <c r="G29" s="4">
        <v>-50000</v>
      </c>
      <c r="H29" s="4">
        <v>-50000</v>
      </c>
      <c r="I29" s="4">
        <v>-50000</v>
      </c>
    </row>
    <row r="30" spans="1:9" x14ac:dyDescent="0.2">
      <c r="A30" s="6" t="s">
        <v>26</v>
      </c>
      <c r="B30" s="7">
        <v>-50000</v>
      </c>
      <c r="C30" s="7">
        <v>-50000</v>
      </c>
      <c r="D30" s="7">
        <v>-5657017</v>
      </c>
      <c r="E30" s="7">
        <v>-50000</v>
      </c>
      <c r="F30" s="7">
        <v>-50000</v>
      </c>
      <c r="G30" s="7">
        <v>-50000</v>
      </c>
      <c r="H30" s="7">
        <v>-50000</v>
      </c>
      <c r="I30" s="7">
        <v>-50000</v>
      </c>
    </row>
    <row r="32" spans="1:9" x14ac:dyDescent="0.2">
      <c r="A32" s="3" t="s">
        <v>27</v>
      </c>
    </row>
    <row r="33" spans="1:9" x14ac:dyDescent="0.2">
      <c r="A33" s="5" t="s">
        <v>28</v>
      </c>
      <c r="B33" s="4">
        <v>-61106887</v>
      </c>
      <c r="C33" s="4">
        <v>-38430225</v>
      </c>
      <c r="D33" s="4">
        <v>-67420816.8869486</v>
      </c>
      <c r="E33" s="4">
        <v>-61914109.4359833</v>
      </c>
      <c r="F33" s="4">
        <v>-34375910.450993203</v>
      </c>
      <c r="G33" s="4">
        <v>-54187261.738918699</v>
      </c>
      <c r="H33" s="4">
        <v>-24736774.4286374</v>
      </c>
      <c r="I33" s="4">
        <v>-3224185.82253436</v>
      </c>
    </row>
    <row r="34" spans="1:9" x14ac:dyDescent="0.2">
      <c r="A34" s="5" t="s">
        <v>29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</row>
    <row r="35" spans="1:9" x14ac:dyDescent="0.2">
      <c r="A35" s="5" t="s">
        <v>30</v>
      </c>
      <c r="B35" s="4">
        <v>-1760100</v>
      </c>
      <c r="C35" s="4">
        <v>-1020937</v>
      </c>
      <c r="D35" s="4">
        <v>-845963.77333104401</v>
      </c>
      <c r="E35" s="4">
        <v>-1271889.8358191999</v>
      </c>
      <c r="F35" s="4">
        <v>-1306955.2513973</v>
      </c>
      <c r="G35" s="4">
        <v>-1342987.40429418</v>
      </c>
      <c r="H35" s="4">
        <v>-1380012.9470114</v>
      </c>
      <c r="I35" s="4">
        <v>-1418059.2668477001</v>
      </c>
    </row>
    <row r="36" spans="1:9" x14ac:dyDescent="0.2">
      <c r="A36" s="5" t="s">
        <v>31</v>
      </c>
      <c r="B36" s="4">
        <v>153670</v>
      </c>
      <c r="C36" s="4">
        <v>310937</v>
      </c>
      <c r="D36" s="4">
        <v>336877.25999999902</v>
      </c>
      <c r="E36" s="4">
        <v>270893.03999999899</v>
      </c>
      <c r="F36" s="4">
        <v>270893.03999999899</v>
      </c>
      <c r="G36" s="4">
        <v>270893.03999999899</v>
      </c>
      <c r="H36" s="4">
        <v>270893.03999999899</v>
      </c>
      <c r="I36" s="4">
        <v>270893.03999999899</v>
      </c>
    </row>
    <row r="37" spans="1:9" x14ac:dyDescent="0.2">
      <c r="A37" s="5" t="s">
        <v>32</v>
      </c>
      <c r="B37" s="4">
        <v>15000581</v>
      </c>
      <c r="C37" s="4">
        <v>17981870</v>
      </c>
      <c r="D37" s="4">
        <v>17338607.8699999</v>
      </c>
      <c r="E37" s="4">
        <v>28742943.550000001</v>
      </c>
      <c r="F37" s="4">
        <v>13148533.1399999</v>
      </c>
      <c r="G37" s="4">
        <v>17276066.02</v>
      </c>
      <c r="H37" s="4">
        <v>17621587.340399999</v>
      </c>
      <c r="I37" s="4">
        <v>17974019.087207999</v>
      </c>
    </row>
    <row r="38" spans="1:9" x14ac:dyDescent="0.2">
      <c r="A38" s="6" t="s">
        <v>33</v>
      </c>
      <c r="B38" s="7">
        <v>-47712736</v>
      </c>
      <c r="C38" s="7">
        <v>-21158355</v>
      </c>
      <c r="D38" s="7">
        <v>-50591295.530279599</v>
      </c>
      <c r="E38" s="7">
        <v>-34172162.681802496</v>
      </c>
      <c r="F38" s="7">
        <v>-22263439.5223905</v>
      </c>
      <c r="G38" s="7">
        <v>-37983290.083212897</v>
      </c>
      <c r="H38" s="7">
        <v>-8224306.99524887</v>
      </c>
      <c r="I38" s="7">
        <v>13602667.037825899</v>
      </c>
    </row>
    <row r="40" spans="1:9" x14ac:dyDescent="0.2">
      <c r="A40" s="3" t="s">
        <v>34</v>
      </c>
    </row>
    <row r="41" spans="1:9" x14ac:dyDescent="0.2">
      <c r="A41" s="5" t="s">
        <v>35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1:9" x14ac:dyDescent="0.2">
      <c r="A42" s="5" t="s">
        <v>36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</row>
    <row r="43" spans="1:9" x14ac:dyDescent="0.2">
      <c r="A43" s="6" t="s">
        <v>37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</row>
    <row r="45" spans="1:9" outlineLevel="1" x14ac:dyDescent="0.2">
      <c r="A45" s="5" t="s">
        <v>21</v>
      </c>
      <c r="B45" s="4">
        <v>4257397.52399999</v>
      </c>
      <c r="C45" s="4">
        <v>1135880.9049500001</v>
      </c>
      <c r="D45" s="4">
        <v>200965.67386395199</v>
      </c>
      <c r="E45" s="4">
        <v>1756544.7246960499</v>
      </c>
      <c r="F45" s="4">
        <v>129484.12135263901</v>
      </c>
      <c r="G45" s="4">
        <v>69934.292288065597</v>
      </c>
      <c r="H45" s="4">
        <v>82250.695413164605</v>
      </c>
      <c r="I45" s="4">
        <v>104775.890736334</v>
      </c>
    </row>
    <row r="46" spans="1:9" x14ac:dyDescent="0.2">
      <c r="A46" s="5" t="s">
        <v>38</v>
      </c>
      <c r="B46" s="4">
        <v>-4257397.52399999</v>
      </c>
      <c r="C46" s="4">
        <v>-1135880.9049500001</v>
      </c>
      <c r="D46" s="4">
        <v>-200965.67386395199</v>
      </c>
      <c r="E46" s="4">
        <v>-1756544.7246960499</v>
      </c>
      <c r="F46" s="4">
        <v>-129484.12135263901</v>
      </c>
      <c r="G46" s="4">
        <v>-69934.292288065597</v>
      </c>
      <c r="H46" s="4">
        <v>-82250.695413164605</v>
      </c>
      <c r="I46" s="4">
        <v>-104775.890735548</v>
      </c>
    </row>
    <row r="48" spans="1:9" x14ac:dyDescent="0.2">
      <c r="A48" s="3" t="s">
        <v>39</v>
      </c>
    </row>
    <row r="49" spans="1:9" x14ac:dyDescent="0.2">
      <c r="A49" s="5" t="s">
        <v>40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1:9" x14ac:dyDescent="0.2">
      <c r="A50" s="5" t="s">
        <v>41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1:9" x14ac:dyDescent="0.2">
      <c r="A51" s="6" t="s">
        <v>42</v>
      </c>
      <c r="B51" s="7">
        <v>-300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</row>
    <row r="53" spans="1:9" x14ac:dyDescent="0.2">
      <c r="A53" s="3" t="s">
        <v>43</v>
      </c>
    </row>
    <row r="54" spans="1:9" x14ac:dyDescent="0.2">
      <c r="A54" s="5" t="s">
        <v>44</v>
      </c>
      <c r="B54" s="4">
        <v>-6955404</v>
      </c>
      <c r="C54" s="4">
        <v>-6955404</v>
      </c>
      <c r="D54" s="4">
        <v>-6955404</v>
      </c>
      <c r="E54" s="4">
        <v>-4347063</v>
      </c>
      <c r="F54" s="4">
        <v>0</v>
      </c>
      <c r="G54" s="4">
        <v>0</v>
      </c>
      <c r="H54" s="4">
        <v>0</v>
      </c>
      <c r="I54" s="4">
        <v>0</v>
      </c>
    </row>
    <row r="55" spans="1:9" x14ac:dyDescent="0.2">
      <c r="A55" s="5" t="s">
        <v>45</v>
      </c>
      <c r="B55" s="4">
        <v>-1229710</v>
      </c>
      <c r="C55" s="4">
        <v>-1229710</v>
      </c>
      <c r="D55" s="4">
        <v>-1229710.32</v>
      </c>
      <c r="E55" s="4">
        <v>-204952</v>
      </c>
      <c r="F55" s="4">
        <v>0</v>
      </c>
      <c r="G55" s="4">
        <v>0</v>
      </c>
      <c r="H55" s="4">
        <v>0</v>
      </c>
      <c r="I55" s="4">
        <v>0</v>
      </c>
    </row>
    <row r="56" spans="1:9" x14ac:dyDescent="0.2">
      <c r="A56" s="5" t="s">
        <v>46</v>
      </c>
      <c r="B56" s="4">
        <v>-127056</v>
      </c>
      <c r="C56" s="4">
        <v>-127056</v>
      </c>
      <c r="D56" s="4">
        <v>-95292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1:9" x14ac:dyDescent="0.2">
      <c r="A57" s="5" t="s">
        <v>47</v>
      </c>
      <c r="B57" s="4">
        <v>-666953</v>
      </c>
      <c r="C57" s="4">
        <v>20383860</v>
      </c>
      <c r="D57" s="4">
        <v>20663177.52</v>
      </c>
      <c r="E57" s="4">
        <v>3802755</v>
      </c>
      <c r="F57" s="4">
        <v>-14830492</v>
      </c>
      <c r="G57" s="4">
        <v>-14801336</v>
      </c>
      <c r="H57" s="4">
        <v>-13377761</v>
      </c>
      <c r="I57" s="4">
        <v>-4954490</v>
      </c>
    </row>
    <row r="58" spans="1:9" x14ac:dyDescent="0.2">
      <c r="A58" s="5" t="s">
        <v>48</v>
      </c>
      <c r="B58" s="4">
        <v>0</v>
      </c>
      <c r="C58" s="4">
        <v>53928936</v>
      </c>
      <c r="D58" s="4">
        <v>-1458031</v>
      </c>
      <c r="E58" s="4">
        <v>-2981256</v>
      </c>
      <c r="F58" s="4">
        <v>-2981256</v>
      </c>
      <c r="G58" s="4">
        <v>-2981256</v>
      </c>
      <c r="H58" s="4">
        <v>-2981256</v>
      </c>
      <c r="I58" s="4">
        <v>-2981256</v>
      </c>
    </row>
    <row r="59" spans="1:9" x14ac:dyDescent="0.2">
      <c r="A59" s="5" t="s">
        <v>49</v>
      </c>
      <c r="B59" s="4">
        <v>0</v>
      </c>
      <c r="C59" s="4">
        <v>0</v>
      </c>
      <c r="D59" s="4">
        <v>-189548.169642856</v>
      </c>
      <c r="E59" s="4">
        <v>-758192.67857142503</v>
      </c>
      <c r="F59" s="4">
        <v>-758192.67857142503</v>
      </c>
      <c r="G59" s="4">
        <v>-758192.67857142806</v>
      </c>
      <c r="H59" s="4">
        <v>-758192.67857143097</v>
      </c>
      <c r="I59" s="4">
        <v>-758192.67857143097</v>
      </c>
    </row>
    <row r="60" spans="1:9" x14ac:dyDescent="0.2">
      <c r="A60" s="5" t="s">
        <v>50</v>
      </c>
      <c r="B60" s="4">
        <v>0</v>
      </c>
      <c r="C60" s="4">
        <v>0</v>
      </c>
      <c r="D60" s="4">
        <v>-63183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1:9" x14ac:dyDescent="0.2">
      <c r="A61" s="5" t="s">
        <v>51</v>
      </c>
      <c r="B61" s="4">
        <v>-1965779</v>
      </c>
      <c r="C61" s="4">
        <v>707074</v>
      </c>
      <c r="D61" s="4">
        <v>-1217459.3265382</v>
      </c>
      <c r="E61" s="4">
        <v>367239.33253820898</v>
      </c>
      <c r="F61" s="4">
        <v>-89230.392999999603</v>
      </c>
      <c r="G61" s="4">
        <v>115114.973999999</v>
      </c>
      <c r="H61" s="4">
        <v>106774.22500000001</v>
      </c>
      <c r="I61" s="4">
        <v>46839.516999999898</v>
      </c>
    </row>
    <row r="62" spans="1:9" x14ac:dyDescent="0.2">
      <c r="A62" s="5" t="s">
        <v>52</v>
      </c>
      <c r="B62" s="4">
        <v>-208036</v>
      </c>
      <c r="C62" s="4">
        <v>-208035</v>
      </c>
      <c r="D62" s="4">
        <v>-217515.327087396</v>
      </c>
      <c r="E62" s="4">
        <v>-245957.30834958499</v>
      </c>
      <c r="F62" s="4">
        <v>-245957.30834958499</v>
      </c>
      <c r="G62" s="4">
        <v>-245957.30834958499</v>
      </c>
      <c r="H62" s="4">
        <v>-245957.30834958499</v>
      </c>
      <c r="I62" s="4">
        <v>-245957.30834958301</v>
      </c>
    </row>
    <row r="63" spans="1:9" x14ac:dyDescent="0.2">
      <c r="A63" s="5" t="s">
        <v>53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1:9" x14ac:dyDescent="0.2">
      <c r="A64" s="5" t="s">
        <v>54</v>
      </c>
      <c r="B64" s="4">
        <v>436767</v>
      </c>
      <c r="C64" s="4">
        <v>887660</v>
      </c>
      <c r="D64" s="4">
        <v>2.3283064365386901E-10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1:9" x14ac:dyDescent="0.2">
      <c r="A65" s="5" t="s">
        <v>55</v>
      </c>
      <c r="B65" s="4">
        <v>89259775</v>
      </c>
      <c r="C65" s="4">
        <v>852454</v>
      </c>
      <c r="D65" s="4">
        <v>1319289.18</v>
      </c>
      <c r="E65" s="4">
        <v>-11238467</v>
      </c>
      <c r="F65" s="4">
        <v>3291032</v>
      </c>
      <c r="G65" s="4">
        <v>4648856</v>
      </c>
      <c r="H65" s="4">
        <v>5477726</v>
      </c>
      <c r="I65" s="4">
        <v>1689918</v>
      </c>
    </row>
    <row r="66" spans="1:9" x14ac:dyDescent="0.2">
      <c r="A66" s="5" t="s">
        <v>56</v>
      </c>
      <c r="B66" s="4">
        <v>0</v>
      </c>
      <c r="C66" s="4">
        <v>316172</v>
      </c>
      <c r="D66" s="4">
        <v>1335067.3012699999</v>
      </c>
      <c r="E66" s="4">
        <v>-859742.72549999901</v>
      </c>
      <c r="F66" s="4">
        <v>251763.947999998</v>
      </c>
      <c r="G66" s="4">
        <v>355637.48399999901</v>
      </c>
      <c r="H66" s="4">
        <v>419046.03899999999</v>
      </c>
      <c r="I66" s="4">
        <v>129278.727</v>
      </c>
    </row>
    <row r="67" spans="1:9" x14ac:dyDescent="0.2">
      <c r="A67" s="5" t="s">
        <v>57</v>
      </c>
      <c r="B67" s="4">
        <v>-1746000</v>
      </c>
      <c r="C67" s="4">
        <v>-4005000</v>
      </c>
      <c r="D67" s="4">
        <v>-505002</v>
      </c>
      <c r="E67" s="4">
        <v>1190585.78999999</v>
      </c>
      <c r="F67" s="4">
        <v>1383941.8</v>
      </c>
      <c r="G67" s="4">
        <v>1600135.12</v>
      </c>
      <c r="H67" s="4">
        <v>1880272.9499999899</v>
      </c>
      <c r="I67" s="4">
        <v>2195428.0199999898</v>
      </c>
    </row>
    <row r="68" spans="1:9" x14ac:dyDescent="0.2">
      <c r="A68" s="5" t="s">
        <v>58</v>
      </c>
      <c r="B68" s="4">
        <v>-1504875</v>
      </c>
      <c r="C68" s="4">
        <v>-2060444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1:9" x14ac:dyDescent="0.2">
      <c r="A69" s="5" t="s">
        <v>59</v>
      </c>
      <c r="B69" s="4">
        <v>-10698086</v>
      </c>
      <c r="C69" s="4">
        <v>-12942043</v>
      </c>
      <c r="D69" s="4">
        <v>-11147664.68</v>
      </c>
      <c r="E69" s="4">
        <v>-7026114</v>
      </c>
      <c r="F69" s="4">
        <v>-10655830</v>
      </c>
      <c r="G69" s="4">
        <v>-10175181</v>
      </c>
      <c r="H69" s="4">
        <v>-12703874</v>
      </c>
      <c r="I69" s="4">
        <v>-15334666</v>
      </c>
    </row>
    <row r="70" spans="1:9" x14ac:dyDescent="0.2">
      <c r="A70" s="5" t="s">
        <v>60</v>
      </c>
      <c r="B70" s="4">
        <v>-2053438</v>
      </c>
      <c r="C70" s="4">
        <v>-1721891</v>
      </c>
      <c r="D70" s="4">
        <v>504040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1:9" x14ac:dyDescent="0.2">
      <c r="A71" s="5" t="s">
        <v>61</v>
      </c>
      <c r="B71" s="4">
        <v>-400182</v>
      </c>
      <c r="C71" s="4">
        <v>634596</v>
      </c>
      <c r="D71" s="4">
        <v>382329.11</v>
      </c>
      <c r="E71" s="4">
        <v>1235805.79999999</v>
      </c>
      <c r="F71" s="4">
        <v>1263457.33</v>
      </c>
      <c r="G71" s="4">
        <v>1280436.77</v>
      </c>
      <c r="H71" s="4">
        <v>1290033.55999999</v>
      </c>
      <c r="I71" s="4">
        <v>1300973.8799999999</v>
      </c>
    </row>
    <row r="72" spans="1:9" x14ac:dyDescent="0.2">
      <c r="A72" s="5" t="s">
        <v>62</v>
      </c>
      <c r="B72" s="4">
        <v>5720000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1:9" x14ac:dyDescent="0.2">
      <c r="A73" s="5" t="s">
        <v>63</v>
      </c>
      <c r="B73" s="4">
        <v>816294</v>
      </c>
      <c r="C73" s="4">
        <v>-444509</v>
      </c>
      <c r="D73" s="4">
        <v>-401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1:9" x14ac:dyDescent="0.2">
      <c r="A74" s="5" t="s">
        <v>64</v>
      </c>
      <c r="B74" s="4">
        <v>0</v>
      </c>
      <c r="C74" s="4">
        <v>-5565356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</row>
    <row r="75" spans="1:9" x14ac:dyDescent="0.2">
      <c r="A75" s="5" t="s">
        <v>65</v>
      </c>
      <c r="B75" s="4">
        <v>-427006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1:9" x14ac:dyDescent="0.2">
      <c r="A76" s="5" t="s">
        <v>66</v>
      </c>
      <c r="B76" s="4">
        <v>82849</v>
      </c>
      <c r="C76" s="4">
        <v>264176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1:9" x14ac:dyDescent="0.2">
      <c r="A77" s="5" t="s">
        <v>67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1:9" x14ac:dyDescent="0.2">
      <c r="A78" s="5" t="s">
        <v>68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</row>
    <row r="79" spans="1:9" x14ac:dyDescent="0.2">
      <c r="A79" s="5" t="s">
        <v>69</v>
      </c>
      <c r="B79" s="4">
        <v>-744011</v>
      </c>
      <c r="C79" s="4">
        <v>-10270002</v>
      </c>
      <c r="D79" s="4">
        <v>-5246738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1:9" x14ac:dyDescent="0.2">
      <c r="A80" s="5" t="s">
        <v>70</v>
      </c>
      <c r="B80" s="4">
        <v>-554225</v>
      </c>
      <c r="C80" s="4">
        <v>-838603</v>
      </c>
      <c r="D80" s="4">
        <v>1.9999999552965102E-2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1:9" x14ac:dyDescent="0.2">
      <c r="A81" s="5" t="s">
        <v>71</v>
      </c>
      <c r="B81" s="4">
        <v>-8531</v>
      </c>
      <c r="C81" s="4">
        <v>76913</v>
      </c>
      <c r="D81" s="4">
        <v>44359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9" x14ac:dyDescent="0.2">
      <c r="A82" s="5" t="s">
        <v>72</v>
      </c>
      <c r="B82" s="4">
        <v>-6164311</v>
      </c>
      <c r="C82" s="4">
        <v>1146657</v>
      </c>
      <c r="D82" s="4">
        <v>-7469479.7899999898</v>
      </c>
      <c r="E82" s="4">
        <v>3900000</v>
      </c>
      <c r="F82" s="4">
        <v>-1295902</v>
      </c>
      <c r="G82" s="4">
        <v>0</v>
      </c>
      <c r="H82" s="4">
        <v>0</v>
      </c>
      <c r="I82" s="4">
        <v>0</v>
      </c>
    </row>
    <row r="83" spans="1:9" x14ac:dyDescent="0.2">
      <c r="A83" s="5" t="s">
        <v>73</v>
      </c>
      <c r="B83" s="4">
        <v>-2384688</v>
      </c>
      <c r="C83" s="4">
        <v>-2384688</v>
      </c>
      <c r="D83" s="4">
        <v>-4313808</v>
      </c>
      <c r="E83" s="4">
        <v>-10101168</v>
      </c>
      <c r="F83" s="4">
        <v>-10101168</v>
      </c>
      <c r="G83" s="4">
        <v>-10101168</v>
      </c>
      <c r="H83" s="4">
        <v>-10101168</v>
      </c>
      <c r="I83" s="4">
        <v>-10101168</v>
      </c>
    </row>
    <row r="84" spans="1:9" x14ac:dyDescent="0.2">
      <c r="A84" s="5" t="s">
        <v>74</v>
      </c>
      <c r="B84" s="4">
        <v>-1000032</v>
      </c>
      <c r="C84" s="4">
        <v>-1000032</v>
      </c>
      <c r="D84" s="4">
        <v>-750024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1:9" x14ac:dyDescent="0.2">
      <c r="A85" s="5" t="s">
        <v>75</v>
      </c>
      <c r="B85" s="4">
        <v>-6716448</v>
      </c>
      <c r="C85" s="4">
        <v>-6716448</v>
      </c>
      <c r="D85" s="4">
        <v>-5037336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1:9" x14ac:dyDescent="0.2">
      <c r="A86" s="5" t="s">
        <v>76</v>
      </c>
      <c r="B86" s="4">
        <v>58775531</v>
      </c>
      <c r="C86" s="4">
        <v>39053589</v>
      </c>
      <c r="D86" s="4">
        <v>7634406.7199999904</v>
      </c>
      <c r="E86" s="4">
        <v>11983053.2199999</v>
      </c>
      <c r="F86" s="4">
        <v>6060363.7599999905</v>
      </c>
      <c r="G86" s="4">
        <v>0</v>
      </c>
      <c r="H86" s="4">
        <v>0</v>
      </c>
      <c r="I86" s="4">
        <v>0</v>
      </c>
    </row>
    <row r="87" spans="1:9" x14ac:dyDescent="0.2">
      <c r="A87" s="5" t="s">
        <v>77</v>
      </c>
      <c r="B87" s="4">
        <v>34211876</v>
      </c>
      <c r="C87" s="4">
        <v>-19536993</v>
      </c>
      <c r="D87" s="4">
        <v>981645.40708909906</v>
      </c>
      <c r="E87" s="4">
        <v>19695360.469999999</v>
      </c>
      <c r="F87" s="4">
        <v>-13044463.599999901</v>
      </c>
      <c r="G87" s="4">
        <v>-2387815.3199999002</v>
      </c>
      <c r="H87" s="4">
        <v>19053053.4599999</v>
      </c>
      <c r="I87" s="4">
        <v>-8315634.7200000901</v>
      </c>
    </row>
    <row r="88" spans="1:9" x14ac:dyDescent="0.2">
      <c r="A88" s="5" t="s">
        <v>78</v>
      </c>
      <c r="B88" s="4">
        <v>-2526926</v>
      </c>
      <c r="C88" s="4">
        <v>1039992</v>
      </c>
      <c r="D88" s="4">
        <v>1390788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</row>
    <row r="89" spans="1:9" x14ac:dyDescent="0.2">
      <c r="A89" s="5" t="s">
        <v>79</v>
      </c>
      <c r="B89" s="4">
        <v>720000</v>
      </c>
      <c r="C89" s="4">
        <v>-710000</v>
      </c>
      <c r="D89" s="4">
        <v>7312500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1:9" x14ac:dyDescent="0.2">
      <c r="A90" s="5" t="s">
        <v>80</v>
      </c>
      <c r="B90" s="4">
        <v>0</v>
      </c>
      <c r="C90" s="4">
        <v>90000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1:9" x14ac:dyDescent="0.2">
      <c r="A91" s="5" t="s">
        <v>81</v>
      </c>
      <c r="B91" s="4">
        <v>11753697</v>
      </c>
      <c r="C91" s="4">
        <v>11753697</v>
      </c>
      <c r="D91" s="4">
        <v>11753697.2800001</v>
      </c>
      <c r="E91" s="4">
        <v>11753697.1199999</v>
      </c>
      <c r="F91" s="4">
        <v>11753697.119999999</v>
      </c>
      <c r="G91" s="4">
        <v>11753697.1199999</v>
      </c>
      <c r="H91" s="4">
        <v>11753697.119999999</v>
      </c>
      <c r="I91" s="4">
        <v>11753697.1199999</v>
      </c>
    </row>
    <row r="92" spans="1:9" x14ac:dyDescent="0.2">
      <c r="A92" s="5" t="s">
        <v>82</v>
      </c>
      <c r="B92" s="4">
        <v>1407477</v>
      </c>
      <c r="C92" s="4">
        <v>1407477</v>
      </c>
      <c r="D92" s="4">
        <v>1407477.25</v>
      </c>
      <c r="E92" s="4">
        <v>1407477</v>
      </c>
      <c r="F92" s="4">
        <v>1407477</v>
      </c>
      <c r="G92" s="4">
        <v>1407477</v>
      </c>
      <c r="H92" s="4">
        <v>1407477</v>
      </c>
      <c r="I92" s="4">
        <v>1407477</v>
      </c>
    </row>
    <row r="93" spans="1:9" x14ac:dyDescent="0.2">
      <c r="A93" s="5" t="s">
        <v>83</v>
      </c>
      <c r="B93" s="4">
        <v>94176</v>
      </c>
      <c r="C93" s="4">
        <v>-920289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9" x14ac:dyDescent="0.2">
      <c r="A94" s="5" t="s">
        <v>84</v>
      </c>
      <c r="B94" s="4">
        <v>1320628</v>
      </c>
      <c r="C94" s="4">
        <v>-2734667</v>
      </c>
      <c r="D94" s="4">
        <v>-0.34000000078231002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1:9" x14ac:dyDescent="0.2">
      <c r="A95" s="5" t="s">
        <v>85</v>
      </c>
      <c r="B95" s="4">
        <v>13246</v>
      </c>
      <c r="C95" s="4">
        <v>29168</v>
      </c>
      <c r="D95" s="4">
        <v>90747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1:9" x14ac:dyDescent="0.2">
      <c r="A96" s="5" t="s">
        <v>86</v>
      </c>
      <c r="B96" s="4">
        <v>-314021</v>
      </c>
      <c r="C96" s="4">
        <v>-520458</v>
      </c>
      <c r="D96" s="4">
        <v>-103199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</row>
    <row r="97" spans="1:9" x14ac:dyDescent="0.2">
      <c r="A97" s="5" t="s">
        <v>87</v>
      </c>
      <c r="B97" s="4">
        <v>5668986</v>
      </c>
      <c r="C97" s="4">
        <v>-5668986</v>
      </c>
      <c r="D97" s="4">
        <v>4518693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1:9" x14ac:dyDescent="0.2">
      <c r="A98" s="5" t="s">
        <v>88</v>
      </c>
      <c r="B98" s="4">
        <v>0</v>
      </c>
      <c r="C98" s="4">
        <v>320212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1:9" x14ac:dyDescent="0.2">
      <c r="A99" s="5" t="s">
        <v>89</v>
      </c>
      <c r="B99" s="4">
        <v>1192393</v>
      </c>
      <c r="C99" s="4">
        <v>-1593301</v>
      </c>
      <c r="D99" s="4">
        <v>194385</v>
      </c>
      <c r="E99" s="4">
        <v>0</v>
      </c>
      <c r="F99" s="4">
        <v>-92918</v>
      </c>
      <c r="G99" s="4">
        <v>-92918</v>
      </c>
      <c r="H99" s="4">
        <v>0</v>
      </c>
      <c r="I99" s="4">
        <v>0</v>
      </c>
    </row>
    <row r="100" spans="1:9" x14ac:dyDescent="0.2">
      <c r="A100" s="5" t="s">
        <v>90</v>
      </c>
      <c r="B100" s="4">
        <v>-3352006</v>
      </c>
      <c r="C100" s="4">
        <v>-8068934</v>
      </c>
      <c r="D100" s="4">
        <v>2231.5399999991</v>
      </c>
      <c r="E100" s="4">
        <v>-1319515</v>
      </c>
      <c r="F100" s="4">
        <v>462713</v>
      </c>
      <c r="G100" s="4">
        <v>476594</v>
      </c>
      <c r="H100" s="4">
        <v>0</v>
      </c>
      <c r="I100" s="4">
        <v>0</v>
      </c>
    </row>
    <row r="101" spans="1:9" x14ac:dyDescent="0.2">
      <c r="A101" s="5" t="s">
        <v>91</v>
      </c>
      <c r="B101" s="4">
        <v>522415</v>
      </c>
      <c r="C101" s="4">
        <v>-1349501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1:9" x14ac:dyDescent="0.2">
      <c r="A102" s="5" t="s">
        <v>92</v>
      </c>
      <c r="B102" s="4">
        <v>-613400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1:9" x14ac:dyDescent="0.2">
      <c r="A103" s="5" t="s">
        <v>93</v>
      </c>
      <c r="B103" s="4">
        <v>-1059274</v>
      </c>
      <c r="C103" s="4">
        <v>-64067</v>
      </c>
      <c r="D103" s="4">
        <v>-49170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1:9" x14ac:dyDescent="0.2">
      <c r="A104" s="5" t="s">
        <v>94</v>
      </c>
      <c r="B104" s="4">
        <v>-552491</v>
      </c>
      <c r="C104" s="4">
        <v>-388333</v>
      </c>
      <c r="D104" s="4">
        <v>-241303.46</v>
      </c>
      <c r="E104" s="4">
        <v>-13355.73</v>
      </c>
      <c r="F104" s="4">
        <v>-4160.74</v>
      </c>
      <c r="G104" s="4">
        <v>-339.29999999999899</v>
      </c>
      <c r="H104" s="4">
        <v>-275.75000000000102</v>
      </c>
      <c r="I104" s="4">
        <v>-87.75</v>
      </c>
    </row>
    <row r="105" spans="1:9" x14ac:dyDescent="0.2">
      <c r="A105" s="5" t="s">
        <v>95</v>
      </c>
      <c r="B105" s="4">
        <v>1583240</v>
      </c>
      <c r="C105" s="4">
        <v>1304388</v>
      </c>
      <c r="D105" s="4">
        <v>1769204.57</v>
      </c>
      <c r="E105" s="4">
        <v>1583280</v>
      </c>
      <c r="F105" s="4">
        <v>1583280.0000000901</v>
      </c>
      <c r="G105" s="4">
        <v>1583280</v>
      </c>
      <c r="H105" s="4">
        <v>1583280</v>
      </c>
      <c r="I105" s="4">
        <v>1583280</v>
      </c>
    </row>
    <row r="106" spans="1:9" x14ac:dyDescent="0.2">
      <c r="A106" s="5" t="s">
        <v>96</v>
      </c>
      <c r="B106" s="4">
        <v>-3301962</v>
      </c>
      <c r="C106" s="4">
        <v>-3301962</v>
      </c>
      <c r="D106" s="4">
        <v>-3301889.9499999899</v>
      </c>
      <c r="E106" s="4">
        <v>-3301919.9999998901</v>
      </c>
      <c r="F106" s="4">
        <v>-3301920</v>
      </c>
      <c r="G106" s="4">
        <v>-3301919.9999998901</v>
      </c>
      <c r="H106" s="4">
        <v>-3301919.99999996</v>
      </c>
      <c r="I106" s="4">
        <v>-3301919.9999999902</v>
      </c>
    </row>
    <row r="107" spans="1:9" x14ac:dyDescent="0.2">
      <c r="A107" s="5" t="s">
        <v>97</v>
      </c>
      <c r="B107" s="4">
        <v>57773</v>
      </c>
      <c r="C107" s="4">
        <v>-835440</v>
      </c>
      <c r="D107" s="4">
        <v>5789656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1:9" x14ac:dyDescent="0.2">
      <c r="A108" s="5" t="s">
        <v>98</v>
      </c>
      <c r="B108" s="4">
        <v>150245</v>
      </c>
      <c r="C108" s="4">
        <v>122348</v>
      </c>
      <c r="D108" s="4">
        <v>6473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1:9" x14ac:dyDescent="0.2">
      <c r="A109" s="5" t="s">
        <v>99</v>
      </c>
      <c r="B109" s="4">
        <v>3679961</v>
      </c>
      <c r="C109" s="4">
        <v>472214</v>
      </c>
      <c r="D109" s="4">
        <v>-4654818.0000000102</v>
      </c>
      <c r="E109" s="4">
        <v>-8.1490725278854298E-10</v>
      </c>
      <c r="F109" s="4">
        <v>-2.30065779760479E-8</v>
      </c>
      <c r="G109" s="4">
        <v>2.4738255888223598E-9</v>
      </c>
      <c r="H109" s="4">
        <v>7.9162418842315608E-9</v>
      </c>
      <c r="I109" s="4">
        <v>2.43599060922861E-8</v>
      </c>
    </row>
    <row r="110" spans="1:9" x14ac:dyDescent="0.2">
      <c r="A110" s="5" t="s">
        <v>100</v>
      </c>
      <c r="B110" s="4">
        <v>138028632</v>
      </c>
      <c r="C110" s="4">
        <v>-5999485</v>
      </c>
      <c r="D110" s="4">
        <v>-107144793.78984401</v>
      </c>
      <c r="E110" s="4">
        <v>-46751191.4650032</v>
      </c>
      <c r="F110" s="4">
        <v>-3178471.3090675999</v>
      </c>
      <c r="G110" s="4">
        <v>111175.140360035</v>
      </c>
      <c r="H110" s="4">
        <v>-2597012.98163551</v>
      </c>
      <c r="I110" s="4">
        <v>-1663337.9406141699</v>
      </c>
    </row>
    <row r="111" spans="1:9" x14ac:dyDescent="0.2">
      <c r="A111" s="6" t="s">
        <v>101</v>
      </c>
      <c r="B111" s="7">
        <v>298221110</v>
      </c>
      <c r="C111" s="7">
        <v>26629946</v>
      </c>
      <c r="D111" s="7">
        <v>-94291604.254753605</v>
      </c>
      <c r="E111" s="7">
        <v>-32229641.174885999</v>
      </c>
      <c r="F111" s="7">
        <v>-33122236.070988499</v>
      </c>
      <c r="G111" s="7">
        <v>-21513679.998560701</v>
      </c>
      <c r="H111" s="7">
        <v>-3096057.36455649</v>
      </c>
      <c r="I111" s="7">
        <v>-27549818.133535199</v>
      </c>
    </row>
    <row r="113" spans="1:9" x14ac:dyDescent="0.2">
      <c r="A113" s="3" t="s">
        <v>102</v>
      </c>
    </row>
    <row r="114" spans="1:9" x14ac:dyDescent="0.2">
      <c r="A114" s="5" t="s">
        <v>103</v>
      </c>
      <c r="B114" s="4">
        <v>-19526718</v>
      </c>
      <c r="C114" s="4">
        <v>-11709933</v>
      </c>
      <c r="D114" s="4">
        <v>-20480369.985983599</v>
      </c>
      <c r="E114" s="4">
        <v>-18865585.6941857</v>
      </c>
      <c r="F114" s="4">
        <v>-10474537.8773381</v>
      </c>
      <c r="G114" s="4">
        <v>-16511170.7037606</v>
      </c>
      <c r="H114" s="4">
        <v>-7537437.6217705701</v>
      </c>
      <c r="I114" s="4">
        <v>-982427.98746693297</v>
      </c>
    </row>
    <row r="115" spans="1:9" x14ac:dyDescent="0.2">
      <c r="A115" s="5" t="s">
        <v>104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1:9" x14ac:dyDescent="0.2">
      <c r="A116" s="5" t="s">
        <v>105</v>
      </c>
      <c r="B116" s="4">
        <v>36535103</v>
      </c>
      <c r="C116" s="4">
        <v>25406437</v>
      </c>
      <c r="D116" s="4">
        <v>33848568.101999998</v>
      </c>
      <c r="E116" s="4">
        <v>29329632.407999899</v>
      </c>
      <c r="F116" s="4">
        <v>29329632.407999899</v>
      </c>
      <c r="G116" s="4">
        <v>29329632.407999899</v>
      </c>
      <c r="H116" s="4">
        <v>29329632.407999899</v>
      </c>
      <c r="I116" s="4">
        <v>29329632.407999899</v>
      </c>
    </row>
    <row r="117" spans="1:9" x14ac:dyDescent="0.2">
      <c r="A117" s="5" t="s">
        <v>106</v>
      </c>
      <c r="B117" s="4">
        <v>-1021624214</v>
      </c>
      <c r="C117" s="4">
        <v>-1031746792</v>
      </c>
      <c r="D117" s="4">
        <v>-1034532116.1156501</v>
      </c>
      <c r="E117" s="4">
        <v>-1116238594.2125199</v>
      </c>
      <c r="F117" s="4">
        <v>-1205282525.8171699</v>
      </c>
      <c r="G117" s="4">
        <v>-1233950698.5562201</v>
      </c>
      <c r="H117" s="4">
        <v>-1338842292.31089</v>
      </c>
      <c r="I117" s="4">
        <v>-1502109318.0627699</v>
      </c>
    </row>
    <row r="118" spans="1:9" x14ac:dyDescent="0.2">
      <c r="A118" s="5" t="s">
        <v>107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1:9" x14ac:dyDescent="0.2">
      <c r="A119" s="5" t="s">
        <v>108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1:9" x14ac:dyDescent="0.2">
      <c r="A120" s="5" t="s">
        <v>109</v>
      </c>
      <c r="B120" s="4">
        <v>0</v>
      </c>
      <c r="C120" s="4">
        <v>0</v>
      </c>
      <c r="D120" s="4">
        <v>-432528</v>
      </c>
      <c r="E120" s="4">
        <v>-1227588</v>
      </c>
      <c r="F120" s="4">
        <v>-1160736</v>
      </c>
      <c r="G120" s="4">
        <v>-1021620</v>
      </c>
      <c r="H120" s="4">
        <v>-922932</v>
      </c>
      <c r="I120" s="4">
        <v>-869652</v>
      </c>
    </row>
    <row r="121" spans="1:9" x14ac:dyDescent="0.2">
      <c r="A121" s="5" t="s">
        <v>110</v>
      </c>
      <c r="B121" s="4">
        <v>-13439997</v>
      </c>
      <c r="C121" s="4">
        <v>-10490626</v>
      </c>
      <c r="D121" s="4">
        <v>4347751.6599999601</v>
      </c>
      <c r="E121" s="4">
        <v>7086069.8900002204</v>
      </c>
      <c r="F121" s="4">
        <v>2366324</v>
      </c>
      <c r="G121" s="4">
        <v>8667571.9900000691</v>
      </c>
      <c r="H121" s="4">
        <v>15914324</v>
      </c>
      <c r="I121" s="4">
        <v>18438324</v>
      </c>
    </row>
    <row r="122" spans="1:9" x14ac:dyDescent="0.2">
      <c r="A122" s="5" t="s">
        <v>111</v>
      </c>
      <c r="B122" s="4">
        <v>1364605031</v>
      </c>
      <c r="C122" s="4">
        <v>1440726613</v>
      </c>
      <c r="D122" s="4">
        <v>1518981672.36079</v>
      </c>
      <c r="E122" s="4">
        <v>1626336134.80652</v>
      </c>
      <c r="F122" s="4">
        <v>1742283255.67046</v>
      </c>
      <c r="G122" s="4">
        <v>1812854644.45294</v>
      </c>
      <c r="H122" s="4">
        <v>1903870737.45489</v>
      </c>
      <c r="I122" s="4">
        <v>1989280582.7328701</v>
      </c>
    </row>
    <row r="123" spans="1:9" x14ac:dyDescent="0.2">
      <c r="A123" s="5" t="s">
        <v>112</v>
      </c>
      <c r="B123" s="4">
        <v>-25986338</v>
      </c>
      <c r="C123" s="4">
        <v>-19408304</v>
      </c>
      <c r="D123" s="4">
        <v>-23252191.935508698</v>
      </c>
      <c r="E123" s="4">
        <v>-27159813.4512689</v>
      </c>
      <c r="F123" s="4">
        <v>-29096130.369696699</v>
      </c>
      <c r="G123" s="4">
        <v>-30274672.562364198</v>
      </c>
      <c r="H123" s="4">
        <v>-31794641.315496601</v>
      </c>
      <c r="I123" s="4">
        <v>-33220985.731638901</v>
      </c>
    </row>
    <row r="124" spans="1:9" x14ac:dyDescent="0.2">
      <c r="A124" s="5" t="s">
        <v>113</v>
      </c>
      <c r="B124" s="4">
        <v>-1380897057</v>
      </c>
      <c r="C124" s="4">
        <v>-1320584600</v>
      </c>
      <c r="D124" s="4">
        <v>-1231732506.7218201</v>
      </c>
      <c r="E124" s="4">
        <v>-2312386673.0120201</v>
      </c>
      <c r="F124" s="4">
        <v>-1347030277.1788199</v>
      </c>
      <c r="G124" s="4">
        <v>-1038367709.60772</v>
      </c>
      <c r="H124" s="4">
        <v>-1156601993.86569</v>
      </c>
      <c r="I124" s="4">
        <v>-136489669.51172599</v>
      </c>
    </row>
    <row r="125" spans="1:9" x14ac:dyDescent="0.2">
      <c r="A125" s="5" t="s">
        <v>114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1:9" x14ac:dyDescent="0.2">
      <c r="A126" s="5" t="s">
        <v>115</v>
      </c>
      <c r="B126" s="4">
        <v>0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  <c r="I126" s="4">
        <v>0</v>
      </c>
    </row>
    <row r="127" spans="1:9" x14ac:dyDescent="0.2">
      <c r="A127" s="5" t="s">
        <v>116</v>
      </c>
      <c r="B127" s="4">
        <v>20923535</v>
      </c>
      <c r="C127" s="4">
        <v>94933380</v>
      </c>
      <c r="D127" s="4">
        <v>-11269019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1:9" x14ac:dyDescent="0.2">
      <c r="A128" s="5" t="s">
        <v>117</v>
      </c>
      <c r="B128" s="4">
        <v>-4309549</v>
      </c>
      <c r="C128" s="4">
        <v>-3737607</v>
      </c>
      <c r="D128" s="4">
        <v>-4085330.0388741302</v>
      </c>
      <c r="E128" s="4">
        <v>-4879008.4044195702</v>
      </c>
      <c r="F128" s="4">
        <v>-5226849.7670113901</v>
      </c>
      <c r="G128" s="4">
        <v>-5438563.9333588397</v>
      </c>
      <c r="H128" s="4">
        <v>-5711612.2123646699</v>
      </c>
      <c r="I128" s="4">
        <v>-5967841.74819862</v>
      </c>
    </row>
    <row r="129" spans="1:9" x14ac:dyDescent="0.2">
      <c r="A129" s="5" t="s">
        <v>118</v>
      </c>
      <c r="B129" s="4">
        <v>0</v>
      </c>
      <c r="C129" s="4">
        <v>-115954</v>
      </c>
      <c r="D129" s="4">
        <v>-188853.328754861</v>
      </c>
      <c r="E129" s="4">
        <v>-557617.15753058298</v>
      </c>
      <c r="F129" s="4">
        <v>-2244353.7937583998</v>
      </c>
      <c r="G129" s="4">
        <v>-2236893.59440231</v>
      </c>
      <c r="H129" s="4">
        <v>-2124727.1740883398</v>
      </c>
      <c r="I129" s="4">
        <v>-2036724.3397496101</v>
      </c>
    </row>
    <row r="130" spans="1:9" x14ac:dyDescent="0.2">
      <c r="A130" s="5" t="s">
        <v>119</v>
      </c>
      <c r="B130" s="4">
        <v>0</v>
      </c>
      <c r="C130" s="4">
        <v>0</v>
      </c>
      <c r="D130" s="4">
        <v>4271125.1237268997</v>
      </c>
      <c r="E130" s="4">
        <v>213376.494907641</v>
      </c>
      <c r="F130" s="4">
        <v>-4484502</v>
      </c>
      <c r="G130" s="4">
        <v>0</v>
      </c>
      <c r="H130" s="4">
        <v>0</v>
      </c>
      <c r="I130" s="4">
        <v>0</v>
      </c>
    </row>
    <row r="131" spans="1:9" x14ac:dyDescent="0.2">
      <c r="A131" s="5" t="s">
        <v>120</v>
      </c>
      <c r="B131" s="4">
        <v>0</v>
      </c>
      <c r="C131" s="4">
        <v>0</v>
      </c>
      <c r="D131" s="4">
        <v>-3143680.5387092498</v>
      </c>
      <c r="E131" s="4">
        <v>3143680.8451629798</v>
      </c>
      <c r="F131" s="4">
        <v>0</v>
      </c>
      <c r="G131" s="4">
        <v>0</v>
      </c>
      <c r="H131" s="4">
        <v>0</v>
      </c>
      <c r="I131" s="4">
        <v>0</v>
      </c>
    </row>
    <row r="132" spans="1:9" x14ac:dyDescent="0.2">
      <c r="A132" s="5" t="s">
        <v>121</v>
      </c>
      <c r="B132" s="4">
        <v>3146980</v>
      </c>
      <c r="C132" s="4">
        <v>4350916</v>
      </c>
      <c r="D132" s="4">
        <v>4890533.1249999898</v>
      </c>
      <c r="E132" s="4">
        <v>4577640.4999999898</v>
      </c>
      <c r="F132" s="4">
        <v>4577640.4999999898</v>
      </c>
      <c r="G132" s="4">
        <v>4577640.4999999898</v>
      </c>
      <c r="H132" s="4">
        <v>4577640.4999999898</v>
      </c>
      <c r="I132" s="4">
        <v>4577640.4999999898</v>
      </c>
    </row>
    <row r="133" spans="1:9" hidden="1" outlineLevel="1" x14ac:dyDescent="0.2">
      <c r="A133" s="5" t="s">
        <v>122</v>
      </c>
      <c r="D133" s="4">
        <v>13486.709812523901</v>
      </c>
      <c r="E133" s="4">
        <v>75063.585821216198</v>
      </c>
      <c r="F133" s="4">
        <v>570244.11772443599</v>
      </c>
      <c r="G133" s="4">
        <v>1820262.8803901901</v>
      </c>
      <c r="H133" s="4">
        <v>801579.74393441004</v>
      </c>
      <c r="I133" s="4">
        <v>7128.6620534334998</v>
      </c>
    </row>
    <row r="134" spans="1:9" hidden="1" outlineLevel="1" x14ac:dyDescent="0.2">
      <c r="A134" s="5" t="s">
        <v>123</v>
      </c>
      <c r="D134" s="4">
        <v>4063.2653900775799</v>
      </c>
      <c r="E134" s="4">
        <v>81659.817632847102</v>
      </c>
      <c r="F134" s="4">
        <v>95411.109988362499</v>
      </c>
      <c r="G134" s="4">
        <v>334573.62256280199</v>
      </c>
      <c r="H134" s="4">
        <v>40396.245465632703</v>
      </c>
      <c r="I134" s="4">
        <v>14705.140534156501</v>
      </c>
    </row>
    <row r="135" spans="1:9" hidden="1" outlineLevel="1" x14ac:dyDescent="0.2">
      <c r="A135" s="5" t="s">
        <v>124</v>
      </c>
      <c r="D135" s="4">
        <v>-43.2259039406363</v>
      </c>
      <c r="E135" s="4">
        <v>-12.1736459824316</v>
      </c>
      <c r="F135" s="4">
        <v>-2.0030240457142901E-2</v>
      </c>
      <c r="G135" s="4">
        <v>-3.3676901657796001E-5</v>
      </c>
      <c r="H135" s="4">
        <v>-5.470751556669E-8</v>
      </c>
      <c r="I135" s="4">
        <v>-9.0726999151497599E-11</v>
      </c>
    </row>
    <row r="136" spans="1:9" hidden="1" outlineLevel="1" x14ac:dyDescent="0.2">
      <c r="A136" s="5" t="s">
        <v>125</v>
      </c>
      <c r="D136" s="4">
        <v>1161647.4146702799</v>
      </c>
      <c r="E136" s="4">
        <v>4589265.67111158</v>
      </c>
      <c r="F136" s="4">
        <v>2161982.1276833401</v>
      </c>
      <c r="G136" s="4">
        <v>338849.997423244</v>
      </c>
      <c r="H136" s="4">
        <v>250631.67725521201</v>
      </c>
      <c r="I136" s="4">
        <v>45871.915623106703</v>
      </c>
    </row>
    <row r="137" spans="1:9" hidden="1" outlineLevel="1" x14ac:dyDescent="0.2">
      <c r="A137" s="5" t="s">
        <v>126</v>
      </c>
      <c r="D137" s="4">
        <v>51114.324822595197</v>
      </c>
      <c r="E137" s="4">
        <v>252523.11020315299</v>
      </c>
      <c r="F137" s="4">
        <v>221852.63057964901</v>
      </c>
      <c r="G137" s="4">
        <v>254256.22491420401</v>
      </c>
      <c r="H137" s="4">
        <v>208213.26023934601</v>
      </c>
      <c r="I137" s="4">
        <v>110441.426331889</v>
      </c>
    </row>
    <row r="138" spans="1:9" hidden="1" outlineLevel="1" x14ac:dyDescent="0.2">
      <c r="A138" s="5" t="s">
        <v>127</v>
      </c>
      <c r="D138" s="4">
        <v>2886.8650255747002</v>
      </c>
      <c r="E138" s="4">
        <v>205778.949938529</v>
      </c>
    </row>
    <row r="139" spans="1:9" hidden="1" outlineLevel="1" x14ac:dyDescent="0.2">
      <c r="A139" s="5" t="s">
        <v>128</v>
      </c>
      <c r="D139" s="4">
        <v>1968925.16342171</v>
      </c>
      <c r="E139" s="4">
        <v>11139438.7846781</v>
      </c>
    </row>
    <row r="140" spans="1:9" hidden="1" outlineLevel="1" x14ac:dyDescent="0.2">
      <c r="A140" s="5" t="s">
        <v>129</v>
      </c>
      <c r="D140" s="4">
        <v>1384.4941106016599</v>
      </c>
      <c r="E140" s="4">
        <v>256054.94610429701</v>
      </c>
    </row>
    <row r="141" spans="1:9" hidden="1" outlineLevel="1" x14ac:dyDescent="0.2">
      <c r="A141" s="5" t="s">
        <v>130</v>
      </c>
      <c r="D141" s="4">
        <v>687872.19263437996</v>
      </c>
      <c r="E141" s="4">
        <v>367889.45394912199</v>
      </c>
      <c r="F141" s="4">
        <v>407396.63092564</v>
      </c>
      <c r="G141" s="4">
        <v>58756.656669113698</v>
      </c>
      <c r="H141" s="4">
        <v>121542.359604183</v>
      </c>
      <c r="I141" s="4">
        <v>116408.81741973299</v>
      </c>
    </row>
    <row r="142" spans="1:9" hidden="1" outlineLevel="1" x14ac:dyDescent="0.2">
      <c r="A142" s="5" t="s">
        <v>131</v>
      </c>
      <c r="D142" s="4">
        <v>1093338.20396589</v>
      </c>
      <c r="E142" s="4">
        <v>6002180.3220965201</v>
      </c>
      <c r="F142" s="4">
        <v>11846.3476905813</v>
      </c>
      <c r="G142" s="4">
        <v>1490.64096079704</v>
      </c>
      <c r="H142" s="4">
        <v>189.54649253407101</v>
      </c>
      <c r="I142" s="4">
        <v>7123.9642167354104</v>
      </c>
    </row>
    <row r="143" spans="1:9" hidden="1" outlineLevel="1" x14ac:dyDescent="0.2">
      <c r="A143" s="5" t="s">
        <v>132</v>
      </c>
      <c r="D143" s="4">
        <v>9243751.56538097</v>
      </c>
      <c r="E143" s="4">
        <v>10836592.113525599</v>
      </c>
      <c r="F143" s="4">
        <v>131525.609841522</v>
      </c>
      <c r="G143" s="4">
        <v>204782.94753833301</v>
      </c>
      <c r="H143" s="4">
        <v>163370.54741551701</v>
      </c>
      <c r="I143" s="4">
        <v>180702.72252531399</v>
      </c>
    </row>
    <row r="144" spans="1:9" hidden="1" outlineLevel="1" x14ac:dyDescent="0.2">
      <c r="A144" s="5" t="s">
        <v>133</v>
      </c>
      <c r="D144" s="4">
        <v>47252.472321334397</v>
      </c>
      <c r="E144" s="4">
        <v>71246.6105570785</v>
      </c>
      <c r="F144" s="4">
        <v>508880.99715264601</v>
      </c>
      <c r="G144" s="4">
        <v>124065.703064185</v>
      </c>
      <c r="H144" s="4">
        <v>17384.1186942475</v>
      </c>
      <c r="I144" s="4">
        <v>70369.1906149938</v>
      </c>
    </row>
    <row r="145" spans="1:9" hidden="1" outlineLevel="1" x14ac:dyDescent="0.2">
      <c r="A145" s="5" t="s">
        <v>134</v>
      </c>
      <c r="D145" s="4">
        <v>592369.33852705499</v>
      </c>
      <c r="E145" s="4">
        <v>1450098.90355623</v>
      </c>
      <c r="F145" s="4">
        <v>930961.16103898303</v>
      </c>
      <c r="G145" s="4">
        <v>568126.67236218497</v>
      </c>
      <c r="H145" s="4">
        <v>1249893.75027461</v>
      </c>
      <c r="I145" s="4">
        <v>1842855.5545294499</v>
      </c>
    </row>
    <row r="146" spans="1:9" hidden="1" outlineLevel="1" x14ac:dyDescent="0.2">
      <c r="A146" s="5" t="s">
        <v>135</v>
      </c>
      <c r="D146" s="4">
        <v>559544.13238818001</v>
      </c>
      <c r="E146" s="4">
        <v>2593013.4287546901</v>
      </c>
      <c r="F146" s="4">
        <v>1940808.9253975099</v>
      </c>
      <c r="G146" s="4">
        <v>422928.32176398498</v>
      </c>
      <c r="H146" s="4">
        <v>394132.55260052398</v>
      </c>
      <c r="I146" s="4">
        <v>22005.9345440656</v>
      </c>
    </row>
    <row r="147" spans="1:9" hidden="1" outlineLevel="1" x14ac:dyDescent="0.2">
      <c r="A147" s="5" t="s">
        <v>136</v>
      </c>
      <c r="D147" s="4">
        <v>460116.04587620799</v>
      </c>
      <c r="E147" s="4">
        <v>2351276.2660133499</v>
      </c>
      <c r="F147" s="4">
        <v>3784256.0531076598</v>
      </c>
      <c r="G147" s="4">
        <v>4572220.3265354596</v>
      </c>
      <c r="H147" s="4">
        <v>835861.75081857597</v>
      </c>
      <c r="I147" s="4">
        <v>891001.602716172</v>
      </c>
    </row>
    <row r="148" spans="1:9" hidden="1" outlineLevel="1" x14ac:dyDescent="0.2">
      <c r="A148" s="5" t="s">
        <v>137</v>
      </c>
      <c r="D148" s="4">
        <v>425050.22032321501</v>
      </c>
      <c r="E148" s="4">
        <v>2414878.7797938301</v>
      </c>
      <c r="F148" s="4">
        <v>4082338.3924175701</v>
      </c>
      <c r="G148" s="4">
        <v>6042216.14646002</v>
      </c>
      <c r="H148" s="4">
        <v>3101242.8457373199</v>
      </c>
      <c r="I148" s="4">
        <v>861710.439252657</v>
      </c>
    </row>
    <row r="149" spans="1:9" hidden="1" outlineLevel="1" x14ac:dyDescent="0.2">
      <c r="A149" s="5" t="s">
        <v>138</v>
      </c>
      <c r="D149" s="4">
        <v>2402248.6087871902</v>
      </c>
      <c r="E149" s="4">
        <v>11902785.8573645</v>
      </c>
      <c r="F149" s="4">
        <v>13796452.2323703</v>
      </c>
      <c r="G149" s="4">
        <v>15701870.497940199</v>
      </c>
      <c r="H149" s="4">
        <v>16588778.273923401</v>
      </c>
      <c r="I149" s="4">
        <v>17851235.715632599</v>
      </c>
    </row>
    <row r="150" spans="1:9" hidden="1" outlineLevel="1" x14ac:dyDescent="0.2">
      <c r="A150" s="5" t="s">
        <v>139</v>
      </c>
      <c r="D150" s="4">
        <v>-9449.0469991932605</v>
      </c>
      <c r="E150" s="4">
        <v>313792.01074733399</v>
      </c>
      <c r="F150" s="4">
        <v>517920.13194832602</v>
      </c>
      <c r="G150" s="4">
        <v>543049.03702418797</v>
      </c>
      <c r="H150" s="4">
        <v>966444.25579383306</v>
      </c>
      <c r="I150" s="4">
        <v>1092138.27719033</v>
      </c>
    </row>
    <row r="151" spans="1:9" hidden="1" outlineLevel="1" x14ac:dyDescent="0.2">
      <c r="A151" s="5" t="s">
        <v>140</v>
      </c>
      <c r="D151" s="4">
        <v>150028.97529898901</v>
      </c>
      <c r="E151" s="4">
        <v>810575.968989057</v>
      </c>
      <c r="F151" s="4">
        <v>848081.45736237604</v>
      </c>
      <c r="G151" s="4">
        <v>1547391.8004229099</v>
      </c>
      <c r="H151" s="4">
        <v>1954495.75414229</v>
      </c>
      <c r="I151" s="4">
        <v>2783605.1161361001</v>
      </c>
    </row>
    <row r="152" spans="1:9" hidden="1" outlineLevel="1" x14ac:dyDescent="0.2">
      <c r="A152" s="5" t="s">
        <v>141</v>
      </c>
      <c r="D152" s="4">
        <v>223127.616845126</v>
      </c>
      <c r="E152" s="4">
        <v>836662.82484346803</v>
      </c>
      <c r="F152" s="4">
        <v>873540.82307459495</v>
      </c>
      <c r="G152" s="4">
        <v>1448315.45116042</v>
      </c>
      <c r="H152" s="4">
        <v>2234044.0056722402</v>
      </c>
      <c r="I152" s="4">
        <v>2949599.5038415999</v>
      </c>
    </row>
    <row r="153" spans="1:9" hidden="1" outlineLevel="1" x14ac:dyDescent="0.2">
      <c r="A153" s="5" t="s">
        <v>142</v>
      </c>
      <c r="D153" s="4">
        <v>61345.6487290394</v>
      </c>
      <c r="E153" s="4">
        <v>221760.84000769799</v>
      </c>
      <c r="F153" s="4">
        <v>1033167.71331275</v>
      </c>
      <c r="G153" s="4">
        <v>2334087.05081385</v>
      </c>
      <c r="H153" s="4">
        <v>2851368.36637244</v>
      </c>
      <c r="I153" s="4">
        <v>2782800.1094541899</v>
      </c>
    </row>
    <row r="154" spans="1:9" hidden="1" outlineLevel="1" x14ac:dyDescent="0.2">
      <c r="A154" s="5" t="s">
        <v>143</v>
      </c>
      <c r="D154" s="4">
        <v>552976.66013033199</v>
      </c>
      <c r="E154" s="4">
        <v>2565195.0902336999</v>
      </c>
      <c r="F154" s="4">
        <v>878210.73790578998</v>
      </c>
      <c r="G154" s="4">
        <v>3049.0398723624398</v>
      </c>
      <c r="H154" s="4">
        <v>50460.319739685801</v>
      </c>
      <c r="I154" s="4">
        <v>131392.414928666</v>
      </c>
    </row>
    <row r="155" spans="1:9" hidden="1" outlineLevel="1" x14ac:dyDescent="0.2">
      <c r="A155" s="5" t="s">
        <v>144</v>
      </c>
      <c r="D155" s="4">
        <v>70008.026648184794</v>
      </c>
      <c r="E155" s="4">
        <v>2883479.2206160501</v>
      </c>
    </row>
    <row r="156" spans="1:9" hidden="1" outlineLevel="1" x14ac:dyDescent="0.2">
      <c r="A156" s="5" t="s">
        <v>145</v>
      </c>
      <c r="D156" s="4">
        <v>267228.24277474498</v>
      </c>
      <c r="E156" s="4">
        <v>1646049.7412167799</v>
      </c>
      <c r="F156" s="4">
        <v>571588.87960030301</v>
      </c>
      <c r="G156" s="4">
        <v>257689.02860159901</v>
      </c>
      <c r="H156" s="4">
        <v>128092.576803718</v>
      </c>
      <c r="I156" s="4">
        <v>167755.37259830101</v>
      </c>
    </row>
    <row r="157" spans="1:9" hidden="1" outlineLevel="1" x14ac:dyDescent="0.2">
      <c r="A157" s="5" t="s">
        <v>146</v>
      </c>
      <c r="D157" s="4">
        <v>556872.52636715304</v>
      </c>
      <c r="E157" s="4">
        <v>1590680.6657642401</v>
      </c>
      <c r="F157" s="4">
        <v>944315.62149969698</v>
      </c>
      <c r="G157" s="4">
        <v>92479.820522856593</v>
      </c>
      <c r="H157" s="4">
        <v>49934.517470767001</v>
      </c>
      <c r="I157" s="4">
        <v>43186.436758634998</v>
      </c>
    </row>
    <row r="158" spans="1:9" hidden="1" outlineLevel="1" x14ac:dyDescent="0.2">
      <c r="A158" s="5" t="s">
        <v>147</v>
      </c>
      <c r="D158" s="4">
        <v>4129.5229594310904</v>
      </c>
      <c r="E158" s="4">
        <v>7867.0695954583698</v>
      </c>
      <c r="F158" s="4">
        <v>4405.4685743671898</v>
      </c>
      <c r="G158" s="4">
        <v>3500.2958079758801</v>
      </c>
      <c r="H158" s="4">
        <v>3616.8295347920798</v>
      </c>
      <c r="I158" s="4">
        <v>3688.3379300012598</v>
      </c>
    </row>
    <row r="159" spans="1:9" hidden="1" outlineLevel="1" x14ac:dyDescent="0.2">
      <c r="A159" s="5" t="s">
        <v>148</v>
      </c>
      <c r="D159" s="4">
        <v>260687.36634828901</v>
      </c>
      <c r="E159" s="4">
        <v>249583.709039173</v>
      </c>
      <c r="F159" s="4">
        <v>29028.542471044198</v>
      </c>
      <c r="G159" s="4">
        <v>365261.00390783302</v>
      </c>
      <c r="H159" s="4">
        <v>371424.88295625598</v>
      </c>
      <c r="I159" s="4">
        <v>68483.973546925306</v>
      </c>
    </row>
    <row r="160" spans="1:9" hidden="1" outlineLevel="1" x14ac:dyDescent="0.2">
      <c r="A160" s="5" t="s">
        <v>149</v>
      </c>
      <c r="D160" s="4">
        <v>35137.930703288803</v>
      </c>
      <c r="E160" s="4">
        <v>38747.0622455669</v>
      </c>
      <c r="F160" s="4">
        <v>262879.56906534999</v>
      </c>
      <c r="G160" s="4">
        <v>32573.763552947301</v>
      </c>
      <c r="H160" s="4">
        <v>3608.9636275870798</v>
      </c>
      <c r="I160" s="4">
        <v>241839.816977087</v>
      </c>
    </row>
    <row r="161" spans="1:9" hidden="1" outlineLevel="1" x14ac:dyDescent="0.2">
      <c r="A161" s="5" t="s">
        <v>150</v>
      </c>
      <c r="D161" s="4">
        <v>3787.9371573277399</v>
      </c>
      <c r="E161" s="4">
        <v>4346457.41382528</v>
      </c>
      <c r="F161" s="4">
        <v>22678404.935433</v>
      </c>
      <c r="G161" s="4">
        <v>43991734.398583598</v>
      </c>
      <c r="H161" s="4">
        <v>21891115.017829701</v>
      </c>
    </row>
    <row r="162" spans="1:9" hidden="1" outlineLevel="1" x14ac:dyDescent="0.2">
      <c r="A162" s="5" t="s">
        <v>151</v>
      </c>
      <c r="H162" s="4">
        <v>8553.2485243333304</v>
      </c>
      <c r="I162" s="4">
        <v>3741615.7883426901</v>
      </c>
    </row>
    <row r="163" spans="1:9" hidden="1" outlineLevel="1" x14ac:dyDescent="0.2">
      <c r="A163" s="5" t="s">
        <v>152</v>
      </c>
      <c r="D163" s="4">
        <v>89290.155886592198</v>
      </c>
      <c r="E163" s="4">
        <v>2452036.1400804599</v>
      </c>
    </row>
    <row r="164" spans="1:9" hidden="1" outlineLevel="1" x14ac:dyDescent="0.2">
      <c r="A164" s="5" t="s">
        <v>153</v>
      </c>
      <c r="D164" s="4">
        <v>97082.209187107394</v>
      </c>
      <c r="E164" s="4">
        <v>2506615.0632067099</v>
      </c>
    </row>
    <row r="165" spans="1:9" hidden="1" outlineLevel="1" x14ac:dyDescent="0.2">
      <c r="A165" s="5" t="s">
        <v>154</v>
      </c>
      <c r="D165" s="4">
        <v>13215.2558570192</v>
      </c>
      <c r="E165" s="4">
        <v>36822.133903927403</v>
      </c>
      <c r="F165" s="4">
        <v>28890.283545217499</v>
      </c>
      <c r="G165" s="4">
        <v>30315.5752662099</v>
      </c>
      <c r="H165" s="4">
        <v>32392.257201766501</v>
      </c>
      <c r="I165" s="4">
        <v>29253.186198818399</v>
      </c>
    </row>
    <row r="166" spans="1:9" hidden="1" outlineLevel="1" x14ac:dyDescent="0.2">
      <c r="A166" s="5" t="s">
        <v>155</v>
      </c>
      <c r="D166" s="4">
        <v>18480.9263624493</v>
      </c>
      <c r="E166" s="4">
        <v>348162.01600250101</v>
      </c>
      <c r="F166" s="4">
        <v>254616.944195555</v>
      </c>
      <c r="G166" s="4">
        <v>713979.43296634301</v>
      </c>
      <c r="H166" s="4">
        <v>455821.84224679699</v>
      </c>
      <c r="I166" s="4">
        <v>683774.13727096503</v>
      </c>
    </row>
    <row r="167" spans="1:9" hidden="1" outlineLevel="1" x14ac:dyDescent="0.2">
      <c r="A167" s="5" t="s">
        <v>156</v>
      </c>
      <c r="D167" s="4">
        <v>21275.848471769601</v>
      </c>
      <c r="E167" s="4">
        <v>21816.290451245699</v>
      </c>
    </row>
    <row r="168" spans="1:9" collapsed="1" x14ac:dyDescent="0.2">
      <c r="A168" s="5" t="s">
        <v>157</v>
      </c>
      <c r="B168" s="4">
        <v>68194451</v>
      </c>
      <c r="C168" s="4">
        <v>41322864</v>
      </c>
      <c r="D168" s="4">
        <v>60596614.594281502</v>
      </c>
      <c r="E168" s="4">
        <v>75466037.688223496</v>
      </c>
      <c r="F168" s="4">
        <v>57569007.423876397</v>
      </c>
      <c r="G168" s="4">
        <v>81807826.337054297</v>
      </c>
      <c r="H168" s="4">
        <v>54774589.510371797</v>
      </c>
      <c r="I168" s="4">
        <v>36740693.557168603</v>
      </c>
    </row>
    <row r="169" spans="1:9" x14ac:dyDescent="0.2">
      <c r="A169" s="5" t="s">
        <v>158</v>
      </c>
      <c r="B169" s="4">
        <v>0</v>
      </c>
      <c r="C169" s="4">
        <v>530146</v>
      </c>
      <c r="D169" s="4">
        <v>0</v>
      </c>
      <c r="E169" s="4">
        <v>0</v>
      </c>
      <c r="F169" s="4">
        <v>0</v>
      </c>
      <c r="G169" s="4">
        <v>0</v>
      </c>
      <c r="H169" s="4">
        <v>0</v>
      </c>
      <c r="I169" s="4">
        <v>0</v>
      </c>
    </row>
    <row r="170" spans="1:9" x14ac:dyDescent="0.2">
      <c r="A170" s="5" t="s">
        <v>159</v>
      </c>
      <c r="B170" s="4">
        <v>-134826069</v>
      </c>
      <c r="C170" s="4">
        <v>-110087671</v>
      </c>
      <c r="D170" s="4">
        <v>-107890625.148</v>
      </c>
      <c r="E170" s="4">
        <v>-101299488.59199999</v>
      </c>
      <c r="F170" s="4">
        <v>-101299488.59199999</v>
      </c>
      <c r="G170" s="4">
        <v>-101299488.59199999</v>
      </c>
      <c r="H170" s="4">
        <v>-101299488.59199999</v>
      </c>
      <c r="I170" s="4">
        <v>-101299488.59199999</v>
      </c>
    </row>
    <row r="171" spans="1:9" x14ac:dyDescent="0.2">
      <c r="A171" s="5" t="s">
        <v>160</v>
      </c>
      <c r="B171" s="4">
        <v>-102544059</v>
      </c>
      <c r="C171" s="4">
        <v>-123342533</v>
      </c>
      <c r="D171" s="4">
        <v>-127139929.598</v>
      </c>
      <c r="E171" s="4">
        <v>-122493590.392</v>
      </c>
      <c r="F171" s="4">
        <v>-122493590.392</v>
      </c>
      <c r="G171" s="4">
        <v>-122493590.392</v>
      </c>
      <c r="H171" s="4">
        <v>-122493590.392</v>
      </c>
      <c r="I171" s="4">
        <v>-122493590.392</v>
      </c>
    </row>
    <row r="172" spans="1:9" x14ac:dyDescent="0.2">
      <c r="A172" s="5" t="s">
        <v>161</v>
      </c>
      <c r="B172" s="4">
        <v>-392542438</v>
      </c>
      <c r="C172" s="4">
        <v>-351600000</v>
      </c>
      <c r="D172" s="4">
        <v>-340751550</v>
      </c>
      <c r="E172" s="4">
        <v>-331924709</v>
      </c>
      <c r="F172" s="4">
        <v>-331924709</v>
      </c>
      <c r="G172" s="4">
        <v>-331924709</v>
      </c>
      <c r="H172" s="4">
        <v>-331924709</v>
      </c>
      <c r="I172" s="4">
        <v>-331924709</v>
      </c>
    </row>
    <row r="173" spans="1:9" x14ac:dyDescent="0.2">
      <c r="A173" s="5" t="s">
        <v>162</v>
      </c>
      <c r="B173" s="4">
        <v>-999035</v>
      </c>
      <c r="C173" s="4">
        <v>-895502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</row>
    <row r="174" spans="1:9" x14ac:dyDescent="0.2">
      <c r="A174" s="5" t="s">
        <v>163</v>
      </c>
      <c r="B174" s="4">
        <v>-17202848</v>
      </c>
      <c r="C174" s="4">
        <v>-20628837</v>
      </c>
      <c r="D174" s="4">
        <v>-26101137</v>
      </c>
      <c r="E174" s="4">
        <v>-18889623.999999899</v>
      </c>
      <c r="F174" s="4">
        <v>-18889623.999999899</v>
      </c>
      <c r="G174" s="4">
        <v>-18889623.999999899</v>
      </c>
      <c r="H174" s="4">
        <v>-18889623.999999899</v>
      </c>
      <c r="I174" s="4">
        <v>-18889623.999999899</v>
      </c>
    </row>
    <row r="175" spans="1:9" x14ac:dyDescent="0.2">
      <c r="A175" s="5" t="s">
        <v>164</v>
      </c>
      <c r="B175" s="4">
        <v>-70767192</v>
      </c>
      <c r="C175" s="4">
        <v>-39365681</v>
      </c>
      <c r="D175" s="4">
        <v>94338017.319999993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</row>
    <row r="176" spans="1:9" x14ac:dyDescent="0.2">
      <c r="A176" s="5" t="s">
        <v>165</v>
      </c>
      <c r="B176" s="4">
        <v>4932104</v>
      </c>
      <c r="C176" s="4">
        <v>8534032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</row>
    <row r="177" spans="1:9" x14ac:dyDescent="0.2">
      <c r="A177" s="6" t="s">
        <v>166</v>
      </c>
      <c r="B177" s="7">
        <v>-1686328310</v>
      </c>
      <c r="C177" s="7">
        <v>-1427909652</v>
      </c>
      <c r="D177" s="7">
        <v>-1209725555.1255</v>
      </c>
      <c r="E177" s="7">
        <v>-2309769719.2831302</v>
      </c>
      <c r="F177" s="7">
        <v>-1343481464.78546</v>
      </c>
      <c r="G177" s="7">
        <v>-965171425.25383496</v>
      </c>
      <c r="H177" s="7">
        <v>-1109676124.6110401</v>
      </c>
      <c r="I177" s="7">
        <v>-177917158.16751</v>
      </c>
    </row>
    <row r="179" spans="1:9" x14ac:dyDescent="0.2">
      <c r="A179" s="3" t="s">
        <v>167</v>
      </c>
    </row>
    <row r="180" spans="1:9" x14ac:dyDescent="0.2">
      <c r="A180" s="5" t="s">
        <v>168</v>
      </c>
      <c r="B180" s="4">
        <v>6817896</v>
      </c>
      <c r="C180" s="4">
        <v>6817901</v>
      </c>
      <c r="D180" s="4">
        <v>0</v>
      </c>
      <c r="E180" s="4">
        <v>0</v>
      </c>
      <c r="F180" s="4">
        <v>0</v>
      </c>
      <c r="G180" s="4">
        <v>0</v>
      </c>
      <c r="H180" s="4">
        <v>0</v>
      </c>
      <c r="I180" s="4">
        <v>0</v>
      </c>
    </row>
    <row r="181" spans="1:9" x14ac:dyDescent="0.2">
      <c r="A181" s="5" t="s">
        <v>169</v>
      </c>
      <c r="B181" s="4">
        <v>-912996</v>
      </c>
      <c r="C181" s="4">
        <v>-773678</v>
      </c>
      <c r="D181" s="4">
        <v>-773677</v>
      </c>
      <c r="E181" s="4">
        <v>-773676</v>
      </c>
      <c r="F181" s="4">
        <v>-778980</v>
      </c>
      <c r="G181" s="4">
        <v>0</v>
      </c>
      <c r="H181" s="4">
        <v>0</v>
      </c>
      <c r="I181" s="4">
        <v>0</v>
      </c>
    </row>
    <row r="182" spans="1:9" x14ac:dyDescent="0.2">
      <c r="A182" s="5" t="s">
        <v>170</v>
      </c>
      <c r="B182" s="4">
        <v>5619629</v>
      </c>
      <c r="C182" s="4">
        <v>5667513</v>
      </c>
      <c r="D182" s="4">
        <v>3936858.52</v>
      </c>
      <c r="E182" s="4">
        <v>2512553.2799999998</v>
      </c>
      <c r="F182" s="4">
        <v>-12246.72</v>
      </c>
      <c r="G182" s="4">
        <v>-12246.72</v>
      </c>
      <c r="H182" s="4">
        <v>-5102.8</v>
      </c>
      <c r="I182" s="4">
        <v>-0.42</v>
      </c>
    </row>
    <row r="183" spans="1:9" x14ac:dyDescent="0.2">
      <c r="A183" s="5" t="s">
        <v>171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4" spans="1:9" x14ac:dyDescent="0.2">
      <c r="A184" s="5" t="s">
        <v>172</v>
      </c>
      <c r="B184" s="4">
        <v>-154674664</v>
      </c>
      <c r="C184" s="4">
        <v>32788546</v>
      </c>
      <c r="D184" s="4">
        <v>-46137903.697319701</v>
      </c>
      <c r="E184" s="4">
        <v>-55961743.992680296</v>
      </c>
      <c r="F184" s="4">
        <v>0</v>
      </c>
      <c r="G184" s="4">
        <v>0</v>
      </c>
      <c r="H184" s="4">
        <v>0</v>
      </c>
      <c r="I184" s="4">
        <v>0</v>
      </c>
    </row>
    <row r="185" spans="1:9" x14ac:dyDescent="0.2">
      <c r="A185" s="5" t="s">
        <v>173</v>
      </c>
      <c r="B185" s="4">
        <v>-169386</v>
      </c>
      <c r="C185" s="4">
        <v>127056</v>
      </c>
      <c r="D185" s="4">
        <v>95292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</row>
    <row r="186" spans="1:9" x14ac:dyDescent="0.2">
      <c r="A186" s="5" t="s">
        <v>174</v>
      </c>
      <c r="B186" s="4">
        <v>-10001680</v>
      </c>
      <c r="C186" s="4">
        <v>0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  <c r="I186" s="4">
        <v>0</v>
      </c>
    </row>
    <row r="187" spans="1:9" x14ac:dyDescent="0.2">
      <c r="A187" s="5" t="s">
        <v>175</v>
      </c>
      <c r="B187" s="4">
        <v>-10921855</v>
      </c>
      <c r="C187" s="4">
        <v>-94933379</v>
      </c>
      <c r="D187" s="4">
        <v>11269019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</row>
    <row r="188" spans="1:9" x14ac:dyDescent="0.2">
      <c r="A188" s="5" t="s">
        <v>176</v>
      </c>
      <c r="B188" s="4">
        <v>0</v>
      </c>
      <c r="C188" s="4">
        <v>0</v>
      </c>
      <c r="D188" s="4">
        <v>0</v>
      </c>
      <c r="E188" s="4">
        <v>-146014234.31</v>
      </c>
      <c r="F188" s="4">
        <v>0</v>
      </c>
      <c r="G188" s="4">
        <v>0</v>
      </c>
      <c r="H188" s="4">
        <v>0</v>
      </c>
      <c r="I188" s="4">
        <v>0</v>
      </c>
    </row>
    <row r="189" spans="1:9" x14ac:dyDescent="0.2">
      <c r="A189" s="5" t="s">
        <v>177</v>
      </c>
      <c r="B189" s="4">
        <v>0</v>
      </c>
      <c r="C189" s="4">
        <v>0</v>
      </c>
      <c r="D189" s="4">
        <v>18589286.285714298</v>
      </c>
      <c r="E189" s="4">
        <v>55767857.142857201</v>
      </c>
      <c r="F189" s="4">
        <v>55767857.142856799</v>
      </c>
      <c r="G189" s="4">
        <v>55767857.142856799</v>
      </c>
      <c r="H189" s="4">
        <v>55767857.142857097</v>
      </c>
      <c r="I189" s="4">
        <v>55767857.142857097</v>
      </c>
    </row>
    <row r="190" spans="1:9" x14ac:dyDescent="0.2">
      <c r="A190" s="5" t="s">
        <v>178</v>
      </c>
      <c r="B190" s="4">
        <v>0</v>
      </c>
      <c r="C190" s="4">
        <v>0</v>
      </c>
      <c r="D190" s="4">
        <v>11674101.2857142</v>
      </c>
      <c r="E190" s="4">
        <v>35022305.142857097</v>
      </c>
      <c r="F190" s="4">
        <v>35022305.142857097</v>
      </c>
      <c r="G190" s="4">
        <v>35022305.142857097</v>
      </c>
      <c r="H190" s="4">
        <v>35022305.142857097</v>
      </c>
      <c r="I190" s="4">
        <v>35022305.142857097</v>
      </c>
    </row>
    <row r="191" spans="1:9" x14ac:dyDescent="0.2">
      <c r="A191" s="5" t="s">
        <v>179</v>
      </c>
      <c r="B191" s="4">
        <v>0</v>
      </c>
      <c r="C191" s="4">
        <v>0</v>
      </c>
      <c r="D191" s="4">
        <v>0</v>
      </c>
      <c r="E191" s="4">
        <v>0</v>
      </c>
      <c r="F191" s="4">
        <v>0</v>
      </c>
      <c r="G191" s="4">
        <v>0</v>
      </c>
      <c r="H191" s="4">
        <v>0</v>
      </c>
      <c r="I191" s="4">
        <v>0</v>
      </c>
    </row>
    <row r="192" spans="1:9" x14ac:dyDescent="0.2">
      <c r="A192" s="5" t="s">
        <v>180</v>
      </c>
      <c r="B192" s="4">
        <v>0</v>
      </c>
      <c r="C192" s="4">
        <v>0</v>
      </c>
      <c r="D192" s="4">
        <v>0</v>
      </c>
      <c r="E192" s="4">
        <v>0</v>
      </c>
      <c r="F192" s="4">
        <v>0</v>
      </c>
      <c r="G192" s="4">
        <v>0</v>
      </c>
      <c r="H192" s="4">
        <v>0</v>
      </c>
      <c r="I192" s="4">
        <v>0</v>
      </c>
    </row>
    <row r="193" spans="1:9" x14ac:dyDescent="0.2">
      <c r="A193" s="5" t="s">
        <v>181</v>
      </c>
      <c r="B193" s="4">
        <v>1536881</v>
      </c>
      <c r="C193" s="4">
        <v>1114875</v>
      </c>
      <c r="D193" s="4">
        <v>258245.84999999899</v>
      </c>
      <c r="E193" s="4">
        <v>-3220750.1599999899</v>
      </c>
      <c r="F193" s="4">
        <v>0</v>
      </c>
      <c r="G193" s="4">
        <v>0</v>
      </c>
      <c r="H193" s="4">
        <v>0</v>
      </c>
      <c r="I193" s="4">
        <v>0</v>
      </c>
    </row>
    <row r="194" spans="1:9" x14ac:dyDescent="0.2">
      <c r="A194" s="5" t="s">
        <v>182</v>
      </c>
      <c r="B194" s="4">
        <v>2247689</v>
      </c>
      <c r="C194" s="4">
        <v>2247688</v>
      </c>
      <c r="D194" s="4">
        <v>-88264635.183214694</v>
      </c>
      <c r="E194" s="4">
        <v>6369076.0521410098</v>
      </c>
      <c r="F194" s="4">
        <v>6193149.6471410301</v>
      </c>
      <c r="G194" s="4">
        <v>6193149.6471410301</v>
      </c>
      <c r="H194" s="4">
        <v>6193149.6471410301</v>
      </c>
      <c r="I194" s="4">
        <v>6110640.2018778902</v>
      </c>
    </row>
    <row r="195" spans="1:9" x14ac:dyDescent="0.2">
      <c r="A195" s="5" t="s">
        <v>183</v>
      </c>
      <c r="B195" s="4">
        <v>-6827798</v>
      </c>
      <c r="C195" s="4">
        <v>-47053735</v>
      </c>
      <c r="D195" s="4">
        <v>-54094083.18</v>
      </c>
      <c r="E195" s="4">
        <v>-58442508</v>
      </c>
      <c r="F195" s="4">
        <v>-63827664</v>
      </c>
      <c r="G195" s="4">
        <v>-68387688</v>
      </c>
      <c r="H195" s="4">
        <v>-71169624</v>
      </c>
      <c r="I195" s="4">
        <v>-74409516</v>
      </c>
    </row>
    <row r="196" spans="1:9" x14ac:dyDescent="0.2">
      <c r="A196" s="5" t="s">
        <v>184</v>
      </c>
      <c r="B196" s="4">
        <v>-164151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</row>
    <row r="197" spans="1:9" x14ac:dyDescent="0.2">
      <c r="A197" s="5" t="s">
        <v>185</v>
      </c>
      <c r="B197" s="4">
        <v>-82849</v>
      </c>
      <c r="C197" s="4">
        <v>-264176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</row>
    <row r="198" spans="1:9" x14ac:dyDescent="0.2">
      <c r="A198" s="5" t="s">
        <v>186</v>
      </c>
      <c r="B198" s="4">
        <v>591157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</row>
    <row r="199" spans="1:9" x14ac:dyDescent="0.2">
      <c r="A199" s="5" t="s">
        <v>187</v>
      </c>
      <c r="B199" s="4">
        <v>49283</v>
      </c>
      <c r="C199" s="4">
        <v>-359728</v>
      </c>
      <c r="D199" s="4">
        <v>384768</v>
      </c>
      <c r="E199" s="4">
        <v>3.8693542592227399E-8</v>
      </c>
      <c r="F199" s="4">
        <v>0</v>
      </c>
      <c r="G199" s="4">
        <v>0</v>
      </c>
      <c r="H199" s="4">
        <v>-1.90804712474346E-7</v>
      </c>
      <c r="I199" s="4">
        <v>2.6193447411060302E-10</v>
      </c>
    </row>
    <row r="200" spans="1:9" x14ac:dyDescent="0.2">
      <c r="A200" s="5" t="s">
        <v>188</v>
      </c>
      <c r="B200" s="4">
        <v>-147865148</v>
      </c>
      <c r="C200" s="4">
        <v>-108706703</v>
      </c>
      <c r="D200" s="4">
        <v>229282539.77000001</v>
      </c>
      <c r="E200" s="4">
        <v>36711847.046058103</v>
      </c>
      <c r="F200" s="4">
        <v>231505.97394184399</v>
      </c>
      <c r="G200" s="4">
        <v>0</v>
      </c>
      <c r="H200" s="4">
        <v>9.31322574615478E-10</v>
      </c>
      <c r="I200" s="4">
        <v>0</v>
      </c>
    </row>
    <row r="201" spans="1:9" x14ac:dyDescent="0.2">
      <c r="A201" s="5" t="s">
        <v>189</v>
      </c>
      <c r="B201" s="4">
        <v>46279801</v>
      </c>
      <c r="C201" s="4">
        <v>22216718</v>
      </c>
      <c r="D201" s="4">
        <v>0</v>
      </c>
      <c r="E201" s="4">
        <v>2.3283064365386901E-10</v>
      </c>
      <c r="F201" s="4">
        <v>-5.8207660913467401E-11</v>
      </c>
      <c r="G201" s="4">
        <v>0</v>
      </c>
      <c r="H201" s="4">
        <v>0</v>
      </c>
      <c r="I201" s="4">
        <v>4.65661287307739E-10</v>
      </c>
    </row>
    <row r="202" spans="1:9" x14ac:dyDescent="0.2">
      <c r="A202" s="5" t="s">
        <v>190</v>
      </c>
      <c r="B202" s="4">
        <v>0</v>
      </c>
      <c r="C202" s="4">
        <v>0</v>
      </c>
      <c r="D202" s="4">
        <v>-9654042</v>
      </c>
      <c r="E202" s="4">
        <v>0</v>
      </c>
      <c r="F202" s="4">
        <v>0</v>
      </c>
      <c r="G202" s="4">
        <v>0</v>
      </c>
      <c r="H202" s="4">
        <v>0</v>
      </c>
      <c r="I202" s="4">
        <v>0</v>
      </c>
    </row>
    <row r="203" spans="1:9" x14ac:dyDescent="0.2">
      <c r="A203" s="5" t="s">
        <v>191</v>
      </c>
      <c r="B203" s="4">
        <v>0</v>
      </c>
      <c r="C203" s="4">
        <v>0</v>
      </c>
      <c r="D203" s="4">
        <v>-29177851.805693299</v>
      </c>
      <c r="E203" s="4">
        <v>29177851.4756933</v>
      </c>
      <c r="F203" s="4">
        <v>0</v>
      </c>
      <c r="G203" s="4">
        <v>-3.8882717490196202E-8</v>
      </c>
      <c r="H203" s="4">
        <v>-5.7043507695198001E-9</v>
      </c>
      <c r="I203" s="4">
        <v>1.7697457224130601E-6</v>
      </c>
    </row>
    <row r="204" spans="1:9" x14ac:dyDescent="0.2">
      <c r="A204" s="5" t="s">
        <v>192</v>
      </c>
      <c r="B204" s="4">
        <v>-13895175</v>
      </c>
      <c r="C204" s="4">
        <v>10689790</v>
      </c>
      <c r="D204" s="4">
        <v>-11999317.6197412</v>
      </c>
      <c r="E204" s="4">
        <v>12951315.960238</v>
      </c>
      <c r="F204" s="4">
        <v>2253386.28950318</v>
      </c>
      <c r="G204" s="4">
        <v>0</v>
      </c>
      <c r="H204" s="4">
        <v>0</v>
      </c>
      <c r="I204" s="4">
        <v>0</v>
      </c>
    </row>
    <row r="205" spans="1:9" x14ac:dyDescent="0.2">
      <c r="A205" s="5" t="s">
        <v>193</v>
      </c>
      <c r="B205" s="4">
        <v>-18139493</v>
      </c>
      <c r="C205" s="4">
        <v>8432712</v>
      </c>
      <c r="D205" s="4">
        <v>3712338.94</v>
      </c>
      <c r="E205" s="4">
        <v>4392095.76</v>
      </c>
      <c r="F205" s="4">
        <v>4392095.76</v>
      </c>
      <c r="G205" s="4">
        <v>0</v>
      </c>
      <c r="H205" s="4">
        <v>0</v>
      </c>
      <c r="I205" s="4">
        <v>0</v>
      </c>
    </row>
    <row r="206" spans="1:9" x14ac:dyDescent="0.2">
      <c r="A206" s="5" t="s">
        <v>194</v>
      </c>
      <c r="B206" s="4">
        <v>-1342936</v>
      </c>
      <c r="C206" s="4">
        <v>428184</v>
      </c>
      <c r="D206" s="4">
        <v>-4169357</v>
      </c>
      <c r="E206" s="4">
        <v>0</v>
      </c>
      <c r="F206" s="4">
        <v>0</v>
      </c>
      <c r="G206" s="4">
        <v>0</v>
      </c>
      <c r="H206" s="4">
        <v>0</v>
      </c>
      <c r="I206" s="4">
        <v>0</v>
      </c>
    </row>
    <row r="207" spans="1:9" x14ac:dyDescent="0.2">
      <c r="A207" s="5" t="s">
        <v>195</v>
      </c>
      <c r="B207" s="4">
        <v>0</v>
      </c>
      <c r="C207" s="4">
        <v>-11806416</v>
      </c>
      <c r="D207" s="4">
        <v>-14977209</v>
      </c>
      <c r="E207" s="4">
        <v>3480511</v>
      </c>
      <c r="F207" s="4">
        <v>11303114</v>
      </c>
      <c r="G207" s="4">
        <v>0</v>
      </c>
      <c r="H207" s="4">
        <v>0</v>
      </c>
      <c r="I207" s="4">
        <v>0</v>
      </c>
    </row>
    <row r="208" spans="1:9" x14ac:dyDescent="0.2">
      <c r="A208" s="5" t="s">
        <v>197</v>
      </c>
      <c r="B208" s="4">
        <v>1192344</v>
      </c>
      <c r="C208" s="4">
        <v>1192344</v>
      </c>
      <c r="D208" s="4">
        <v>2156901</v>
      </c>
      <c r="E208" s="4">
        <v>5050572</v>
      </c>
      <c r="F208" s="4">
        <v>5050572</v>
      </c>
      <c r="G208" s="4">
        <v>5050572</v>
      </c>
      <c r="H208" s="4">
        <v>5050572</v>
      </c>
      <c r="I208" s="4">
        <v>5050572</v>
      </c>
    </row>
    <row r="209" spans="1:9" x14ac:dyDescent="0.2">
      <c r="A209" s="5" t="s">
        <v>198</v>
      </c>
      <c r="B209" s="4">
        <v>500004</v>
      </c>
      <c r="C209" s="4">
        <v>500004</v>
      </c>
      <c r="D209" s="4">
        <v>375003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</row>
    <row r="210" spans="1:9" x14ac:dyDescent="0.2">
      <c r="A210" s="5" t="s">
        <v>199</v>
      </c>
      <c r="B210" s="4">
        <v>3358224</v>
      </c>
      <c r="C210" s="4">
        <v>3358224</v>
      </c>
      <c r="D210" s="4">
        <v>2518668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</row>
    <row r="211" spans="1:9" x14ac:dyDescent="0.2">
      <c r="A211" s="5" t="s">
        <v>200</v>
      </c>
      <c r="B211" s="4">
        <v>0</v>
      </c>
      <c r="C211" s="4">
        <v>-2353091</v>
      </c>
      <c r="D211" s="4">
        <v>-2991019</v>
      </c>
      <c r="E211" s="4">
        <v>-2991019</v>
      </c>
      <c r="F211" s="4">
        <v>-2991019</v>
      </c>
      <c r="G211" s="4">
        <v>-2991019</v>
      </c>
      <c r="H211" s="4">
        <v>-2991019</v>
      </c>
      <c r="I211" s="4">
        <v>-2991019</v>
      </c>
    </row>
    <row r="212" spans="1:9" x14ac:dyDescent="0.2">
      <c r="A212" s="5" t="s">
        <v>201</v>
      </c>
      <c r="B212" s="4">
        <v>-1375831</v>
      </c>
      <c r="C212" s="4">
        <v>211920</v>
      </c>
      <c r="D212" s="4">
        <v>-348400.18649999797</v>
      </c>
      <c r="E212" s="4">
        <v>-357109.996412498</v>
      </c>
      <c r="F212" s="4">
        <v>-366037.74632281001</v>
      </c>
      <c r="G212" s="4">
        <v>-300150.95198470698</v>
      </c>
      <c r="H212" s="4">
        <v>-306153.97102440102</v>
      </c>
      <c r="I212" s="4">
        <v>-312277.05044488702</v>
      </c>
    </row>
    <row r="213" spans="1:9" x14ac:dyDescent="0.2">
      <c r="A213" s="5" t="s">
        <v>202</v>
      </c>
      <c r="B213" s="4">
        <v>808654</v>
      </c>
      <c r="C213" s="4">
        <v>6922646</v>
      </c>
      <c r="D213" s="4">
        <v>-466877.05</v>
      </c>
      <c r="E213" s="4">
        <v>-4285376</v>
      </c>
      <c r="F213" s="4">
        <v>-1982000</v>
      </c>
      <c r="G213" s="4">
        <v>-526000</v>
      </c>
      <c r="H213" s="4">
        <v>-397000</v>
      </c>
      <c r="I213" s="4">
        <v>0</v>
      </c>
    </row>
    <row r="214" spans="1:9" x14ac:dyDescent="0.2">
      <c r="A214" s="5" t="s">
        <v>203</v>
      </c>
      <c r="B214" s="4">
        <v>86817</v>
      </c>
      <c r="C214" s="4">
        <v>-54792</v>
      </c>
      <c r="D214" s="4">
        <v>4001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</row>
    <row r="215" spans="1:9" x14ac:dyDescent="0.2">
      <c r="A215" s="5" t="s">
        <v>204</v>
      </c>
      <c r="B215" s="4">
        <v>0</v>
      </c>
      <c r="C215" s="4">
        <v>0</v>
      </c>
      <c r="D215" s="4">
        <v>142800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</row>
    <row r="216" spans="1:9" x14ac:dyDescent="0.2">
      <c r="A216" s="5" t="s">
        <v>205</v>
      </c>
      <c r="B216" s="4">
        <v>0</v>
      </c>
      <c r="C216" s="4">
        <v>94331576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</row>
    <row r="217" spans="1:9" x14ac:dyDescent="0.2">
      <c r="A217" s="5" t="s">
        <v>206</v>
      </c>
      <c r="B217" s="4">
        <v>-275000</v>
      </c>
      <c r="C217" s="4">
        <v>-275000</v>
      </c>
      <c r="D217" s="4">
        <v>-220000</v>
      </c>
      <c r="E217" s="4">
        <v>-220000</v>
      </c>
      <c r="F217" s="4">
        <v>-220000</v>
      </c>
      <c r="G217" s="4">
        <v>-220000</v>
      </c>
      <c r="H217" s="4">
        <v>-220000</v>
      </c>
      <c r="I217" s="4">
        <v>-220000</v>
      </c>
    </row>
    <row r="218" spans="1:9" x14ac:dyDescent="0.2">
      <c r="A218" s="5" t="s">
        <v>207</v>
      </c>
      <c r="B218" s="4">
        <v>-2725006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</row>
    <row r="219" spans="1:9" x14ac:dyDescent="0.2">
      <c r="A219" s="5" t="s">
        <v>208</v>
      </c>
      <c r="B219" s="4">
        <v>90717399</v>
      </c>
      <c r="C219" s="4">
        <v>96608989</v>
      </c>
      <c r="D219" s="4">
        <v>99689939.835061207</v>
      </c>
      <c r="E219" s="4">
        <v>124747262.493654</v>
      </c>
      <c r="F219" s="4">
        <v>107376244.14889599</v>
      </c>
      <c r="G219" s="4">
        <v>113869815.170468</v>
      </c>
      <c r="H219" s="4">
        <v>45131083.882516898</v>
      </c>
      <c r="I219" s="4">
        <v>0</v>
      </c>
    </row>
    <row r="220" spans="1:9" x14ac:dyDescent="0.2">
      <c r="A220" s="5" t="s">
        <v>209</v>
      </c>
      <c r="B220" s="4">
        <v>-5573857</v>
      </c>
      <c r="C220" s="4">
        <v>-5891590</v>
      </c>
      <c r="D220" s="4">
        <v>-4781638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</row>
    <row r="221" spans="1:9" ht="11.25" x14ac:dyDescent="0.2">
      <c r="A221" s="5" t="s">
        <v>210</v>
      </c>
      <c r="B221" s="4">
        <v>-2008585</v>
      </c>
      <c r="C221" s="4">
        <v>-17459334</v>
      </c>
      <c r="D221" s="4">
        <v>-15400797</v>
      </c>
      <c r="E221" s="4">
        <v>0</v>
      </c>
      <c r="F221" s="4">
        <v>0</v>
      </c>
      <c r="G221" s="4">
        <v>0</v>
      </c>
      <c r="H221" s="4">
        <v>0</v>
      </c>
      <c r="I221" s="4">
        <v>0</v>
      </c>
    </row>
    <row r="222" spans="1:9" x14ac:dyDescent="0.2">
      <c r="A222" s="5" t="s">
        <v>211</v>
      </c>
      <c r="B222" s="4">
        <v>2008585</v>
      </c>
      <c r="C222" s="4">
        <v>17459334</v>
      </c>
      <c r="D222" s="4">
        <v>15400797</v>
      </c>
      <c r="E222" s="4">
        <v>0</v>
      </c>
      <c r="F222" s="4">
        <v>0</v>
      </c>
      <c r="G222" s="4">
        <v>0</v>
      </c>
      <c r="H222" s="4">
        <v>0</v>
      </c>
      <c r="I222" s="4">
        <v>0</v>
      </c>
    </row>
    <row r="223" spans="1:9" ht="11.25" x14ac:dyDescent="0.2">
      <c r="A223" s="6" t="s">
        <v>212</v>
      </c>
      <c r="B223" s="7">
        <v>-215142047</v>
      </c>
      <c r="C223" s="7">
        <v>21184398</v>
      </c>
      <c r="D223" s="7">
        <v>116033751.76402</v>
      </c>
      <c r="E223" s="7">
        <v>43916829.894406497</v>
      </c>
      <c r="F223" s="7">
        <v>157412282.63887399</v>
      </c>
      <c r="G223" s="7">
        <v>143466594.43133801</v>
      </c>
      <c r="H223" s="7">
        <v>72076068.044347703</v>
      </c>
      <c r="I223" s="7">
        <v>24018562.017149098</v>
      </c>
    </row>
    <row r="225" spans="1:9" x14ac:dyDescent="0.2">
      <c r="A225" s="6" t="s">
        <v>213</v>
      </c>
      <c r="B225" s="7">
        <v>-1603249247</v>
      </c>
      <c r="C225" s="7">
        <v>-1380095308</v>
      </c>
      <c r="D225" s="7">
        <v>-1187983407.61624</v>
      </c>
      <c r="E225" s="7">
        <v>-2298082530.5636101</v>
      </c>
      <c r="F225" s="7">
        <v>-1219191418.2175701</v>
      </c>
      <c r="G225" s="7">
        <v>-843218510.82105803</v>
      </c>
      <c r="H225" s="7">
        <v>-1040696113.93125</v>
      </c>
      <c r="I225" s="7">
        <v>-181448414.283896</v>
      </c>
    </row>
    <row r="227" spans="1:9" x14ac:dyDescent="0.2">
      <c r="A227" s="3" t="s">
        <v>214</v>
      </c>
    </row>
    <row r="228" spans="1:9" x14ac:dyDescent="0.2">
      <c r="A228" s="5" t="s">
        <v>215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</row>
    <row r="229" spans="1:9" x14ac:dyDescent="0.2">
      <c r="A229" s="5" t="s">
        <v>216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</row>
    <row r="230" spans="1:9" ht="11.25" x14ac:dyDescent="0.2">
      <c r="A230" s="5" t="s">
        <v>217</v>
      </c>
      <c r="B230" s="4">
        <v>230254720</v>
      </c>
      <c r="C230" s="4">
        <v>-333346383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</row>
    <row r="231" spans="1:9" ht="11.25" x14ac:dyDescent="0.2">
      <c r="A231" s="5" t="s">
        <v>218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</row>
    <row r="232" spans="1:9" x14ac:dyDescent="0.2">
      <c r="A232" s="6" t="s">
        <v>219</v>
      </c>
      <c r="B232" s="7">
        <v>230254720</v>
      </c>
      <c r="C232" s="7">
        <v>-333346383</v>
      </c>
      <c r="D232" s="7">
        <v>0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</row>
    <row r="235" spans="1:9" x14ac:dyDescent="0.2">
      <c r="A235" s="3" t="s">
        <v>220</v>
      </c>
    </row>
    <row r="236" spans="1:9" x14ac:dyDescent="0.2">
      <c r="A236" s="5" t="s">
        <v>221</v>
      </c>
      <c r="B236" s="4">
        <v>1170406</v>
      </c>
      <c r="C236" s="4">
        <v>1203188</v>
      </c>
      <c r="D236" s="4">
        <v>428233.08750000602</v>
      </c>
      <c r="E236" s="4">
        <v>183274.419999957</v>
      </c>
      <c r="F236" s="4">
        <v>-176628.600000142</v>
      </c>
      <c r="G236" s="4">
        <v>-397501.19999992702</v>
      </c>
      <c r="H236" s="4">
        <v>-385867.77999973297</v>
      </c>
      <c r="I236" s="4">
        <v>-803137.80999982299</v>
      </c>
    </row>
    <row r="237" spans="1:9" x14ac:dyDescent="0.2">
      <c r="A237" s="5" t="s">
        <v>222</v>
      </c>
      <c r="B237" s="4">
        <v>-36652428</v>
      </c>
      <c r="C237" s="4">
        <v>-36652403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</row>
    <row r="238" spans="1:9" x14ac:dyDescent="0.2">
      <c r="A238" s="5" t="s">
        <v>223</v>
      </c>
      <c r="B238" s="4">
        <v>-105447912</v>
      </c>
      <c r="C238" s="4">
        <v>-105447912</v>
      </c>
      <c r="D238" s="4">
        <v>-105447911.642857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</row>
    <row r="239" spans="1:9" x14ac:dyDescent="0.2">
      <c r="A239" s="5" t="s">
        <v>224</v>
      </c>
      <c r="B239" s="4">
        <v>-100723681</v>
      </c>
      <c r="C239" s="4">
        <v>-100723680</v>
      </c>
      <c r="D239" s="4">
        <v>-100723679.642857</v>
      </c>
      <c r="E239" s="4">
        <v>-100723678.571428</v>
      </c>
      <c r="F239" s="4">
        <v>0</v>
      </c>
      <c r="G239" s="4">
        <v>0</v>
      </c>
      <c r="H239" s="4">
        <v>0</v>
      </c>
      <c r="I239" s="4">
        <v>0</v>
      </c>
    </row>
    <row r="240" spans="1:9" x14ac:dyDescent="0.2">
      <c r="A240" s="5" t="s">
        <v>225</v>
      </c>
      <c r="B240" s="4">
        <v>-222732420</v>
      </c>
      <c r="C240" s="4">
        <v>-222732420</v>
      </c>
      <c r="D240" s="4">
        <v>-222732420.99999899</v>
      </c>
      <c r="E240" s="4">
        <v>-222732423.99999899</v>
      </c>
      <c r="F240" s="4">
        <v>-222732423.99999899</v>
      </c>
      <c r="G240" s="4">
        <v>0</v>
      </c>
      <c r="H240" s="4">
        <v>0</v>
      </c>
      <c r="I240" s="4">
        <v>0</v>
      </c>
    </row>
    <row r="241" spans="1:9" x14ac:dyDescent="0.2">
      <c r="A241" s="5" t="s">
        <v>226</v>
      </c>
      <c r="B241" s="4">
        <v>-310810896</v>
      </c>
      <c r="C241" s="4">
        <v>-310810896</v>
      </c>
      <c r="D241" s="4">
        <v>-310810896.78571397</v>
      </c>
      <c r="E241" s="4">
        <v>-310810899.14285702</v>
      </c>
      <c r="F241" s="4">
        <v>-310810899.14285702</v>
      </c>
      <c r="G241" s="4">
        <v>-310810899.14285702</v>
      </c>
      <c r="H241" s="4">
        <v>0</v>
      </c>
      <c r="I241" s="4">
        <v>0</v>
      </c>
    </row>
    <row r="242" spans="1:9" x14ac:dyDescent="0.2">
      <c r="A242" s="5" t="s">
        <v>227</v>
      </c>
      <c r="B242" s="4">
        <v>1183626051</v>
      </c>
      <c r="C242" s="4">
        <v>-213276347</v>
      </c>
      <c r="D242" s="4">
        <v>-213276346.74999899</v>
      </c>
      <c r="E242" s="4">
        <v>-213276342.99999899</v>
      </c>
      <c r="F242" s="4">
        <v>-213276342.99999899</v>
      </c>
      <c r="G242" s="4">
        <v>-213276342.99999899</v>
      </c>
      <c r="H242" s="4">
        <v>-213276342.99999899</v>
      </c>
      <c r="I242" s="4">
        <v>0</v>
      </c>
    </row>
    <row r="243" spans="1:9" x14ac:dyDescent="0.2">
      <c r="A243" s="5" t="s">
        <v>228</v>
      </c>
      <c r="B243" s="4">
        <v>0</v>
      </c>
      <c r="C243" s="4">
        <v>1131929657</v>
      </c>
      <c r="D243" s="4">
        <v>-186702455.357142</v>
      </c>
      <c r="E243" s="4">
        <v>-186702457.42857099</v>
      </c>
      <c r="F243" s="4">
        <v>-186702457.42857099</v>
      </c>
      <c r="G243" s="4">
        <v>-186702457.42857099</v>
      </c>
      <c r="H243" s="4">
        <v>-186702457.42857099</v>
      </c>
      <c r="I243" s="4">
        <v>-186702457.42857099</v>
      </c>
    </row>
    <row r="244" spans="1:9" x14ac:dyDescent="0.2">
      <c r="A244" s="5" t="s">
        <v>229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</row>
    <row r="245" spans="1:9" x14ac:dyDescent="0.2">
      <c r="A245" s="5" t="s">
        <v>230</v>
      </c>
      <c r="B245" s="4">
        <v>0</v>
      </c>
      <c r="C245" s="4">
        <v>0</v>
      </c>
      <c r="D245" s="4">
        <v>167166805</v>
      </c>
      <c r="E245" s="4">
        <v>0</v>
      </c>
      <c r="F245" s="4">
        <v>0</v>
      </c>
      <c r="G245" s="4">
        <v>0</v>
      </c>
      <c r="H245" s="4">
        <v>0</v>
      </c>
      <c r="I245" s="4">
        <v>0</v>
      </c>
    </row>
    <row r="246" spans="1:9" x14ac:dyDescent="0.2">
      <c r="A246" s="5" t="s">
        <v>231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</row>
    <row r="247" spans="1:9" ht="11.25" x14ac:dyDescent="0.2">
      <c r="A247" s="5" t="s">
        <v>232</v>
      </c>
      <c r="B247" s="4">
        <v>0</v>
      </c>
      <c r="C247" s="4">
        <v>0</v>
      </c>
      <c r="D247" s="4">
        <v>888612713.13661206</v>
      </c>
      <c r="E247" s="4">
        <v>1806109248.1870401</v>
      </c>
      <c r="F247" s="4">
        <v>648329577.25884604</v>
      </c>
      <c r="G247" s="4">
        <v>191336182.37029001</v>
      </c>
      <c r="H247" s="4">
        <v>144349871.80453801</v>
      </c>
      <c r="I247" s="4">
        <v>-895260001.83917701</v>
      </c>
    </row>
    <row r="248" spans="1:9" x14ac:dyDescent="0.2">
      <c r="A248" s="5" t="s">
        <v>233</v>
      </c>
      <c r="B248" s="4">
        <v>154057</v>
      </c>
      <c r="C248" s="4">
        <v>-14587</v>
      </c>
      <c r="D248" s="4">
        <v>0</v>
      </c>
      <c r="E248" s="4">
        <v>0</v>
      </c>
      <c r="F248" s="4">
        <v>0</v>
      </c>
      <c r="G248" s="4">
        <v>0</v>
      </c>
      <c r="H248" s="4">
        <v>0</v>
      </c>
      <c r="I248" s="4">
        <v>0</v>
      </c>
    </row>
    <row r="249" spans="1:9" x14ac:dyDescent="0.2">
      <c r="A249" s="6" t="s">
        <v>234</v>
      </c>
      <c r="B249" s="7">
        <v>408583177</v>
      </c>
      <c r="C249" s="7">
        <v>143474600</v>
      </c>
      <c r="D249" s="7">
        <v>-83485959.954458997</v>
      </c>
      <c r="E249" s="7">
        <v>772046720.46418798</v>
      </c>
      <c r="F249" s="7">
        <v>-285369174.91258103</v>
      </c>
      <c r="G249" s="7">
        <v>-519851018.40113699</v>
      </c>
      <c r="H249" s="7">
        <v>-256014796.40403101</v>
      </c>
      <c r="I249" s="7">
        <v>-1082765597.07774</v>
      </c>
    </row>
    <row r="251" spans="1:9" x14ac:dyDescent="0.2">
      <c r="A251" s="3" t="s">
        <v>235</v>
      </c>
    </row>
    <row r="252" spans="1:9" x14ac:dyDescent="0.2">
      <c r="A252" s="5" t="s">
        <v>236</v>
      </c>
      <c r="B252" s="4">
        <v>-3434474</v>
      </c>
      <c r="C252" s="4">
        <v>-4078884</v>
      </c>
      <c r="D252" s="4">
        <v>-4078884</v>
      </c>
      <c r="E252" s="4">
        <v>-1768928</v>
      </c>
      <c r="F252" s="4">
        <v>-118968</v>
      </c>
      <c r="G252" s="4">
        <v>-49570</v>
      </c>
      <c r="H252" s="4">
        <v>0</v>
      </c>
      <c r="I252" s="4">
        <v>0</v>
      </c>
    </row>
    <row r="253" spans="1:9" x14ac:dyDescent="0.2">
      <c r="A253" s="5" t="s">
        <v>237</v>
      </c>
      <c r="B253" s="4">
        <v>-270206</v>
      </c>
      <c r="C253" s="4">
        <v>-97893</v>
      </c>
      <c r="D253" s="4">
        <v>-243911</v>
      </c>
      <c r="E253" s="4">
        <v>0</v>
      </c>
      <c r="F253" s="4">
        <v>0</v>
      </c>
      <c r="G253" s="4">
        <v>0</v>
      </c>
      <c r="H253" s="4">
        <v>0</v>
      </c>
      <c r="I253" s="4">
        <v>0</v>
      </c>
    </row>
    <row r="254" spans="1:9" ht="11.25" x14ac:dyDescent="0.2">
      <c r="A254" s="5" t="s">
        <v>238</v>
      </c>
      <c r="B254" s="4">
        <v>31790622</v>
      </c>
      <c r="C254" s="4">
        <v>33929406</v>
      </c>
      <c r="D254" s="4">
        <v>29976565.048443399</v>
      </c>
      <c r="E254" s="4">
        <v>26702818.863484301</v>
      </c>
      <c r="F254" s="4">
        <v>27439003.251617402</v>
      </c>
      <c r="G254" s="4">
        <v>28195483.903455202</v>
      </c>
      <c r="H254" s="4">
        <v>28972820.377618901</v>
      </c>
      <c r="I254" s="4">
        <v>29771587.659501001</v>
      </c>
    </row>
    <row r="255" spans="1:9" x14ac:dyDescent="0.2">
      <c r="A255" s="5" t="s">
        <v>239</v>
      </c>
      <c r="B255" s="4">
        <v>1080954</v>
      </c>
      <c r="C255" s="4">
        <v>1152914</v>
      </c>
      <c r="D255" s="4">
        <v>930573.80505504995</v>
      </c>
      <c r="E255" s="4">
        <v>1070720.4485024901</v>
      </c>
      <c r="F255" s="4">
        <v>1079964.48724883</v>
      </c>
      <c r="G255" s="4">
        <v>1089288.3341770801</v>
      </c>
      <c r="H255" s="4">
        <v>1098692.6783092499</v>
      </c>
      <c r="I255" s="4">
        <v>1108178.2146159599</v>
      </c>
    </row>
    <row r="256" spans="1:9" x14ac:dyDescent="0.2">
      <c r="A256" s="6" t="s">
        <v>240</v>
      </c>
      <c r="B256" s="7">
        <v>29166896</v>
      </c>
      <c r="C256" s="7">
        <v>30905543</v>
      </c>
      <c r="D256" s="7">
        <v>26584343.853498399</v>
      </c>
      <c r="E256" s="7">
        <v>26004611.3119868</v>
      </c>
      <c r="F256" s="7">
        <v>28399999.738866199</v>
      </c>
      <c r="G256" s="7">
        <v>29235202.237632301</v>
      </c>
      <c r="H256" s="7">
        <v>30071513.0559281</v>
      </c>
      <c r="I256" s="7">
        <v>30879765.874116998</v>
      </c>
    </row>
    <row r="258" spans="1:9" x14ac:dyDescent="0.2">
      <c r="A258" s="3" t="s">
        <v>241</v>
      </c>
    </row>
    <row r="259" spans="1:9" x14ac:dyDescent="0.2">
      <c r="A259" s="5" t="s">
        <v>242</v>
      </c>
      <c r="B259" s="4">
        <v>-75492</v>
      </c>
      <c r="C259" s="4">
        <v>-75492</v>
      </c>
      <c r="D259" s="4">
        <v>-75492</v>
      </c>
      <c r="E259" s="4">
        <v>-52332</v>
      </c>
      <c r="F259" s="4">
        <v>-15252</v>
      </c>
      <c r="G259" s="4">
        <v>-660</v>
      </c>
      <c r="H259" s="4">
        <v>0</v>
      </c>
      <c r="I259" s="4">
        <v>0</v>
      </c>
    </row>
    <row r="260" spans="1:9" x14ac:dyDescent="0.2">
      <c r="A260" s="6" t="s">
        <v>243</v>
      </c>
      <c r="B260" s="7">
        <v>-75492</v>
      </c>
      <c r="C260" s="7">
        <v>-75492</v>
      </c>
      <c r="D260" s="7">
        <v>-75492</v>
      </c>
      <c r="E260" s="7">
        <v>-52332</v>
      </c>
      <c r="F260" s="7">
        <v>-15252</v>
      </c>
      <c r="G260" s="7">
        <v>-660</v>
      </c>
      <c r="H260" s="7">
        <v>0</v>
      </c>
      <c r="I260" s="7">
        <v>0</v>
      </c>
    </row>
    <row r="262" spans="1:9" x14ac:dyDescent="0.2">
      <c r="A262" s="6" t="s">
        <v>244</v>
      </c>
      <c r="B262" s="7">
        <v>29091404</v>
      </c>
      <c r="C262" s="7">
        <v>30830051</v>
      </c>
      <c r="D262" s="7">
        <v>26508851.853498399</v>
      </c>
      <c r="E262" s="7">
        <v>25952279.3119868</v>
      </c>
      <c r="F262" s="7">
        <v>28384747.738866199</v>
      </c>
      <c r="G262" s="7">
        <v>29234542.237632301</v>
      </c>
      <c r="H262" s="7">
        <v>30071513.0559281</v>
      </c>
      <c r="I262" s="7">
        <v>30879765.874116998</v>
      </c>
    </row>
    <row r="263" spans="1:9" x14ac:dyDescent="0.2">
      <c r="A263" s="5" t="s">
        <v>245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</row>
    <row r="265" spans="1:9" x14ac:dyDescent="0.2">
      <c r="A265" s="9" t="s">
        <v>246</v>
      </c>
    </row>
    <row r="266" spans="1:9" x14ac:dyDescent="0.2">
      <c r="A266" s="5" t="s">
        <v>247</v>
      </c>
      <c r="B266" s="4">
        <v>28478067</v>
      </c>
      <c r="C266" s="4">
        <v>-15112455</v>
      </c>
      <c r="D266" s="4">
        <v>-68719660.567222401</v>
      </c>
      <c r="E266" s="4">
        <v>13637435.546342</v>
      </c>
      <c r="F266" s="4">
        <v>-32497742.273982599</v>
      </c>
      <c r="G266" s="4">
        <v>-40049267.4568014</v>
      </c>
      <c r="H266" s="4">
        <v>-10854686.6293239</v>
      </c>
      <c r="I266" s="4">
        <v>-33975546.872660197</v>
      </c>
    </row>
    <row r="267" spans="1:9" x14ac:dyDescent="0.2">
      <c r="A267" s="5" t="s">
        <v>248</v>
      </c>
      <c r="B267" s="4">
        <v>-2137810</v>
      </c>
      <c r="C267" s="4">
        <v>433768</v>
      </c>
      <c r="D267" s="4">
        <v>564009</v>
      </c>
      <c r="E267" s="4">
        <v>43250</v>
      </c>
      <c r="F267" s="4">
        <v>43250</v>
      </c>
      <c r="G267" s="4">
        <v>43250</v>
      </c>
      <c r="H267" s="4">
        <v>43250</v>
      </c>
      <c r="I267" s="4">
        <v>43250</v>
      </c>
    </row>
    <row r="268" spans="1:9" x14ac:dyDescent="0.2">
      <c r="A268" s="5" t="s">
        <v>249</v>
      </c>
      <c r="B268" s="4">
        <v>26340257</v>
      </c>
      <c r="C268" s="4">
        <v>-14678687</v>
      </c>
      <c r="D268" s="4">
        <v>-68155651.567222401</v>
      </c>
      <c r="E268" s="4">
        <v>13680685.546342</v>
      </c>
      <c r="F268" s="4">
        <v>-32454492.273982599</v>
      </c>
      <c r="G268" s="4">
        <v>-40006017.4568014</v>
      </c>
      <c r="H268" s="4">
        <v>-10811436.6293239</v>
      </c>
      <c r="I268" s="4">
        <v>-33932296.872660197</v>
      </c>
    </row>
    <row r="269" spans="1:9" x14ac:dyDescent="0.2">
      <c r="A269" s="5" t="s">
        <v>250</v>
      </c>
      <c r="B269" s="4">
        <v>-50659871.037050001</v>
      </c>
      <c r="C269" s="4">
        <v>-64249995.631449997</v>
      </c>
      <c r="D269" s="4">
        <v>-66642420.749669999</v>
      </c>
      <c r="E269" s="4">
        <v>-68688502.327708095</v>
      </c>
      <c r="F269" s="4">
        <v>-42605256.687148802</v>
      </c>
      <c r="G269" s="4">
        <v>-41004062.272504501</v>
      </c>
      <c r="H269" s="4">
        <v>-36114828.038903601</v>
      </c>
      <c r="I269" s="4">
        <v>-27680864.160172701</v>
      </c>
    </row>
    <row r="270" spans="1:9" x14ac:dyDescent="0.2">
      <c r="A270" s="5" t="s">
        <v>251</v>
      </c>
      <c r="B270" s="4">
        <v>298221110</v>
      </c>
      <c r="C270" s="4">
        <v>26629946</v>
      </c>
      <c r="D270" s="4">
        <v>-94291604.254753605</v>
      </c>
      <c r="E270" s="4">
        <v>-32229641.174885999</v>
      </c>
      <c r="F270" s="4">
        <v>-33122236.070988499</v>
      </c>
      <c r="G270" s="4">
        <v>-21513679.998560701</v>
      </c>
      <c r="H270" s="4">
        <v>-3096057.36455649</v>
      </c>
      <c r="I270" s="4">
        <v>-27549818.133535199</v>
      </c>
    </row>
    <row r="271" spans="1:9" x14ac:dyDescent="0.2">
      <c r="A271" s="5" t="s">
        <v>252</v>
      </c>
      <c r="B271" s="4">
        <v>-1686328310</v>
      </c>
      <c r="C271" s="4">
        <v>-1427909652</v>
      </c>
      <c r="D271" s="4">
        <v>-1209725555.1255</v>
      </c>
      <c r="E271" s="4">
        <v>-2309769719.2831302</v>
      </c>
      <c r="F271" s="4">
        <v>-1343481464.78546</v>
      </c>
      <c r="G271" s="4">
        <v>-965171425.25383496</v>
      </c>
      <c r="H271" s="4">
        <v>-1109676124.6110401</v>
      </c>
      <c r="I271" s="4">
        <v>-177917158.16751</v>
      </c>
    </row>
    <row r="272" spans="1:9" x14ac:dyDescent="0.2">
      <c r="A272" s="5" t="s">
        <v>253</v>
      </c>
      <c r="B272" s="4">
        <v>-215142047</v>
      </c>
      <c r="C272" s="4">
        <v>21184398</v>
      </c>
      <c r="D272" s="4">
        <v>116033751.76402</v>
      </c>
      <c r="E272" s="4">
        <v>43916829.894406497</v>
      </c>
      <c r="F272" s="4">
        <v>157412282.63887399</v>
      </c>
      <c r="G272" s="4">
        <v>143466594.43133801</v>
      </c>
      <c r="H272" s="4">
        <v>72076068.044347703</v>
      </c>
      <c r="I272" s="4">
        <v>24018562.017149098</v>
      </c>
    </row>
    <row r="273" spans="1:9" x14ac:dyDescent="0.2">
      <c r="A273" s="5" t="s">
        <v>254</v>
      </c>
      <c r="B273" s="4">
        <v>-1603249247</v>
      </c>
      <c r="C273" s="4">
        <v>-1380095308</v>
      </c>
      <c r="D273" s="4">
        <v>-1187983407.61624</v>
      </c>
      <c r="E273" s="4">
        <v>-2298082530.5636101</v>
      </c>
      <c r="F273" s="4">
        <v>-1219191418.2175701</v>
      </c>
      <c r="G273" s="4">
        <v>-843218510.82105803</v>
      </c>
      <c r="H273" s="4">
        <v>-1040696113.93125</v>
      </c>
      <c r="I273" s="4">
        <v>-181448414.283896</v>
      </c>
    </row>
    <row r="274" spans="1:9" x14ac:dyDescent="0.2">
      <c r="A274" s="5" t="s">
        <v>255</v>
      </c>
      <c r="B274" s="4">
        <v>0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</row>
    <row r="275" spans="1:9" x14ac:dyDescent="0.2">
      <c r="A275" s="5" t="s">
        <v>256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</row>
    <row r="276" spans="1:9" x14ac:dyDescent="0.2">
      <c r="A276" s="5" t="s">
        <v>257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</row>
    <row r="277" spans="1:9" x14ac:dyDescent="0.2">
      <c r="A277" s="5" t="s">
        <v>258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</row>
    <row r="278" spans="1:9" x14ac:dyDescent="0.2">
      <c r="A278" s="5" t="s">
        <v>259</v>
      </c>
      <c r="B278" s="4">
        <v>230254720</v>
      </c>
      <c r="C278" s="4">
        <v>-333346383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</row>
    <row r="279" spans="1:9" x14ac:dyDescent="0.2">
      <c r="A279" s="5" t="s">
        <v>260</v>
      </c>
      <c r="B279" s="4">
        <v>408583177</v>
      </c>
      <c r="C279" s="4">
        <v>143474600</v>
      </c>
      <c r="D279" s="4">
        <v>-83485959.954458997</v>
      </c>
      <c r="E279" s="4">
        <v>772046720.46418798</v>
      </c>
      <c r="F279" s="4">
        <v>-285369174.91258103</v>
      </c>
      <c r="G279" s="4">
        <v>-519851018.40113699</v>
      </c>
      <c r="H279" s="4">
        <v>-256014796.40403101</v>
      </c>
      <c r="I279" s="4">
        <v>-1082765597.07774</v>
      </c>
    </row>
    <row r="280" spans="1:9" ht="10.8" thickBot="1" x14ac:dyDescent="0.25">
      <c r="A280" s="6" t="s">
        <v>261</v>
      </c>
      <c r="B280" s="10">
        <v>-988730964.03705001</v>
      </c>
      <c r="C280" s="10">
        <v>-1648895773.6314499</v>
      </c>
      <c r="D280" s="10">
        <v>-1406267439.8875899</v>
      </c>
      <c r="E280" s="10">
        <v>-1581043626.88078</v>
      </c>
      <c r="F280" s="10">
        <v>-1579620342.09128</v>
      </c>
      <c r="G280" s="10">
        <v>-1444079608.9514999</v>
      </c>
      <c r="H280" s="10">
        <v>-1343637175.00351</v>
      </c>
      <c r="I280" s="10">
        <v>-1325827172.39447</v>
      </c>
    </row>
    <row r="281" spans="1:9" ht="10.8" thickTop="1" x14ac:dyDescent="0.2"/>
    <row r="282" spans="1:9" x14ac:dyDescent="0.2">
      <c r="A282" s="9" t="s">
        <v>262</v>
      </c>
    </row>
    <row r="283" spans="1:9" x14ac:dyDescent="0.2">
      <c r="A283" s="5" t="s">
        <v>247</v>
      </c>
      <c r="B283" s="4">
        <v>28478067</v>
      </c>
      <c r="C283" s="4">
        <v>-15112455</v>
      </c>
      <c r="D283" s="4">
        <v>-68719660.567222401</v>
      </c>
      <c r="E283" s="4">
        <v>13637435.546342</v>
      </c>
      <c r="F283" s="4">
        <v>-32497742.273982599</v>
      </c>
      <c r="G283" s="4">
        <v>-40049267.4568014</v>
      </c>
      <c r="H283" s="4">
        <v>-10854686.6293239</v>
      </c>
      <c r="I283" s="4">
        <v>-33975546.872660197</v>
      </c>
    </row>
    <row r="284" spans="1:9" x14ac:dyDescent="0.2">
      <c r="A284" s="5" t="s">
        <v>263</v>
      </c>
      <c r="B284" s="4">
        <v>-50000</v>
      </c>
      <c r="C284" s="4">
        <v>-50000</v>
      </c>
      <c r="D284" s="4">
        <v>-5657017</v>
      </c>
      <c r="E284" s="4">
        <v>-50000</v>
      </c>
      <c r="F284" s="4">
        <v>-50000</v>
      </c>
      <c r="G284" s="4">
        <v>-50000</v>
      </c>
      <c r="H284" s="4">
        <v>-50000</v>
      </c>
      <c r="I284" s="4">
        <v>-50000</v>
      </c>
    </row>
    <row r="285" spans="1:9" x14ac:dyDescent="0.2">
      <c r="A285" s="5" t="s">
        <v>264</v>
      </c>
      <c r="B285" s="4">
        <v>28428067</v>
      </c>
      <c r="C285" s="4">
        <v>-15162455</v>
      </c>
      <c r="D285" s="4">
        <v>-74376677.567222401</v>
      </c>
      <c r="E285" s="4">
        <v>13587435.546342</v>
      </c>
      <c r="F285" s="4">
        <v>-32547742.273982599</v>
      </c>
      <c r="G285" s="4">
        <v>-40099267.4568014</v>
      </c>
      <c r="H285" s="4">
        <v>-10904686.6293239</v>
      </c>
      <c r="I285" s="4">
        <v>-34025546.872660197</v>
      </c>
    </row>
    <row r="286" spans="1:9" x14ac:dyDescent="0.2">
      <c r="A286" s="5" t="s">
        <v>251</v>
      </c>
      <c r="B286" s="4">
        <v>298221110</v>
      </c>
      <c r="C286" s="4">
        <v>26629946</v>
      </c>
      <c r="D286" s="4">
        <v>-94291604.254753605</v>
      </c>
      <c r="E286" s="4">
        <v>-32229641.174885999</v>
      </c>
      <c r="F286" s="4">
        <v>-33122236.070988499</v>
      </c>
      <c r="G286" s="4">
        <v>-21513679.998560701</v>
      </c>
      <c r="H286" s="4">
        <v>-3096057.36455649</v>
      </c>
      <c r="I286" s="4">
        <v>-27549818.133535199</v>
      </c>
    </row>
    <row r="287" spans="1:9" x14ac:dyDescent="0.2">
      <c r="A287" s="5" t="s">
        <v>252</v>
      </c>
      <c r="B287" s="4">
        <v>-1686328310</v>
      </c>
      <c r="C287" s="4">
        <v>-1427909652</v>
      </c>
      <c r="D287" s="4">
        <v>-1209725555.1255</v>
      </c>
      <c r="E287" s="4">
        <v>-2309769719.2831302</v>
      </c>
      <c r="F287" s="4">
        <v>-1343481464.78546</v>
      </c>
      <c r="G287" s="4">
        <v>-965171425.25383496</v>
      </c>
      <c r="H287" s="4">
        <v>-1109676124.6110401</v>
      </c>
      <c r="I287" s="4">
        <v>-177917158.16751</v>
      </c>
    </row>
    <row r="288" spans="1:9" x14ac:dyDescent="0.2">
      <c r="A288" s="5" t="s">
        <v>253</v>
      </c>
      <c r="B288" s="4">
        <v>-215142047</v>
      </c>
      <c r="C288" s="4">
        <v>21184398</v>
      </c>
      <c r="D288" s="4">
        <v>116033751.76402</v>
      </c>
      <c r="E288" s="4">
        <v>43916829.894406497</v>
      </c>
      <c r="F288" s="4">
        <v>157412282.63887399</v>
      </c>
      <c r="G288" s="4">
        <v>143466594.43133801</v>
      </c>
      <c r="H288" s="4">
        <v>72076068.044347703</v>
      </c>
      <c r="I288" s="4">
        <v>24018562.017149098</v>
      </c>
    </row>
    <row r="289" spans="1:9" x14ac:dyDescent="0.2">
      <c r="A289" s="5" t="s">
        <v>254</v>
      </c>
      <c r="B289" s="4">
        <v>-1603249247</v>
      </c>
      <c r="C289" s="4">
        <v>-1380095308</v>
      </c>
      <c r="D289" s="4">
        <v>-1187983407.61624</v>
      </c>
      <c r="E289" s="4">
        <v>-2298082530.5636101</v>
      </c>
      <c r="F289" s="4">
        <v>-1219191418.2175701</v>
      </c>
      <c r="G289" s="4">
        <v>-843218510.82105803</v>
      </c>
      <c r="H289" s="4">
        <v>-1040696113.93125</v>
      </c>
      <c r="I289" s="4">
        <v>-181448414.283896</v>
      </c>
    </row>
    <row r="290" spans="1:9" x14ac:dyDescent="0.2">
      <c r="A290" s="5" t="s">
        <v>265</v>
      </c>
      <c r="B290" s="4">
        <v>0</v>
      </c>
      <c r="C290" s="4">
        <v>0</v>
      </c>
      <c r="D290" s="4">
        <v>0</v>
      </c>
      <c r="E290" s="4">
        <v>0</v>
      </c>
      <c r="F290" s="4">
        <v>0</v>
      </c>
      <c r="G290" s="4">
        <v>0</v>
      </c>
      <c r="H290" s="4">
        <v>0</v>
      </c>
      <c r="I290" s="4">
        <v>0</v>
      </c>
    </row>
    <row r="291" spans="1:9" x14ac:dyDescent="0.2">
      <c r="A291" s="5" t="s">
        <v>260</v>
      </c>
      <c r="B291" s="4">
        <v>408583177</v>
      </c>
      <c r="C291" s="4">
        <v>143474600</v>
      </c>
      <c r="D291" s="4">
        <v>-83485959.954458997</v>
      </c>
      <c r="E291" s="4">
        <v>772046720.46418798</v>
      </c>
      <c r="F291" s="4">
        <v>-285369174.91258103</v>
      </c>
      <c r="G291" s="4">
        <v>-519851018.40113699</v>
      </c>
      <c r="H291" s="4">
        <v>-256014796.40403101</v>
      </c>
      <c r="I291" s="4">
        <v>-1082765597.07774</v>
      </c>
    </row>
    <row r="292" spans="1:9" x14ac:dyDescent="0.2">
      <c r="A292" s="5" t="s">
        <v>266</v>
      </c>
      <c r="B292" s="4">
        <v>0</v>
      </c>
      <c r="C292" s="4">
        <v>0</v>
      </c>
      <c r="D292" s="4">
        <v>0</v>
      </c>
      <c r="E292" s="4">
        <v>0</v>
      </c>
      <c r="F292" s="4">
        <v>0</v>
      </c>
      <c r="G292" s="4">
        <v>0</v>
      </c>
      <c r="H292" s="4">
        <v>0</v>
      </c>
      <c r="I292" s="4">
        <v>0</v>
      </c>
    </row>
    <row r="293" spans="1:9" x14ac:dyDescent="0.2">
      <c r="A293" s="5" t="s">
        <v>267</v>
      </c>
      <c r="B293" s="4">
        <v>408583177</v>
      </c>
      <c r="C293" s="4">
        <v>143474600</v>
      </c>
      <c r="D293" s="4">
        <v>-83485959.954458997</v>
      </c>
      <c r="E293" s="4">
        <v>772046720.46418798</v>
      </c>
      <c r="F293" s="4">
        <v>-285369174.91258103</v>
      </c>
      <c r="G293" s="4">
        <v>-519851018.40113699</v>
      </c>
      <c r="H293" s="4">
        <v>-256014796.40403101</v>
      </c>
      <c r="I293" s="4">
        <v>-1082765597.07774</v>
      </c>
    </row>
    <row r="294" spans="1:9" ht="10.8" thickBot="1" x14ac:dyDescent="0.25">
      <c r="A294" s="6" t="s">
        <v>268</v>
      </c>
      <c r="B294" s="10">
        <v>-1166238003</v>
      </c>
      <c r="C294" s="10">
        <v>-1251783163</v>
      </c>
      <c r="D294" s="10">
        <v>-1345846045.1379199</v>
      </c>
      <c r="E294" s="10">
        <v>-1512448374.5530801</v>
      </c>
      <c r="F294" s="10">
        <v>-1537108335.40414</v>
      </c>
      <c r="G294" s="10">
        <v>-1403168796.6789899</v>
      </c>
      <c r="H294" s="10">
        <v>-1307615596.9646101</v>
      </c>
      <c r="I294" s="10">
        <v>-1298239558.2342999</v>
      </c>
    </row>
    <row r="295" spans="1:9" ht="10.8" thickTop="1" x14ac:dyDescent="0.2"/>
    <row r="296" spans="1:9" x14ac:dyDescent="0.2">
      <c r="A296" s="9" t="s">
        <v>269</v>
      </c>
    </row>
    <row r="297" spans="1:9" x14ac:dyDescent="0.2">
      <c r="A297" s="5" t="s">
        <v>270</v>
      </c>
      <c r="B297" s="4">
        <v>-47712736</v>
      </c>
      <c r="C297" s="4">
        <v>-21158355</v>
      </c>
      <c r="D297" s="4">
        <v>-50591295.530279599</v>
      </c>
      <c r="E297" s="4">
        <v>-34172162.681802496</v>
      </c>
      <c r="F297" s="4">
        <v>-22263439.5223905</v>
      </c>
      <c r="G297" s="4">
        <v>-37983290.083212897</v>
      </c>
      <c r="H297" s="4">
        <v>-8224306.99524887</v>
      </c>
      <c r="I297" s="4">
        <v>13602667.037825899</v>
      </c>
    </row>
    <row r="298" spans="1:9" x14ac:dyDescent="0.2">
      <c r="A298" s="5" t="s">
        <v>271</v>
      </c>
      <c r="B298" s="4">
        <v>0</v>
      </c>
      <c r="C298" s="4">
        <v>0</v>
      </c>
      <c r="D298" s="4">
        <v>0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</row>
    <row r="299" spans="1:9" x14ac:dyDescent="0.2">
      <c r="A299" s="5" t="s">
        <v>272</v>
      </c>
      <c r="B299" s="4">
        <v>-47712736</v>
      </c>
      <c r="C299" s="4">
        <v>-21158355</v>
      </c>
      <c r="D299" s="4">
        <v>-50591295.530279599</v>
      </c>
      <c r="E299" s="4">
        <v>-34172162.681802496</v>
      </c>
      <c r="F299" s="4">
        <v>-22263439.5223905</v>
      </c>
      <c r="G299" s="4">
        <v>-37983290.083212897</v>
      </c>
      <c r="H299" s="4">
        <v>-8224306.99524887</v>
      </c>
      <c r="I299" s="4">
        <v>13602667.037825899</v>
      </c>
    </row>
    <row r="300" spans="1:9" x14ac:dyDescent="0.2">
      <c r="A300" s="5" t="s">
        <v>273</v>
      </c>
      <c r="B300" s="4">
        <v>-4257397.52399999</v>
      </c>
      <c r="C300" s="4">
        <v>-1135880.9049500001</v>
      </c>
      <c r="D300" s="4">
        <v>-200965.67386395199</v>
      </c>
      <c r="E300" s="4">
        <v>-1756544.7246960499</v>
      </c>
      <c r="F300" s="4">
        <v>-129484.12135263901</v>
      </c>
      <c r="G300" s="4">
        <v>-69934.292288065597</v>
      </c>
      <c r="H300" s="4">
        <v>-82250.695413164605</v>
      </c>
      <c r="I300" s="4">
        <v>-104775.890735548</v>
      </c>
    </row>
    <row r="301" spans="1:9" x14ac:dyDescent="0.2">
      <c r="A301" s="5" t="s">
        <v>274</v>
      </c>
      <c r="B301" s="4">
        <v>29166896</v>
      </c>
      <c r="C301" s="4">
        <v>30905543</v>
      </c>
      <c r="D301" s="4">
        <v>26584343.853498399</v>
      </c>
      <c r="E301" s="4">
        <v>26004611.3119868</v>
      </c>
      <c r="F301" s="4">
        <v>28399999.738866199</v>
      </c>
      <c r="G301" s="4">
        <v>29235202.237632301</v>
      </c>
      <c r="H301" s="4">
        <v>30071513.0559281</v>
      </c>
      <c r="I301" s="4">
        <v>30879765.874116998</v>
      </c>
    </row>
    <row r="302" spans="1:9" x14ac:dyDescent="0.2">
      <c r="A302" s="5" t="s">
        <v>275</v>
      </c>
      <c r="B302" s="4">
        <v>-75492</v>
      </c>
      <c r="C302" s="4">
        <v>-75492</v>
      </c>
      <c r="D302" s="4">
        <v>-75492</v>
      </c>
      <c r="E302" s="4">
        <v>-52332</v>
      </c>
      <c r="F302" s="4">
        <v>-15252</v>
      </c>
      <c r="G302" s="4">
        <v>-660</v>
      </c>
      <c r="H302" s="4">
        <v>0</v>
      </c>
      <c r="I302" s="4">
        <v>0</v>
      </c>
    </row>
    <row r="303" spans="1:9" x14ac:dyDescent="0.2">
      <c r="A303" s="5" t="s">
        <v>276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</row>
    <row r="304" spans="1:9" x14ac:dyDescent="0.2">
      <c r="A304" s="5" t="s">
        <v>277</v>
      </c>
      <c r="B304" s="4">
        <v>29091404</v>
      </c>
      <c r="C304" s="4">
        <v>30830051</v>
      </c>
      <c r="D304" s="4">
        <v>26508851.853498399</v>
      </c>
      <c r="E304" s="4">
        <v>25952279.3119868</v>
      </c>
      <c r="F304" s="4">
        <v>28384747.738866199</v>
      </c>
      <c r="G304" s="4">
        <v>29234542.237632301</v>
      </c>
      <c r="H304" s="4">
        <v>30071513.0559281</v>
      </c>
      <c r="I304" s="4">
        <v>30879765.874116998</v>
      </c>
    </row>
    <row r="305" spans="1:9" x14ac:dyDescent="0.2">
      <c r="A305" s="5" t="s">
        <v>278</v>
      </c>
      <c r="B305" s="4">
        <v>0</v>
      </c>
      <c r="C305" s="4">
        <v>0</v>
      </c>
      <c r="D305" s="4">
        <v>0</v>
      </c>
      <c r="E305" s="4">
        <v>0</v>
      </c>
      <c r="F305" s="4">
        <v>0</v>
      </c>
      <c r="G305" s="4">
        <v>0</v>
      </c>
      <c r="H305" s="4">
        <v>0</v>
      </c>
      <c r="I305" s="4">
        <v>0</v>
      </c>
    </row>
    <row r="306" spans="1:9" x14ac:dyDescent="0.2">
      <c r="A306" s="5" t="s">
        <v>279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</row>
    <row r="307" spans="1:9" x14ac:dyDescent="0.2">
      <c r="A307" s="5" t="s">
        <v>280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</row>
    <row r="308" spans="1:9" x14ac:dyDescent="0.2">
      <c r="A308" s="5" t="s">
        <v>281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</row>
    <row r="309" spans="1:9" ht="10.8" thickBot="1" x14ac:dyDescent="0.25">
      <c r="A309" s="6" t="s">
        <v>282</v>
      </c>
      <c r="B309" s="10">
        <v>-22878729.524</v>
      </c>
      <c r="C309" s="10">
        <v>8535815.0950499903</v>
      </c>
      <c r="D309" s="10">
        <v>-24283409.350645099</v>
      </c>
      <c r="E309" s="10">
        <v>-9976428.0945117697</v>
      </c>
      <c r="F309" s="10">
        <v>5991824.0951231001</v>
      </c>
      <c r="G309" s="10">
        <v>-8818682.1378686391</v>
      </c>
      <c r="H309" s="10">
        <v>21764955.3652661</v>
      </c>
      <c r="I309" s="10">
        <v>44377657.0212074</v>
      </c>
    </row>
    <row r="310" spans="1:9" ht="10.8" thickTop="1" x14ac:dyDescent="0.2"/>
    <row r="311" spans="1:9" x14ac:dyDescent="0.2">
      <c r="A311" s="9" t="s">
        <v>283</v>
      </c>
    </row>
    <row r="312" spans="1:9" x14ac:dyDescent="0.2">
      <c r="A312" s="5" t="s">
        <v>270</v>
      </c>
      <c r="B312" s="4">
        <v>-47712736</v>
      </c>
      <c r="C312" s="4">
        <v>-21158355</v>
      </c>
      <c r="D312" s="4">
        <v>-50591295.530279599</v>
      </c>
      <c r="E312" s="4">
        <v>-34172162.681802496</v>
      </c>
      <c r="F312" s="4">
        <v>-22263439.5223905</v>
      </c>
      <c r="G312" s="4">
        <v>-37983290.083212897</v>
      </c>
      <c r="H312" s="4">
        <v>-8224306.99524887</v>
      </c>
      <c r="I312" s="4">
        <v>13602667.037825899</v>
      </c>
    </row>
    <row r="313" spans="1:9" x14ac:dyDescent="0.2">
      <c r="A313" s="5" t="s">
        <v>284</v>
      </c>
      <c r="B313" s="4">
        <v>-300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</row>
    <row r="314" spans="1:9" x14ac:dyDescent="0.2">
      <c r="A314" s="5" t="s">
        <v>285</v>
      </c>
      <c r="B314" s="4">
        <v>-47713036</v>
      </c>
      <c r="C314" s="4">
        <v>-21158355</v>
      </c>
      <c r="D314" s="4">
        <v>-50591295.530279599</v>
      </c>
      <c r="E314" s="4">
        <v>-34172162.681802496</v>
      </c>
      <c r="F314" s="4">
        <v>-22263439.5223905</v>
      </c>
      <c r="G314" s="4">
        <v>-37983290.083212897</v>
      </c>
      <c r="H314" s="4">
        <v>-8224306.99524887</v>
      </c>
      <c r="I314" s="4">
        <v>13602667.037825899</v>
      </c>
    </row>
    <row r="315" spans="1:9" x14ac:dyDescent="0.2">
      <c r="A315" s="5" t="s">
        <v>274</v>
      </c>
      <c r="B315" s="4">
        <v>29166896</v>
      </c>
      <c r="C315" s="4">
        <v>30905543</v>
      </c>
      <c r="D315" s="4">
        <v>26584343.853498399</v>
      </c>
      <c r="E315" s="4">
        <v>26004611.3119868</v>
      </c>
      <c r="F315" s="4">
        <v>28399999.738866199</v>
      </c>
      <c r="G315" s="4">
        <v>29235202.237632301</v>
      </c>
      <c r="H315" s="4">
        <v>30071513.0559281</v>
      </c>
      <c r="I315" s="4">
        <v>30879765.874116998</v>
      </c>
    </row>
    <row r="316" spans="1:9" x14ac:dyDescent="0.2">
      <c r="A316" s="5" t="s">
        <v>275</v>
      </c>
      <c r="B316" s="4">
        <v>-75492</v>
      </c>
      <c r="C316" s="4">
        <v>-75492</v>
      </c>
      <c r="D316" s="4">
        <v>-75492</v>
      </c>
      <c r="E316" s="4">
        <v>-52332</v>
      </c>
      <c r="F316" s="4">
        <v>-15252</v>
      </c>
      <c r="G316" s="4">
        <v>-660</v>
      </c>
      <c r="H316" s="4">
        <v>0</v>
      </c>
      <c r="I316" s="4">
        <v>0</v>
      </c>
    </row>
    <row r="317" spans="1:9" x14ac:dyDescent="0.2">
      <c r="A317" s="5" t="s">
        <v>276</v>
      </c>
      <c r="B317" s="4">
        <v>0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</row>
    <row r="318" spans="1:9" x14ac:dyDescent="0.2">
      <c r="A318" s="5" t="s">
        <v>277</v>
      </c>
      <c r="B318" s="4">
        <v>29091404</v>
      </c>
      <c r="C318" s="4">
        <v>30830051</v>
      </c>
      <c r="D318" s="4">
        <v>26508851.853498399</v>
      </c>
      <c r="E318" s="4">
        <v>25952279.3119868</v>
      </c>
      <c r="F318" s="4">
        <v>28384747.738866199</v>
      </c>
      <c r="G318" s="4">
        <v>29234542.237632301</v>
      </c>
      <c r="H318" s="4">
        <v>30071513.0559281</v>
      </c>
      <c r="I318" s="4">
        <v>30879765.874116998</v>
      </c>
    </row>
    <row r="319" spans="1:9" x14ac:dyDescent="0.2">
      <c r="A319" s="5" t="s">
        <v>286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</row>
    <row r="320" spans="1:9" x14ac:dyDescent="0.2">
      <c r="A320" s="5" t="s">
        <v>287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</row>
    <row r="321" spans="1:9" x14ac:dyDescent="0.2">
      <c r="A321" s="5" t="s">
        <v>288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9" x14ac:dyDescent="0.2">
      <c r="A322" s="5" t="s">
        <v>289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</row>
    <row r="323" spans="1:9" ht="10.8" thickBot="1" x14ac:dyDescent="0.25">
      <c r="A323" s="6" t="s">
        <v>290</v>
      </c>
      <c r="B323" s="10">
        <v>-18621632</v>
      </c>
      <c r="C323" s="10">
        <v>9671696</v>
      </c>
      <c r="D323" s="10">
        <v>-24082443.676781099</v>
      </c>
      <c r="E323" s="10">
        <v>-8219883.36981571</v>
      </c>
      <c r="F323" s="10">
        <v>6121308.2164757401</v>
      </c>
      <c r="G323" s="10">
        <v>-8748747.8455805797</v>
      </c>
      <c r="H323" s="10">
        <v>21847206.060679201</v>
      </c>
      <c r="I323" s="10">
        <v>44482432.911942899</v>
      </c>
    </row>
    <row r="324" spans="1:9" ht="10.8" thickTop="1" x14ac:dyDescent="0.2"/>
  </sheetData>
  <autoFilter ref="A5:I263"/>
  <printOptions gridLines="1"/>
  <pageMargins left="0.75" right="0.75" top="0.5" bottom="0.42" header="0.5" footer="0"/>
  <pageSetup scale="90" orientation="landscape" r:id="rId1"/>
  <headerFooter>
    <oddFooter>&amp;L&amp;9&amp;Z&amp;F&amp;R&amp;9&amp;A</oddFooter>
  </headerFooter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40"/>
  <sheetViews>
    <sheetView zoomScale="120" zoomScaleNormal="120" workbookViewId="0">
      <pane xSplit="1" ySplit="6" topLeftCell="B7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8.8984375" defaultRowHeight="10.199999999999999" x14ac:dyDescent="0.2"/>
  <cols>
    <col min="1" max="1" width="40.5" style="5" customWidth="1"/>
    <col min="2" max="3" width="10.69921875" style="4" customWidth="1"/>
    <col min="4" max="7" width="11.59765625" style="4" customWidth="1"/>
    <col min="8" max="9" width="10.69921875" style="4" customWidth="1"/>
    <col min="10" max="16384" width="8.8984375" style="4"/>
  </cols>
  <sheetData>
    <row r="1" spans="1:9" s="76" customFormat="1" x14ac:dyDescent="0.2">
      <c r="A1" s="75" t="s">
        <v>1207</v>
      </c>
    </row>
    <row r="2" spans="1:9" s="76" customFormat="1" x14ac:dyDescent="0.2">
      <c r="A2" s="75" t="s">
        <v>1203</v>
      </c>
    </row>
    <row r="3" spans="1:9" s="76" customFormat="1" x14ac:dyDescent="0.2">
      <c r="A3" s="75"/>
    </row>
    <row r="4" spans="1:9" s="2" customFormat="1" x14ac:dyDescent="0.2">
      <c r="A4" s="1"/>
    </row>
    <row r="5" spans="1:9" s="2" customFormat="1" x14ac:dyDescent="0.2">
      <c r="A5" s="1" t="s">
        <v>1113</v>
      </c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</row>
    <row r="6" spans="1:9" s="2" customFormat="1" x14ac:dyDescent="0.2">
      <c r="A6" s="1"/>
    </row>
    <row r="7" spans="1:9" x14ac:dyDescent="0.2">
      <c r="A7" s="21" t="s">
        <v>380</v>
      </c>
      <c r="B7" s="22"/>
      <c r="C7" s="22"/>
      <c r="D7" s="22"/>
      <c r="E7" s="22"/>
      <c r="F7" s="22"/>
      <c r="G7" s="22"/>
      <c r="H7" s="22"/>
      <c r="I7" s="22"/>
    </row>
    <row r="9" spans="1:9" x14ac:dyDescent="0.2">
      <c r="A9" s="5" t="s">
        <v>381</v>
      </c>
      <c r="B9" s="4">
        <v>78</v>
      </c>
      <c r="C9" s="4">
        <v>78</v>
      </c>
      <c r="D9" s="4">
        <v>78</v>
      </c>
      <c r="E9" s="4">
        <v>78</v>
      </c>
      <c r="F9" s="4">
        <v>78</v>
      </c>
      <c r="G9" s="4">
        <v>78</v>
      </c>
      <c r="H9" s="4">
        <v>78</v>
      </c>
      <c r="I9" s="4">
        <v>78</v>
      </c>
    </row>
    <row r="10" spans="1:9" s="24" customFormat="1" x14ac:dyDescent="0.2">
      <c r="A10" s="23" t="s">
        <v>382</v>
      </c>
    </row>
    <row r="11" spans="1:9" s="24" customFormat="1" x14ac:dyDescent="0.2">
      <c r="A11" s="23" t="s">
        <v>383</v>
      </c>
    </row>
    <row r="12" spans="1:9" s="24" customFormat="1" x14ac:dyDescent="0.2">
      <c r="A12" s="23" t="s">
        <v>384</v>
      </c>
    </row>
    <row r="13" spans="1:9" s="24" customFormat="1" x14ac:dyDescent="0.2">
      <c r="A13" s="23" t="s">
        <v>385</v>
      </c>
    </row>
    <row r="15" spans="1:9" x14ac:dyDescent="0.2">
      <c r="A15" s="5" t="s">
        <v>386</v>
      </c>
      <c r="B15" s="4">
        <v>0</v>
      </c>
      <c r="C15" s="4">
        <v>0</v>
      </c>
      <c r="D15" s="4">
        <v>0</v>
      </c>
      <c r="E15" s="4">
        <v>89674259</v>
      </c>
      <c r="F15" s="4">
        <v>219397827</v>
      </c>
      <c r="G15" s="4">
        <v>312492898</v>
      </c>
      <c r="H15" s="4">
        <v>406328093</v>
      </c>
      <c r="I15" s="4">
        <v>484649336</v>
      </c>
    </row>
    <row r="16" spans="1:9" x14ac:dyDescent="0.2">
      <c r="A16" s="9" t="s">
        <v>387</v>
      </c>
    </row>
    <row r="17" spans="1:9" x14ac:dyDescent="0.2">
      <c r="A17" s="5" t="s">
        <v>388</v>
      </c>
      <c r="B17" s="4">
        <v>0</v>
      </c>
      <c r="C17" s="4">
        <v>0</v>
      </c>
      <c r="D17" s="4">
        <v>0</v>
      </c>
      <c r="E17" s="4">
        <v>375000000</v>
      </c>
      <c r="F17" s="4">
        <v>750000000</v>
      </c>
      <c r="G17" s="4">
        <v>1125000000</v>
      </c>
      <c r="H17" s="4">
        <v>1500000000</v>
      </c>
      <c r="I17" s="4">
        <v>1875000000</v>
      </c>
    </row>
    <row r="18" spans="1:9" x14ac:dyDescent="0.2">
      <c r="A18" s="5" t="s">
        <v>389</v>
      </c>
      <c r="B18" s="4">
        <v>0</v>
      </c>
      <c r="C18" s="4">
        <v>0</v>
      </c>
      <c r="D18" s="4">
        <v>0</v>
      </c>
      <c r="E18" s="4">
        <v>-31250000</v>
      </c>
      <c r="F18" s="4">
        <v>-31250000</v>
      </c>
      <c r="G18" s="4">
        <v>-31250000</v>
      </c>
      <c r="H18" s="4">
        <v>-31250000</v>
      </c>
      <c r="I18" s="4">
        <v>-31250000</v>
      </c>
    </row>
    <row r="19" spans="1:9" x14ac:dyDescent="0.2">
      <c r="A19" s="5" t="s">
        <v>390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</row>
    <row r="20" spans="1:9" x14ac:dyDescent="0.2">
      <c r="A20" s="5" t="s">
        <v>391</v>
      </c>
      <c r="B20" s="4">
        <v>0</v>
      </c>
      <c r="C20" s="4">
        <v>0</v>
      </c>
      <c r="D20" s="4">
        <v>0</v>
      </c>
      <c r="E20" s="4">
        <v>-375000000</v>
      </c>
      <c r="F20" s="4">
        <v>-375000000</v>
      </c>
      <c r="G20" s="4">
        <v>-375000000</v>
      </c>
      <c r="H20" s="4">
        <v>-375000000</v>
      </c>
      <c r="I20" s="4">
        <v>-375000000</v>
      </c>
    </row>
    <row r="22" spans="1:9" x14ac:dyDescent="0.2">
      <c r="A22" s="9" t="s">
        <v>392</v>
      </c>
    </row>
    <row r="23" spans="1:9" x14ac:dyDescent="0.2">
      <c r="A23" s="5" t="s">
        <v>393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</row>
    <row r="24" spans="1:9" x14ac:dyDescent="0.2">
      <c r="A24" s="5" t="s">
        <v>394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1:9" x14ac:dyDescent="0.2">
      <c r="A25" s="5" t="s">
        <v>395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7" spans="1:9" x14ac:dyDescent="0.2">
      <c r="A27" s="9" t="s">
        <v>396</v>
      </c>
    </row>
    <row r="28" spans="1:9" x14ac:dyDescent="0.2">
      <c r="A28" s="5" t="s">
        <v>397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1:9" x14ac:dyDescent="0.2">
      <c r="A29" s="5" t="s">
        <v>398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1:9" x14ac:dyDescent="0.2">
      <c r="A30" s="5" t="s">
        <v>399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1:9" x14ac:dyDescent="0.2">
      <c r="A31" s="5" t="s">
        <v>400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1:9" x14ac:dyDescent="0.2">
      <c r="A32" s="5" t="s">
        <v>401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</row>
    <row r="34" spans="1:9" x14ac:dyDescent="0.2">
      <c r="A34" s="9" t="s">
        <v>402</v>
      </c>
    </row>
    <row r="35" spans="1:9" x14ac:dyDescent="0.2">
      <c r="A35" s="5" t="s">
        <v>403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</row>
    <row r="36" spans="1:9" x14ac:dyDescent="0.2">
      <c r="A36" s="5" t="s">
        <v>404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</row>
    <row r="37" spans="1:9" x14ac:dyDescent="0.2">
      <c r="A37" s="5" t="s">
        <v>405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</row>
    <row r="38" spans="1:9" x14ac:dyDescent="0.2">
      <c r="A38" s="5" t="s">
        <v>406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</row>
    <row r="39" spans="1:9" x14ac:dyDescent="0.2">
      <c r="A39" s="5" t="s">
        <v>407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</row>
    <row r="40" spans="1:9" x14ac:dyDescent="0.2">
      <c r="A40" s="5" t="s">
        <v>408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1:9" x14ac:dyDescent="0.2">
      <c r="A41" s="5" t="s">
        <v>409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1:9" x14ac:dyDescent="0.2">
      <c r="A42" s="5" t="s">
        <v>410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</row>
    <row r="43" spans="1:9" x14ac:dyDescent="0.2">
      <c r="A43" s="5" t="s">
        <v>411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</row>
    <row r="44" spans="1:9" x14ac:dyDescent="0.2">
      <c r="A44" s="5" t="s">
        <v>412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</row>
    <row r="45" spans="1:9" x14ac:dyDescent="0.2">
      <c r="A45" s="5" t="s">
        <v>413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1:9" x14ac:dyDescent="0.2">
      <c r="A46" s="5" t="s">
        <v>414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1:9" x14ac:dyDescent="0.2">
      <c r="A47" s="5" t="s">
        <v>415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1:9" x14ac:dyDescent="0.2">
      <c r="A48" s="5" t="s">
        <v>416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1:9" x14ac:dyDescent="0.2">
      <c r="A49" s="5" t="s">
        <v>417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1:9" x14ac:dyDescent="0.2">
      <c r="A50" s="5" t="s">
        <v>418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1:9" x14ac:dyDescent="0.2">
      <c r="A51" s="5" t="s">
        <v>419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1:9" x14ac:dyDescent="0.2">
      <c r="A52" s="5" t="s">
        <v>420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</row>
    <row r="53" spans="1:9" x14ac:dyDescent="0.2">
      <c r="A53" s="5" t="s">
        <v>421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1:9" x14ac:dyDescent="0.2">
      <c r="A54" s="5" t="s">
        <v>422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1:9" x14ac:dyDescent="0.2">
      <c r="A55" s="5" t="s">
        <v>423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7" spans="1:9" x14ac:dyDescent="0.2">
      <c r="A57" s="25" t="s">
        <v>424</v>
      </c>
      <c r="B57" s="26"/>
      <c r="C57" s="26"/>
      <c r="D57" s="26"/>
      <c r="E57" s="26"/>
      <c r="F57" s="26"/>
      <c r="G57" s="26"/>
      <c r="H57" s="26"/>
      <c r="I57" s="26"/>
    </row>
    <row r="58" spans="1:9" x14ac:dyDescent="0.2">
      <c r="A58" s="5" t="s">
        <v>425</v>
      </c>
      <c r="B58" s="4">
        <v>0</v>
      </c>
      <c r="C58" s="4">
        <v>0</v>
      </c>
      <c r="D58" s="4">
        <v>0</v>
      </c>
      <c r="E58" s="4">
        <v>20241832</v>
      </c>
      <c r="F58" s="4">
        <v>54466460</v>
      </c>
      <c r="G58" s="4">
        <v>81893344</v>
      </c>
      <c r="H58" s="4">
        <v>108507894</v>
      </c>
      <c r="I58" s="4">
        <v>135374236</v>
      </c>
    </row>
    <row r="60" spans="1:9" x14ac:dyDescent="0.2">
      <c r="A60" s="9" t="s">
        <v>291</v>
      </c>
    </row>
    <row r="61" spans="1:9" x14ac:dyDescent="0.2">
      <c r="A61" s="5" t="s">
        <v>426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1:9" x14ac:dyDescent="0.2">
      <c r="A62" s="5" t="s">
        <v>427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</row>
    <row r="63" spans="1:9" x14ac:dyDescent="0.2">
      <c r="A63" s="5" t="s">
        <v>428</v>
      </c>
      <c r="B63" s="27">
        <v>0</v>
      </c>
      <c r="C63" s="27">
        <v>0</v>
      </c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</row>
    <row r="64" spans="1:9" x14ac:dyDescent="0.2">
      <c r="A64" s="9" t="s">
        <v>294</v>
      </c>
    </row>
    <row r="65" spans="1:9" x14ac:dyDescent="0.2">
      <c r="A65" s="5" t="s">
        <v>404</v>
      </c>
      <c r="B65" s="4">
        <v>0</v>
      </c>
      <c r="C65" s="4">
        <v>0</v>
      </c>
      <c r="D65" s="4">
        <v>0</v>
      </c>
      <c r="E65" s="4">
        <v>-8946565.1598675009</v>
      </c>
      <c r="F65" s="4">
        <v>-24278943.417969901</v>
      </c>
      <c r="G65" s="4">
        <v>-37008775.1336395</v>
      </c>
      <c r="H65" s="4">
        <v>-49672544.4467628</v>
      </c>
      <c r="I65" s="4">
        <v>-65850216.188058898</v>
      </c>
    </row>
    <row r="66" spans="1:9" x14ac:dyDescent="0.2">
      <c r="A66" s="5" t="s">
        <v>405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</row>
    <row r="67" spans="1:9" x14ac:dyDescent="0.2">
      <c r="A67" s="5" t="s">
        <v>406</v>
      </c>
      <c r="B67" s="4">
        <v>0</v>
      </c>
      <c r="C67" s="4">
        <v>0</v>
      </c>
      <c r="D67" s="4">
        <v>0</v>
      </c>
      <c r="E67" s="4">
        <v>-62624703.624999903</v>
      </c>
      <c r="F67" s="4">
        <v>-62593822.625</v>
      </c>
      <c r="G67" s="4">
        <v>-50050094.7999999</v>
      </c>
      <c r="H67" s="4">
        <v>-37537571.100000001</v>
      </c>
      <c r="I67" s="4">
        <v>0</v>
      </c>
    </row>
    <row r="68" spans="1:9" x14ac:dyDescent="0.2">
      <c r="A68" s="5" t="s">
        <v>407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1:9" x14ac:dyDescent="0.2">
      <c r="A69" s="5" t="s">
        <v>408</v>
      </c>
      <c r="B69" s="4">
        <v>0</v>
      </c>
      <c r="C69" s="4">
        <v>0</v>
      </c>
      <c r="D69" s="4">
        <v>0</v>
      </c>
      <c r="E69" s="4">
        <v>38923864</v>
      </c>
      <c r="F69" s="4">
        <v>101687390</v>
      </c>
      <c r="G69" s="4">
        <v>142999047</v>
      </c>
      <c r="H69" s="4">
        <v>174760204</v>
      </c>
      <c r="I69" s="4">
        <v>200974319</v>
      </c>
    </row>
    <row r="70" spans="1:9" x14ac:dyDescent="0.2">
      <c r="A70" s="5" t="s">
        <v>409</v>
      </c>
      <c r="B70" s="4">
        <v>0</v>
      </c>
      <c r="C70" s="4">
        <v>0</v>
      </c>
      <c r="D70" s="4">
        <v>0</v>
      </c>
      <c r="E70" s="4">
        <v>-375000000</v>
      </c>
      <c r="F70" s="4">
        <v>-375000000</v>
      </c>
      <c r="G70" s="4">
        <v>-375000000</v>
      </c>
      <c r="H70" s="4">
        <v>-375000000</v>
      </c>
      <c r="I70" s="4">
        <v>-375000000</v>
      </c>
    </row>
    <row r="71" spans="1:9" x14ac:dyDescent="0.2">
      <c r="A71" s="5" t="s">
        <v>410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1:9" x14ac:dyDescent="0.2">
      <c r="A72" s="5" t="s">
        <v>411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1:9" x14ac:dyDescent="0.2">
      <c r="A73" s="5" t="s">
        <v>429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1:9" x14ac:dyDescent="0.2">
      <c r="A74" s="5" t="s">
        <v>430</v>
      </c>
      <c r="B74" s="27">
        <v>0</v>
      </c>
      <c r="C74" s="27">
        <v>0</v>
      </c>
      <c r="D74" s="27">
        <v>0</v>
      </c>
      <c r="E74" s="27">
        <v>-407647404.78486699</v>
      </c>
      <c r="F74" s="27">
        <v>-360185376.04297</v>
      </c>
      <c r="G74" s="27">
        <v>-319059822.93363899</v>
      </c>
      <c r="H74" s="27">
        <v>-287449911.54676199</v>
      </c>
      <c r="I74" s="27">
        <v>-239875897.18805799</v>
      </c>
    </row>
    <row r="76" spans="1:9" x14ac:dyDescent="0.2">
      <c r="A76" s="5" t="s">
        <v>431</v>
      </c>
      <c r="B76" s="4">
        <v>0</v>
      </c>
      <c r="C76" s="4">
        <v>0</v>
      </c>
      <c r="D76" s="4">
        <v>0</v>
      </c>
      <c r="E76" s="4">
        <v>-387405572.78486699</v>
      </c>
      <c r="F76" s="4">
        <v>-305718916.04297</v>
      </c>
      <c r="G76" s="4">
        <v>-237166478.93363899</v>
      </c>
      <c r="H76" s="4">
        <v>-178942017.54676199</v>
      </c>
      <c r="I76" s="4">
        <v>-104501661.188058</v>
      </c>
    </row>
    <row r="78" spans="1:9" x14ac:dyDescent="0.2">
      <c r="A78" s="5" t="s">
        <v>432</v>
      </c>
      <c r="B78" s="4">
        <v>0</v>
      </c>
      <c r="C78" s="4">
        <v>0</v>
      </c>
      <c r="D78" s="4">
        <v>0</v>
      </c>
      <c r="E78" s="4">
        <v>0</v>
      </c>
      <c r="F78" s="4">
        <v>387405572.78486699</v>
      </c>
      <c r="G78" s="4">
        <v>693124488.82783699</v>
      </c>
      <c r="H78" s="4">
        <v>930290967.76147604</v>
      </c>
      <c r="I78" s="4">
        <v>1109232985.3082399</v>
      </c>
    </row>
    <row r="79" spans="1:9" x14ac:dyDescent="0.2">
      <c r="A79" s="5" t="s">
        <v>433</v>
      </c>
      <c r="B79" s="4">
        <v>0</v>
      </c>
      <c r="C79" s="4">
        <v>0</v>
      </c>
      <c r="D79" s="4">
        <v>0</v>
      </c>
      <c r="E79" s="4">
        <v>387405572.78486699</v>
      </c>
      <c r="F79" s="4">
        <v>305718916.04297</v>
      </c>
      <c r="G79" s="4">
        <v>237166478.93363899</v>
      </c>
      <c r="H79" s="4">
        <v>178942017.54676199</v>
      </c>
      <c r="I79" s="4">
        <v>104501661.188058</v>
      </c>
    </row>
    <row r="80" spans="1:9" x14ac:dyDescent="0.2">
      <c r="A80" s="5" t="s">
        <v>434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1:9" x14ac:dyDescent="0.2">
      <c r="A81" s="5" t="s">
        <v>435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1:9" x14ac:dyDescent="0.2">
      <c r="A82" s="5" t="s">
        <v>436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1:9" x14ac:dyDescent="0.2">
      <c r="A83" s="5" t="s">
        <v>437</v>
      </c>
      <c r="B83" s="4">
        <v>0</v>
      </c>
      <c r="C83" s="4">
        <v>0</v>
      </c>
      <c r="D83" s="4">
        <v>0</v>
      </c>
      <c r="E83" s="4">
        <v>387405572.78486699</v>
      </c>
      <c r="F83" s="4">
        <v>693124488.82783699</v>
      </c>
      <c r="G83" s="4">
        <v>930290967.76147604</v>
      </c>
      <c r="H83" s="4">
        <v>1109232985.3082399</v>
      </c>
      <c r="I83" s="4">
        <v>1213734646.49629</v>
      </c>
    </row>
    <row r="85" spans="1:9" x14ac:dyDescent="0.2">
      <c r="A85" s="5" t="s">
        <v>438</v>
      </c>
      <c r="B85" s="4">
        <v>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1:9" s="29" customFormat="1" x14ac:dyDescent="0.2">
      <c r="A86" s="28" t="s">
        <v>439</v>
      </c>
      <c r="B86" s="29">
        <v>0</v>
      </c>
      <c r="C86" s="29">
        <v>0</v>
      </c>
      <c r="D86" s="29">
        <v>0.06</v>
      </c>
      <c r="E86" s="29">
        <v>0.06</v>
      </c>
      <c r="F86" s="29">
        <v>0.06</v>
      </c>
      <c r="G86" s="29">
        <v>0.06</v>
      </c>
      <c r="H86" s="29">
        <v>0.06</v>
      </c>
      <c r="I86" s="29">
        <v>0.06</v>
      </c>
    </row>
    <row r="87" spans="1:9" x14ac:dyDescent="0.2">
      <c r="A87" s="3" t="s">
        <v>440</v>
      </c>
      <c r="B87" s="30">
        <v>0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</row>
    <row r="89" spans="1:9" x14ac:dyDescent="0.2">
      <c r="A89" s="9" t="s">
        <v>441</v>
      </c>
    </row>
    <row r="90" spans="1:9" x14ac:dyDescent="0.2">
      <c r="A90" s="5" t="s">
        <v>442</v>
      </c>
      <c r="B90" s="4">
        <v>0</v>
      </c>
      <c r="C90" s="4">
        <v>0</v>
      </c>
      <c r="D90" s="4">
        <v>0</v>
      </c>
      <c r="E90" s="4">
        <v>536793.90959204896</v>
      </c>
      <c r="F90" s="4">
        <v>1456736.6050781901</v>
      </c>
      <c r="G90" s="4">
        <v>2220526.5080183698</v>
      </c>
      <c r="H90" s="4">
        <v>2980352.66680576</v>
      </c>
      <c r="I90" s="4">
        <v>3951012.9712835299</v>
      </c>
    </row>
    <row r="91" spans="1:9" x14ac:dyDescent="0.2">
      <c r="A91" s="5" t="s">
        <v>443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1:9" x14ac:dyDescent="0.2">
      <c r="A92" s="5" t="s">
        <v>444</v>
      </c>
      <c r="B92" s="4">
        <v>0</v>
      </c>
      <c r="C92" s="4">
        <v>0</v>
      </c>
      <c r="D92" s="4">
        <v>0</v>
      </c>
      <c r="E92" s="4">
        <v>3757482.21749999</v>
      </c>
      <c r="F92" s="4">
        <v>3755629.3574999999</v>
      </c>
      <c r="G92" s="4">
        <v>3003005.6879999898</v>
      </c>
      <c r="H92" s="4">
        <v>2252254.2659999998</v>
      </c>
      <c r="I92" s="4">
        <v>0</v>
      </c>
    </row>
    <row r="93" spans="1:9" x14ac:dyDescent="0.2">
      <c r="A93" s="5" t="s">
        <v>445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1:9" x14ac:dyDescent="0.2">
      <c r="A94" s="5" t="s">
        <v>446</v>
      </c>
      <c r="B94" s="4">
        <v>0</v>
      </c>
      <c r="C94" s="4">
        <v>0</v>
      </c>
      <c r="D94" s="4">
        <v>0</v>
      </c>
      <c r="E94" s="4">
        <v>-2335431.84</v>
      </c>
      <c r="F94" s="4">
        <v>-6101243.4000000004</v>
      </c>
      <c r="G94" s="4">
        <v>-8579942.8200000003</v>
      </c>
      <c r="H94" s="4">
        <v>-10485612.24</v>
      </c>
      <c r="I94" s="4">
        <v>-12058459.140000001</v>
      </c>
    </row>
    <row r="95" spans="1:9" x14ac:dyDescent="0.2">
      <c r="A95" s="5" t="s">
        <v>447</v>
      </c>
      <c r="B95" s="4">
        <v>0</v>
      </c>
      <c r="C95" s="4">
        <v>0</v>
      </c>
      <c r="D95" s="4">
        <v>0</v>
      </c>
      <c r="E95" s="4">
        <v>22500000</v>
      </c>
      <c r="F95" s="4">
        <v>22500000</v>
      </c>
      <c r="G95" s="4">
        <v>22500000</v>
      </c>
      <c r="H95" s="4">
        <v>22500000</v>
      </c>
      <c r="I95" s="4">
        <v>22500000</v>
      </c>
    </row>
    <row r="96" spans="1:9" x14ac:dyDescent="0.2">
      <c r="A96" s="5" t="s">
        <v>448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</row>
    <row r="97" spans="1:9" x14ac:dyDescent="0.2">
      <c r="A97" s="5" t="s">
        <v>449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1:9" x14ac:dyDescent="0.2">
      <c r="A98" s="5" t="s">
        <v>450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1:9" x14ac:dyDescent="0.2">
      <c r="A99" s="5" t="s">
        <v>451</v>
      </c>
      <c r="B99" s="4">
        <v>0</v>
      </c>
      <c r="C99" s="4">
        <v>0</v>
      </c>
      <c r="D99" s="4">
        <v>0</v>
      </c>
      <c r="E99" s="4">
        <v>24458844.287092</v>
      </c>
      <c r="F99" s="4">
        <v>21611122.562578101</v>
      </c>
      <c r="G99" s="4">
        <v>19143589.376018301</v>
      </c>
      <c r="H99" s="4">
        <v>17246994.6928057</v>
      </c>
      <c r="I99" s="4">
        <v>14392553.8312835</v>
      </c>
    </row>
    <row r="100" spans="1:9" x14ac:dyDescent="0.2">
      <c r="A100" s="5" t="s">
        <v>452</v>
      </c>
      <c r="B100" s="4">
        <v>0</v>
      </c>
      <c r="C100" s="4">
        <v>0</v>
      </c>
      <c r="D100" s="4">
        <v>0</v>
      </c>
      <c r="E100" s="4">
        <v>-23244334.367091998</v>
      </c>
      <c r="F100" s="4">
        <v>-18343134.962578099</v>
      </c>
      <c r="G100" s="4">
        <v>-14229988.7360183</v>
      </c>
      <c r="H100" s="4">
        <v>-10736521.052805699</v>
      </c>
      <c r="I100" s="4">
        <v>-6270099.6712835301</v>
      </c>
    </row>
    <row r="101" spans="1:9" x14ac:dyDescent="0.2">
      <c r="A101" s="3" t="s">
        <v>453</v>
      </c>
      <c r="B101" s="30">
        <v>0</v>
      </c>
      <c r="C101" s="30">
        <v>0</v>
      </c>
      <c r="D101" s="30">
        <v>0</v>
      </c>
      <c r="E101" s="30">
        <v>1214509.9199999899</v>
      </c>
      <c r="F101" s="30">
        <v>3267987.6</v>
      </c>
      <c r="G101" s="30">
        <v>4913600.6399999997</v>
      </c>
      <c r="H101" s="30">
        <v>6510473.6399999997</v>
      </c>
      <c r="I101" s="30">
        <v>8122454.1599999899</v>
      </c>
    </row>
    <row r="103" spans="1:9" x14ac:dyDescent="0.2">
      <c r="A103" s="5" t="s">
        <v>454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1:9" x14ac:dyDescent="0.2">
      <c r="A104" s="5" t="s">
        <v>455</v>
      </c>
      <c r="B104" s="4">
        <v>0</v>
      </c>
      <c r="C104" s="4">
        <v>0</v>
      </c>
      <c r="D104" s="4">
        <v>0</v>
      </c>
      <c r="E104" s="4">
        <v>1214509.9199999899</v>
      </c>
      <c r="F104" s="4">
        <v>3267987.6</v>
      </c>
      <c r="G104" s="4">
        <v>4913600.6399999997</v>
      </c>
      <c r="H104" s="4">
        <v>6510473.6399999997</v>
      </c>
      <c r="I104" s="4">
        <v>8122454.1599999899</v>
      </c>
    </row>
    <row r="105" spans="1:9" ht="10.8" thickBot="1" x14ac:dyDescent="0.25">
      <c r="A105" s="3" t="s">
        <v>456</v>
      </c>
      <c r="B105" s="31">
        <v>0</v>
      </c>
      <c r="C105" s="31">
        <v>0</v>
      </c>
      <c r="D105" s="31">
        <v>0</v>
      </c>
      <c r="E105" s="31">
        <v>1214509.9199999899</v>
      </c>
      <c r="F105" s="31">
        <v>3267987.6</v>
      </c>
      <c r="G105" s="31">
        <v>4913600.6399999997</v>
      </c>
      <c r="H105" s="31">
        <v>6510473.6399999997</v>
      </c>
      <c r="I105" s="31">
        <v>8122454.1599999899</v>
      </c>
    </row>
    <row r="106" spans="1:9" ht="10.8" thickTop="1" x14ac:dyDescent="0.2"/>
    <row r="107" spans="1:9" x14ac:dyDescent="0.2">
      <c r="A107" s="32"/>
      <c r="B107" s="33"/>
      <c r="C107" s="33"/>
      <c r="D107" s="33"/>
      <c r="E107" s="33"/>
      <c r="F107" s="33"/>
      <c r="G107" s="33"/>
      <c r="H107" s="33"/>
      <c r="I107" s="33"/>
    </row>
    <row r="108" spans="1:9" x14ac:dyDescent="0.2">
      <c r="A108" s="9" t="s">
        <v>457</v>
      </c>
    </row>
    <row r="109" spans="1:9" x14ac:dyDescent="0.2">
      <c r="A109" s="5" t="s">
        <v>419</v>
      </c>
      <c r="B109" s="4">
        <v>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1:9" x14ac:dyDescent="0.2">
      <c r="A110" s="5" t="s">
        <v>422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1:9" x14ac:dyDescent="0.2">
      <c r="A111" s="5" t="s">
        <v>458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3" spans="1:9" x14ac:dyDescent="0.2">
      <c r="A113" s="5" t="s">
        <v>420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1:9" x14ac:dyDescent="0.2">
      <c r="A114" s="5" t="s">
        <v>421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1:9" x14ac:dyDescent="0.2">
      <c r="A115" s="5" t="s">
        <v>459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7" spans="1:9" x14ac:dyDescent="0.2">
      <c r="A117" s="5" t="s">
        <v>460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9" spans="1:9" x14ac:dyDescent="0.2">
      <c r="A119" s="5" t="s">
        <v>403</v>
      </c>
      <c r="B119" s="4">
        <v>1</v>
      </c>
      <c r="C119" s="4">
        <v>1</v>
      </c>
      <c r="D119" s="4">
        <v>1</v>
      </c>
      <c r="E119" s="4">
        <v>1</v>
      </c>
      <c r="F119" s="4">
        <v>1</v>
      </c>
      <c r="G119" s="4">
        <v>1</v>
      </c>
      <c r="H119" s="4">
        <v>1</v>
      </c>
      <c r="I119" s="4">
        <v>1</v>
      </c>
    </row>
    <row r="120" spans="1:9" x14ac:dyDescent="0.2">
      <c r="A120" s="5" t="s">
        <v>461</v>
      </c>
      <c r="B120" s="4">
        <v>0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1:9" x14ac:dyDescent="0.2">
      <c r="A121" s="5" t="s">
        <v>423</v>
      </c>
      <c r="B121" s="4">
        <v>0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3" spans="1:9" x14ac:dyDescent="0.2">
      <c r="A123" s="25" t="s">
        <v>462</v>
      </c>
      <c r="B123" s="26"/>
      <c r="C123" s="26"/>
      <c r="D123" s="26"/>
      <c r="E123" s="26"/>
      <c r="F123" s="26"/>
      <c r="G123" s="26"/>
      <c r="H123" s="26"/>
      <c r="I123" s="26"/>
    </row>
    <row r="124" spans="1:9" x14ac:dyDescent="0.2">
      <c r="A124" s="5" t="s">
        <v>425</v>
      </c>
      <c r="B124" s="4">
        <v>0</v>
      </c>
      <c r="C124" s="4">
        <v>0</v>
      </c>
      <c r="D124" s="4">
        <v>0</v>
      </c>
      <c r="E124" s="4">
        <v>20241832</v>
      </c>
      <c r="F124" s="4">
        <v>54466460</v>
      </c>
      <c r="G124" s="4">
        <v>81893344</v>
      </c>
      <c r="H124" s="4">
        <v>108507894</v>
      </c>
      <c r="I124" s="4">
        <v>135374236</v>
      </c>
    </row>
    <row r="126" spans="1:9" x14ac:dyDescent="0.2">
      <c r="A126" s="9" t="s">
        <v>291</v>
      </c>
    </row>
    <row r="127" spans="1:9" x14ac:dyDescent="0.2">
      <c r="A127" s="5" t="s">
        <v>426</v>
      </c>
      <c r="B127" s="4">
        <v>0</v>
      </c>
      <c r="C127" s="4">
        <v>0</v>
      </c>
      <c r="D127" s="4">
        <v>0</v>
      </c>
      <c r="E127" s="4">
        <v>16277700.270457501</v>
      </c>
      <c r="F127" s="4">
        <v>17957929.128364</v>
      </c>
      <c r="G127" s="4">
        <v>13931158.9725619</v>
      </c>
      <c r="H127" s="4">
        <v>10511054.1106968</v>
      </c>
      <c r="I127" s="4">
        <v>6138427.57818658</v>
      </c>
    </row>
    <row r="128" spans="1:9" x14ac:dyDescent="0.2">
      <c r="A128" s="5" t="s">
        <v>463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1:9" x14ac:dyDescent="0.2">
      <c r="A129" s="5" t="s">
        <v>428</v>
      </c>
      <c r="B129" s="27">
        <v>0</v>
      </c>
      <c r="C129" s="27">
        <v>0</v>
      </c>
      <c r="D129" s="27">
        <v>0</v>
      </c>
      <c r="E129" s="27">
        <v>16277700.270457501</v>
      </c>
      <c r="F129" s="27">
        <v>17957929.128364</v>
      </c>
      <c r="G129" s="27">
        <v>13931158.9725619</v>
      </c>
      <c r="H129" s="27">
        <v>10511054.1106968</v>
      </c>
      <c r="I129" s="27">
        <v>6138427.57818658</v>
      </c>
    </row>
    <row r="130" spans="1:9" x14ac:dyDescent="0.2">
      <c r="A130" s="9" t="s">
        <v>294</v>
      </c>
    </row>
    <row r="131" spans="1:9" x14ac:dyDescent="0.2">
      <c r="A131" s="5" t="s">
        <v>404</v>
      </c>
      <c r="B131" s="4">
        <v>0</v>
      </c>
      <c r="C131" s="4">
        <v>0</v>
      </c>
      <c r="D131" s="4">
        <v>0</v>
      </c>
      <c r="E131" s="4">
        <v>-8946565.1598675009</v>
      </c>
      <c r="F131" s="4">
        <v>-24278943.417969901</v>
      </c>
      <c r="G131" s="4">
        <v>-37008775.1336395</v>
      </c>
      <c r="H131" s="4">
        <v>-49672544.4467628</v>
      </c>
      <c r="I131" s="4">
        <v>-65850216.188058898</v>
      </c>
    </row>
    <row r="132" spans="1:9" x14ac:dyDescent="0.2">
      <c r="A132" s="5" t="s">
        <v>405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1:9" x14ac:dyDescent="0.2">
      <c r="A133" s="5" t="s">
        <v>406</v>
      </c>
      <c r="B133" s="4">
        <v>0</v>
      </c>
      <c r="C133" s="4">
        <v>0</v>
      </c>
      <c r="D133" s="4">
        <v>0</v>
      </c>
      <c r="E133" s="4">
        <v>-62624703.624999903</v>
      </c>
      <c r="F133" s="4">
        <v>-62593822.625</v>
      </c>
      <c r="G133" s="4">
        <v>-50050094.7999999</v>
      </c>
      <c r="H133" s="4">
        <v>-37537571.100000001</v>
      </c>
      <c r="I133" s="4">
        <v>0</v>
      </c>
    </row>
    <row r="134" spans="1:9" x14ac:dyDescent="0.2">
      <c r="A134" s="5" t="s">
        <v>407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1:9" x14ac:dyDescent="0.2">
      <c r="A135" s="5" t="s">
        <v>408</v>
      </c>
      <c r="B135" s="4">
        <v>0</v>
      </c>
      <c r="C135" s="4">
        <v>0</v>
      </c>
      <c r="D135" s="4">
        <v>0</v>
      </c>
      <c r="E135" s="4">
        <v>38923864</v>
      </c>
      <c r="F135" s="4">
        <v>101687390</v>
      </c>
      <c r="G135" s="4">
        <v>142999047</v>
      </c>
      <c r="H135" s="4">
        <v>174760204</v>
      </c>
      <c r="I135" s="4">
        <v>200974319</v>
      </c>
    </row>
    <row r="136" spans="1:9" x14ac:dyDescent="0.2">
      <c r="A136" s="5" t="s">
        <v>409</v>
      </c>
      <c r="B136" s="4">
        <v>0</v>
      </c>
      <c r="C136" s="4">
        <v>0</v>
      </c>
      <c r="D136" s="4">
        <v>0</v>
      </c>
      <c r="E136" s="4">
        <v>-375000000</v>
      </c>
      <c r="F136" s="4">
        <v>-375000000</v>
      </c>
      <c r="G136" s="4">
        <v>-375000000</v>
      </c>
      <c r="H136" s="4">
        <v>-375000000</v>
      </c>
      <c r="I136" s="4">
        <v>-375000000</v>
      </c>
    </row>
    <row r="137" spans="1:9" x14ac:dyDescent="0.2">
      <c r="A137" s="5" t="s">
        <v>410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1:9" x14ac:dyDescent="0.2">
      <c r="A138" s="5" t="s">
        <v>411</v>
      </c>
      <c r="B138" s="4">
        <v>0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1:9" x14ac:dyDescent="0.2">
      <c r="A139" s="5" t="s">
        <v>464</v>
      </c>
      <c r="B139" s="4">
        <v>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1:9" x14ac:dyDescent="0.2">
      <c r="A140" s="5" t="s">
        <v>430</v>
      </c>
      <c r="B140" s="27">
        <v>0</v>
      </c>
      <c r="C140" s="27">
        <v>0</v>
      </c>
      <c r="D140" s="27">
        <v>0</v>
      </c>
      <c r="E140" s="27">
        <v>-407647404.78486699</v>
      </c>
      <c r="F140" s="27">
        <v>-360185376.04297</v>
      </c>
      <c r="G140" s="27">
        <v>-319059822.93363899</v>
      </c>
      <c r="H140" s="27">
        <v>-287449911.54676199</v>
      </c>
      <c r="I140" s="27">
        <v>-239875897.18805799</v>
      </c>
    </row>
    <row r="142" spans="1:9" x14ac:dyDescent="0.2">
      <c r="A142" s="5" t="s">
        <v>358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4" spans="1:9" x14ac:dyDescent="0.2">
      <c r="A144" s="5" t="s">
        <v>465</v>
      </c>
      <c r="B144" s="4">
        <v>0</v>
      </c>
      <c r="C144" s="4">
        <v>0</v>
      </c>
      <c r="D144" s="4">
        <v>0</v>
      </c>
      <c r="E144" s="4">
        <v>-371127872.51440901</v>
      </c>
      <c r="F144" s="4">
        <v>-287760986.91460502</v>
      </c>
      <c r="G144" s="4">
        <v>-223235319.961077</v>
      </c>
      <c r="H144" s="4">
        <v>-168430963.43606499</v>
      </c>
      <c r="I144" s="4">
        <v>-98363233.609872296</v>
      </c>
    </row>
    <row r="145" spans="1:9" s="29" customFormat="1" x14ac:dyDescent="0.2">
      <c r="A145" s="28" t="s">
        <v>466</v>
      </c>
      <c r="B145" s="29">
        <v>0.35</v>
      </c>
      <c r="C145" s="29">
        <v>0.35</v>
      </c>
      <c r="D145" s="29">
        <v>0.35</v>
      </c>
      <c r="E145" s="29">
        <v>0.35</v>
      </c>
      <c r="F145" s="29">
        <v>0.35</v>
      </c>
      <c r="G145" s="29">
        <v>0.35</v>
      </c>
      <c r="H145" s="29">
        <v>0.35</v>
      </c>
      <c r="I145" s="29">
        <v>0.35</v>
      </c>
    </row>
    <row r="146" spans="1:9" x14ac:dyDescent="0.2">
      <c r="A146" s="3" t="s">
        <v>467</v>
      </c>
      <c r="B146" s="30">
        <v>0</v>
      </c>
      <c r="C146" s="30">
        <v>0</v>
      </c>
      <c r="D146" s="30">
        <v>0</v>
      </c>
      <c r="E146" s="30">
        <v>-129894755.380043</v>
      </c>
      <c r="F146" s="30">
        <v>-100716345.420112</v>
      </c>
      <c r="G146" s="30">
        <v>-78132361.986377105</v>
      </c>
      <c r="H146" s="30">
        <v>-58950837.202623002</v>
      </c>
      <c r="I146" s="30">
        <v>-34427131.763455302</v>
      </c>
    </row>
    <row r="148" spans="1:9" x14ac:dyDescent="0.2">
      <c r="A148" s="9" t="s">
        <v>441</v>
      </c>
    </row>
    <row r="149" spans="1:9" x14ac:dyDescent="0.2">
      <c r="A149" s="5" t="s">
        <v>468</v>
      </c>
      <c r="B149" s="4">
        <v>0</v>
      </c>
      <c r="C149" s="4">
        <v>0</v>
      </c>
      <c r="D149" s="4">
        <v>0</v>
      </c>
      <c r="E149" s="4">
        <v>2943419.9375963998</v>
      </c>
      <c r="F149" s="4">
        <v>7987772.3845121199</v>
      </c>
      <c r="G149" s="4">
        <v>12175887.018967399</v>
      </c>
      <c r="H149" s="4">
        <v>16342267.122984899</v>
      </c>
      <c r="I149" s="4">
        <v>21664721.125871301</v>
      </c>
    </row>
    <row r="150" spans="1:9" x14ac:dyDescent="0.2">
      <c r="A150" s="5" t="s">
        <v>469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1:9" x14ac:dyDescent="0.2">
      <c r="A151" s="5" t="s">
        <v>470</v>
      </c>
      <c r="B151" s="4">
        <v>0</v>
      </c>
      <c r="C151" s="4">
        <v>0</v>
      </c>
      <c r="D151" s="4">
        <v>0</v>
      </c>
      <c r="E151" s="4">
        <v>20603527.492624901</v>
      </c>
      <c r="F151" s="4">
        <v>20593367.643624999</v>
      </c>
      <c r="G151" s="4">
        <v>16466481.1891999</v>
      </c>
      <c r="H151" s="4">
        <v>12349860.891899999</v>
      </c>
      <c r="I151" s="4">
        <v>0</v>
      </c>
    </row>
    <row r="152" spans="1:9" x14ac:dyDescent="0.2">
      <c r="A152" s="5" t="s">
        <v>471</v>
      </c>
      <c r="B152" s="4">
        <v>0</v>
      </c>
      <c r="C152" s="4">
        <v>0</v>
      </c>
      <c r="D152" s="4">
        <v>0</v>
      </c>
      <c r="E152" s="4">
        <v>0</v>
      </c>
      <c r="F152" s="4">
        <v>0</v>
      </c>
      <c r="G152" s="4">
        <v>0</v>
      </c>
      <c r="H152" s="4">
        <v>0</v>
      </c>
      <c r="I152" s="4">
        <v>0</v>
      </c>
    </row>
    <row r="153" spans="1:9" x14ac:dyDescent="0.2">
      <c r="A153" s="5" t="s">
        <v>472</v>
      </c>
      <c r="B153" s="4">
        <v>0</v>
      </c>
      <c r="C153" s="4">
        <v>0</v>
      </c>
      <c r="D153" s="4">
        <v>0</v>
      </c>
      <c r="E153" s="4">
        <v>-12805951.255999999</v>
      </c>
      <c r="F153" s="4">
        <v>-33455151.309999999</v>
      </c>
      <c r="G153" s="4">
        <v>-47046686.463</v>
      </c>
      <c r="H153" s="4">
        <v>-57496107.115999997</v>
      </c>
      <c r="I153" s="4">
        <v>-66120550.950999998</v>
      </c>
    </row>
    <row r="154" spans="1:9" x14ac:dyDescent="0.2">
      <c r="A154" s="5" t="s">
        <v>473</v>
      </c>
      <c r="B154" s="4">
        <v>0</v>
      </c>
      <c r="C154" s="4">
        <v>0</v>
      </c>
      <c r="D154" s="4">
        <v>0</v>
      </c>
      <c r="E154" s="4">
        <v>123375000</v>
      </c>
      <c r="F154" s="4">
        <v>123375000</v>
      </c>
      <c r="G154" s="4">
        <v>123375000</v>
      </c>
      <c r="H154" s="4">
        <v>123375000</v>
      </c>
      <c r="I154" s="4">
        <v>123375000</v>
      </c>
    </row>
    <row r="155" spans="1:9" x14ac:dyDescent="0.2">
      <c r="A155" s="5" t="s">
        <v>474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1:9" x14ac:dyDescent="0.2">
      <c r="A156" s="5" t="s">
        <v>475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1:9" x14ac:dyDescent="0.2">
      <c r="A157" s="5" t="s">
        <v>476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1:9" x14ac:dyDescent="0.2">
      <c r="A158" s="5" t="s">
        <v>477</v>
      </c>
      <c r="B158" s="4">
        <v>0</v>
      </c>
      <c r="C158" s="4">
        <v>0</v>
      </c>
      <c r="D158" s="4">
        <v>0</v>
      </c>
      <c r="E158" s="4">
        <v>8135517.0284822099</v>
      </c>
      <c r="F158" s="4">
        <v>6420097.2369023599</v>
      </c>
      <c r="G158" s="4">
        <v>4980496.0576064195</v>
      </c>
      <c r="H158" s="4">
        <v>3757782.36848201</v>
      </c>
      <c r="I158" s="4">
        <v>2194534.8849492301</v>
      </c>
    </row>
    <row r="159" spans="1:9" x14ac:dyDescent="0.2">
      <c r="A159" s="3" t="s">
        <v>478</v>
      </c>
      <c r="B159" s="30">
        <v>0</v>
      </c>
      <c r="C159" s="30">
        <v>0</v>
      </c>
      <c r="D159" s="30">
        <v>0</v>
      </c>
      <c r="E159" s="30">
        <v>142251513.202703</v>
      </c>
      <c r="F159" s="30">
        <v>124921085.95503899</v>
      </c>
      <c r="G159" s="30">
        <v>109951177.802773</v>
      </c>
      <c r="H159" s="30">
        <v>98328803.267366901</v>
      </c>
      <c r="I159" s="30">
        <v>81113705.059820607</v>
      </c>
    </row>
    <row r="161" spans="1:9" x14ac:dyDescent="0.2">
      <c r="A161" s="5" t="s">
        <v>479</v>
      </c>
      <c r="B161" s="4">
        <v>0</v>
      </c>
      <c r="C161" s="4">
        <v>0</v>
      </c>
      <c r="D161" s="4">
        <v>0</v>
      </c>
      <c r="E161" s="4">
        <v>-129894755.380043</v>
      </c>
      <c r="F161" s="4">
        <v>-100716345.420112</v>
      </c>
      <c r="G161" s="4">
        <v>-78132361.986377105</v>
      </c>
      <c r="H161" s="4">
        <v>-58950837.202623002</v>
      </c>
      <c r="I161" s="4">
        <v>-34427131.763455302</v>
      </c>
    </row>
    <row r="162" spans="1:9" x14ac:dyDescent="0.2">
      <c r="A162" s="5" t="s">
        <v>480</v>
      </c>
      <c r="B162" s="4">
        <v>0</v>
      </c>
      <c r="C162" s="4">
        <v>0</v>
      </c>
      <c r="D162" s="4">
        <v>0</v>
      </c>
      <c r="E162" s="4">
        <v>142251513.202703</v>
      </c>
      <c r="F162" s="4">
        <v>124921085.95503899</v>
      </c>
      <c r="G162" s="4">
        <v>109951177.802773</v>
      </c>
      <c r="H162" s="4">
        <v>98328803.267366901</v>
      </c>
      <c r="I162" s="4">
        <v>81113705.059820607</v>
      </c>
    </row>
    <row r="163" spans="1:9" ht="10.8" thickBot="1" x14ac:dyDescent="0.25">
      <c r="A163" s="3" t="s">
        <v>481</v>
      </c>
      <c r="B163" s="31">
        <v>0</v>
      </c>
      <c r="C163" s="31">
        <v>0</v>
      </c>
      <c r="D163" s="31">
        <v>0</v>
      </c>
      <c r="E163" s="31">
        <v>12356757.8226601</v>
      </c>
      <c r="F163" s="31">
        <v>24204740.534927402</v>
      </c>
      <c r="G163" s="31">
        <v>31818815.816396698</v>
      </c>
      <c r="H163" s="31">
        <v>39377966.064743899</v>
      </c>
      <c r="I163" s="31">
        <v>46686573.296365298</v>
      </c>
    </row>
    <row r="164" spans="1:9" ht="10.8" thickTop="1" x14ac:dyDescent="0.2"/>
    <row r="165" spans="1:9" x14ac:dyDescent="0.2">
      <c r="A165" s="32"/>
      <c r="B165" s="33"/>
      <c r="C165" s="33"/>
      <c r="D165" s="33"/>
      <c r="E165" s="33"/>
      <c r="F165" s="33"/>
      <c r="G165" s="33"/>
      <c r="H165" s="33"/>
      <c r="I165" s="33"/>
    </row>
    <row r="167" spans="1:9" ht="10.8" thickBot="1" x14ac:dyDescent="0.25">
      <c r="A167" s="9" t="s">
        <v>482</v>
      </c>
      <c r="B167" s="34">
        <v>0</v>
      </c>
      <c r="C167" s="34">
        <v>0</v>
      </c>
      <c r="D167" s="34">
        <v>0</v>
      </c>
      <c r="E167" s="34">
        <v>13571267.7426601</v>
      </c>
      <c r="F167" s="34">
        <v>27472728.134927399</v>
      </c>
      <c r="G167" s="34">
        <v>36732416.456396699</v>
      </c>
      <c r="H167" s="34">
        <v>45888439.704743899</v>
      </c>
      <c r="I167" s="34">
        <v>54809027.456365302</v>
      </c>
    </row>
    <row r="168" spans="1:9" ht="10.8" thickTop="1" x14ac:dyDescent="0.2"/>
    <row r="169" spans="1:9" x14ac:dyDescent="0.2">
      <c r="A169" s="32"/>
      <c r="B169" s="33"/>
      <c r="C169" s="33"/>
      <c r="D169" s="33"/>
      <c r="E169" s="33"/>
      <c r="F169" s="33"/>
      <c r="G169" s="33"/>
      <c r="H169" s="33"/>
      <c r="I169" s="33"/>
    </row>
    <row r="171" spans="1:9" x14ac:dyDescent="0.2">
      <c r="A171" s="5" t="s">
        <v>403</v>
      </c>
      <c r="B171" s="4">
        <v>1</v>
      </c>
      <c r="C171" s="4">
        <v>1</v>
      </c>
      <c r="D171" s="4">
        <v>1</v>
      </c>
      <c r="E171" s="4">
        <v>1</v>
      </c>
      <c r="F171" s="4">
        <v>1</v>
      </c>
      <c r="G171" s="4">
        <v>1</v>
      </c>
      <c r="H171" s="4">
        <v>1</v>
      </c>
      <c r="I171" s="4">
        <v>1</v>
      </c>
    </row>
    <row r="172" spans="1:9" x14ac:dyDescent="0.2">
      <c r="A172" s="5" t="s">
        <v>483</v>
      </c>
      <c r="B172" s="4">
        <v>0</v>
      </c>
      <c r="C172" s="4">
        <v>0</v>
      </c>
      <c r="D172" s="4">
        <v>0</v>
      </c>
      <c r="E172" s="4">
        <v>-129894755.380043</v>
      </c>
      <c r="F172" s="4">
        <v>-100716345.420112</v>
      </c>
      <c r="G172" s="4">
        <v>-78132361.986377105</v>
      </c>
      <c r="H172" s="4">
        <v>-58950837.202623002</v>
      </c>
      <c r="I172" s="4">
        <v>-34427131.763455302</v>
      </c>
    </row>
    <row r="173" spans="1:9" x14ac:dyDescent="0.2">
      <c r="A173" s="5" t="s">
        <v>423</v>
      </c>
      <c r="B173" s="4">
        <v>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</row>
    <row r="176" spans="1:9" x14ac:dyDescent="0.2">
      <c r="A176" s="9" t="s">
        <v>484</v>
      </c>
    </row>
    <row r="177" spans="1:9" x14ac:dyDescent="0.2">
      <c r="A177" s="5" t="s">
        <v>415</v>
      </c>
      <c r="B177" s="4">
        <v>0</v>
      </c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</row>
    <row r="178" spans="1:9" x14ac:dyDescent="0.2">
      <c r="A178" s="5" t="s">
        <v>418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</row>
    <row r="179" spans="1:9" x14ac:dyDescent="0.2">
      <c r="A179" s="5" t="s">
        <v>485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</row>
    <row r="181" spans="1:9" x14ac:dyDescent="0.2">
      <c r="A181" s="5" t="s">
        <v>416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0</v>
      </c>
      <c r="H181" s="4">
        <v>0</v>
      </c>
      <c r="I181" s="4">
        <v>0</v>
      </c>
    </row>
    <row r="182" spans="1:9" x14ac:dyDescent="0.2">
      <c r="A182" s="5" t="s">
        <v>417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</row>
    <row r="183" spans="1:9" x14ac:dyDescent="0.2">
      <c r="A183" s="5" t="s">
        <v>486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</row>
    <row r="185" spans="1:9" x14ac:dyDescent="0.2">
      <c r="A185" s="5" t="s">
        <v>487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</row>
    <row r="187" spans="1:9" x14ac:dyDescent="0.2">
      <c r="A187" s="35" t="s">
        <v>1185</v>
      </c>
      <c r="B187" s="36"/>
      <c r="C187" s="36"/>
      <c r="D187" s="36"/>
      <c r="E187" s="36"/>
      <c r="F187" s="36"/>
      <c r="G187" s="36"/>
      <c r="H187" s="36"/>
      <c r="I187" s="36"/>
    </row>
    <row r="188" spans="1:9" x14ac:dyDescent="0.2">
      <c r="A188" s="5" t="s">
        <v>488</v>
      </c>
      <c r="B188" s="4">
        <v>0</v>
      </c>
      <c r="C188" s="4">
        <v>0</v>
      </c>
      <c r="D188" s="4">
        <v>0</v>
      </c>
      <c r="E188" s="4">
        <v>-387405572.78486699</v>
      </c>
      <c r="F188" s="4">
        <v>-305718916.04297</v>
      </c>
      <c r="G188" s="4">
        <v>-237166478.93363899</v>
      </c>
      <c r="H188" s="4">
        <v>-178942017.54676199</v>
      </c>
      <c r="I188" s="4">
        <v>-104501661.188058</v>
      </c>
    </row>
    <row r="189" spans="1:9" s="29" customFormat="1" x14ac:dyDescent="0.2">
      <c r="A189" s="28" t="s">
        <v>439</v>
      </c>
      <c r="B189" s="29">
        <v>0</v>
      </c>
      <c r="C189" s="29">
        <v>0</v>
      </c>
      <c r="D189" s="29">
        <v>0.06</v>
      </c>
      <c r="E189" s="29">
        <v>0.06</v>
      </c>
      <c r="F189" s="29">
        <v>0.06</v>
      </c>
      <c r="G189" s="29">
        <v>0.06</v>
      </c>
      <c r="H189" s="29">
        <v>0.06</v>
      </c>
      <c r="I189" s="29">
        <v>0.06</v>
      </c>
    </row>
    <row r="190" spans="1:9" x14ac:dyDescent="0.2">
      <c r="A190" s="5" t="s">
        <v>489</v>
      </c>
      <c r="B190" s="4">
        <v>0</v>
      </c>
      <c r="C190" s="4">
        <v>0</v>
      </c>
      <c r="D190" s="4">
        <v>0</v>
      </c>
      <c r="E190" s="4">
        <v>-23244334.367091998</v>
      </c>
      <c r="F190" s="4">
        <v>-18343134.962578099</v>
      </c>
      <c r="G190" s="4">
        <v>-14229988.7360183</v>
      </c>
      <c r="H190" s="4">
        <v>-10736521.052805699</v>
      </c>
      <c r="I190" s="4">
        <v>-6270099.6712835301</v>
      </c>
    </row>
    <row r="191" spans="1:9" x14ac:dyDescent="0.2">
      <c r="A191" s="5" t="s">
        <v>490</v>
      </c>
      <c r="B191" s="4">
        <v>0</v>
      </c>
      <c r="C191" s="4">
        <v>0</v>
      </c>
      <c r="D191" s="4">
        <v>0</v>
      </c>
      <c r="E191" s="4">
        <v>-8135517.0284822099</v>
      </c>
      <c r="F191" s="4">
        <v>-6420097.2369023599</v>
      </c>
      <c r="G191" s="4">
        <v>-4980496.0576064195</v>
      </c>
      <c r="H191" s="4">
        <v>-3757782.36848201</v>
      </c>
      <c r="I191" s="4">
        <v>-2194534.8849492301</v>
      </c>
    </row>
    <row r="192" spans="1:9" x14ac:dyDescent="0.2">
      <c r="A192" s="37"/>
      <c r="B192" s="38"/>
      <c r="C192" s="38"/>
      <c r="D192" s="38"/>
      <c r="E192" s="38"/>
      <c r="F192" s="38"/>
      <c r="G192" s="38"/>
      <c r="H192" s="38"/>
      <c r="I192" s="38"/>
    </row>
    <row r="193" spans="1:9" x14ac:dyDescent="0.2">
      <c r="A193" s="5" t="s">
        <v>491</v>
      </c>
      <c r="B193" s="4">
        <v>0</v>
      </c>
      <c r="C193" s="4">
        <v>0</v>
      </c>
      <c r="D193" s="4">
        <v>0</v>
      </c>
      <c r="E193" s="4">
        <v>-379270055.75638503</v>
      </c>
      <c r="F193" s="4">
        <v>-299298818.80606699</v>
      </c>
      <c r="G193" s="4">
        <v>-232185982.87603301</v>
      </c>
      <c r="H193" s="4">
        <v>-175184235.17828</v>
      </c>
      <c r="I193" s="4">
        <v>-102307126.30310901</v>
      </c>
    </row>
    <row r="194" spans="1:9" s="29" customFormat="1" x14ac:dyDescent="0.2">
      <c r="A194" s="28" t="s">
        <v>492</v>
      </c>
      <c r="B194" s="29">
        <v>0.06</v>
      </c>
      <c r="C194" s="29">
        <v>0.06</v>
      </c>
      <c r="D194" s="29">
        <v>0.06</v>
      </c>
      <c r="E194" s="29">
        <v>0.06</v>
      </c>
      <c r="F194" s="29">
        <v>0.06</v>
      </c>
      <c r="G194" s="29">
        <v>0.06</v>
      </c>
      <c r="H194" s="29">
        <v>0.06</v>
      </c>
      <c r="I194" s="29">
        <v>0.06</v>
      </c>
    </row>
    <row r="195" spans="1:9" x14ac:dyDescent="0.2">
      <c r="A195" s="5" t="s">
        <v>1186</v>
      </c>
      <c r="B195" s="4">
        <v>0</v>
      </c>
      <c r="C195" s="4">
        <v>0</v>
      </c>
      <c r="D195" s="4">
        <v>0</v>
      </c>
      <c r="E195" s="4">
        <v>22756203.3453831</v>
      </c>
      <c r="F195" s="4">
        <v>17957929.128364</v>
      </c>
      <c r="G195" s="4">
        <v>13931158.9725619</v>
      </c>
      <c r="H195" s="4">
        <v>10511054.1106968</v>
      </c>
      <c r="I195" s="4">
        <v>6138427.57818658</v>
      </c>
    </row>
    <row r="196" spans="1:9" x14ac:dyDescent="0.2">
      <c r="A196" s="5" t="s">
        <v>1187</v>
      </c>
      <c r="B196" s="4">
        <v>0</v>
      </c>
      <c r="C196" s="4">
        <v>0</v>
      </c>
      <c r="D196" s="4">
        <v>0</v>
      </c>
      <c r="E196" s="4">
        <v>22756203.3453831</v>
      </c>
      <c r="F196" s="4">
        <v>17957929.128364</v>
      </c>
      <c r="G196" s="4">
        <v>13931158.9725619</v>
      </c>
      <c r="H196" s="4">
        <v>10511054.1106968</v>
      </c>
      <c r="I196" s="4">
        <v>6138427.57818658</v>
      </c>
    </row>
    <row r="198" spans="1:9" x14ac:dyDescent="0.2">
      <c r="A198" s="39" t="s">
        <v>1188</v>
      </c>
      <c r="B198" s="38"/>
      <c r="C198" s="38"/>
      <c r="D198" s="38"/>
      <c r="E198" s="38"/>
      <c r="F198" s="38"/>
      <c r="G198" s="38"/>
      <c r="H198" s="38"/>
      <c r="I198" s="38"/>
    </row>
    <row r="199" spans="1:9" x14ac:dyDescent="0.2">
      <c r="A199" s="5" t="s">
        <v>493</v>
      </c>
      <c r="B199" s="4">
        <v>0</v>
      </c>
      <c r="C199" s="4">
        <v>0</v>
      </c>
      <c r="D199" s="4">
        <v>0</v>
      </c>
      <c r="E199" s="4">
        <v>20241832</v>
      </c>
      <c r="F199" s="4">
        <v>54466460</v>
      </c>
      <c r="G199" s="4">
        <v>81893344</v>
      </c>
      <c r="H199" s="4">
        <v>108507894</v>
      </c>
      <c r="I199" s="4">
        <v>135374236</v>
      </c>
    </row>
    <row r="200" spans="1:9" x14ac:dyDescent="0.2">
      <c r="A200" s="5" t="s">
        <v>494</v>
      </c>
      <c r="B200" s="4">
        <v>0</v>
      </c>
      <c r="C200" s="4">
        <v>0</v>
      </c>
      <c r="D200" s="4">
        <v>0</v>
      </c>
      <c r="E200" s="4">
        <v>-407647404.78486699</v>
      </c>
      <c r="F200" s="4">
        <v>-360185376.04297</v>
      </c>
      <c r="G200" s="4">
        <v>-319059822.93363899</v>
      </c>
      <c r="H200" s="4">
        <v>-287449911.54676199</v>
      </c>
      <c r="I200" s="4">
        <v>-239875897.18805799</v>
      </c>
    </row>
    <row r="201" spans="1:9" x14ac:dyDescent="0.2">
      <c r="A201" s="5" t="s">
        <v>495</v>
      </c>
      <c r="B201" s="4">
        <v>0</v>
      </c>
      <c r="C201" s="4">
        <v>0</v>
      </c>
      <c r="D201" s="4">
        <v>0</v>
      </c>
      <c r="E201" s="4">
        <v>-387405572.78486699</v>
      </c>
      <c r="F201" s="4">
        <v>-305718916.04297</v>
      </c>
      <c r="G201" s="4">
        <v>-237166478.93363899</v>
      </c>
      <c r="H201" s="4">
        <v>-178942017.54676199</v>
      </c>
      <c r="I201" s="4">
        <v>-104501661.188058</v>
      </c>
    </row>
    <row r="203" spans="1:9" x14ac:dyDescent="0.2">
      <c r="A203" s="9" t="s">
        <v>496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0</v>
      </c>
      <c r="H203" s="4">
        <v>0</v>
      </c>
      <c r="I203" s="4">
        <v>0</v>
      </c>
    </row>
    <row r="204" spans="1:9" x14ac:dyDescent="0.2">
      <c r="A204" s="5" t="s">
        <v>11</v>
      </c>
      <c r="B204" s="4">
        <v>0</v>
      </c>
      <c r="C204" s="4">
        <v>-36614471</v>
      </c>
      <c r="D204" s="4">
        <v>-94248725.883486003</v>
      </c>
      <c r="E204" s="4">
        <v>-16277700.270457501</v>
      </c>
      <c r="F204" s="4">
        <v>-66035931.645437703</v>
      </c>
      <c r="G204" s="4">
        <v>-74758538.821567997</v>
      </c>
      <c r="H204" s="4">
        <v>-46971760.326908998</v>
      </c>
      <c r="I204" s="4">
        <v>-71430962.152049094</v>
      </c>
    </row>
    <row r="205" spans="1:9" x14ac:dyDescent="0.2">
      <c r="A205" s="5" t="s">
        <v>12</v>
      </c>
      <c r="B205" s="4">
        <v>0</v>
      </c>
      <c r="C205" s="4">
        <v>0</v>
      </c>
      <c r="D205" s="4">
        <v>0</v>
      </c>
      <c r="E205" s="4">
        <v>0</v>
      </c>
      <c r="F205" s="4">
        <v>0</v>
      </c>
      <c r="G205" s="4">
        <v>0</v>
      </c>
      <c r="H205" s="4">
        <v>0</v>
      </c>
      <c r="I205" s="4">
        <v>0</v>
      </c>
    </row>
    <row r="206" spans="1:9" x14ac:dyDescent="0.2">
      <c r="A206" s="5" t="s">
        <v>497</v>
      </c>
      <c r="B206" s="4">
        <v>0</v>
      </c>
      <c r="C206" s="4">
        <v>-36614471</v>
      </c>
      <c r="D206" s="4">
        <v>-94248725.883486003</v>
      </c>
      <c r="E206" s="4">
        <v>-16277700.270457501</v>
      </c>
      <c r="F206" s="4">
        <v>-66035931.645437703</v>
      </c>
      <c r="G206" s="4">
        <v>-74758538.821567997</v>
      </c>
      <c r="H206" s="4">
        <v>-46971760.326908998</v>
      </c>
      <c r="I206" s="4">
        <v>-71430962.152049094</v>
      </c>
    </row>
    <row r="207" spans="1:9" x14ac:dyDescent="0.2">
      <c r="A207" s="5" t="s">
        <v>498</v>
      </c>
      <c r="B207" s="4">
        <v>0</v>
      </c>
      <c r="C207" s="4">
        <v>-36614471</v>
      </c>
      <c r="D207" s="4">
        <v>-94248725.883486003</v>
      </c>
      <c r="E207" s="4">
        <v>-16277700.270457501</v>
      </c>
      <c r="F207" s="4">
        <v>-66035931.645437703</v>
      </c>
      <c r="G207" s="4">
        <v>-74758538.821567997</v>
      </c>
      <c r="H207" s="4">
        <v>-46971760.326908998</v>
      </c>
      <c r="I207" s="4">
        <v>-71430962.152049094</v>
      </c>
    </row>
    <row r="208" spans="1:9" x14ac:dyDescent="0.2">
      <c r="A208" s="5" t="s">
        <v>403</v>
      </c>
      <c r="B208" s="4">
        <v>0</v>
      </c>
      <c r="C208" s="4">
        <v>0</v>
      </c>
      <c r="D208" s="4">
        <v>0</v>
      </c>
      <c r="E208" s="4">
        <v>1</v>
      </c>
      <c r="F208" s="4">
        <v>1</v>
      </c>
      <c r="G208" s="4">
        <v>1</v>
      </c>
      <c r="H208" s="4">
        <v>1</v>
      </c>
      <c r="I208" s="4">
        <v>1</v>
      </c>
    </row>
    <row r="209" spans="1:9" x14ac:dyDescent="0.2">
      <c r="A209" s="5" t="s">
        <v>499</v>
      </c>
      <c r="B209" s="4">
        <v>0</v>
      </c>
      <c r="C209" s="4">
        <v>0</v>
      </c>
      <c r="D209" s="4">
        <v>0</v>
      </c>
      <c r="E209" s="4">
        <v>1</v>
      </c>
      <c r="F209" s="4">
        <v>1</v>
      </c>
      <c r="G209" s="4">
        <v>1</v>
      </c>
      <c r="H209" s="4">
        <v>1</v>
      </c>
      <c r="I209" s="4">
        <v>1</v>
      </c>
    </row>
    <row r="210" spans="1:9" x14ac:dyDescent="0.2">
      <c r="A210" s="5" t="s">
        <v>1189</v>
      </c>
      <c r="B210" s="4">
        <v>0</v>
      </c>
      <c r="C210" s="4">
        <v>0</v>
      </c>
      <c r="D210" s="4">
        <v>0</v>
      </c>
      <c r="E210" s="4">
        <v>1</v>
      </c>
      <c r="F210" s="4">
        <v>0</v>
      </c>
      <c r="G210" s="4">
        <v>0</v>
      </c>
      <c r="H210" s="4">
        <v>0</v>
      </c>
      <c r="I210" s="4">
        <v>0</v>
      </c>
    </row>
    <row r="211" spans="1:9" x14ac:dyDescent="0.2">
      <c r="A211" s="5" t="s">
        <v>1190</v>
      </c>
      <c r="B211" s="4">
        <v>0</v>
      </c>
      <c r="C211" s="4">
        <v>0</v>
      </c>
      <c r="D211" s="4">
        <v>0</v>
      </c>
      <c r="E211" s="4">
        <v>16277700.270457501</v>
      </c>
      <c r="F211" s="4">
        <v>0</v>
      </c>
      <c r="G211" s="4">
        <v>0</v>
      </c>
      <c r="H211" s="4">
        <v>0</v>
      </c>
      <c r="I211" s="4">
        <v>0</v>
      </c>
    </row>
    <row r="212" spans="1:9" x14ac:dyDescent="0.2">
      <c r="A212" s="5" t="s">
        <v>501</v>
      </c>
      <c r="B212" s="4">
        <v>0</v>
      </c>
      <c r="C212" s="4">
        <v>0</v>
      </c>
      <c r="D212" s="4">
        <v>0</v>
      </c>
      <c r="E212" s="4">
        <v>0</v>
      </c>
      <c r="F212" s="4">
        <v>12</v>
      </c>
      <c r="G212" s="4">
        <v>12</v>
      </c>
      <c r="H212" s="4">
        <v>12</v>
      </c>
      <c r="I212" s="4">
        <v>12</v>
      </c>
    </row>
    <row r="213" spans="1:9" x14ac:dyDescent="0.2">
      <c r="A213" s="5" t="s">
        <v>1191</v>
      </c>
      <c r="B213" s="4">
        <v>0</v>
      </c>
      <c r="C213" s="4">
        <v>0</v>
      </c>
      <c r="D213" s="4">
        <v>0</v>
      </c>
      <c r="E213" s="4">
        <v>0</v>
      </c>
      <c r="F213" s="4">
        <v>17957929.128364</v>
      </c>
      <c r="G213" s="4">
        <v>13931158.9725619</v>
      </c>
      <c r="H213" s="4">
        <v>10511054.1106968</v>
      </c>
      <c r="I213" s="4">
        <v>6138427.57818658</v>
      </c>
    </row>
    <row r="214" spans="1:9" x14ac:dyDescent="0.2">
      <c r="A214" s="5" t="s">
        <v>423</v>
      </c>
      <c r="B214" s="4">
        <v>0</v>
      </c>
      <c r="C214" s="4">
        <v>0</v>
      </c>
      <c r="D214" s="4">
        <v>0</v>
      </c>
      <c r="E214" s="4">
        <v>0</v>
      </c>
      <c r="F214" s="4">
        <v>0</v>
      </c>
      <c r="G214" s="4">
        <v>0</v>
      </c>
      <c r="H214" s="4">
        <v>0</v>
      </c>
      <c r="I214" s="4">
        <v>0</v>
      </c>
    </row>
    <row r="215" spans="1:9" x14ac:dyDescent="0.2">
      <c r="A215" s="5" t="s">
        <v>500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0</v>
      </c>
      <c r="H215" s="4">
        <v>0</v>
      </c>
      <c r="I215" s="4">
        <v>0</v>
      </c>
    </row>
    <row r="216" spans="1:9" x14ac:dyDescent="0.2">
      <c r="A216" s="5" t="s">
        <v>1192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</row>
    <row r="217" spans="1:9" x14ac:dyDescent="0.2">
      <c r="A217" s="5" t="s">
        <v>502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</row>
    <row r="218" spans="1:9" x14ac:dyDescent="0.2">
      <c r="A218" s="5" t="s">
        <v>500</v>
      </c>
      <c r="B218" s="4">
        <v>12</v>
      </c>
      <c r="C218" s="4">
        <v>12</v>
      </c>
      <c r="D218" s="4">
        <v>12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</row>
    <row r="219" spans="1:9" x14ac:dyDescent="0.2">
      <c r="A219" s="5" t="s">
        <v>1193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</row>
    <row r="220" spans="1:9" x14ac:dyDescent="0.2">
      <c r="A220" s="5" t="s">
        <v>423</v>
      </c>
      <c r="B220" s="4">
        <v>0</v>
      </c>
      <c r="C220" s="4">
        <v>0</v>
      </c>
      <c r="D220" s="4">
        <v>0</v>
      </c>
      <c r="E220" s="4">
        <v>0</v>
      </c>
      <c r="F220" s="4">
        <v>0</v>
      </c>
      <c r="G220" s="4">
        <v>0</v>
      </c>
      <c r="H220" s="4">
        <v>0</v>
      </c>
      <c r="I220" s="4">
        <v>0</v>
      </c>
    </row>
    <row r="221" spans="1:9" x14ac:dyDescent="0.2">
      <c r="A221" s="5" t="s">
        <v>1194</v>
      </c>
      <c r="B221" s="4">
        <v>0</v>
      </c>
      <c r="C221" s="4">
        <v>0</v>
      </c>
      <c r="D221" s="4">
        <v>0</v>
      </c>
      <c r="E221" s="4">
        <v>16277700.270457501</v>
      </c>
      <c r="F221" s="4">
        <v>17957929.128364</v>
      </c>
      <c r="G221" s="4">
        <v>13931158.9725619</v>
      </c>
      <c r="H221" s="4">
        <v>10511054.1106968</v>
      </c>
      <c r="I221" s="4">
        <v>6138427.57818658</v>
      </c>
    </row>
    <row r="223" spans="1:9" s="29" customFormat="1" x14ac:dyDescent="0.2">
      <c r="A223" s="28" t="s">
        <v>503</v>
      </c>
      <c r="B223" s="29">
        <v>1</v>
      </c>
      <c r="C223" s="29">
        <v>1</v>
      </c>
      <c r="D223" s="29">
        <v>0.999999999999999</v>
      </c>
      <c r="E223" s="29">
        <v>0.999999999999999</v>
      </c>
      <c r="F223" s="29">
        <v>1</v>
      </c>
      <c r="G223" s="29">
        <v>0.999999999999999</v>
      </c>
      <c r="H223" s="29">
        <v>1</v>
      </c>
      <c r="I223" s="29">
        <v>1</v>
      </c>
    </row>
    <row r="224" spans="1:9" x14ac:dyDescent="0.2">
      <c r="A224" s="5" t="s">
        <v>504</v>
      </c>
      <c r="B224" s="4">
        <v>0</v>
      </c>
      <c r="C224" s="4">
        <v>0</v>
      </c>
      <c r="D224" s="4">
        <v>0</v>
      </c>
      <c r="E224" s="4">
        <v>16277700.270457501</v>
      </c>
      <c r="F224" s="4">
        <v>17957929.128364</v>
      </c>
      <c r="G224" s="4">
        <v>13931158.9725619</v>
      </c>
      <c r="H224" s="4">
        <v>10511054.1106968</v>
      </c>
      <c r="I224" s="4">
        <v>6138427.57818658</v>
      </c>
    </row>
    <row r="226" spans="1:9" x14ac:dyDescent="0.2">
      <c r="A226" s="5" t="s">
        <v>403</v>
      </c>
      <c r="B226" s="4">
        <v>1</v>
      </c>
      <c r="C226" s="4">
        <v>1</v>
      </c>
      <c r="D226" s="4">
        <v>1</v>
      </c>
      <c r="E226" s="4">
        <v>1</v>
      </c>
      <c r="F226" s="4">
        <v>1</v>
      </c>
      <c r="G226" s="4">
        <v>1</v>
      </c>
      <c r="H226" s="4">
        <v>1</v>
      </c>
      <c r="I226" s="4">
        <v>1</v>
      </c>
    </row>
    <row r="227" spans="1:9" x14ac:dyDescent="0.2">
      <c r="A227" s="5" t="s">
        <v>505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</row>
    <row r="228" spans="1:9" x14ac:dyDescent="0.2">
      <c r="A228" s="5" t="s">
        <v>506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</row>
    <row r="229" spans="1:9" x14ac:dyDescent="0.2">
      <c r="A229" s="5" t="s">
        <v>500</v>
      </c>
      <c r="B229" s="4">
        <v>11</v>
      </c>
      <c r="C229" s="4">
        <v>11</v>
      </c>
      <c r="D229" s="4">
        <v>11</v>
      </c>
      <c r="E229" s="4">
        <v>11</v>
      </c>
      <c r="F229" s="4">
        <v>11</v>
      </c>
      <c r="G229" s="4">
        <v>11</v>
      </c>
      <c r="H229" s="4">
        <v>11</v>
      </c>
      <c r="I229" s="4">
        <v>11</v>
      </c>
    </row>
    <row r="230" spans="1:9" x14ac:dyDescent="0.2">
      <c r="A230" s="5" t="s">
        <v>507</v>
      </c>
      <c r="B230" s="4">
        <v>66</v>
      </c>
      <c r="C230" s="4">
        <v>66</v>
      </c>
      <c r="D230" s="4">
        <v>66</v>
      </c>
      <c r="E230" s="4">
        <v>66</v>
      </c>
      <c r="F230" s="4">
        <v>66</v>
      </c>
      <c r="G230" s="4">
        <v>66</v>
      </c>
      <c r="H230" s="4">
        <v>66</v>
      </c>
      <c r="I230" s="4">
        <v>66</v>
      </c>
    </row>
    <row r="231" spans="1:9" x14ac:dyDescent="0.2">
      <c r="A231" s="5" t="s">
        <v>508</v>
      </c>
      <c r="B231" s="4">
        <v>0</v>
      </c>
      <c r="C231" s="4">
        <v>0</v>
      </c>
      <c r="D231" s="4">
        <v>0</v>
      </c>
      <c r="E231" s="4">
        <v>15134082.957065601</v>
      </c>
      <c r="F231" s="4">
        <v>16647116.4981301</v>
      </c>
      <c r="G231" s="4">
        <v>12924781.801170001</v>
      </c>
      <c r="H231" s="4">
        <v>9783084.4647176508</v>
      </c>
      <c r="I231" s="4">
        <v>5706875.1364381397</v>
      </c>
    </row>
    <row r="232" spans="1:9" x14ac:dyDescent="0.2">
      <c r="A232" s="5" t="s">
        <v>423</v>
      </c>
      <c r="B232" s="4">
        <v>0</v>
      </c>
      <c r="C232" s="4">
        <v>0</v>
      </c>
      <c r="D232" s="4">
        <v>0</v>
      </c>
      <c r="E232" s="4">
        <v>0</v>
      </c>
      <c r="F232" s="4">
        <v>0</v>
      </c>
      <c r="G232" s="4">
        <v>0</v>
      </c>
      <c r="H232" s="4">
        <v>0</v>
      </c>
      <c r="I232" s="4">
        <v>0</v>
      </c>
    </row>
    <row r="233" spans="1:9" x14ac:dyDescent="0.2">
      <c r="A233" s="5" t="s">
        <v>509</v>
      </c>
      <c r="B233" s="4">
        <v>66</v>
      </c>
      <c r="C233" s="4">
        <v>66</v>
      </c>
      <c r="D233" s="4">
        <v>66</v>
      </c>
      <c r="E233" s="4">
        <v>66</v>
      </c>
      <c r="F233" s="4">
        <v>66</v>
      </c>
      <c r="G233" s="4">
        <v>66</v>
      </c>
      <c r="H233" s="4">
        <v>66</v>
      </c>
      <c r="I233" s="4">
        <v>66</v>
      </c>
    </row>
    <row r="234" spans="1:9" x14ac:dyDescent="0.2">
      <c r="A234" s="5" t="s">
        <v>510</v>
      </c>
      <c r="B234" s="4">
        <v>0</v>
      </c>
      <c r="C234" s="4">
        <v>0</v>
      </c>
      <c r="D234" s="4">
        <v>0</v>
      </c>
      <c r="E234" s="4">
        <v>88639876.769848898</v>
      </c>
      <c r="F234" s="4">
        <v>92048525.019055501</v>
      </c>
      <c r="G234" s="4">
        <v>71007752.961637601</v>
      </c>
      <c r="H234" s="4">
        <v>54196036.490441397</v>
      </c>
      <c r="I234" s="4">
        <v>31102422.352412701</v>
      </c>
    </row>
    <row r="236" spans="1:9" x14ac:dyDescent="0.2">
      <c r="A236" s="5" t="s">
        <v>403</v>
      </c>
      <c r="B236" s="4">
        <v>3</v>
      </c>
      <c r="C236" s="4">
        <v>3</v>
      </c>
      <c r="D236" s="4">
        <v>3</v>
      </c>
      <c r="E236" s="4">
        <v>3</v>
      </c>
      <c r="F236" s="4">
        <v>3</v>
      </c>
      <c r="G236" s="4">
        <v>3</v>
      </c>
      <c r="H236" s="4">
        <v>3</v>
      </c>
      <c r="I236" s="4">
        <v>3</v>
      </c>
    </row>
    <row r="237" spans="1:9" x14ac:dyDescent="0.2">
      <c r="A237" s="5" t="s">
        <v>511</v>
      </c>
      <c r="B237" s="4">
        <v>9</v>
      </c>
      <c r="C237" s="4">
        <v>9</v>
      </c>
      <c r="D237" s="4">
        <v>9</v>
      </c>
      <c r="E237" s="4">
        <v>9</v>
      </c>
      <c r="F237" s="4">
        <v>9</v>
      </c>
      <c r="G237" s="4">
        <v>9</v>
      </c>
      <c r="H237" s="4">
        <v>9</v>
      </c>
      <c r="I237" s="4">
        <v>9</v>
      </c>
    </row>
    <row r="238" spans="1:9" x14ac:dyDescent="0.2">
      <c r="A238" s="5" t="s">
        <v>512</v>
      </c>
      <c r="B238" s="4">
        <v>3</v>
      </c>
      <c r="C238" s="4">
        <v>3</v>
      </c>
      <c r="D238" s="4">
        <v>3</v>
      </c>
      <c r="E238" s="4">
        <v>3</v>
      </c>
      <c r="F238" s="4">
        <v>3</v>
      </c>
      <c r="G238" s="4">
        <v>3</v>
      </c>
      <c r="H238" s="4">
        <v>3</v>
      </c>
      <c r="I238" s="4">
        <v>3</v>
      </c>
    </row>
    <row r="239" spans="1:9" x14ac:dyDescent="0.2">
      <c r="A239" s="5" t="s">
        <v>513</v>
      </c>
      <c r="B239" s="4">
        <v>18</v>
      </c>
      <c r="C239" s="4">
        <v>18</v>
      </c>
      <c r="D239" s="4">
        <v>18</v>
      </c>
      <c r="E239" s="4">
        <v>18</v>
      </c>
      <c r="F239" s="4">
        <v>18</v>
      </c>
      <c r="G239" s="4">
        <v>18</v>
      </c>
      <c r="H239" s="4">
        <v>18</v>
      </c>
      <c r="I239" s="4">
        <v>18</v>
      </c>
    </row>
    <row r="240" spans="1:9" x14ac:dyDescent="0.2">
      <c r="A240" s="5" t="s">
        <v>512</v>
      </c>
      <c r="B240" s="4">
        <v>3</v>
      </c>
      <c r="C240" s="4">
        <v>3</v>
      </c>
      <c r="D240" s="4">
        <v>3</v>
      </c>
      <c r="E240" s="4">
        <v>3</v>
      </c>
      <c r="F240" s="4">
        <v>3</v>
      </c>
      <c r="G240" s="4">
        <v>3</v>
      </c>
      <c r="H240" s="4">
        <v>3</v>
      </c>
      <c r="I240" s="4">
        <v>3</v>
      </c>
    </row>
    <row r="241" spans="1:9" x14ac:dyDescent="0.2">
      <c r="A241" s="5" t="s">
        <v>514</v>
      </c>
      <c r="B241" s="4">
        <v>27</v>
      </c>
      <c r="C241" s="4">
        <v>27</v>
      </c>
      <c r="D241" s="4">
        <v>27</v>
      </c>
      <c r="E241" s="4">
        <v>27</v>
      </c>
      <c r="F241" s="4">
        <v>27</v>
      </c>
      <c r="G241" s="4">
        <v>27</v>
      </c>
      <c r="H241" s="4">
        <v>27</v>
      </c>
      <c r="I241" s="4">
        <v>27</v>
      </c>
    </row>
    <row r="242" spans="1:9" x14ac:dyDescent="0.2">
      <c r="A242" s="5" t="s">
        <v>500</v>
      </c>
      <c r="B242" s="4">
        <v>3</v>
      </c>
      <c r="C242" s="4">
        <v>3</v>
      </c>
      <c r="D242" s="4">
        <v>3</v>
      </c>
      <c r="E242" s="4">
        <v>3</v>
      </c>
      <c r="F242" s="4">
        <v>3</v>
      </c>
      <c r="G242" s="4">
        <v>3</v>
      </c>
      <c r="H242" s="4">
        <v>3</v>
      </c>
      <c r="I242" s="4">
        <v>3</v>
      </c>
    </row>
    <row r="243" spans="1:9" x14ac:dyDescent="0.2">
      <c r="A243" s="5" t="s">
        <v>515</v>
      </c>
      <c r="B243" s="4">
        <v>36</v>
      </c>
      <c r="C243" s="4">
        <v>36</v>
      </c>
      <c r="D243" s="4">
        <v>36</v>
      </c>
      <c r="E243" s="4">
        <v>36</v>
      </c>
      <c r="F243" s="4">
        <v>36</v>
      </c>
      <c r="G243" s="4">
        <v>36</v>
      </c>
      <c r="H243" s="4">
        <v>36</v>
      </c>
      <c r="I243" s="4">
        <v>36</v>
      </c>
    </row>
    <row r="244" spans="1:9" x14ac:dyDescent="0.2">
      <c r="A244" s="5" t="s">
        <v>423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</row>
    <row r="245" spans="1:9" x14ac:dyDescent="0.2">
      <c r="A245" s="5" t="s">
        <v>516</v>
      </c>
      <c r="B245" s="4">
        <v>90</v>
      </c>
      <c r="C245" s="4">
        <v>90</v>
      </c>
      <c r="D245" s="4">
        <v>90</v>
      </c>
      <c r="E245" s="4">
        <v>90</v>
      </c>
      <c r="F245" s="4">
        <v>90</v>
      </c>
      <c r="G245" s="4">
        <v>90</v>
      </c>
      <c r="H245" s="4">
        <v>90</v>
      </c>
      <c r="I245" s="4">
        <v>90</v>
      </c>
    </row>
    <row r="246" spans="1:9" x14ac:dyDescent="0.2">
      <c r="A246" s="5" t="s">
        <v>517</v>
      </c>
      <c r="B246" s="4">
        <v>0</v>
      </c>
      <c r="C246" s="4">
        <v>0</v>
      </c>
      <c r="D246" s="4">
        <v>0</v>
      </c>
      <c r="E246" s="4">
        <v>121195277.310763</v>
      </c>
      <c r="F246" s="4">
        <v>127964383.275783</v>
      </c>
      <c r="G246" s="4">
        <v>98870070.906761602</v>
      </c>
      <c r="H246" s="4">
        <v>75218144.711835101</v>
      </c>
      <c r="I246" s="4">
        <v>43379277.508785903</v>
      </c>
    </row>
    <row r="248" spans="1:9" x14ac:dyDescent="0.2">
      <c r="A248" s="5" t="s">
        <v>518</v>
      </c>
      <c r="B248" s="4">
        <v>0</v>
      </c>
      <c r="C248" s="4">
        <v>0</v>
      </c>
      <c r="D248" s="4">
        <v>0</v>
      </c>
      <c r="E248" s="4">
        <v>16277700.270457501</v>
      </c>
      <c r="F248" s="4">
        <v>17957929.128364</v>
      </c>
      <c r="G248" s="4">
        <v>13931158.9725619</v>
      </c>
      <c r="H248" s="4">
        <v>10511054.1106968</v>
      </c>
      <c r="I248" s="4">
        <v>6138427.57818658</v>
      </c>
    </row>
    <row r="249" spans="1:9" x14ac:dyDescent="0.2">
      <c r="A249" s="5" t="s">
        <v>519</v>
      </c>
      <c r="B249" s="4">
        <v>0</v>
      </c>
      <c r="C249" s="4">
        <v>0</v>
      </c>
      <c r="D249" s="4">
        <v>0</v>
      </c>
      <c r="E249" s="4">
        <v>16277700.270457501</v>
      </c>
      <c r="F249" s="4">
        <v>17957929.128364</v>
      </c>
      <c r="G249" s="4">
        <v>13931158.9725619</v>
      </c>
      <c r="H249" s="4">
        <v>10511054.1106968</v>
      </c>
      <c r="I249" s="4">
        <v>6138427.57818658</v>
      </c>
    </row>
    <row r="250" spans="1:9" x14ac:dyDescent="0.2">
      <c r="A250" s="5" t="s">
        <v>520</v>
      </c>
      <c r="B250" s="4">
        <v>0</v>
      </c>
      <c r="C250" s="4">
        <v>0</v>
      </c>
      <c r="D250" s="4">
        <v>0</v>
      </c>
      <c r="E250" s="4">
        <v>-16277700.270457501</v>
      </c>
      <c r="F250" s="4">
        <v>-17957929.128364</v>
      </c>
      <c r="G250" s="4">
        <v>-13931158.9725619</v>
      </c>
      <c r="H250" s="4">
        <v>-10511054.1106968</v>
      </c>
      <c r="I250" s="4">
        <v>-6138427.57818658</v>
      </c>
    </row>
    <row r="254" spans="1:9" x14ac:dyDescent="0.2">
      <c r="A254" s="40" t="s">
        <v>521</v>
      </c>
      <c r="B254" s="4">
        <v>0</v>
      </c>
      <c r="C254" s="4">
        <v>0</v>
      </c>
      <c r="D254" s="4">
        <v>0</v>
      </c>
      <c r="E254" s="4">
        <v>16277700.270457501</v>
      </c>
      <c r="F254" s="4">
        <v>17957929.128364</v>
      </c>
      <c r="G254" s="4">
        <v>13931158.9725619</v>
      </c>
      <c r="H254" s="4">
        <v>10511054.1106968</v>
      </c>
      <c r="I254" s="4">
        <v>6138427.57818658</v>
      </c>
    </row>
    <row r="255" spans="1:9" x14ac:dyDescent="0.2">
      <c r="A255" s="5" t="s">
        <v>522</v>
      </c>
      <c r="B255" s="4">
        <v>0</v>
      </c>
      <c r="C255" s="4">
        <v>0</v>
      </c>
      <c r="D255" s="4">
        <v>0</v>
      </c>
      <c r="E255" s="4">
        <v>16277700.270457501</v>
      </c>
      <c r="F255" s="4">
        <v>17957929.128364</v>
      </c>
      <c r="G255" s="4">
        <v>13931158.9725619</v>
      </c>
      <c r="H255" s="4">
        <v>10511054.1106968</v>
      </c>
      <c r="I255" s="4">
        <v>6138427.57818658</v>
      </c>
    </row>
    <row r="257" spans="1:9" x14ac:dyDescent="0.2">
      <c r="A257" s="9" t="s">
        <v>523</v>
      </c>
    </row>
    <row r="258" spans="1:9" x14ac:dyDescent="0.2">
      <c r="A258" s="5" t="s">
        <v>403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</row>
    <row r="259" spans="1:9" x14ac:dyDescent="0.2">
      <c r="A259" s="40" t="s">
        <v>524</v>
      </c>
      <c r="B259" s="4">
        <v>0</v>
      </c>
      <c r="C259" s="4">
        <v>0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</row>
    <row r="260" spans="1:9" x14ac:dyDescent="0.2">
      <c r="A260" s="5" t="s">
        <v>525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</row>
    <row r="262" spans="1:9" x14ac:dyDescent="0.2">
      <c r="A262" s="5" t="s">
        <v>423</v>
      </c>
      <c r="B262" s="4">
        <v>0</v>
      </c>
      <c r="C262" s="4">
        <v>0</v>
      </c>
      <c r="D262" s="4">
        <v>0</v>
      </c>
      <c r="E262" s="4">
        <v>0</v>
      </c>
      <c r="F262" s="4">
        <v>0</v>
      </c>
      <c r="G262" s="4">
        <v>0</v>
      </c>
      <c r="H262" s="4">
        <v>0</v>
      </c>
      <c r="I262" s="4">
        <v>0</v>
      </c>
    </row>
    <row r="264" spans="1:9" x14ac:dyDescent="0.2">
      <c r="A264" s="73" t="s">
        <v>526</v>
      </c>
      <c r="B264" s="54"/>
      <c r="C264" s="54"/>
      <c r="D264" s="54"/>
      <c r="E264" s="54"/>
      <c r="F264" s="54"/>
      <c r="G264" s="54"/>
      <c r="H264" s="54"/>
      <c r="I264" s="54"/>
    </row>
    <row r="266" spans="1:9" x14ac:dyDescent="0.2">
      <c r="A266" s="3" t="s">
        <v>527</v>
      </c>
    </row>
    <row r="267" spans="1:9" x14ac:dyDescent="0.2">
      <c r="A267" s="5" t="s">
        <v>1195</v>
      </c>
      <c r="B267" s="4">
        <v>0</v>
      </c>
      <c r="C267" s="4">
        <v>0</v>
      </c>
      <c r="D267" s="4">
        <v>0</v>
      </c>
      <c r="E267" s="4">
        <v>16277700.270457501</v>
      </c>
      <c r="F267" s="4">
        <v>17957929.128364</v>
      </c>
      <c r="G267" s="4">
        <v>13931158.9725619</v>
      </c>
      <c r="H267" s="4">
        <v>10511054.1106968</v>
      </c>
      <c r="I267" s="4">
        <v>6138427.57818658</v>
      </c>
    </row>
    <row r="268" spans="1:9" x14ac:dyDescent="0.2">
      <c r="A268" s="5" t="s">
        <v>1196</v>
      </c>
      <c r="B268" s="4">
        <v>0</v>
      </c>
      <c r="C268" s="4">
        <v>0</v>
      </c>
      <c r="D268" s="4">
        <v>0</v>
      </c>
      <c r="E268" s="4">
        <v>104917577.040306</v>
      </c>
      <c r="F268" s="4">
        <v>110006454.14741901</v>
      </c>
      <c r="G268" s="4">
        <v>84938911.934199601</v>
      </c>
      <c r="H268" s="4">
        <v>64707090.601138301</v>
      </c>
      <c r="I268" s="4">
        <v>37240849.930599503</v>
      </c>
    </row>
    <row r="270" spans="1:9" x14ac:dyDescent="0.2">
      <c r="A270" s="3" t="s">
        <v>528</v>
      </c>
    </row>
    <row r="271" spans="1:9" x14ac:dyDescent="0.2">
      <c r="A271" s="5" t="s">
        <v>1197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</row>
    <row r="272" spans="1:9" x14ac:dyDescent="0.2">
      <c r="A272" s="5" t="s">
        <v>1198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</row>
    <row r="274" spans="1:9" x14ac:dyDescent="0.2">
      <c r="A274" s="5" t="s">
        <v>404</v>
      </c>
      <c r="B274" s="4">
        <v>0</v>
      </c>
      <c r="C274" s="4">
        <v>0</v>
      </c>
      <c r="D274" s="4">
        <v>0</v>
      </c>
      <c r="E274" s="4">
        <v>0</v>
      </c>
      <c r="F274" s="4">
        <v>0</v>
      </c>
      <c r="G274" s="4">
        <v>0</v>
      </c>
      <c r="H274" s="4">
        <v>0</v>
      </c>
      <c r="I274" s="4">
        <v>0</v>
      </c>
    </row>
    <row r="275" spans="1:9" x14ac:dyDescent="0.2">
      <c r="A275" s="5" t="s">
        <v>405</v>
      </c>
      <c r="B275" s="4">
        <v>0</v>
      </c>
      <c r="C275" s="4">
        <v>0</v>
      </c>
      <c r="D275" s="4">
        <v>0</v>
      </c>
      <c r="E275" s="4">
        <v>0</v>
      </c>
      <c r="F275" s="4">
        <v>0</v>
      </c>
      <c r="G275" s="4">
        <v>0</v>
      </c>
      <c r="H275" s="4">
        <v>0</v>
      </c>
      <c r="I275" s="4">
        <v>0</v>
      </c>
    </row>
    <row r="276" spans="1:9" x14ac:dyDescent="0.2">
      <c r="A276" s="5" t="s">
        <v>406</v>
      </c>
      <c r="B276" s="4">
        <v>0</v>
      </c>
      <c r="C276" s="4">
        <v>0</v>
      </c>
      <c r="D276" s="4">
        <v>0</v>
      </c>
      <c r="E276" s="4">
        <v>0</v>
      </c>
      <c r="F276" s="4">
        <v>0</v>
      </c>
      <c r="G276" s="4">
        <v>0</v>
      </c>
      <c r="H276" s="4">
        <v>0</v>
      </c>
      <c r="I276" s="4">
        <v>0</v>
      </c>
    </row>
    <row r="277" spans="1:9" x14ac:dyDescent="0.2">
      <c r="A277" s="5" t="s">
        <v>407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</row>
    <row r="278" spans="1:9" x14ac:dyDescent="0.2">
      <c r="A278" s="5" t="s">
        <v>408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</row>
    <row r="279" spans="1:9" x14ac:dyDescent="0.2">
      <c r="A279" s="5" t="s">
        <v>409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</row>
    <row r="280" spans="1:9" x14ac:dyDescent="0.2">
      <c r="A280" s="5" t="s">
        <v>410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</row>
    <row r="281" spans="1:9" x14ac:dyDescent="0.2">
      <c r="A281" s="5" t="s">
        <v>411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</row>
    <row r="282" spans="1:9" x14ac:dyDescent="0.2">
      <c r="A282" s="5" t="s">
        <v>429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</row>
    <row r="283" spans="1:9" x14ac:dyDescent="0.2"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</row>
    <row r="284" spans="1:9" x14ac:dyDescent="0.2"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</row>
    <row r="285" spans="1:9" x14ac:dyDescent="0.2">
      <c r="A285" s="21" t="s">
        <v>529</v>
      </c>
      <c r="B285" s="22"/>
      <c r="C285" s="22"/>
      <c r="D285" s="22"/>
      <c r="E285" s="22"/>
      <c r="F285" s="22"/>
      <c r="G285" s="22"/>
      <c r="H285" s="22"/>
      <c r="I285" s="22"/>
    </row>
    <row r="287" spans="1:9" x14ac:dyDescent="0.2">
      <c r="A287" s="5" t="s">
        <v>381</v>
      </c>
      <c r="B287" s="4">
        <v>78</v>
      </c>
      <c r="C287" s="4">
        <v>78</v>
      </c>
      <c r="D287" s="4">
        <v>78</v>
      </c>
      <c r="E287" s="4">
        <v>78</v>
      </c>
      <c r="F287" s="4">
        <v>78</v>
      </c>
      <c r="G287" s="4">
        <v>78</v>
      </c>
      <c r="H287" s="4">
        <v>78</v>
      </c>
      <c r="I287" s="4">
        <v>78</v>
      </c>
    </row>
    <row r="288" spans="1:9" s="24" customFormat="1" x14ac:dyDescent="0.2">
      <c r="A288" s="23" t="s">
        <v>382</v>
      </c>
    </row>
    <row r="289" spans="1:9" s="24" customFormat="1" x14ac:dyDescent="0.2">
      <c r="A289" s="23" t="s">
        <v>383</v>
      </c>
    </row>
    <row r="290" spans="1:9" s="24" customFormat="1" x14ac:dyDescent="0.2">
      <c r="A290" s="23" t="s">
        <v>384</v>
      </c>
    </row>
    <row r="291" spans="1:9" s="24" customFormat="1" x14ac:dyDescent="0.2">
      <c r="A291" s="23" t="s">
        <v>385</v>
      </c>
    </row>
    <row r="293" spans="1:9" x14ac:dyDescent="0.2">
      <c r="A293" s="5" t="s">
        <v>386</v>
      </c>
      <c r="B293" s="4">
        <v>0</v>
      </c>
      <c r="C293" s="4">
        <v>0</v>
      </c>
      <c r="D293" s="4">
        <v>11972122</v>
      </c>
      <c r="E293" s="4">
        <v>54115824</v>
      </c>
      <c r="F293" s="4">
        <v>38758172</v>
      </c>
      <c r="G293" s="4">
        <v>31428374</v>
      </c>
      <c r="H293" s="4">
        <v>28771435</v>
      </c>
      <c r="I293" s="4">
        <v>26896210</v>
      </c>
    </row>
    <row r="294" spans="1:9" x14ac:dyDescent="0.2">
      <c r="A294" s="9" t="s">
        <v>387</v>
      </c>
    </row>
    <row r="295" spans="1:9" x14ac:dyDescent="0.2">
      <c r="A295" s="5" t="s">
        <v>388</v>
      </c>
      <c r="B295" s="4">
        <v>0</v>
      </c>
      <c r="C295" s="4">
        <v>0</v>
      </c>
      <c r="D295" s="4">
        <v>98887388</v>
      </c>
      <c r="E295" s="4">
        <v>98887388</v>
      </c>
      <c r="F295" s="4">
        <v>98887388</v>
      </c>
      <c r="G295" s="4">
        <v>98887388</v>
      </c>
      <c r="H295" s="4">
        <v>98887388</v>
      </c>
      <c r="I295" s="4">
        <v>98887388</v>
      </c>
    </row>
    <row r="296" spans="1:9" x14ac:dyDescent="0.2">
      <c r="A296" s="5" t="s">
        <v>389</v>
      </c>
      <c r="B296" s="4">
        <v>0</v>
      </c>
      <c r="C296" s="4">
        <v>0</v>
      </c>
      <c r="D296" s="4">
        <v>-6492330</v>
      </c>
      <c r="E296" s="4">
        <v>0</v>
      </c>
      <c r="F296" s="4">
        <v>0</v>
      </c>
      <c r="G296" s="4">
        <v>0</v>
      </c>
      <c r="H296" s="4">
        <v>0</v>
      </c>
      <c r="I296" s="4">
        <v>0</v>
      </c>
    </row>
    <row r="297" spans="1:9" x14ac:dyDescent="0.2">
      <c r="A297" s="5" t="s">
        <v>390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</row>
    <row r="298" spans="1:9" x14ac:dyDescent="0.2">
      <c r="A298" s="5" t="s">
        <v>391</v>
      </c>
      <c r="B298" s="4">
        <v>0</v>
      </c>
      <c r="C298" s="4">
        <v>0</v>
      </c>
      <c r="D298" s="4">
        <v>-98887388</v>
      </c>
      <c r="E298" s="4">
        <v>0</v>
      </c>
      <c r="F298" s="4">
        <v>0</v>
      </c>
      <c r="G298" s="4">
        <v>0</v>
      </c>
      <c r="H298" s="4">
        <v>0</v>
      </c>
      <c r="I298" s="4">
        <v>0</v>
      </c>
    </row>
    <row r="300" spans="1:9" x14ac:dyDescent="0.2">
      <c r="A300" s="9" t="s">
        <v>392</v>
      </c>
    </row>
    <row r="301" spans="1:9" x14ac:dyDescent="0.2">
      <c r="A301" s="5" t="s">
        <v>393</v>
      </c>
      <c r="B301" s="4">
        <v>0</v>
      </c>
      <c r="C301" s="4">
        <v>0</v>
      </c>
      <c r="D301" s="4">
        <v>251765</v>
      </c>
      <c r="E301" s="4">
        <v>267556</v>
      </c>
      <c r="F301" s="4">
        <v>283347</v>
      </c>
      <c r="G301" s="4">
        <v>299138</v>
      </c>
      <c r="H301" s="4">
        <v>314929</v>
      </c>
      <c r="I301" s="4">
        <v>330720</v>
      </c>
    </row>
    <row r="302" spans="1:9" x14ac:dyDescent="0.2">
      <c r="A302" s="5" t="s">
        <v>394</v>
      </c>
      <c r="B302" s="4">
        <v>0</v>
      </c>
      <c r="C302" s="4">
        <v>0</v>
      </c>
      <c r="D302" s="4">
        <v>-1315</v>
      </c>
      <c r="E302" s="4">
        <v>-1316</v>
      </c>
      <c r="F302" s="4">
        <v>-1316</v>
      </c>
      <c r="G302" s="4">
        <v>-1316</v>
      </c>
      <c r="H302" s="4">
        <v>-1316</v>
      </c>
      <c r="I302" s="4">
        <v>-1316</v>
      </c>
    </row>
    <row r="303" spans="1:9" x14ac:dyDescent="0.2">
      <c r="A303" s="5" t="s">
        <v>395</v>
      </c>
      <c r="B303" s="4">
        <v>0</v>
      </c>
      <c r="C303" s="4">
        <v>0</v>
      </c>
      <c r="D303" s="4">
        <v>-251765</v>
      </c>
      <c r="E303" s="4">
        <v>-15791</v>
      </c>
      <c r="F303" s="4">
        <v>-15791</v>
      </c>
      <c r="G303" s="4">
        <v>-15791</v>
      </c>
      <c r="H303" s="4">
        <v>-15791</v>
      </c>
      <c r="I303" s="4">
        <v>-15791</v>
      </c>
    </row>
    <row r="305" spans="1:9" x14ac:dyDescent="0.2">
      <c r="A305" s="9" t="s">
        <v>396</v>
      </c>
    </row>
    <row r="306" spans="1:9" x14ac:dyDescent="0.2">
      <c r="A306" s="5" t="s">
        <v>397</v>
      </c>
      <c r="B306" s="4">
        <v>0</v>
      </c>
      <c r="C306" s="4">
        <v>0</v>
      </c>
      <c r="D306" s="4">
        <v>241689</v>
      </c>
      <c r="E306" s="4">
        <v>241689</v>
      </c>
      <c r="F306" s="4">
        <v>241689</v>
      </c>
      <c r="G306" s="4">
        <v>241689</v>
      </c>
      <c r="H306" s="4">
        <v>241689</v>
      </c>
      <c r="I306" s="4">
        <v>241689</v>
      </c>
    </row>
    <row r="307" spans="1:9" x14ac:dyDescent="0.2">
      <c r="A307" s="5" t="s">
        <v>398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</row>
    <row r="308" spans="1:9" x14ac:dyDescent="0.2">
      <c r="A308" s="5" t="s">
        <v>399</v>
      </c>
      <c r="B308" s="4">
        <v>0</v>
      </c>
      <c r="C308" s="4">
        <v>0</v>
      </c>
      <c r="D308" s="4">
        <v>-6169</v>
      </c>
      <c r="E308" s="4">
        <v>-15836</v>
      </c>
      <c r="F308" s="4">
        <v>-25504</v>
      </c>
      <c r="G308" s="4">
        <v>-35172</v>
      </c>
      <c r="H308" s="4">
        <v>-44839</v>
      </c>
      <c r="I308" s="4">
        <v>-54507</v>
      </c>
    </row>
    <row r="309" spans="1:9" x14ac:dyDescent="0.2">
      <c r="A309" s="5" t="s">
        <v>400</v>
      </c>
      <c r="B309" s="4">
        <v>0</v>
      </c>
      <c r="C309" s="4">
        <v>0</v>
      </c>
      <c r="D309" s="4">
        <v>806</v>
      </c>
      <c r="E309" s="4">
        <v>805</v>
      </c>
      <c r="F309" s="4">
        <v>806</v>
      </c>
      <c r="G309" s="4">
        <v>806</v>
      </c>
      <c r="H309" s="4">
        <v>806</v>
      </c>
      <c r="I309" s="4">
        <v>806</v>
      </c>
    </row>
    <row r="310" spans="1:9" x14ac:dyDescent="0.2">
      <c r="A310" s="5" t="s">
        <v>401</v>
      </c>
      <c r="B310" s="4">
        <v>0</v>
      </c>
      <c r="C310" s="4">
        <v>0</v>
      </c>
      <c r="D310" s="4">
        <v>806</v>
      </c>
      <c r="E310" s="4">
        <v>805</v>
      </c>
      <c r="F310" s="4">
        <v>806</v>
      </c>
      <c r="G310" s="4">
        <v>806</v>
      </c>
      <c r="H310" s="4">
        <v>806</v>
      </c>
      <c r="I310" s="4">
        <v>806</v>
      </c>
    </row>
    <row r="312" spans="1:9" x14ac:dyDescent="0.2">
      <c r="A312" s="9" t="s">
        <v>402</v>
      </c>
    </row>
    <row r="313" spans="1:9" x14ac:dyDescent="0.2">
      <c r="A313" s="5" t="s">
        <v>403</v>
      </c>
      <c r="B313" s="4">
        <v>12</v>
      </c>
      <c r="C313" s="4">
        <v>12</v>
      </c>
      <c r="D313" s="4">
        <v>12</v>
      </c>
      <c r="E313" s="4">
        <v>12</v>
      </c>
      <c r="F313" s="4">
        <v>12</v>
      </c>
      <c r="G313" s="4">
        <v>12</v>
      </c>
      <c r="H313" s="4">
        <v>12</v>
      </c>
      <c r="I313" s="4">
        <v>12</v>
      </c>
    </row>
    <row r="314" spans="1:9" x14ac:dyDescent="0.2">
      <c r="A314" s="5" t="s">
        <v>404</v>
      </c>
      <c r="B314" s="4">
        <v>0</v>
      </c>
      <c r="C314" s="4">
        <v>0</v>
      </c>
      <c r="D314" s="4">
        <v>-2854826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</row>
    <row r="315" spans="1:9" x14ac:dyDescent="0.2">
      <c r="A315" s="5" t="s">
        <v>405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</row>
    <row r="316" spans="1:9" x14ac:dyDescent="0.2">
      <c r="A316" s="5" t="s">
        <v>406</v>
      </c>
      <c r="B316" s="4">
        <v>0</v>
      </c>
      <c r="C316" s="4">
        <v>0</v>
      </c>
      <c r="D316" s="4">
        <v>0</v>
      </c>
      <c r="E316" s="4">
        <v>0</v>
      </c>
      <c r="F316" s="4">
        <v>0</v>
      </c>
      <c r="G316" s="4">
        <v>0</v>
      </c>
      <c r="H316" s="4">
        <v>0</v>
      </c>
      <c r="I316" s="4">
        <v>0</v>
      </c>
    </row>
    <row r="317" spans="1:9" x14ac:dyDescent="0.2">
      <c r="A317" s="5" t="s">
        <v>407</v>
      </c>
      <c r="B317" s="4">
        <v>0</v>
      </c>
      <c r="C317" s="4">
        <v>0</v>
      </c>
      <c r="D317" s="4">
        <v>0</v>
      </c>
      <c r="E317" s="4">
        <v>0</v>
      </c>
      <c r="F317" s="4">
        <v>0</v>
      </c>
      <c r="G317" s="4">
        <v>0</v>
      </c>
      <c r="H317" s="4">
        <v>0</v>
      </c>
      <c r="I317" s="4">
        <v>0</v>
      </c>
    </row>
    <row r="318" spans="1:9" x14ac:dyDescent="0.2">
      <c r="A318" s="5" t="s">
        <v>408</v>
      </c>
      <c r="B318" s="4">
        <v>0</v>
      </c>
      <c r="C318" s="4">
        <v>0</v>
      </c>
      <c r="D318" s="4">
        <v>3605865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</row>
    <row r="319" spans="1:9" x14ac:dyDescent="0.2">
      <c r="A319" s="5" t="s">
        <v>409</v>
      </c>
      <c r="B319" s="4">
        <v>0</v>
      </c>
      <c r="C319" s="4">
        <v>0</v>
      </c>
      <c r="D319" s="4">
        <v>-87423682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</row>
    <row r="320" spans="1:9" x14ac:dyDescent="0.2">
      <c r="A320" s="5" t="s">
        <v>410</v>
      </c>
      <c r="B320" s="4">
        <v>0</v>
      </c>
      <c r="C320" s="4">
        <v>0</v>
      </c>
      <c r="D320" s="4">
        <v>247818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</row>
    <row r="321" spans="1:9" x14ac:dyDescent="0.2">
      <c r="A321" s="5" t="s">
        <v>411</v>
      </c>
      <c r="B321" s="4">
        <v>0</v>
      </c>
      <c r="C321" s="4">
        <v>0</v>
      </c>
      <c r="D321" s="4">
        <v>-237937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</row>
    <row r="322" spans="1:9" x14ac:dyDescent="0.2">
      <c r="A322" s="5" t="s">
        <v>412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</row>
    <row r="323" spans="1:9" x14ac:dyDescent="0.2">
      <c r="A323" s="5" t="s">
        <v>413</v>
      </c>
      <c r="B323" s="4">
        <v>0</v>
      </c>
      <c r="C323" s="4">
        <v>0</v>
      </c>
      <c r="D323" s="4">
        <v>82568776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</row>
    <row r="324" spans="1:9" x14ac:dyDescent="0.2">
      <c r="A324" s="5" t="s">
        <v>414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</row>
    <row r="325" spans="1:9" x14ac:dyDescent="0.2">
      <c r="A325" s="5" t="s">
        <v>415</v>
      </c>
      <c r="B325" s="4">
        <v>0</v>
      </c>
      <c r="C325" s="4">
        <v>0</v>
      </c>
      <c r="D325" s="4">
        <v>-28899072</v>
      </c>
      <c r="E325" s="4">
        <v>0</v>
      </c>
      <c r="F325" s="4">
        <v>0</v>
      </c>
      <c r="G325" s="4">
        <v>0</v>
      </c>
      <c r="H325" s="4">
        <v>0</v>
      </c>
      <c r="I325" s="4">
        <v>0</v>
      </c>
    </row>
    <row r="326" spans="1:9" x14ac:dyDescent="0.2">
      <c r="A326" s="5" t="s">
        <v>416</v>
      </c>
      <c r="B326" s="4">
        <v>0</v>
      </c>
      <c r="C326" s="4">
        <v>0</v>
      </c>
      <c r="D326" s="4">
        <v>31513854</v>
      </c>
      <c r="E326" s="4">
        <v>0</v>
      </c>
      <c r="F326" s="4">
        <v>0</v>
      </c>
      <c r="G326" s="4">
        <v>0</v>
      </c>
      <c r="H326" s="4">
        <v>0</v>
      </c>
      <c r="I326" s="4">
        <v>0</v>
      </c>
    </row>
    <row r="327" spans="1:9" x14ac:dyDescent="0.2">
      <c r="A327" s="5" t="s">
        <v>417</v>
      </c>
      <c r="B327" s="4">
        <v>0</v>
      </c>
      <c r="C327" s="4">
        <v>0</v>
      </c>
      <c r="D327" s="4">
        <v>-1267862</v>
      </c>
      <c r="E327" s="4">
        <v>0</v>
      </c>
      <c r="F327" s="4">
        <v>0</v>
      </c>
      <c r="G327" s="4">
        <v>0</v>
      </c>
      <c r="H327" s="4">
        <v>0</v>
      </c>
      <c r="I327" s="4">
        <v>0</v>
      </c>
    </row>
    <row r="328" spans="1:9" x14ac:dyDescent="0.2">
      <c r="A328" s="5" t="s">
        <v>418</v>
      </c>
      <c r="B328" s="4">
        <v>0</v>
      </c>
      <c r="C328" s="4">
        <v>0</v>
      </c>
      <c r="D328" s="4">
        <v>0</v>
      </c>
      <c r="E328" s="4">
        <v>0</v>
      </c>
      <c r="F328" s="4">
        <v>0</v>
      </c>
      <c r="G328" s="4">
        <v>0</v>
      </c>
      <c r="H328" s="4">
        <v>0</v>
      </c>
      <c r="I328" s="4">
        <v>0</v>
      </c>
    </row>
    <row r="329" spans="1:9" x14ac:dyDescent="0.2">
      <c r="A329" s="5" t="s">
        <v>419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</row>
    <row r="330" spans="1:9" x14ac:dyDescent="0.2">
      <c r="A330" s="5" t="s">
        <v>420</v>
      </c>
      <c r="B330" s="4">
        <v>0</v>
      </c>
      <c r="C330" s="4">
        <v>0</v>
      </c>
      <c r="D330" s="4">
        <v>5430987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</row>
    <row r="331" spans="1:9" x14ac:dyDescent="0.2">
      <c r="A331" s="5" t="s">
        <v>421</v>
      </c>
      <c r="B331" s="4">
        <v>0</v>
      </c>
      <c r="C331" s="4">
        <v>0</v>
      </c>
      <c r="D331" s="4">
        <v>-5185348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</row>
    <row r="332" spans="1:9" x14ac:dyDescent="0.2">
      <c r="A332" s="5" t="s">
        <v>422</v>
      </c>
      <c r="B332" s="4">
        <v>0</v>
      </c>
      <c r="C332" s="4">
        <v>0</v>
      </c>
      <c r="D332" s="4">
        <v>0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</row>
    <row r="333" spans="1:9" x14ac:dyDescent="0.2">
      <c r="A333" s="5" t="s">
        <v>423</v>
      </c>
      <c r="B333" s="4">
        <v>0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</row>
    <row r="335" spans="1:9" x14ac:dyDescent="0.2">
      <c r="A335" s="25" t="s">
        <v>424</v>
      </c>
      <c r="B335" s="26"/>
      <c r="C335" s="26"/>
      <c r="D335" s="26"/>
      <c r="E335" s="26"/>
      <c r="F335" s="26"/>
      <c r="G335" s="26"/>
      <c r="H335" s="26"/>
      <c r="I335" s="26"/>
    </row>
    <row r="336" spans="1:9" x14ac:dyDescent="0.2">
      <c r="A336" s="5" t="s">
        <v>425</v>
      </c>
      <c r="B336" s="4">
        <v>0</v>
      </c>
      <c r="C336" s="4">
        <v>0</v>
      </c>
      <c r="D336" s="4">
        <v>6931825.5199999996</v>
      </c>
      <c r="E336" s="4">
        <v>11034765</v>
      </c>
      <c r="F336" s="4">
        <v>9834107</v>
      </c>
      <c r="G336" s="4">
        <v>8604354</v>
      </c>
      <c r="H336" s="4">
        <v>7887998</v>
      </c>
      <c r="I336" s="4">
        <v>7414282</v>
      </c>
    </row>
    <row r="338" spans="1:9" x14ac:dyDescent="0.2">
      <c r="A338" s="9" t="s">
        <v>291</v>
      </c>
    </row>
    <row r="339" spans="1:9" x14ac:dyDescent="0.2">
      <c r="A339" s="5" t="s">
        <v>426</v>
      </c>
      <c r="B339" s="4">
        <v>0</v>
      </c>
      <c r="C339" s="4">
        <v>0</v>
      </c>
      <c r="D339" s="4">
        <v>0</v>
      </c>
      <c r="E339" s="4">
        <v>-1724189.2242308699</v>
      </c>
      <c r="F339" s="4">
        <v>-1265821.6221848601</v>
      </c>
      <c r="G339" s="4">
        <v>-1030911.19412802</v>
      </c>
      <c r="H339" s="4">
        <v>-900229.18098936998</v>
      </c>
      <c r="I339" s="4">
        <v>-801036.32832726405</v>
      </c>
    </row>
    <row r="340" spans="1:9" x14ac:dyDescent="0.2">
      <c r="A340" s="5" t="s">
        <v>427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</row>
    <row r="341" spans="1:9" x14ac:dyDescent="0.2">
      <c r="A341" s="5" t="s">
        <v>428</v>
      </c>
      <c r="B341" s="27">
        <v>0</v>
      </c>
      <c r="C341" s="27">
        <v>0</v>
      </c>
      <c r="D341" s="27">
        <v>0</v>
      </c>
      <c r="E341" s="27">
        <v>-1724189.2242308699</v>
      </c>
      <c r="F341" s="27">
        <v>-1265821.6221848601</v>
      </c>
      <c r="G341" s="27">
        <v>-1030911.19412802</v>
      </c>
      <c r="H341" s="27">
        <v>-900229.18098936998</v>
      </c>
      <c r="I341" s="27">
        <v>-801036.32832726405</v>
      </c>
    </row>
    <row r="342" spans="1:9" x14ac:dyDescent="0.2">
      <c r="A342" s="9" t="s">
        <v>294</v>
      </c>
    </row>
    <row r="343" spans="1:9" x14ac:dyDescent="0.2">
      <c r="A343" s="5" t="s">
        <v>404</v>
      </c>
      <c r="B343" s="4">
        <v>0</v>
      </c>
      <c r="C343" s="4">
        <v>0</v>
      </c>
      <c r="D343" s="4">
        <v>-2174876.4970461898</v>
      </c>
      <c r="E343" s="4">
        <v>-3558717.07301878</v>
      </c>
      <c r="F343" s="4">
        <v>-2272148.0363489799</v>
      </c>
      <c r="G343" s="4">
        <v>-1683260.11494676</v>
      </c>
      <c r="H343" s="4">
        <v>-1268433.4880937899</v>
      </c>
      <c r="I343" s="4">
        <v>-1218508.9038599799</v>
      </c>
    </row>
    <row r="344" spans="1:9" x14ac:dyDescent="0.2">
      <c r="A344" s="5" t="s">
        <v>405</v>
      </c>
      <c r="B344" s="4">
        <v>0</v>
      </c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</row>
    <row r="345" spans="1:9" x14ac:dyDescent="0.2">
      <c r="A345" s="5" t="s">
        <v>406</v>
      </c>
      <c r="B345" s="4">
        <v>0</v>
      </c>
      <c r="C345" s="4">
        <v>0</v>
      </c>
      <c r="D345" s="4">
        <v>-9706762.6991251204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</row>
    <row r="346" spans="1:9" x14ac:dyDescent="0.2">
      <c r="A346" s="5" t="s">
        <v>407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</row>
    <row r="347" spans="1:9" x14ac:dyDescent="0.2">
      <c r="A347" s="5" t="s">
        <v>408</v>
      </c>
      <c r="B347" s="4">
        <v>0</v>
      </c>
      <c r="C347" s="4">
        <v>0</v>
      </c>
      <c r="D347" s="4">
        <v>8237064</v>
      </c>
      <c r="E347" s="4">
        <v>21882974</v>
      </c>
      <c r="F347" s="4">
        <v>13993732</v>
      </c>
      <c r="G347" s="4">
        <v>10635441</v>
      </c>
      <c r="H347" s="4">
        <v>8712218</v>
      </c>
      <c r="I347" s="4">
        <v>7447332</v>
      </c>
    </row>
    <row r="348" spans="1:9" x14ac:dyDescent="0.2">
      <c r="A348" s="5" t="s">
        <v>409</v>
      </c>
      <c r="B348" s="4">
        <v>0</v>
      </c>
      <c r="C348" s="4">
        <v>0</v>
      </c>
      <c r="D348" s="4">
        <v>-115708109.52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</row>
    <row r="349" spans="1:9" x14ac:dyDescent="0.2">
      <c r="A349" s="5" t="s">
        <v>410</v>
      </c>
      <c r="B349" s="4">
        <v>0</v>
      </c>
      <c r="C349" s="4">
        <v>0</v>
      </c>
      <c r="D349" s="4">
        <v>243870.69</v>
      </c>
      <c r="E349" s="4">
        <v>-15791</v>
      </c>
      <c r="F349" s="4">
        <v>-15791</v>
      </c>
      <c r="G349" s="4">
        <v>-15791</v>
      </c>
      <c r="H349" s="4">
        <v>-15791</v>
      </c>
      <c r="I349" s="4">
        <v>-15791</v>
      </c>
    </row>
    <row r="350" spans="1:9" x14ac:dyDescent="0.2">
      <c r="A350" s="5" t="s">
        <v>411</v>
      </c>
      <c r="B350" s="4">
        <v>0</v>
      </c>
      <c r="C350" s="4">
        <v>0</v>
      </c>
      <c r="D350" s="4">
        <v>-235519.65</v>
      </c>
      <c r="E350" s="4">
        <v>9667</v>
      </c>
      <c r="F350" s="4">
        <v>9668</v>
      </c>
      <c r="G350" s="4">
        <v>9668</v>
      </c>
      <c r="H350" s="4">
        <v>9667</v>
      </c>
      <c r="I350" s="4">
        <v>9668</v>
      </c>
    </row>
    <row r="351" spans="1:9" x14ac:dyDescent="0.2">
      <c r="A351" s="5" t="s">
        <v>429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</row>
    <row r="352" spans="1:9" x14ac:dyDescent="0.2">
      <c r="A352" s="5" t="s">
        <v>430</v>
      </c>
      <c r="B352" s="27">
        <v>0</v>
      </c>
      <c r="C352" s="27">
        <v>0</v>
      </c>
      <c r="D352" s="27">
        <v>-119344333.676171</v>
      </c>
      <c r="E352" s="27">
        <v>18318132.9269812</v>
      </c>
      <c r="F352" s="27">
        <v>11715460.963651</v>
      </c>
      <c r="G352" s="27">
        <v>8946057.8850532304</v>
      </c>
      <c r="H352" s="27">
        <v>7437660.5119062001</v>
      </c>
      <c r="I352" s="27">
        <v>6222700.0961400103</v>
      </c>
    </row>
    <row r="354" spans="1:9" x14ac:dyDescent="0.2">
      <c r="A354" s="5" t="s">
        <v>431</v>
      </c>
      <c r="B354" s="4">
        <v>0</v>
      </c>
      <c r="C354" s="4">
        <v>0</v>
      </c>
      <c r="D354" s="4">
        <v>-112412508.15617099</v>
      </c>
      <c r="E354" s="4">
        <v>27628708.702750299</v>
      </c>
      <c r="F354" s="4">
        <v>20283746.341466099</v>
      </c>
      <c r="G354" s="4">
        <v>16519500.6909252</v>
      </c>
      <c r="H354" s="4">
        <v>14425429.3309168</v>
      </c>
      <c r="I354" s="4">
        <v>12835945.767812699</v>
      </c>
    </row>
    <row r="356" spans="1:9" x14ac:dyDescent="0.2">
      <c r="A356" s="5" t="s">
        <v>432</v>
      </c>
      <c r="B356" s="4">
        <v>0</v>
      </c>
      <c r="C356" s="4">
        <v>0</v>
      </c>
      <c r="D356" s="4">
        <v>0</v>
      </c>
      <c r="E356" s="4">
        <v>112412508.15617099</v>
      </c>
      <c r="F356" s="4">
        <v>84783799.453420907</v>
      </c>
      <c r="G356" s="4">
        <v>64500053.111954801</v>
      </c>
      <c r="H356" s="4">
        <v>47980552.421029598</v>
      </c>
      <c r="I356" s="4">
        <v>33555123.090112798</v>
      </c>
    </row>
    <row r="357" spans="1:9" x14ac:dyDescent="0.2">
      <c r="A357" s="5" t="s">
        <v>433</v>
      </c>
      <c r="B357" s="4">
        <v>0</v>
      </c>
      <c r="C357" s="4">
        <v>0</v>
      </c>
      <c r="D357" s="4">
        <v>112412508.15617099</v>
      </c>
      <c r="E357" s="4">
        <v>0</v>
      </c>
      <c r="F357" s="4">
        <v>0</v>
      </c>
      <c r="G357" s="4">
        <v>0</v>
      </c>
      <c r="H357" s="4">
        <v>0</v>
      </c>
      <c r="I357" s="4">
        <v>0</v>
      </c>
    </row>
    <row r="358" spans="1:9" x14ac:dyDescent="0.2">
      <c r="A358" s="5" t="s">
        <v>434</v>
      </c>
      <c r="B358" s="4">
        <v>0</v>
      </c>
      <c r="C358" s="4">
        <v>0</v>
      </c>
      <c r="D358" s="4">
        <v>0</v>
      </c>
      <c r="E358" s="4">
        <v>0</v>
      </c>
      <c r="F358" s="4">
        <v>0</v>
      </c>
      <c r="G358" s="4">
        <v>0</v>
      </c>
      <c r="H358" s="4">
        <v>0</v>
      </c>
      <c r="I358" s="4">
        <v>0</v>
      </c>
    </row>
    <row r="359" spans="1:9" x14ac:dyDescent="0.2">
      <c r="A359" s="5" t="s">
        <v>435</v>
      </c>
      <c r="B359" s="4">
        <v>0</v>
      </c>
      <c r="C359" s="4">
        <v>0</v>
      </c>
      <c r="D359" s="4">
        <v>0</v>
      </c>
      <c r="E359" s="4">
        <v>-27628708.702750299</v>
      </c>
      <c r="F359" s="4">
        <v>-20283746.341466099</v>
      </c>
      <c r="G359" s="4">
        <v>-16519500.6909252</v>
      </c>
      <c r="H359" s="4">
        <v>-14425429.3309168</v>
      </c>
      <c r="I359" s="4">
        <v>-12835945.767812699</v>
      </c>
    </row>
    <row r="360" spans="1:9" x14ac:dyDescent="0.2">
      <c r="A360" s="5" t="s">
        <v>436</v>
      </c>
      <c r="B360" s="4">
        <v>0</v>
      </c>
      <c r="C360" s="4">
        <v>0</v>
      </c>
      <c r="D360" s="4">
        <v>0</v>
      </c>
      <c r="E360" s="4">
        <v>-27628708.702750299</v>
      </c>
      <c r="F360" s="4">
        <v>-20283746.341466099</v>
      </c>
      <c r="G360" s="4">
        <v>-16519500.6909252</v>
      </c>
      <c r="H360" s="4">
        <v>-14425429.3309168</v>
      </c>
      <c r="I360" s="4">
        <v>-12835945.767812699</v>
      </c>
    </row>
    <row r="361" spans="1:9" x14ac:dyDescent="0.2">
      <c r="A361" s="5" t="s">
        <v>437</v>
      </c>
      <c r="B361" s="4">
        <v>0</v>
      </c>
      <c r="C361" s="4">
        <v>0</v>
      </c>
      <c r="D361" s="4">
        <v>112412508.15617099</v>
      </c>
      <c r="E361" s="4">
        <v>84783799.453420907</v>
      </c>
      <c r="F361" s="4">
        <v>64500053.111954801</v>
      </c>
      <c r="G361" s="4">
        <v>47980552.421029598</v>
      </c>
      <c r="H361" s="4">
        <v>33555123.090112798</v>
      </c>
      <c r="I361" s="4">
        <v>20719177.322299998</v>
      </c>
    </row>
    <row r="363" spans="1:9" x14ac:dyDescent="0.2">
      <c r="A363" s="5" t="s">
        <v>438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</row>
    <row r="364" spans="1:9" s="29" customFormat="1" x14ac:dyDescent="0.2">
      <c r="A364" s="28" t="s">
        <v>439</v>
      </c>
      <c r="B364" s="29">
        <v>0</v>
      </c>
      <c r="C364" s="29">
        <v>0</v>
      </c>
      <c r="D364" s="29">
        <v>0.06</v>
      </c>
      <c r="E364" s="29">
        <v>0.06</v>
      </c>
      <c r="F364" s="29">
        <v>0.06</v>
      </c>
      <c r="G364" s="29">
        <v>0.06</v>
      </c>
      <c r="H364" s="29">
        <v>0.06</v>
      </c>
      <c r="I364" s="29">
        <v>0.06</v>
      </c>
    </row>
    <row r="365" spans="1:9" x14ac:dyDescent="0.2">
      <c r="A365" s="3" t="s">
        <v>440</v>
      </c>
      <c r="B365" s="30">
        <v>0</v>
      </c>
      <c r="C365" s="30">
        <v>0</v>
      </c>
      <c r="D365" s="30">
        <v>0</v>
      </c>
      <c r="E365" s="30">
        <v>0</v>
      </c>
      <c r="F365" s="30">
        <v>0</v>
      </c>
      <c r="G365" s="30">
        <v>0</v>
      </c>
      <c r="H365" s="30">
        <v>0</v>
      </c>
      <c r="I365" s="30">
        <v>0</v>
      </c>
    </row>
    <row r="367" spans="1:9" x14ac:dyDescent="0.2">
      <c r="A367" s="9" t="s">
        <v>441</v>
      </c>
    </row>
    <row r="368" spans="1:9" x14ac:dyDescent="0.2">
      <c r="A368" s="5" t="s">
        <v>442</v>
      </c>
      <c r="B368" s="4">
        <v>0</v>
      </c>
      <c r="C368" s="4">
        <v>0</v>
      </c>
      <c r="D368" s="4">
        <v>130492.589822771</v>
      </c>
      <c r="E368" s="4">
        <v>213523.024381127</v>
      </c>
      <c r="F368" s="4">
        <v>136328.88218093899</v>
      </c>
      <c r="G368" s="4">
        <v>100995.606896806</v>
      </c>
      <c r="H368" s="4">
        <v>76106.009285627704</v>
      </c>
      <c r="I368" s="4">
        <v>73110.534231599202</v>
      </c>
    </row>
    <row r="369" spans="1:9" x14ac:dyDescent="0.2">
      <c r="A369" s="5" t="s">
        <v>443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</row>
    <row r="370" spans="1:9" x14ac:dyDescent="0.2">
      <c r="A370" s="5" t="s">
        <v>444</v>
      </c>
      <c r="B370" s="4">
        <v>0</v>
      </c>
      <c r="C370" s="4">
        <v>0</v>
      </c>
      <c r="D370" s="4">
        <v>582405.76194750704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</row>
    <row r="371" spans="1:9" x14ac:dyDescent="0.2">
      <c r="A371" s="5" t="s">
        <v>445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</row>
    <row r="372" spans="1:9" x14ac:dyDescent="0.2">
      <c r="A372" s="5" t="s">
        <v>446</v>
      </c>
      <c r="B372" s="4">
        <v>0</v>
      </c>
      <c r="C372" s="4">
        <v>0</v>
      </c>
      <c r="D372" s="4">
        <v>-494223.83999999898</v>
      </c>
      <c r="E372" s="4">
        <v>-1312978.44</v>
      </c>
      <c r="F372" s="4">
        <v>-839623.91999999899</v>
      </c>
      <c r="G372" s="4">
        <v>-638126.46</v>
      </c>
      <c r="H372" s="4">
        <v>-522733.07999999903</v>
      </c>
      <c r="I372" s="4">
        <v>-446839.92</v>
      </c>
    </row>
    <row r="373" spans="1:9" x14ac:dyDescent="0.2">
      <c r="A373" s="5" t="s">
        <v>447</v>
      </c>
      <c r="B373" s="4">
        <v>0</v>
      </c>
      <c r="C373" s="4">
        <v>0</v>
      </c>
      <c r="D373" s="4">
        <v>6942486.5712000001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</row>
    <row r="374" spans="1:9" x14ac:dyDescent="0.2">
      <c r="A374" s="5" t="s">
        <v>448</v>
      </c>
      <c r="B374" s="4">
        <v>0</v>
      </c>
      <c r="C374" s="4">
        <v>0</v>
      </c>
      <c r="D374" s="4">
        <v>-14632.241400000001</v>
      </c>
      <c r="E374" s="4">
        <v>947.46</v>
      </c>
      <c r="F374" s="4">
        <v>947.46</v>
      </c>
      <c r="G374" s="4">
        <v>947.46</v>
      </c>
      <c r="H374" s="4">
        <v>947.46</v>
      </c>
      <c r="I374" s="4">
        <v>947.46</v>
      </c>
    </row>
    <row r="375" spans="1:9" x14ac:dyDescent="0.2">
      <c r="A375" s="5" t="s">
        <v>449</v>
      </c>
      <c r="B375" s="4">
        <v>0</v>
      </c>
      <c r="C375" s="4">
        <v>0</v>
      </c>
      <c r="D375" s="4">
        <v>14131.179</v>
      </c>
      <c r="E375" s="4">
        <v>-580.02</v>
      </c>
      <c r="F375" s="4">
        <v>-580.08000000000004</v>
      </c>
      <c r="G375" s="4">
        <v>-580.08000000000004</v>
      </c>
      <c r="H375" s="4">
        <v>-580.02</v>
      </c>
      <c r="I375" s="4">
        <v>-580.08000000000004</v>
      </c>
    </row>
    <row r="376" spans="1:9" x14ac:dyDescent="0.2">
      <c r="A376" s="5" t="s">
        <v>450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</row>
    <row r="377" spans="1:9" x14ac:dyDescent="0.2">
      <c r="A377" s="5" t="s">
        <v>451</v>
      </c>
      <c r="B377" s="4">
        <v>0</v>
      </c>
      <c r="C377" s="4">
        <v>0</v>
      </c>
      <c r="D377" s="4">
        <v>7160660.0205702698</v>
      </c>
      <c r="E377" s="4">
        <v>-1099087.97561887</v>
      </c>
      <c r="F377" s="4">
        <v>-702927.65781906003</v>
      </c>
      <c r="G377" s="4">
        <v>-536763.47310319298</v>
      </c>
      <c r="H377" s="4">
        <v>-446259.63071437198</v>
      </c>
      <c r="I377" s="4">
        <v>-373362.00576839998</v>
      </c>
    </row>
    <row r="378" spans="1:9" x14ac:dyDescent="0.2">
      <c r="A378" s="5" t="s">
        <v>452</v>
      </c>
      <c r="B378" s="4">
        <v>0</v>
      </c>
      <c r="C378" s="4">
        <v>0</v>
      </c>
      <c r="D378" s="4">
        <v>-6744750.4893702799</v>
      </c>
      <c r="E378" s="4">
        <v>1657722.52216502</v>
      </c>
      <c r="F378" s="4">
        <v>1217024.78048796</v>
      </c>
      <c r="G378" s="4">
        <v>991170.04145551205</v>
      </c>
      <c r="H378" s="4">
        <v>865525.75985500996</v>
      </c>
      <c r="I378" s="4">
        <v>770156.74606876401</v>
      </c>
    </row>
    <row r="379" spans="1:9" x14ac:dyDescent="0.2">
      <c r="A379" s="3" t="s">
        <v>453</v>
      </c>
      <c r="B379" s="30">
        <v>0</v>
      </c>
      <c r="C379" s="30">
        <v>0</v>
      </c>
      <c r="D379" s="30">
        <v>415909.53119999898</v>
      </c>
      <c r="E379" s="30">
        <v>558634.54654614697</v>
      </c>
      <c r="F379" s="30">
        <v>514097.12266890798</v>
      </c>
      <c r="G379" s="30">
        <v>454406.56835231802</v>
      </c>
      <c r="H379" s="30">
        <v>419266.129140637</v>
      </c>
      <c r="I379" s="30">
        <v>396794.74030036398</v>
      </c>
    </row>
    <row r="381" spans="1:9" x14ac:dyDescent="0.2">
      <c r="A381" s="5" t="s">
        <v>454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</row>
    <row r="382" spans="1:9" x14ac:dyDescent="0.2">
      <c r="A382" s="5" t="s">
        <v>455</v>
      </c>
      <c r="B382" s="4">
        <v>0</v>
      </c>
      <c r="C382" s="4">
        <v>0</v>
      </c>
      <c r="D382" s="4">
        <v>415909.53119999898</v>
      </c>
      <c r="E382" s="4">
        <v>558634.54654614697</v>
      </c>
      <c r="F382" s="4">
        <v>514097.12266890798</v>
      </c>
      <c r="G382" s="4">
        <v>454406.56835231802</v>
      </c>
      <c r="H382" s="4">
        <v>419266.129140637</v>
      </c>
      <c r="I382" s="4">
        <v>396794.74030036398</v>
      </c>
    </row>
    <row r="383" spans="1:9" ht="10.8" thickBot="1" x14ac:dyDescent="0.25">
      <c r="A383" s="3" t="s">
        <v>456</v>
      </c>
      <c r="B383" s="31">
        <v>0</v>
      </c>
      <c r="C383" s="31">
        <v>0</v>
      </c>
      <c r="D383" s="31">
        <v>415909.53119999898</v>
      </c>
      <c r="E383" s="31">
        <v>558634.54654614697</v>
      </c>
      <c r="F383" s="31">
        <v>514097.12266890798</v>
      </c>
      <c r="G383" s="31">
        <v>454406.56835231802</v>
      </c>
      <c r="H383" s="31">
        <v>419266.129140637</v>
      </c>
      <c r="I383" s="31">
        <v>396794.74030036398</v>
      </c>
    </row>
    <row r="384" spans="1:9" ht="10.8" thickTop="1" x14ac:dyDescent="0.2"/>
    <row r="385" spans="1:9" x14ac:dyDescent="0.2">
      <c r="A385" s="32"/>
      <c r="B385" s="33"/>
      <c r="C385" s="33"/>
      <c r="D385" s="33"/>
      <c r="E385" s="33"/>
      <c r="F385" s="33"/>
      <c r="G385" s="33"/>
      <c r="H385" s="33"/>
      <c r="I385" s="33"/>
    </row>
    <row r="386" spans="1:9" x14ac:dyDescent="0.2">
      <c r="A386" s="9" t="s">
        <v>457</v>
      </c>
    </row>
    <row r="387" spans="1:9" x14ac:dyDescent="0.2">
      <c r="A387" s="5" t="s">
        <v>419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</row>
    <row r="388" spans="1:9" x14ac:dyDescent="0.2">
      <c r="A388" s="5" t="s">
        <v>422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</row>
    <row r="389" spans="1:9" x14ac:dyDescent="0.2">
      <c r="A389" s="5" t="s">
        <v>458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</row>
    <row r="391" spans="1:9" x14ac:dyDescent="0.2">
      <c r="A391" s="5" t="s">
        <v>420</v>
      </c>
      <c r="B391" s="4">
        <v>0</v>
      </c>
      <c r="C391" s="4">
        <v>0</v>
      </c>
      <c r="D391" s="4">
        <v>5430987</v>
      </c>
      <c r="E391" s="4">
        <v>0</v>
      </c>
      <c r="F391" s="4">
        <v>0</v>
      </c>
      <c r="G391" s="4">
        <v>0</v>
      </c>
      <c r="H391" s="4">
        <v>0</v>
      </c>
      <c r="I391" s="4">
        <v>0</v>
      </c>
    </row>
    <row r="392" spans="1:9" x14ac:dyDescent="0.2">
      <c r="A392" s="5" t="s">
        <v>421</v>
      </c>
      <c r="B392" s="4">
        <v>0</v>
      </c>
      <c r="C392" s="4">
        <v>0</v>
      </c>
      <c r="D392" s="4">
        <v>-5185348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</row>
    <row r="393" spans="1:9" x14ac:dyDescent="0.2">
      <c r="A393" s="5" t="s">
        <v>459</v>
      </c>
      <c r="B393" s="4">
        <v>0</v>
      </c>
      <c r="C393" s="4">
        <v>0</v>
      </c>
      <c r="D393" s="4">
        <v>245639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</row>
    <row r="395" spans="1:9" x14ac:dyDescent="0.2">
      <c r="A395" s="5" t="s">
        <v>460</v>
      </c>
      <c r="B395" s="4">
        <v>0</v>
      </c>
      <c r="C395" s="4">
        <v>0</v>
      </c>
      <c r="D395" s="4">
        <v>245639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</row>
    <row r="397" spans="1:9" x14ac:dyDescent="0.2">
      <c r="A397" s="5" t="s">
        <v>403</v>
      </c>
      <c r="B397" s="4">
        <v>1</v>
      </c>
      <c r="C397" s="4">
        <v>1</v>
      </c>
      <c r="D397" s="4">
        <v>1</v>
      </c>
      <c r="E397" s="4">
        <v>1</v>
      </c>
      <c r="F397" s="4">
        <v>1</v>
      </c>
      <c r="G397" s="4">
        <v>1</v>
      </c>
      <c r="H397" s="4">
        <v>1</v>
      </c>
      <c r="I397" s="4">
        <v>1</v>
      </c>
    </row>
    <row r="398" spans="1:9" x14ac:dyDescent="0.2">
      <c r="A398" s="5" t="s">
        <v>461</v>
      </c>
      <c r="B398" s="4">
        <v>0</v>
      </c>
      <c r="C398" s="4">
        <v>0</v>
      </c>
      <c r="D398" s="4">
        <v>0</v>
      </c>
      <c r="E398" s="4">
        <v>0</v>
      </c>
      <c r="F398" s="4">
        <v>0</v>
      </c>
      <c r="G398" s="4">
        <v>0</v>
      </c>
      <c r="H398" s="4">
        <v>0</v>
      </c>
      <c r="I398" s="4">
        <v>0</v>
      </c>
    </row>
    <row r="399" spans="1:9" x14ac:dyDescent="0.2">
      <c r="A399" s="5" t="s">
        <v>423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</row>
    <row r="401" spans="1:9" x14ac:dyDescent="0.2">
      <c r="A401" s="25" t="s">
        <v>462</v>
      </c>
      <c r="B401" s="26"/>
      <c r="C401" s="26"/>
      <c r="D401" s="26"/>
      <c r="E401" s="26"/>
      <c r="F401" s="26"/>
      <c r="G401" s="26"/>
      <c r="H401" s="26"/>
      <c r="I401" s="26"/>
    </row>
    <row r="402" spans="1:9" x14ac:dyDescent="0.2">
      <c r="A402" s="5" t="s">
        <v>425</v>
      </c>
      <c r="B402" s="4">
        <v>0</v>
      </c>
      <c r="C402" s="4">
        <v>0</v>
      </c>
      <c r="D402" s="4">
        <v>6931825.5199999996</v>
      </c>
      <c r="E402" s="4">
        <v>11034765</v>
      </c>
      <c r="F402" s="4">
        <v>9834107</v>
      </c>
      <c r="G402" s="4">
        <v>8604354</v>
      </c>
      <c r="H402" s="4">
        <v>7887998</v>
      </c>
      <c r="I402" s="4">
        <v>7414282</v>
      </c>
    </row>
    <row r="404" spans="1:9" x14ac:dyDescent="0.2">
      <c r="A404" s="9" t="s">
        <v>291</v>
      </c>
    </row>
    <row r="405" spans="1:9" x14ac:dyDescent="0.2">
      <c r="A405" s="5" t="s">
        <v>426</v>
      </c>
      <c r="B405" s="4">
        <v>0</v>
      </c>
      <c r="C405" s="4">
        <v>0</v>
      </c>
      <c r="D405" s="4">
        <v>6603110.7290935004</v>
      </c>
      <c r="E405" s="4">
        <v>-1724189.2242308699</v>
      </c>
      <c r="F405" s="4">
        <v>-1265821.6221848601</v>
      </c>
      <c r="G405" s="4">
        <v>-1030911.19412802</v>
      </c>
      <c r="H405" s="4">
        <v>-900229.18098936998</v>
      </c>
      <c r="I405" s="4">
        <v>-801036.32832726405</v>
      </c>
    </row>
    <row r="406" spans="1:9" x14ac:dyDescent="0.2">
      <c r="A406" s="5" t="s">
        <v>463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</row>
    <row r="407" spans="1:9" x14ac:dyDescent="0.2">
      <c r="A407" s="5" t="s">
        <v>428</v>
      </c>
      <c r="B407" s="27">
        <v>0</v>
      </c>
      <c r="C407" s="27">
        <v>0</v>
      </c>
      <c r="D407" s="27">
        <v>6603110.7290935004</v>
      </c>
      <c r="E407" s="27">
        <v>-1724189.2242308699</v>
      </c>
      <c r="F407" s="27">
        <v>-1265821.6221848601</v>
      </c>
      <c r="G407" s="27">
        <v>-1030911.19412802</v>
      </c>
      <c r="H407" s="27">
        <v>-900229.18098936998</v>
      </c>
      <c r="I407" s="27">
        <v>-801036.32832726405</v>
      </c>
    </row>
    <row r="408" spans="1:9" x14ac:dyDescent="0.2">
      <c r="A408" s="9" t="s">
        <v>294</v>
      </c>
    </row>
    <row r="409" spans="1:9" x14ac:dyDescent="0.2">
      <c r="A409" s="5" t="s">
        <v>404</v>
      </c>
      <c r="B409" s="4">
        <v>0</v>
      </c>
      <c r="C409" s="4">
        <v>0</v>
      </c>
      <c r="D409" s="4">
        <v>-2174876.4970461898</v>
      </c>
      <c r="E409" s="4">
        <v>-3558717.07301878</v>
      </c>
      <c r="F409" s="4">
        <v>-2272148.0363489799</v>
      </c>
      <c r="G409" s="4">
        <v>-1683260.11494676</v>
      </c>
      <c r="H409" s="4">
        <v>-1268433.4880937899</v>
      </c>
      <c r="I409" s="4">
        <v>-1218508.9038599799</v>
      </c>
    </row>
    <row r="410" spans="1:9" x14ac:dyDescent="0.2">
      <c r="A410" s="5" t="s">
        <v>405</v>
      </c>
      <c r="B410" s="4">
        <v>0</v>
      </c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</row>
    <row r="411" spans="1:9" x14ac:dyDescent="0.2">
      <c r="A411" s="5" t="s">
        <v>406</v>
      </c>
      <c r="B411" s="4">
        <v>0</v>
      </c>
      <c r="C411" s="4">
        <v>0</v>
      </c>
      <c r="D411" s="4">
        <v>-9706762.6991251204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</row>
    <row r="412" spans="1:9" x14ac:dyDescent="0.2">
      <c r="A412" s="5" t="s">
        <v>407</v>
      </c>
      <c r="B412" s="4">
        <v>0</v>
      </c>
      <c r="C412" s="4">
        <v>0</v>
      </c>
      <c r="D412" s="4">
        <v>0</v>
      </c>
      <c r="E412" s="4">
        <v>0</v>
      </c>
      <c r="F412" s="4">
        <v>0</v>
      </c>
      <c r="G412" s="4">
        <v>0</v>
      </c>
      <c r="H412" s="4">
        <v>0</v>
      </c>
      <c r="I412" s="4">
        <v>0</v>
      </c>
    </row>
    <row r="413" spans="1:9" x14ac:dyDescent="0.2">
      <c r="A413" s="5" t="s">
        <v>408</v>
      </c>
      <c r="B413" s="4">
        <v>0</v>
      </c>
      <c r="C413" s="4">
        <v>0</v>
      </c>
      <c r="D413" s="4">
        <v>8237064</v>
      </c>
      <c r="E413" s="4">
        <v>21882974</v>
      </c>
      <c r="F413" s="4">
        <v>13993732</v>
      </c>
      <c r="G413" s="4">
        <v>10635441</v>
      </c>
      <c r="H413" s="4">
        <v>8712218</v>
      </c>
      <c r="I413" s="4">
        <v>7447332</v>
      </c>
    </row>
    <row r="414" spans="1:9" x14ac:dyDescent="0.2">
      <c r="A414" s="5" t="s">
        <v>409</v>
      </c>
      <c r="B414" s="4">
        <v>0</v>
      </c>
      <c r="C414" s="4">
        <v>0</v>
      </c>
      <c r="D414" s="4">
        <v>-115708109.52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</row>
    <row r="415" spans="1:9" x14ac:dyDescent="0.2">
      <c r="A415" s="5" t="s">
        <v>410</v>
      </c>
      <c r="B415" s="4">
        <v>0</v>
      </c>
      <c r="C415" s="4">
        <v>0</v>
      </c>
      <c r="D415" s="4">
        <v>243870.69</v>
      </c>
      <c r="E415" s="4">
        <v>-15791</v>
      </c>
      <c r="F415" s="4">
        <v>-15791</v>
      </c>
      <c r="G415" s="4">
        <v>-15791</v>
      </c>
      <c r="H415" s="4">
        <v>-15791</v>
      </c>
      <c r="I415" s="4">
        <v>-15791</v>
      </c>
    </row>
    <row r="416" spans="1:9" x14ac:dyDescent="0.2">
      <c r="A416" s="5" t="s">
        <v>411</v>
      </c>
      <c r="B416" s="4">
        <v>0</v>
      </c>
      <c r="C416" s="4">
        <v>0</v>
      </c>
      <c r="D416" s="4">
        <v>-235519.65</v>
      </c>
      <c r="E416" s="4">
        <v>9667</v>
      </c>
      <c r="F416" s="4">
        <v>9668</v>
      </c>
      <c r="G416" s="4">
        <v>9668</v>
      </c>
      <c r="H416" s="4">
        <v>9667</v>
      </c>
      <c r="I416" s="4">
        <v>9668</v>
      </c>
    </row>
    <row r="417" spans="1:9" x14ac:dyDescent="0.2">
      <c r="A417" s="5" t="s">
        <v>464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</row>
    <row r="418" spans="1:9" x14ac:dyDescent="0.2">
      <c r="A418" s="5" t="s">
        <v>430</v>
      </c>
      <c r="B418" s="27">
        <v>0</v>
      </c>
      <c r="C418" s="27">
        <v>0</v>
      </c>
      <c r="D418" s="27">
        <v>-119344333.676171</v>
      </c>
      <c r="E418" s="27">
        <v>18318132.9269812</v>
      </c>
      <c r="F418" s="27">
        <v>11715460.963651</v>
      </c>
      <c r="G418" s="27">
        <v>8946057.8850532304</v>
      </c>
      <c r="H418" s="27">
        <v>7437660.5119062001</v>
      </c>
      <c r="I418" s="27">
        <v>6222700.0961400103</v>
      </c>
    </row>
    <row r="420" spans="1:9" x14ac:dyDescent="0.2">
      <c r="A420" s="5" t="s">
        <v>358</v>
      </c>
      <c r="B420" s="4">
        <v>0</v>
      </c>
      <c r="C420" s="4">
        <v>0</v>
      </c>
      <c r="D420" s="4">
        <v>0</v>
      </c>
      <c r="E420" s="4">
        <v>0</v>
      </c>
      <c r="F420" s="4">
        <v>0</v>
      </c>
      <c r="G420" s="4">
        <v>0</v>
      </c>
      <c r="H420" s="4">
        <v>0</v>
      </c>
      <c r="I420" s="4">
        <v>0</v>
      </c>
    </row>
    <row r="422" spans="1:9" x14ac:dyDescent="0.2">
      <c r="A422" s="5" t="s">
        <v>465</v>
      </c>
      <c r="B422" s="4">
        <v>0</v>
      </c>
      <c r="C422" s="4">
        <v>0</v>
      </c>
      <c r="D422" s="4">
        <v>-105809397.427077</v>
      </c>
      <c r="E422" s="4">
        <v>27628708.702750299</v>
      </c>
      <c r="F422" s="4">
        <v>20283746.341466099</v>
      </c>
      <c r="G422" s="4">
        <v>16519500.6909252</v>
      </c>
      <c r="H422" s="4">
        <v>14425429.3309168</v>
      </c>
      <c r="I422" s="4">
        <v>12835945.767812699</v>
      </c>
    </row>
    <row r="423" spans="1:9" s="29" customFormat="1" x14ac:dyDescent="0.2">
      <c r="A423" s="28" t="s">
        <v>466</v>
      </c>
      <c r="B423" s="29">
        <v>0.35</v>
      </c>
      <c r="C423" s="29">
        <v>0.35</v>
      </c>
      <c r="D423" s="29">
        <v>0.35</v>
      </c>
      <c r="E423" s="29">
        <v>0.35</v>
      </c>
      <c r="F423" s="29">
        <v>0.35</v>
      </c>
      <c r="G423" s="29">
        <v>0.35</v>
      </c>
      <c r="H423" s="29">
        <v>0.35</v>
      </c>
      <c r="I423" s="29">
        <v>0.35</v>
      </c>
    </row>
    <row r="424" spans="1:9" x14ac:dyDescent="0.2">
      <c r="A424" s="3" t="s">
        <v>467</v>
      </c>
      <c r="B424" s="30">
        <v>0</v>
      </c>
      <c r="C424" s="30">
        <v>0</v>
      </c>
      <c r="D424" s="30">
        <v>-37033289.681477197</v>
      </c>
      <c r="E424" s="30">
        <v>9670048.0459626094</v>
      </c>
      <c r="F424" s="30">
        <v>7099311.2195131499</v>
      </c>
      <c r="G424" s="30">
        <v>5781825.2418238204</v>
      </c>
      <c r="H424" s="30">
        <v>5048900.2658208897</v>
      </c>
      <c r="I424" s="30">
        <v>4492581.0187344598</v>
      </c>
    </row>
    <row r="426" spans="1:9" x14ac:dyDescent="0.2">
      <c r="A426" s="9" t="s">
        <v>441</v>
      </c>
    </row>
    <row r="427" spans="1:9" x14ac:dyDescent="0.2">
      <c r="A427" s="5" t="s">
        <v>468</v>
      </c>
      <c r="B427" s="4">
        <v>0</v>
      </c>
      <c r="C427" s="4">
        <v>0</v>
      </c>
      <c r="D427" s="4">
        <v>715534.36752819899</v>
      </c>
      <c r="E427" s="4">
        <v>1170817.9170231801</v>
      </c>
      <c r="F427" s="4">
        <v>747536.70395881694</v>
      </c>
      <c r="G427" s="4">
        <v>553792.57781748602</v>
      </c>
      <c r="H427" s="4">
        <v>417314.61758285802</v>
      </c>
      <c r="I427" s="4">
        <v>400889.429369936</v>
      </c>
    </row>
    <row r="428" spans="1:9" x14ac:dyDescent="0.2">
      <c r="A428" s="5" t="s">
        <v>469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</row>
    <row r="429" spans="1:9" x14ac:dyDescent="0.2">
      <c r="A429" s="5" t="s">
        <v>470</v>
      </c>
      <c r="B429" s="4">
        <v>0</v>
      </c>
      <c r="C429" s="4">
        <v>0</v>
      </c>
      <c r="D429" s="4">
        <v>3193524.9280121601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</row>
    <row r="430" spans="1:9" x14ac:dyDescent="0.2">
      <c r="A430" s="5" t="s">
        <v>471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</row>
    <row r="431" spans="1:9" x14ac:dyDescent="0.2">
      <c r="A431" s="5" t="s">
        <v>472</v>
      </c>
      <c r="B431" s="4">
        <v>0</v>
      </c>
      <c r="C431" s="4">
        <v>0</v>
      </c>
      <c r="D431" s="4">
        <v>-2709994.0559999999</v>
      </c>
      <c r="E431" s="4">
        <v>-7199498.4460000005</v>
      </c>
      <c r="F431" s="4">
        <v>-4603937.8279999997</v>
      </c>
      <c r="G431" s="4">
        <v>-3499060.0890000002</v>
      </c>
      <c r="H431" s="4">
        <v>-2866319.7220000001</v>
      </c>
      <c r="I431" s="4">
        <v>-2450172.2280000001</v>
      </c>
    </row>
    <row r="432" spans="1:9" x14ac:dyDescent="0.2">
      <c r="A432" s="5" t="s">
        <v>473</v>
      </c>
      <c r="B432" s="4">
        <v>0</v>
      </c>
      <c r="C432" s="4">
        <v>0</v>
      </c>
      <c r="D432" s="4">
        <v>38067968.032080002</v>
      </c>
      <c r="E432" s="4">
        <v>0</v>
      </c>
      <c r="F432" s="4">
        <v>0</v>
      </c>
      <c r="G432" s="4">
        <v>0</v>
      </c>
      <c r="H432" s="4">
        <v>0</v>
      </c>
      <c r="I432" s="4">
        <v>0</v>
      </c>
    </row>
    <row r="433" spans="1:9" x14ac:dyDescent="0.2">
      <c r="A433" s="5" t="s">
        <v>474</v>
      </c>
      <c r="B433" s="4">
        <v>0</v>
      </c>
      <c r="C433" s="4">
        <v>0</v>
      </c>
      <c r="D433" s="4">
        <v>-80233.457009999998</v>
      </c>
      <c r="E433" s="4">
        <v>5195.2389999999996</v>
      </c>
      <c r="F433" s="4">
        <v>5195.2389999999996</v>
      </c>
      <c r="G433" s="4">
        <v>5195.2389999999996</v>
      </c>
      <c r="H433" s="4">
        <v>5195.2389999999996</v>
      </c>
      <c r="I433" s="4">
        <v>5195.2389999999996</v>
      </c>
    </row>
    <row r="434" spans="1:9" x14ac:dyDescent="0.2">
      <c r="A434" s="5" t="s">
        <v>475</v>
      </c>
      <c r="B434" s="4">
        <v>0</v>
      </c>
      <c r="C434" s="4">
        <v>0</v>
      </c>
      <c r="D434" s="4">
        <v>77485.964850000004</v>
      </c>
      <c r="E434" s="4">
        <v>-3180.4430000000002</v>
      </c>
      <c r="F434" s="4">
        <v>-3180.7719999999999</v>
      </c>
      <c r="G434" s="4">
        <v>-3180.7719999999999</v>
      </c>
      <c r="H434" s="4">
        <v>-3180.4430000000002</v>
      </c>
      <c r="I434" s="4">
        <v>-3180.7719999999999</v>
      </c>
    </row>
    <row r="435" spans="1:9" x14ac:dyDescent="0.2">
      <c r="A435" s="5" t="s">
        <v>476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</row>
    <row r="436" spans="1:9" x14ac:dyDescent="0.2">
      <c r="A436" s="5" t="s">
        <v>477</v>
      </c>
      <c r="B436" s="4">
        <v>0</v>
      </c>
      <c r="C436" s="4">
        <v>0</v>
      </c>
      <c r="D436" s="4">
        <v>2360662.6712795901</v>
      </c>
      <c r="E436" s="4">
        <v>-580202.88275775698</v>
      </c>
      <c r="F436" s="4">
        <v>-425958.67317078903</v>
      </c>
      <c r="G436" s="4">
        <v>-346909.51450942899</v>
      </c>
      <c r="H436" s="4">
        <v>-302934.01594925299</v>
      </c>
      <c r="I436" s="4">
        <v>-269554.86112406699</v>
      </c>
    </row>
    <row r="437" spans="1:9" x14ac:dyDescent="0.2">
      <c r="A437" s="3" t="s">
        <v>478</v>
      </c>
      <c r="B437" s="30">
        <v>0</v>
      </c>
      <c r="C437" s="30">
        <v>0</v>
      </c>
      <c r="D437" s="30">
        <v>41624948.450739898</v>
      </c>
      <c r="E437" s="30">
        <v>-6606868.6157345697</v>
      </c>
      <c r="F437" s="30">
        <v>-4280345.33021197</v>
      </c>
      <c r="G437" s="30">
        <v>-3290162.5586919398</v>
      </c>
      <c r="H437" s="30">
        <v>-2749924.3243663898</v>
      </c>
      <c r="I437" s="30">
        <v>-2316823.1927541299</v>
      </c>
    </row>
    <row r="439" spans="1:9" x14ac:dyDescent="0.2">
      <c r="A439" s="5" t="s">
        <v>479</v>
      </c>
      <c r="B439" s="4">
        <v>0</v>
      </c>
      <c r="C439" s="4">
        <v>0</v>
      </c>
      <c r="D439" s="4">
        <v>-37033289.681477197</v>
      </c>
      <c r="E439" s="4">
        <v>9670048.0459626094</v>
      </c>
      <c r="F439" s="4">
        <v>7099311.2195131499</v>
      </c>
      <c r="G439" s="4">
        <v>5781825.2418238204</v>
      </c>
      <c r="H439" s="4">
        <v>5048900.2658208897</v>
      </c>
      <c r="I439" s="4">
        <v>4492581.0187344598</v>
      </c>
    </row>
    <row r="440" spans="1:9" x14ac:dyDescent="0.2">
      <c r="A440" s="5" t="s">
        <v>480</v>
      </c>
      <c r="B440" s="4">
        <v>0</v>
      </c>
      <c r="C440" s="4">
        <v>0</v>
      </c>
      <c r="D440" s="4">
        <v>41624948.450739898</v>
      </c>
      <c r="E440" s="4">
        <v>-6606868.6157345697</v>
      </c>
      <c r="F440" s="4">
        <v>-4280345.33021197</v>
      </c>
      <c r="G440" s="4">
        <v>-3290162.5586919398</v>
      </c>
      <c r="H440" s="4">
        <v>-2749924.3243663898</v>
      </c>
      <c r="I440" s="4">
        <v>-2316823.1927541299</v>
      </c>
    </row>
    <row r="441" spans="1:9" ht="10.8" thickBot="1" x14ac:dyDescent="0.25">
      <c r="A441" s="3" t="s">
        <v>481</v>
      </c>
      <c r="B441" s="31">
        <v>0</v>
      </c>
      <c r="C441" s="31">
        <v>0</v>
      </c>
      <c r="D441" s="31">
        <v>4591658.7692627199</v>
      </c>
      <c r="E441" s="31">
        <v>3063179.4302280401</v>
      </c>
      <c r="F441" s="31">
        <v>2818965.8893011799</v>
      </c>
      <c r="G441" s="31">
        <v>2491662.6831318699</v>
      </c>
      <c r="H441" s="31">
        <v>2298975.9414544902</v>
      </c>
      <c r="I441" s="31">
        <v>2175757.8259803299</v>
      </c>
    </row>
    <row r="442" spans="1:9" ht="10.8" thickTop="1" x14ac:dyDescent="0.2"/>
    <row r="443" spans="1:9" x14ac:dyDescent="0.2">
      <c r="A443" s="32"/>
      <c r="B443" s="33"/>
      <c r="C443" s="33"/>
      <c r="D443" s="33"/>
      <c r="E443" s="33"/>
      <c r="F443" s="33"/>
      <c r="G443" s="33"/>
      <c r="H443" s="33"/>
      <c r="I443" s="33"/>
    </row>
    <row r="445" spans="1:9" ht="10.8" thickBot="1" x14ac:dyDescent="0.25">
      <c r="A445" s="9" t="s">
        <v>482</v>
      </c>
      <c r="B445" s="34">
        <v>0</v>
      </c>
      <c r="C445" s="34">
        <v>0</v>
      </c>
      <c r="D445" s="34">
        <v>5007568.30046272</v>
      </c>
      <c r="E445" s="34">
        <v>3621813.9767741901</v>
      </c>
      <c r="F445" s="34">
        <v>3333063.01197008</v>
      </c>
      <c r="G445" s="34">
        <v>2946069.2514841901</v>
      </c>
      <c r="H445" s="34">
        <v>2718242.0705951299</v>
      </c>
      <c r="I445" s="34">
        <v>2572552.56628069</v>
      </c>
    </row>
    <row r="446" spans="1:9" ht="10.8" thickTop="1" x14ac:dyDescent="0.2"/>
    <row r="447" spans="1:9" x14ac:dyDescent="0.2">
      <c r="A447" s="32"/>
      <c r="B447" s="33"/>
      <c r="C447" s="33"/>
      <c r="D447" s="33"/>
      <c r="E447" s="33"/>
      <c r="F447" s="33"/>
      <c r="G447" s="33"/>
      <c r="H447" s="33"/>
      <c r="I447" s="33"/>
    </row>
    <row r="449" spans="1:9" x14ac:dyDescent="0.2">
      <c r="A449" s="5" t="s">
        <v>403</v>
      </c>
      <c r="B449" s="4">
        <v>1</v>
      </c>
      <c r="C449" s="4">
        <v>1</v>
      </c>
      <c r="D449" s="4">
        <v>1</v>
      </c>
      <c r="E449" s="4">
        <v>1</v>
      </c>
      <c r="F449" s="4">
        <v>1</v>
      </c>
      <c r="G449" s="4">
        <v>1</v>
      </c>
      <c r="H449" s="4">
        <v>1</v>
      </c>
      <c r="I449" s="4">
        <v>1</v>
      </c>
    </row>
    <row r="450" spans="1:9" x14ac:dyDescent="0.2">
      <c r="A450" s="5" t="s">
        <v>483</v>
      </c>
      <c r="B450" s="4">
        <v>0</v>
      </c>
      <c r="C450" s="4">
        <v>0</v>
      </c>
      <c r="D450" s="4">
        <v>-37033289.681477197</v>
      </c>
      <c r="E450" s="4">
        <v>9670048.0459626094</v>
      </c>
      <c r="F450" s="4">
        <v>7099311.2195131499</v>
      </c>
      <c r="G450" s="4">
        <v>5781825.2418238204</v>
      </c>
      <c r="H450" s="4">
        <v>5048900.2658208897</v>
      </c>
      <c r="I450" s="4">
        <v>4492581.0187344598</v>
      </c>
    </row>
    <row r="451" spans="1:9" x14ac:dyDescent="0.2">
      <c r="A451" s="5" t="s">
        <v>423</v>
      </c>
      <c r="B451" s="4">
        <v>0</v>
      </c>
      <c r="C451" s="4">
        <v>0</v>
      </c>
      <c r="D451" s="4">
        <v>0</v>
      </c>
      <c r="E451" s="4">
        <v>0</v>
      </c>
      <c r="F451" s="4">
        <v>0</v>
      </c>
      <c r="G451" s="4">
        <v>0</v>
      </c>
      <c r="H451" s="4">
        <v>0</v>
      </c>
      <c r="I451" s="4">
        <v>0</v>
      </c>
    </row>
    <row r="454" spans="1:9" x14ac:dyDescent="0.2">
      <c r="A454" s="9" t="s">
        <v>484</v>
      </c>
    </row>
    <row r="455" spans="1:9" x14ac:dyDescent="0.2">
      <c r="A455" s="5" t="s">
        <v>415</v>
      </c>
      <c r="B455" s="4">
        <v>0</v>
      </c>
      <c r="C455" s="4">
        <v>0</v>
      </c>
      <c r="D455" s="4">
        <v>-28899072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</row>
    <row r="456" spans="1:9" x14ac:dyDescent="0.2">
      <c r="A456" s="5" t="s">
        <v>418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</row>
    <row r="457" spans="1:9" x14ac:dyDescent="0.2">
      <c r="A457" s="5" t="s">
        <v>485</v>
      </c>
      <c r="B457" s="4">
        <v>0</v>
      </c>
      <c r="C457" s="4">
        <v>0</v>
      </c>
      <c r="D457" s="4">
        <v>-28899072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</row>
    <row r="459" spans="1:9" x14ac:dyDescent="0.2">
      <c r="A459" s="5" t="s">
        <v>416</v>
      </c>
      <c r="B459" s="4">
        <v>0</v>
      </c>
      <c r="C459" s="4">
        <v>0</v>
      </c>
      <c r="D459" s="4">
        <v>31513854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</row>
    <row r="460" spans="1:9" x14ac:dyDescent="0.2">
      <c r="A460" s="5" t="s">
        <v>417</v>
      </c>
      <c r="B460" s="4">
        <v>0</v>
      </c>
      <c r="C460" s="4">
        <v>0</v>
      </c>
      <c r="D460" s="4">
        <v>-1267862</v>
      </c>
      <c r="E460" s="4">
        <v>0</v>
      </c>
      <c r="F460" s="4">
        <v>0</v>
      </c>
      <c r="G460" s="4">
        <v>0</v>
      </c>
      <c r="H460" s="4">
        <v>0</v>
      </c>
      <c r="I460" s="4">
        <v>0</v>
      </c>
    </row>
    <row r="461" spans="1:9" x14ac:dyDescent="0.2">
      <c r="A461" s="5" t="s">
        <v>486</v>
      </c>
      <c r="B461" s="4">
        <v>0</v>
      </c>
      <c r="C461" s="4">
        <v>0</v>
      </c>
      <c r="D461" s="4">
        <v>30245992</v>
      </c>
      <c r="E461" s="4">
        <v>0</v>
      </c>
      <c r="F461" s="4">
        <v>0</v>
      </c>
      <c r="G461" s="4">
        <v>0</v>
      </c>
      <c r="H461" s="4">
        <v>0</v>
      </c>
      <c r="I461" s="4">
        <v>0</v>
      </c>
    </row>
    <row r="463" spans="1:9" x14ac:dyDescent="0.2">
      <c r="A463" s="5" t="s">
        <v>487</v>
      </c>
      <c r="B463" s="4">
        <v>0</v>
      </c>
      <c r="C463" s="4">
        <v>0</v>
      </c>
      <c r="D463" s="4">
        <v>1346920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</row>
    <row r="465" spans="1:9" x14ac:dyDescent="0.2">
      <c r="A465" s="35" t="s">
        <v>1185</v>
      </c>
      <c r="B465" s="36"/>
      <c r="C465" s="36"/>
      <c r="D465" s="36"/>
      <c r="E465" s="36"/>
      <c r="F465" s="36"/>
      <c r="G465" s="36"/>
      <c r="H465" s="36"/>
      <c r="I465" s="36"/>
    </row>
    <row r="466" spans="1:9" x14ac:dyDescent="0.2">
      <c r="A466" s="5" t="s">
        <v>488</v>
      </c>
      <c r="B466" s="4">
        <v>0</v>
      </c>
      <c r="C466" s="4">
        <v>0</v>
      </c>
      <c r="D466" s="4">
        <v>-112412508.15617099</v>
      </c>
      <c r="E466" s="4">
        <v>29352897.9269812</v>
      </c>
      <c r="F466" s="4">
        <v>21549567.963651001</v>
      </c>
      <c r="G466" s="4">
        <v>17550411.885053199</v>
      </c>
      <c r="H466" s="4">
        <v>15325658.511906199</v>
      </c>
      <c r="I466" s="4">
        <v>13636982.096139999</v>
      </c>
    </row>
    <row r="467" spans="1:9" s="29" customFormat="1" x14ac:dyDescent="0.2">
      <c r="A467" s="28" t="s">
        <v>439</v>
      </c>
      <c r="B467" s="29">
        <v>0</v>
      </c>
      <c r="C467" s="29">
        <v>0</v>
      </c>
      <c r="D467" s="29">
        <v>0.06</v>
      </c>
      <c r="E467" s="29">
        <v>0.06</v>
      </c>
      <c r="F467" s="29">
        <v>0.06</v>
      </c>
      <c r="G467" s="29">
        <v>0.06</v>
      </c>
      <c r="H467" s="29">
        <v>0.06</v>
      </c>
      <c r="I467" s="29">
        <v>0.06</v>
      </c>
    </row>
    <row r="468" spans="1:9" x14ac:dyDescent="0.2">
      <c r="A468" s="5" t="s">
        <v>489</v>
      </c>
      <c r="B468" s="4">
        <v>0</v>
      </c>
      <c r="C468" s="4">
        <v>0</v>
      </c>
      <c r="D468" s="4">
        <v>-6744750.4893702799</v>
      </c>
      <c r="E468" s="4">
        <v>1761173.8756188699</v>
      </c>
      <c r="F468" s="4">
        <v>1292974.0778190601</v>
      </c>
      <c r="G468" s="4">
        <v>1053024.7131031901</v>
      </c>
      <c r="H468" s="4">
        <v>919539.51071437204</v>
      </c>
      <c r="I468" s="4">
        <v>818218.92576839996</v>
      </c>
    </row>
    <row r="469" spans="1:9" x14ac:dyDescent="0.2">
      <c r="A469" s="5" t="s">
        <v>490</v>
      </c>
      <c r="B469" s="4">
        <v>0</v>
      </c>
      <c r="C469" s="4">
        <v>0</v>
      </c>
      <c r="D469" s="4">
        <v>-2360662.6712795901</v>
      </c>
      <c r="E469" s="4">
        <v>616410.85646660498</v>
      </c>
      <c r="F469" s="4">
        <v>452540.92723667098</v>
      </c>
      <c r="G469" s="4">
        <v>368558.64958611701</v>
      </c>
      <c r="H469" s="4">
        <v>321838.82875003002</v>
      </c>
      <c r="I469" s="4">
        <v>286376.62401894003</v>
      </c>
    </row>
    <row r="470" spans="1:9" x14ac:dyDescent="0.2">
      <c r="A470" s="37"/>
      <c r="B470" s="38"/>
      <c r="C470" s="38"/>
      <c r="D470" s="38"/>
      <c r="E470" s="38"/>
      <c r="F470" s="38"/>
      <c r="G470" s="38"/>
      <c r="H470" s="38"/>
      <c r="I470" s="38"/>
    </row>
    <row r="471" spans="1:9" x14ac:dyDescent="0.2">
      <c r="A471" s="5" t="s">
        <v>491</v>
      </c>
      <c r="B471" s="4">
        <v>0</v>
      </c>
      <c r="C471" s="4">
        <v>0</v>
      </c>
      <c r="D471" s="4">
        <v>-110051845.484891</v>
      </c>
      <c r="E471" s="4">
        <v>28736487.070514601</v>
      </c>
      <c r="F471" s="4">
        <v>21097027.036414299</v>
      </c>
      <c r="G471" s="4">
        <v>17181853.235467099</v>
      </c>
      <c r="H471" s="4">
        <v>15003819.683156099</v>
      </c>
      <c r="I471" s="4">
        <v>13350605.472121</v>
      </c>
    </row>
    <row r="472" spans="1:9" s="29" customFormat="1" x14ac:dyDescent="0.2">
      <c r="A472" s="28" t="s">
        <v>492</v>
      </c>
      <c r="B472" s="29">
        <v>0.06</v>
      </c>
      <c r="C472" s="29">
        <v>0.06</v>
      </c>
      <c r="D472" s="29">
        <v>0.06</v>
      </c>
      <c r="E472" s="29">
        <v>0.06</v>
      </c>
      <c r="F472" s="29">
        <v>0.06</v>
      </c>
      <c r="G472" s="29">
        <v>0.06</v>
      </c>
      <c r="H472" s="29">
        <v>0.06</v>
      </c>
      <c r="I472" s="29">
        <v>0.06</v>
      </c>
    </row>
    <row r="473" spans="1:9" x14ac:dyDescent="0.2">
      <c r="A473" s="5" t="s">
        <v>1186</v>
      </c>
      <c r="B473" s="4">
        <v>0</v>
      </c>
      <c r="C473" s="4">
        <v>0</v>
      </c>
      <c r="D473" s="4">
        <v>6603110.7290935004</v>
      </c>
      <c r="E473" s="4">
        <v>-1724189.2242308699</v>
      </c>
      <c r="F473" s="4">
        <v>-1265821.6221848601</v>
      </c>
      <c r="G473" s="4">
        <v>-1030911.19412802</v>
      </c>
      <c r="H473" s="4">
        <v>-900229.18098936998</v>
      </c>
      <c r="I473" s="4">
        <v>-801036.32832726405</v>
      </c>
    </row>
    <row r="474" spans="1:9" x14ac:dyDescent="0.2">
      <c r="A474" s="5" t="s">
        <v>1187</v>
      </c>
      <c r="B474" s="4">
        <v>0</v>
      </c>
      <c r="C474" s="4">
        <v>0</v>
      </c>
      <c r="D474" s="4">
        <v>6603110.7290935004</v>
      </c>
      <c r="E474" s="4">
        <v>-1724189.2242308699</v>
      </c>
      <c r="F474" s="4">
        <v>-1265821.6221848601</v>
      </c>
      <c r="G474" s="4">
        <v>-1030911.19412802</v>
      </c>
      <c r="H474" s="4">
        <v>-900229.18098936998</v>
      </c>
      <c r="I474" s="4">
        <v>-801036.32832726405</v>
      </c>
    </row>
    <row r="476" spans="1:9" x14ac:dyDescent="0.2">
      <c r="A476" s="39" t="s">
        <v>1188</v>
      </c>
      <c r="B476" s="38"/>
      <c r="C476" s="38"/>
      <c r="D476" s="38"/>
      <c r="E476" s="38"/>
      <c r="F476" s="38"/>
      <c r="G476" s="38"/>
      <c r="H476" s="38"/>
      <c r="I476" s="38"/>
    </row>
    <row r="477" spans="1:9" x14ac:dyDescent="0.2">
      <c r="A477" s="5" t="s">
        <v>493</v>
      </c>
      <c r="B477" s="4">
        <v>0</v>
      </c>
      <c r="C477" s="4">
        <v>0</v>
      </c>
      <c r="D477" s="4">
        <v>6931825.5199999996</v>
      </c>
      <c r="E477" s="4">
        <v>11034765</v>
      </c>
      <c r="F477" s="4">
        <v>9834107</v>
      </c>
      <c r="G477" s="4">
        <v>8604354</v>
      </c>
      <c r="H477" s="4">
        <v>7887998</v>
      </c>
      <c r="I477" s="4">
        <v>7414282</v>
      </c>
    </row>
    <row r="478" spans="1:9" x14ac:dyDescent="0.2">
      <c r="A478" s="5" t="s">
        <v>494</v>
      </c>
      <c r="B478" s="4">
        <v>0</v>
      </c>
      <c r="C478" s="4">
        <v>0</v>
      </c>
      <c r="D478" s="4">
        <v>-119344333.676171</v>
      </c>
      <c r="E478" s="4">
        <v>18318132.9269812</v>
      </c>
      <c r="F478" s="4">
        <v>11715460.963651</v>
      </c>
      <c r="G478" s="4">
        <v>8946057.8850532304</v>
      </c>
      <c r="H478" s="4">
        <v>7437660.5119062001</v>
      </c>
      <c r="I478" s="4">
        <v>6222700.0961400103</v>
      </c>
    </row>
    <row r="479" spans="1:9" x14ac:dyDescent="0.2">
      <c r="A479" s="5" t="s">
        <v>495</v>
      </c>
      <c r="B479" s="4">
        <v>0</v>
      </c>
      <c r="C479" s="4">
        <v>0</v>
      </c>
      <c r="D479" s="4">
        <v>-112412508.15617099</v>
      </c>
      <c r="E479" s="4">
        <v>29352897.9269812</v>
      </c>
      <c r="F479" s="4">
        <v>21549567.963651001</v>
      </c>
      <c r="G479" s="4">
        <v>17550411.885053199</v>
      </c>
      <c r="H479" s="4">
        <v>15325658.511906199</v>
      </c>
      <c r="I479" s="4">
        <v>13636982.096139999</v>
      </c>
    </row>
    <row r="481" spans="1:9" x14ac:dyDescent="0.2">
      <c r="A481" s="9" t="s">
        <v>496</v>
      </c>
      <c r="B481" s="4">
        <v>0</v>
      </c>
      <c r="C481" s="4">
        <v>0</v>
      </c>
      <c r="D481" s="4">
        <v>0</v>
      </c>
      <c r="E481" s="4">
        <v>0</v>
      </c>
      <c r="F481" s="4">
        <v>0</v>
      </c>
      <c r="G481" s="4">
        <v>0</v>
      </c>
      <c r="H481" s="4">
        <v>0</v>
      </c>
      <c r="I481" s="4">
        <v>0</v>
      </c>
    </row>
    <row r="482" spans="1:9" x14ac:dyDescent="0.2">
      <c r="A482" s="5" t="s">
        <v>11</v>
      </c>
      <c r="B482" s="4">
        <v>0</v>
      </c>
      <c r="C482" s="4">
        <v>-36614471</v>
      </c>
      <c r="D482" s="4">
        <v>-94248725.883486003</v>
      </c>
      <c r="E482" s="4">
        <v>-16277700.270457501</v>
      </c>
      <c r="F482" s="4">
        <v>-66035931.645437703</v>
      </c>
      <c r="G482" s="4">
        <v>-74758538.821567997</v>
      </c>
      <c r="H482" s="4">
        <v>-46971760.326908998</v>
      </c>
      <c r="I482" s="4">
        <v>-71430962.152049094</v>
      </c>
    </row>
    <row r="483" spans="1:9" x14ac:dyDescent="0.2">
      <c r="A483" s="5" t="s">
        <v>12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</row>
    <row r="484" spans="1:9" x14ac:dyDescent="0.2">
      <c r="A484" s="5" t="s">
        <v>497</v>
      </c>
      <c r="B484" s="4">
        <v>0</v>
      </c>
      <c r="C484" s="4">
        <v>-36614471</v>
      </c>
      <c r="D484" s="4">
        <v>-94248725.883486003</v>
      </c>
      <c r="E484" s="4">
        <v>-16277700.270457501</v>
      </c>
      <c r="F484" s="4">
        <v>-66035931.645437703</v>
      </c>
      <c r="G484" s="4">
        <v>-74758538.821567997</v>
      </c>
      <c r="H484" s="4">
        <v>-46971760.326908998</v>
      </c>
      <c r="I484" s="4">
        <v>-71430962.152049094</v>
      </c>
    </row>
    <row r="485" spans="1:9" x14ac:dyDescent="0.2">
      <c r="A485" s="5" t="s">
        <v>498</v>
      </c>
      <c r="B485" s="4">
        <v>0</v>
      </c>
      <c r="C485" s="4">
        <v>-36614471</v>
      </c>
      <c r="D485" s="4">
        <v>-94248725.883486003</v>
      </c>
      <c r="E485" s="4">
        <v>-16277700.270457501</v>
      </c>
      <c r="F485" s="4">
        <v>-66035931.645437703</v>
      </c>
      <c r="G485" s="4">
        <v>-74758538.821567997</v>
      </c>
      <c r="H485" s="4">
        <v>-46971760.326908998</v>
      </c>
      <c r="I485" s="4">
        <v>-71430962.152049094</v>
      </c>
    </row>
    <row r="486" spans="1:9" x14ac:dyDescent="0.2">
      <c r="A486" s="5" t="s">
        <v>403</v>
      </c>
      <c r="B486" s="4">
        <v>0</v>
      </c>
      <c r="C486" s="4">
        <v>0</v>
      </c>
      <c r="D486" s="4">
        <v>1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</row>
    <row r="487" spans="1:9" x14ac:dyDescent="0.2">
      <c r="A487" s="5" t="s">
        <v>499</v>
      </c>
      <c r="B487" s="4">
        <v>0</v>
      </c>
      <c r="C487" s="4">
        <v>0</v>
      </c>
      <c r="D487" s="4">
        <v>1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</row>
    <row r="488" spans="1:9" x14ac:dyDescent="0.2">
      <c r="A488" s="5" t="s">
        <v>1189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</row>
    <row r="489" spans="1:9" x14ac:dyDescent="0.2">
      <c r="A489" s="5" t="s">
        <v>1190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</row>
    <row r="490" spans="1:9" x14ac:dyDescent="0.2">
      <c r="A490" s="5" t="s">
        <v>501</v>
      </c>
      <c r="B490" s="4">
        <v>0</v>
      </c>
      <c r="C490" s="4">
        <v>0</v>
      </c>
      <c r="D490" s="4">
        <v>12</v>
      </c>
      <c r="E490" s="4">
        <v>0</v>
      </c>
      <c r="F490" s="4">
        <v>0</v>
      </c>
      <c r="G490" s="4">
        <v>0</v>
      </c>
      <c r="H490" s="4">
        <v>0</v>
      </c>
      <c r="I490" s="4">
        <v>0</v>
      </c>
    </row>
    <row r="491" spans="1:9" x14ac:dyDescent="0.2">
      <c r="A491" s="5" t="s">
        <v>1191</v>
      </c>
      <c r="B491" s="4">
        <v>0</v>
      </c>
      <c r="C491" s="4">
        <v>0</v>
      </c>
      <c r="D491" s="4">
        <v>6603110.7290935004</v>
      </c>
      <c r="E491" s="4">
        <v>0</v>
      </c>
      <c r="F491" s="4">
        <v>0</v>
      </c>
      <c r="G491" s="4">
        <v>0</v>
      </c>
      <c r="H491" s="4">
        <v>0</v>
      </c>
      <c r="I491" s="4">
        <v>0</v>
      </c>
    </row>
    <row r="492" spans="1:9" x14ac:dyDescent="0.2">
      <c r="A492" s="5" t="s">
        <v>423</v>
      </c>
      <c r="B492" s="4">
        <v>0</v>
      </c>
      <c r="C492" s="4">
        <v>0</v>
      </c>
      <c r="D492" s="4">
        <v>0</v>
      </c>
      <c r="E492" s="4">
        <v>0</v>
      </c>
      <c r="F492" s="4">
        <v>0</v>
      </c>
      <c r="G492" s="4">
        <v>0</v>
      </c>
      <c r="H492" s="4">
        <v>0</v>
      </c>
      <c r="I492" s="4">
        <v>0</v>
      </c>
    </row>
    <row r="493" spans="1:9" x14ac:dyDescent="0.2">
      <c r="A493" s="5" t="s">
        <v>500</v>
      </c>
      <c r="B493" s="4">
        <v>0</v>
      </c>
      <c r="C493" s="4">
        <v>0</v>
      </c>
      <c r="D493" s="4">
        <v>0</v>
      </c>
      <c r="E493" s="4">
        <v>0</v>
      </c>
      <c r="F493" s="4">
        <v>0</v>
      </c>
      <c r="G493" s="4">
        <v>0</v>
      </c>
      <c r="H493" s="4">
        <v>0</v>
      </c>
      <c r="I493" s="4">
        <v>0</v>
      </c>
    </row>
    <row r="494" spans="1:9" x14ac:dyDescent="0.2">
      <c r="A494" s="5" t="s">
        <v>1192</v>
      </c>
      <c r="B494" s="4">
        <v>0</v>
      </c>
      <c r="C494" s="4">
        <v>0</v>
      </c>
      <c r="D494" s="4">
        <v>0</v>
      </c>
      <c r="E494" s="4">
        <v>0</v>
      </c>
      <c r="F494" s="4">
        <v>0</v>
      </c>
      <c r="G494" s="4">
        <v>0</v>
      </c>
      <c r="H494" s="4">
        <v>0</v>
      </c>
      <c r="I494" s="4">
        <v>0</v>
      </c>
    </row>
    <row r="495" spans="1:9" x14ac:dyDescent="0.2">
      <c r="A495" s="5" t="s">
        <v>502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</row>
    <row r="496" spans="1:9" x14ac:dyDescent="0.2">
      <c r="A496" s="5" t="s">
        <v>500</v>
      </c>
      <c r="B496" s="4">
        <v>12</v>
      </c>
      <c r="C496" s="4">
        <v>12</v>
      </c>
      <c r="D496" s="4">
        <v>0</v>
      </c>
      <c r="E496" s="4">
        <v>12</v>
      </c>
      <c r="F496" s="4">
        <v>12</v>
      </c>
      <c r="G496" s="4">
        <v>12</v>
      </c>
      <c r="H496" s="4">
        <v>12</v>
      </c>
      <c r="I496" s="4">
        <v>12</v>
      </c>
    </row>
    <row r="497" spans="1:9" x14ac:dyDescent="0.2">
      <c r="A497" s="5" t="s">
        <v>1193</v>
      </c>
      <c r="B497" s="4">
        <v>0</v>
      </c>
      <c r="C497" s="4">
        <v>0</v>
      </c>
      <c r="D497" s="4">
        <v>0</v>
      </c>
      <c r="E497" s="4">
        <v>-1724189.2242308699</v>
      </c>
      <c r="F497" s="4">
        <v>-1265821.6221848601</v>
      </c>
      <c r="G497" s="4">
        <v>-1030911.19412802</v>
      </c>
      <c r="H497" s="4">
        <v>-900229.18098936998</v>
      </c>
      <c r="I497" s="4">
        <v>-801036.32832726405</v>
      </c>
    </row>
    <row r="498" spans="1:9" x14ac:dyDescent="0.2">
      <c r="A498" s="5" t="s">
        <v>423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</row>
    <row r="499" spans="1:9" x14ac:dyDescent="0.2">
      <c r="A499" s="5" t="s">
        <v>1194</v>
      </c>
      <c r="B499" s="4">
        <v>0</v>
      </c>
      <c r="C499" s="4">
        <v>0</v>
      </c>
      <c r="D499" s="4">
        <v>6603110.7290935004</v>
      </c>
      <c r="E499" s="4">
        <v>-1724189.2242308699</v>
      </c>
      <c r="F499" s="4">
        <v>-1265821.6221848601</v>
      </c>
      <c r="G499" s="4">
        <v>-1030911.19412802</v>
      </c>
      <c r="H499" s="4">
        <v>-900229.18098936998</v>
      </c>
      <c r="I499" s="4">
        <v>-801036.32832726405</v>
      </c>
    </row>
    <row r="501" spans="1:9" s="29" customFormat="1" x14ac:dyDescent="0.2">
      <c r="A501" s="28" t="s">
        <v>503</v>
      </c>
      <c r="B501" s="29">
        <v>1</v>
      </c>
      <c r="C501" s="29">
        <v>1</v>
      </c>
      <c r="D501" s="29">
        <v>0.999999999999999</v>
      </c>
      <c r="E501" s="29">
        <v>0.999999999999999</v>
      </c>
      <c r="F501" s="29">
        <v>1</v>
      </c>
      <c r="G501" s="29">
        <v>0.999999999999999</v>
      </c>
      <c r="H501" s="29">
        <v>1</v>
      </c>
      <c r="I501" s="29">
        <v>1</v>
      </c>
    </row>
    <row r="502" spans="1:9" x14ac:dyDescent="0.2">
      <c r="A502" s="5" t="s">
        <v>504</v>
      </c>
      <c r="B502" s="4">
        <v>0</v>
      </c>
      <c r="C502" s="4">
        <v>0</v>
      </c>
      <c r="D502" s="4">
        <v>6603110.7290935004</v>
      </c>
      <c r="E502" s="4">
        <v>-1724189.2242308699</v>
      </c>
      <c r="F502" s="4">
        <v>-1265821.6221848601</v>
      </c>
      <c r="G502" s="4">
        <v>-1030911.19412802</v>
      </c>
      <c r="H502" s="4">
        <v>-900229.18098936998</v>
      </c>
      <c r="I502" s="4">
        <v>-801036.32832726405</v>
      </c>
    </row>
    <row r="504" spans="1:9" x14ac:dyDescent="0.2">
      <c r="A504" s="5" t="s">
        <v>403</v>
      </c>
      <c r="B504" s="4">
        <v>1</v>
      </c>
      <c r="C504" s="4">
        <v>1</v>
      </c>
      <c r="D504" s="4">
        <v>1</v>
      </c>
      <c r="E504" s="4">
        <v>1</v>
      </c>
      <c r="F504" s="4">
        <v>1</v>
      </c>
      <c r="G504" s="4">
        <v>1</v>
      </c>
      <c r="H504" s="4">
        <v>1</v>
      </c>
      <c r="I504" s="4">
        <v>1</v>
      </c>
    </row>
    <row r="505" spans="1:9" x14ac:dyDescent="0.2">
      <c r="A505" s="5" t="s">
        <v>505</v>
      </c>
      <c r="B505" s="4">
        <v>0</v>
      </c>
      <c r="C505" s="4">
        <v>0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</row>
    <row r="506" spans="1:9" x14ac:dyDescent="0.2">
      <c r="A506" s="5" t="s">
        <v>506</v>
      </c>
      <c r="B506" s="4">
        <v>0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</row>
    <row r="507" spans="1:9" x14ac:dyDescent="0.2">
      <c r="A507" s="5" t="s">
        <v>500</v>
      </c>
      <c r="B507" s="4">
        <v>11</v>
      </c>
      <c r="C507" s="4">
        <v>11</v>
      </c>
      <c r="D507" s="4">
        <v>11</v>
      </c>
      <c r="E507" s="4">
        <v>11</v>
      </c>
      <c r="F507" s="4">
        <v>11</v>
      </c>
      <c r="G507" s="4">
        <v>11</v>
      </c>
      <c r="H507" s="4">
        <v>11</v>
      </c>
      <c r="I507" s="4">
        <v>11</v>
      </c>
    </row>
    <row r="508" spans="1:9" x14ac:dyDescent="0.2">
      <c r="A508" s="5" t="s">
        <v>507</v>
      </c>
      <c r="B508" s="4">
        <v>66</v>
      </c>
      <c r="C508" s="4">
        <v>66</v>
      </c>
      <c r="D508" s="4">
        <v>66</v>
      </c>
      <c r="E508" s="4">
        <v>66</v>
      </c>
      <c r="F508" s="4">
        <v>66</v>
      </c>
      <c r="G508" s="4">
        <v>66</v>
      </c>
      <c r="H508" s="4">
        <v>66</v>
      </c>
      <c r="I508" s="4">
        <v>66</v>
      </c>
    </row>
    <row r="509" spans="1:9" x14ac:dyDescent="0.2">
      <c r="A509" s="5" t="s">
        <v>508</v>
      </c>
      <c r="B509" s="4">
        <v>0</v>
      </c>
      <c r="C509" s="4">
        <v>0</v>
      </c>
      <c r="D509" s="4">
        <v>4402073.8193956604</v>
      </c>
      <c r="E509" s="4">
        <v>-1603053.39941336</v>
      </c>
      <c r="F509" s="4">
        <v>-1173424.8342187901</v>
      </c>
      <c r="G509" s="4">
        <v>-956438.89117418102</v>
      </c>
      <c r="H509" s="4">
        <v>-837881.53143079195</v>
      </c>
      <c r="I509" s="4">
        <v>-744720.73626142798</v>
      </c>
    </row>
    <row r="510" spans="1:9" x14ac:dyDescent="0.2">
      <c r="A510" s="5" t="s">
        <v>423</v>
      </c>
      <c r="B510" s="4">
        <v>0</v>
      </c>
      <c r="C510" s="4">
        <v>0</v>
      </c>
      <c r="D510" s="4">
        <v>0</v>
      </c>
      <c r="E510" s="4">
        <v>0</v>
      </c>
      <c r="F510" s="4">
        <v>0</v>
      </c>
      <c r="G510" s="4">
        <v>0</v>
      </c>
      <c r="H510" s="4">
        <v>0</v>
      </c>
      <c r="I510" s="4">
        <v>0</v>
      </c>
    </row>
    <row r="511" spans="1:9" x14ac:dyDescent="0.2">
      <c r="A511" s="5" t="s">
        <v>509</v>
      </c>
      <c r="B511" s="4">
        <v>66</v>
      </c>
      <c r="C511" s="4">
        <v>66</v>
      </c>
      <c r="D511" s="4">
        <v>66</v>
      </c>
      <c r="E511" s="4">
        <v>66</v>
      </c>
      <c r="F511" s="4">
        <v>66</v>
      </c>
      <c r="G511" s="4">
        <v>66</v>
      </c>
      <c r="H511" s="4">
        <v>66</v>
      </c>
      <c r="I511" s="4">
        <v>66</v>
      </c>
    </row>
    <row r="512" spans="1:9" x14ac:dyDescent="0.2">
      <c r="A512" s="5" t="s">
        <v>510</v>
      </c>
      <c r="B512" s="4">
        <v>0</v>
      </c>
      <c r="C512" s="4">
        <v>0</v>
      </c>
      <c r="D512" s="4">
        <v>6603110.7290935004</v>
      </c>
      <c r="E512" s="4">
        <v>-9389036.4009897504</v>
      </c>
      <c r="F512" s="4">
        <v>-6488332.3921414204</v>
      </c>
      <c r="G512" s="4">
        <v>-5254601.3969265297</v>
      </c>
      <c r="H512" s="4">
        <v>-4641670.8570654998</v>
      </c>
      <c r="I512" s="4">
        <v>-4058721.86092006</v>
      </c>
    </row>
    <row r="514" spans="1:9" x14ac:dyDescent="0.2">
      <c r="A514" s="5" t="s">
        <v>403</v>
      </c>
      <c r="B514" s="4">
        <v>3</v>
      </c>
      <c r="C514" s="4">
        <v>3</v>
      </c>
      <c r="D514" s="4">
        <v>3</v>
      </c>
      <c r="E514" s="4">
        <v>3</v>
      </c>
      <c r="F514" s="4">
        <v>3</v>
      </c>
      <c r="G514" s="4">
        <v>3</v>
      </c>
      <c r="H514" s="4">
        <v>3</v>
      </c>
      <c r="I514" s="4">
        <v>3</v>
      </c>
    </row>
    <row r="515" spans="1:9" x14ac:dyDescent="0.2">
      <c r="A515" s="5" t="s">
        <v>511</v>
      </c>
      <c r="B515" s="4">
        <v>9</v>
      </c>
      <c r="C515" s="4">
        <v>9</v>
      </c>
      <c r="D515" s="4">
        <v>9</v>
      </c>
      <c r="E515" s="4">
        <v>9</v>
      </c>
      <c r="F515" s="4">
        <v>9</v>
      </c>
      <c r="G515" s="4">
        <v>9</v>
      </c>
      <c r="H515" s="4">
        <v>9</v>
      </c>
      <c r="I515" s="4">
        <v>9</v>
      </c>
    </row>
    <row r="516" spans="1:9" x14ac:dyDescent="0.2">
      <c r="A516" s="5" t="s">
        <v>512</v>
      </c>
      <c r="B516" s="4">
        <v>3</v>
      </c>
      <c r="C516" s="4">
        <v>3</v>
      </c>
      <c r="D516" s="4">
        <v>3</v>
      </c>
      <c r="E516" s="4">
        <v>3</v>
      </c>
      <c r="F516" s="4">
        <v>3</v>
      </c>
      <c r="G516" s="4">
        <v>3</v>
      </c>
      <c r="H516" s="4">
        <v>3</v>
      </c>
      <c r="I516" s="4">
        <v>3</v>
      </c>
    </row>
    <row r="517" spans="1:9" x14ac:dyDescent="0.2">
      <c r="A517" s="5" t="s">
        <v>513</v>
      </c>
      <c r="B517" s="4">
        <v>18</v>
      </c>
      <c r="C517" s="4">
        <v>18</v>
      </c>
      <c r="D517" s="4">
        <v>18</v>
      </c>
      <c r="E517" s="4">
        <v>18</v>
      </c>
      <c r="F517" s="4">
        <v>18</v>
      </c>
      <c r="G517" s="4">
        <v>18</v>
      </c>
      <c r="H517" s="4">
        <v>18</v>
      </c>
      <c r="I517" s="4">
        <v>18</v>
      </c>
    </row>
    <row r="518" spans="1:9" x14ac:dyDescent="0.2">
      <c r="A518" s="5" t="s">
        <v>512</v>
      </c>
      <c r="B518" s="4">
        <v>3</v>
      </c>
      <c r="C518" s="4">
        <v>3</v>
      </c>
      <c r="D518" s="4">
        <v>3</v>
      </c>
      <c r="E518" s="4">
        <v>3</v>
      </c>
      <c r="F518" s="4">
        <v>3</v>
      </c>
      <c r="G518" s="4">
        <v>3</v>
      </c>
      <c r="H518" s="4">
        <v>3</v>
      </c>
      <c r="I518" s="4">
        <v>3</v>
      </c>
    </row>
    <row r="519" spans="1:9" x14ac:dyDescent="0.2">
      <c r="A519" s="5" t="s">
        <v>514</v>
      </c>
      <c r="B519" s="4">
        <v>27</v>
      </c>
      <c r="C519" s="4">
        <v>27</v>
      </c>
      <c r="D519" s="4">
        <v>27</v>
      </c>
      <c r="E519" s="4">
        <v>27</v>
      </c>
      <c r="F519" s="4">
        <v>27</v>
      </c>
      <c r="G519" s="4">
        <v>27</v>
      </c>
      <c r="H519" s="4">
        <v>27</v>
      </c>
      <c r="I519" s="4">
        <v>27</v>
      </c>
    </row>
    <row r="520" spans="1:9" x14ac:dyDescent="0.2">
      <c r="A520" s="5" t="s">
        <v>500</v>
      </c>
      <c r="B520" s="4">
        <v>3</v>
      </c>
      <c r="C520" s="4">
        <v>3</v>
      </c>
      <c r="D520" s="4">
        <v>3</v>
      </c>
      <c r="E520" s="4">
        <v>3</v>
      </c>
      <c r="F520" s="4">
        <v>3</v>
      </c>
      <c r="G520" s="4">
        <v>3</v>
      </c>
      <c r="H520" s="4">
        <v>3</v>
      </c>
      <c r="I520" s="4">
        <v>3</v>
      </c>
    </row>
    <row r="521" spans="1:9" x14ac:dyDescent="0.2">
      <c r="A521" s="5" t="s">
        <v>515</v>
      </c>
      <c r="B521" s="4">
        <v>36</v>
      </c>
      <c r="C521" s="4">
        <v>36</v>
      </c>
      <c r="D521" s="4">
        <v>36</v>
      </c>
      <c r="E521" s="4">
        <v>36</v>
      </c>
      <c r="F521" s="4">
        <v>36</v>
      </c>
      <c r="G521" s="4">
        <v>36</v>
      </c>
      <c r="H521" s="4">
        <v>36</v>
      </c>
      <c r="I521" s="4">
        <v>36</v>
      </c>
    </row>
    <row r="522" spans="1:9" x14ac:dyDescent="0.2">
      <c r="A522" s="5" t="s">
        <v>423</v>
      </c>
      <c r="B522" s="4">
        <v>0</v>
      </c>
      <c r="C522" s="4">
        <v>0</v>
      </c>
      <c r="D522" s="4">
        <v>0</v>
      </c>
      <c r="E522" s="4">
        <v>0</v>
      </c>
      <c r="F522" s="4">
        <v>0</v>
      </c>
      <c r="G522" s="4">
        <v>0</v>
      </c>
      <c r="H522" s="4">
        <v>0</v>
      </c>
      <c r="I522" s="4">
        <v>0</v>
      </c>
    </row>
    <row r="523" spans="1:9" x14ac:dyDescent="0.2">
      <c r="A523" s="5" t="s">
        <v>516</v>
      </c>
      <c r="B523" s="4">
        <v>90</v>
      </c>
      <c r="C523" s="4">
        <v>90</v>
      </c>
      <c r="D523" s="4">
        <v>90</v>
      </c>
      <c r="E523" s="4">
        <v>90</v>
      </c>
      <c r="F523" s="4">
        <v>90</v>
      </c>
      <c r="G523" s="4">
        <v>90</v>
      </c>
      <c r="H523" s="4">
        <v>90</v>
      </c>
      <c r="I523" s="4">
        <v>90</v>
      </c>
    </row>
    <row r="524" spans="1:9" x14ac:dyDescent="0.2">
      <c r="A524" s="5" t="s">
        <v>517</v>
      </c>
      <c r="B524" s="4">
        <v>0</v>
      </c>
      <c r="C524" s="4">
        <v>0</v>
      </c>
      <c r="D524" s="4">
        <v>49145448.911654197</v>
      </c>
      <c r="E524" s="4">
        <v>-12837414.849451501</v>
      </c>
      <c r="F524" s="4">
        <v>-9019975.6365111396</v>
      </c>
      <c r="G524" s="4">
        <v>-7316423.7851825804</v>
      </c>
      <c r="H524" s="4">
        <v>-6442129.2190442402</v>
      </c>
      <c r="I524" s="4">
        <v>-5660794.5175745897</v>
      </c>
    </row>
    <row r="526" spans="1:9" x14ac:dyDescent="0.2">
      <c r="A526" s="5" t="s">
        <v>518</v>
      </c>
      <c r="B526" s="4">
        <v>0</v>
      </c>
      <c r="C526" s="4">
        <v>0</v>
      </c>
      <c r="D526" s="4">
        <v>6603110.7290935004</v>
      </c>
      <c r="E526" s="4">
        <v>-1724189.2242308699</v>
      </c>
      <c r="F526" s="4">
        <v>-1265821.6221848601</v>
      </c>
      <c r="G526" s="4">
        <v>-1030911.19412802</v>
      </c>
      <c r="H526" s="4">
        <v>-900229.18098936998</v>
      </c>
      <c r="I526" s="4">
        <v>-801036.32832726405</v>
      </c>
    </row>
    <row r="527" spans="1:9" x14ac:dyDescent="0.2">
      <c r="A527" s="5" t="s">
        <v>519</v>
      </c>
      <c r="B527" s="4">
        <v>0</v>
      </c>
      <c r="C527" s="4">
        <v>0</v>
      </c>
      <c r="D527" s="4">
        <v>6603110.7290935004</v>
      </c>
      <c r="E527" s="4">
        <v>-1724189.2242308699</v>
      </c>
      <c r="F527" s="4">
        <v>-1265821.6221848601</v>
      </c>
      <c r="G527" s="4">
        <v>-1030911.19412802</v>
      </c>
      <c r="H527" s="4">
        <v>-900229.18098936998</v>
      </c>
      <c r="I527" s="4">
        <v>-801036.32832726405</v>
      </c>
    </row>
    <row r="528" spans="1:9" x14ac:dyDescent="0.2">
      <c r="A528" s="5" t="s">
        <v>520</v>
      </c>
      <c r="B528" s="4">
        <v>0</v>
      </c>
      <c r="C528" s="4">
        <v>0</v>
      </c>
      <c r="D528" s="4">
        <v>-6603110.7290935004</v>
      </c>
      <c r="E528" s="4">
        <v>1724189.2242308699</v>
      </c>
      <c r="F528" s="4">
        <v>1265821.6221848601</v>
      </c>
      <c r="G528" s="4">
        <v>1030911.19412802</v>
      </c>
      <c r="H528" s="4">
        <v>900229.18098936998</v>
      </c>
      <c r="I528" s="4">
        <v>801036.32832726405</v>
      </c>
    </row>
    <row r="532" spans="1:9" x14ac:dyDescent="0.2">
      <c r="A532" s="40" t="s">
        <v>521</v>
      </c>
      <c r="B532" s="4">
        <v>0</v>
      </c>
      <c r="C532" s="4">
        <v>0</v>
      </c>
      <c r="D532" s="4">
        <v>6603110.7290935004</v>
      </c>
      <c r="E532" s="4">
        <v>-1724189.2242308699</v>
      </c>
      <c r="F532" s="4">
        <v>-1265821.6221848601</v>
      </c>
      <c r="G532" s="4">
        <v>-1030911.19412802</v>
      </c>
      <c r="H532" s="4">
        <v>-900229.18098936998</v>
      </c>
      <c r="I532" s="4">
        <v>-801036.32832726405</v>
      </c>
    </row>
    <row r="533" spans="1:9" x14ac:dyDescent="0.2">
      <c r="A533" s="5" t="s">
        <v>522</v>
      </c>
      <c r="B533" s="4">
        <v>0</v>
      </c>
      <c r="C533" s="4">
        <v>0</v>
      </c>
      <c r="D533" s="4">
        <v>6603110.7290935004</v>
      </c>
      <c r="E533" s="4">
        <v>-1724189.2242308699</v>
      </c>
      <c r="F533" s="4">
        <v>-1265821.6221848601</v>
      </c>
      <c r="G533" s="4">
        <v>-1030911.19412802</v>
      </c>
      <c r="H533" s="4">
        <v>-900229.18098936998</v>
      </c>
      <c r="I533" s="4">
        <v>-801036.32832726405</v>
      </c>
    </row>
    <row r="535" spans="1:9" x14ac:dyDescent="0.2">
      <c r="A535" s="9" t="s">
        <v>523</v>
      </c>
    </row>
    <row r="536" spans="1:9" x14ac:dyDescent="0.2">
      <c r="A536" s="5" t="s">
        <v>403</v>
      </c>
      <c r="B536" s="4">
        <v>0</v>
      </c>
      <c r="C536" s="4">
        <v>0</v>
      </c>
      <c r="D536" s="4">
        <v>0</v>
      </c>
      <c r="E536" s="4">
        <v>12</v>
      </c>
      <c r="F536" s="4">
        <v>12</v>
      </c>
      <c r="G536" s="4">
        <v>12</v>
      </c>
      <c r="H536" s="4">
        <v>12</v>
      </c>
      <c r="I536" s="4">
        <v>12</v>
      </c>
    </row>
    <row r="537" spans="1:9" x14ac:dyDescent="0.2">
      <c r="A537" s="40" t="s">
        <v>524</v>
      </c>
      <c r="B537" s="4">
        <v>0</v>
      </c>
      <c r="C537" s="4">
        <v>0</v>
      </c>
      <c r="D537" s="4">
        <v>0</v>
      </c>
      <c r="E537" s="4">
        <v>-1724189.2242308699</v>
      </c>
      <c r="F537" s="4">
        <v>-1265821.6221848601</v>
      </c>
      <c r="G537" s="4">
        <v>-1030911.19412802</v>
      </c>
      <c r="H537" s="4">
        <v>-900229.18098936998</v>
      </c>
      <c r="I537" s="4">
        <v>-801036.32832726405</v>
      </c>
    </row>
    <row r="538" spans="1:9" x14ac:dyDescent="0.2">
      <c r="A538" s="5" t="s">
        <v>525</v>
      </c>
      <c r="B538" s="4">
        <v>0</v>
      </c>
      <c r="C538" s="4">
        <v>0</v>
      </c>
      <c r="D538" s="4">
        <v>0</v>
      </c>
      <c r="E538" s="4">
        <v>-1724189.2242308699</v>
      </c>
      <c r="F538" s="4">
        <v>-1265821.6221848601</v>
      </c>
      <c r="G538" s="4">
        <v>-1030911.19412802</v>
      </c>
      <c r="H538" s="4">
        <v>-900229.18098936998</v>
      </c>
      <c r="I538" s="4">
        <v>-801036.32832726405</v>
      </c>
    </row>
    <row r="540" spans="1:9" x14ac:dyDescent="0.2">
      <c r="A540" s="5" t="s">
        <v>423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</row>
    <row r="542" spans="1:9" x14ac:dyDescent="0.2">
      <c r="A542" s="73" t="s">
        <v>526</v>
      </c>
      <c r="B542" s="54"/>
      <c r="C542" s="54"/>
      <c r="D542" s="54"/>
      <c r="E542" s="54"/>
      <c r="F542" s="54"/>
      <c r="G542" s="54"/>
      <c r="H542" s="54"/>
      <c r="I542" s="54"/>
    </row>
    <row r="544" spans="1:9" x14ac:dyDescent="0.2">
      <c r="A544" s="3" t="s">
        <v>527</v>
      </c>
    </row>
    <row r="545" spans="1:9" x14ac:dyDescent="0.2">
      <c r="A545" s="5" t="s">
        <v>1195</v>
      </c>
      <c r="B545" s="4">
        <v>0</v>
      </c>
      <c r="C545" s="4">
        <v>0</v>
      </c>
      <c r="D545" s="4">
        <v>6603110.7290935004</v>
      </c>
      <c r="E545" s="4">
        <v>-1724189.2242308699</v>
      </c>
      <c r="F545" s="4">
        <v>-1265821.6221848601</v>
      </c>
      <c r="G545" s="4">
        <v>-1030911.19412802</v>
      </c>
      <c r="H545" s="4">
        <v>-900229.18098936998</v>
      </c>
      <c r="I545" s="4">
        <v>-801036.32832726405</v>
      </c>
    </row>
    <row r="546" spans="1:9" x14ac:dyDescent="0.2">
      <c r="A546" s="5" t="s">
        <v>1196</v>
      </c>
      <c r="B546" s="4">
        <v>0</v>
      </c>
      <c r="C546" s="4">
        <v>0</v>
      </c>
      <c r="D546" s="4">
        <v>13206221.458187001</v>
      </c>
      <c r="E546" s="4">
        <v>-11113225.625220601</v>
      </c>
      <c r="F546" s="4">
        <v>-7754154.01432628</v>
      </c>
      <c r="G546" s="4">
        <v>-6285512.5910545504</v>
      </c>
      <c r="H546" s="4">
        <v>-5541900.0380548704</v>
      </c>
      <c r="I546" s="4">
        <v>-4859758.1892473605</v>
      </c>
    </row>
    <row r="548" spans="1:9" x14ac:dyDescent="0.2">
      <c r="A548" s="3" t="s">
        <v>528</v>
      </c>
    </row>
    <row r="549" spans="1:9" x14ac:dyDescent="0.2">
      <c r="A549" s="5" t="s">
        <v>1197</v>
      </c>
      <c r="B549" s="4">
        <v>0</v>
      </c>
      <c r="C549" s="4">
        <v>0</v>
      </c>
      <c r="D549" s="4">
        <v>0</v>
      </c>
      <c r="E549" s="4">
        <v>-1724189.2242308699</v>
      </c>
      <c r="F549" s="4">
        <v>-1265821.6221848601</v>
      </c>
      <c r="G549" s="4">
        <v>-1030911.19412802</v>
      </c>
      <c r="H549" s="4">
        <v>-900229.18098936998</v>
      </c>
      <c r="I549" s="4">
        <v>-801036.32832726405</v>
      </c>
    </row>
    <row r="550" spans="1:9" x14ac:dyDescent="0.2">
      <c r="A550" s="5" t="s">
        <v>1198</v>
      </c>
      <c r="B550" s="4">
        <v>0</v>
      </c>
      <c r="C550" s="4">
        <v>0</v>
      </c>
      <c r="D550" s="4">
        <v>0</v>
      </c>
      <c r="E550" s="4">
        <v>-11113225.625220601</v>
      </c>
      <c r="F550" s="4">
        <v>-7754154.01432628</v>
      </c>
      <c r="G550" s="4">
        <v>-6285512.5910545504</v>
      </c>
      <c r="H550" s="4">
        <v>-5541900.0380548704</v>
      </c>
      <c r="I550" s="4">
        <v>-4859758.1892473605</v>
      </c>
    </row>
    <row r="552" spans="1:9" x14ac:dyDescent="0.2">
      <c r="A552" s="5" t="s">
        <v>404</v>
      </c>
      <c r="B552" s="4">
        <v>0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</row>
    <row r="553" spans="1:9" x14ac:dyDescent="0.2">
      <c r="A553" s="5" t="s">
        <v>405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</row>
    <row r="554" spans="1:9" x14ac:dyDescent="0.2">
      <c r="A554" s="5" t="s">
        <v>406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</row>
    <row r="555" spans="1:9" x14ac:dyDescent="0.2">
      <c r="A555" s="5" t="s">
        <v>407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</row>
    <row r="556" spans="1:9" x14ac:dyDescent="0.2">
      <c r="A556" s="5" t="s">
        <v>408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</row>
    <row r="557" spans="1:9" x14ac:dyDescent="0.2">
      <c r="A557" s="5" t="s">
        <v>409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</row>
    <row r="558" spans="1:9" x14ac:dyDescent="0.2">
      <c r="A558" s="5" t="s">
        <v>410</v>
      </c>
      <c r="B558" s="4">
        <v>0</v>
      </c>
      <c r="C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</row>
    <row r="559" spans="1:9" x14ac:dyDescent="0.2">
      <c r="A559" s="5" t="s">
        <v>411</v>
      </c>
      <c r="B559" s="4">
        <v>0</v>
      </c>
      <c r="C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</row>
    <row r="560" spans="1:9" x14ac:dyDescent="0.2">
      <c r="A560" s="5" t="s">
        <v>429</v>
      </c>
      <c r="B560" s="4">
        <v>0</v>
      </c>
      <c r="C560" s="4">
        <v>0</v>
      </c>
      <c r="D560" s="4">
        <v>0</v>
      </c>
      <c r="E560" s="4">
        <v>0</v>
      </c>
      <c r="F560" s="4">
        <v>0</v>
      </c>
      <c r="G560" s="4">
        <v>0</v>
      </c>
      <c r="H560" s="4">
        <v>0</v>
      </c>
      <c r="I560" s="4">
        <v>0</v>
      </c>
    </row>
    <row r="561" spans="1:9" x14ac:dyDescent="0.2">
      <c r="B561" s="4">
        <v>0</v>
      </c>
      <c r="C561" s="4">
        <v>0</v>
      </c>
      <c r="D561" s="4">
        <v>0</v>
      </c>
      <c r="E561" s="4">
        <v>0</v>
      </c>
      <c r="F561" s="4">
        <v>0</v>
      </c>
      <c r="G561" s="4">
        <v>0</v>
      </c>
      <c r="H561" s="4">
        <v>0</v>
      </c>
      <c r="I561" s="4">
        <v>0</v>
      </c>
    </row>
    <row r="562" spans="1:9" x14ac:dyDescent="0.2">
      <c r="B562" s="4">
        <v>0</v>
      </c>
      <c r="C562" s="4">
        <v>0</v>
      </c>
      <c r="D562" s="4">
        <v>0</v>
      </c>
      <c r="E562" s="4">
        <v>0</v>
      </c>
      <c r="F562" s="4">
        <v>0</v>
      </c>
      <c r="G562" s="4">
        <v>0</v>
      </c>
      <c r="H562" s="4">
        <v>0</v>
      </c>
      <c r="I562" s="4">
        <v>0</v>
      </c>
    </row>
    <row r="563" spans="1:9" x14ac:dyDescent="0.2">
      <c r="A563" s="21" t="s">
        <v>530</v>
      </c>
      <c r="B563" s="22"/>
      <c r="C563" s="22"/>
      <c r="D563" s="22"/>
      <c r="E563" s="22"/>
      <c r="F563" s="22"/>
      <c r="G563" s="22"/>
      <c r="H563" s="22"/>
      <c r="I563" s="22"/>
    </row>
    <row r="565" spans="1:9" x14ac:dyDescent="0.2">
      <c r="A565" s="5" t="s">
        <v>381</v>
      </c>
      <c r="B565" s="4">
        <v>156</v>
      </c>
      <c r="C565" s="4">
        <v>156</v>
      </c>
      <c r="D565" s="4">
        <v>156</v>
      </c>
      <c r="E565" s="4">
        <v>156</v>
      </c>
      <c r="F565" s="4">
        <v>156</v>
      </c>
      <c r="G565" s="4">
        <v>156</v>
      </c>
      <c r="H565" s="4">
        <v>156</v>
      </c>
      <c r="I565" s="4">
        <v>156</v>
      </c>
    </row>
    <row r="566" spans="1:9" s="24" customFormat="1" x14ac:dyDescent="0.2">
      <c r="A566" s="23" t="s">
        <v>382</v>
      </c>
      <c r="B566" s="24" t="s">
        <v>531</v>
      </c>
      <c r="C566" s="24" t="s">
        <v>531</v>
      </c>
      <c r="D566" s="24" t="s">
        <v>531</v>
      </c>
      <c r="E566" s="24" t="s">
        <v>531</v>
      </c>
      <c r="F566" s="24" t="s">
        <v>531</v>
      </c>
      <c r="G566" s="24" t="s">
        <v>531</v>
      </c>
      <c r="H566" s="24" t="s">
        <v>531</v>
      </c>
      <c r="I566" s="24" t="s">
        <v>531</v>
      </c>
    </row>
    <row r="567" spans="1:9" s="24" customFormat="1" x14ac:dyDescent="0.2">
      <c r="A567" s="23" t="s">
        <v>383</v>
      </c>
    </row>
    <row r="568" spans="1:9" s="24" customFormat="1" x14ac:dyDescent="0.2">
      <c r="A568" s="23" t="s">
        <v>384</v>
      </c>
    </row>
    <row r="569" spans="1:9" s="24" customFormat="1" x14ac:dyDescent="0.2">
      <c r="A569" s="23" t="s">
        <v>385</v>
      </c>
    </row>
    <row r="571" spans="1:9" x14ac:dyDescent="0.2">
      <c r="A571" s="5" t="s">
        <v>386</v>
      </c>
      <c r="B571" s="4">
        <v>0</v>
      </c>
      <c r="C571" s="4">
        <v>0</v>
      </c>
      <c r="D571" s="4">
        <v>11972122</v>
      </c>
      <c r="E571" s="4">
        <v>143790083</v>
      </c>
      <c r="F571" s="4">
        <v>258155999</v>
      </c>
      <c r="G571" s="4">
        <v>343921272</v>
      </c>
      <c r="H571" s="4">
        <v>435099528</v>
      </c>
      <c r="I571" s="4">
        <v>511545546</v>
      </c>
    </row>
    <row r="572" spans="1:9" x14ac:dyDescent="0.2">
      <c r="A572" s="9" t="s">
        <v>387</v>
      </c>
    </row>
    <row r="573" spans="1:9" x14ac:dyDescent="0.2">
      <c r="A573" s="5" t="s">
        <v>388</v>
      </c>
      <c r="B573" s="4">
        <v>0</v>
      </c>
      <c r="C573" s="4">
        <v>0</v>
      </c>
      <c r="D573" s="4">
        <v>98887388</v>
      </c>
      <c r="E573" s="4">
        <v>473887388</v>
      </c>
      <c r="F573" s="4">
        <v>848887388</v>
      </c>
      <c r="G573" s="4">
        <v>1223887388</v>
      </c>
      <c r="H573" s="4">
        <v>1598887388</v>
      </c>
      <c r="I573" s="4">
        <v>1973887388</v>
      </c>
    </row>
    <row r="574" spans="1:9" x14ac:dyDescent="0.2">
      <c r="A574" s="5" t="s">
        <v>389</v>
      </c>
      <c r="B574" s="4">
        <v>0</v>
      </c>
      <c r="C574" s="4">
        <v>0</v>
      </c>
      <c r="D574" s="4">
        <v>-6492330</v>
      </c>
      <c r="E574" s="4">
        <v>-31250000</v>
      </c>
      <c r="F574" s="4">
        <v>-31250000</v>
      </c>
      <c r="G574" s="4">
        <v>-31250000</v>
      </c>
      <c r="H574" s="4">
        <v>-31250000</v>
      </c>
      <c r="I574" s="4">
        <v>-31250000</v>
      </c>
    </row>
    <row r="575" spans="1:9" x14ac:dyDescent="0.2">
      <c r="A575" s="5" t="s">
        <v>390</v>
      </c>
      <c r="B575" s="4">
        <v>0</v>
      </c>
      <c r="C575" s="4">
        <v>0</v>
      </c>
      <c r="D575" s="4">
        <v>0</v>
      </c>
      <c r="E575" s="4">
        <v>0</v>
      </c>
      <c r="F575" s="4">
        <v>0</v>
      </c>
      <c r="G575" s="4">
        <v>0</v>
      </c>
      <c r="H575" s="4">
        <v>0</v>
      </c>
      <c r="I575" s="4">
        <v>0</v>
      </c>
    </row>
    <row r="576" spans="1:9" x14ac:dyDescent="0.2">
      <c r="A576" s="5" t="s">
        <v>391</v>
      </c>
      <c r="B576" s="4">
        <v>0</v>
      </c>
      <c r="C576" s="4">
        <v>0</v>
      </c>
      <c r="D576" s="4">
        <v>-98887388</v>
      </c>
      <c r="E576" s="4">
        <v>-375000000</v>
      </c>
      <c r="F576" s="4">
        <v>-375000000</v>
      </c>
      <c r="G576" s="4">
        <v>-375000000</v>
      </c>
      <c r="H576" s="4">
        <v>-375000000</v>
      </c>
      <c r="I576" s="4">
        <v>-375000000</v>
      </c>
    </row>
    <row r="578" spans="1:9" x14ac:dyDescent="0.2">
      <c r="A578" s="9" t="s">
        <v>392</v>
      </c>
    </row>
    <row r="579" spans="1:9" x14ac:dyDescent="0.2">
      <c r="A579" s="5" t="s">
        <v>393</v>
      </c>
      <c r="B579" s="4">
        <v>0</v>
      </c>
      <c r="C579" s="4">
        <v>0</v>
      </c>
      <c r="D579" s="4">
        <v>251765</v>
      </c>
      <c r="E579" s="4">
        <v>267556</v>
      </c>
      <c r="F579" s="4">
        <v>283347</v>
      </c>
      <c r="G579" s="4">
        <v>299138</v>
      </c>
      <c r="H579" s="4">
        <v>314929</v>
      </c>
      <c r="I579" s="4">
        <v>330720</v>
      </c>
    </row>
    <row r="580" spans="1:9" x14ac:dyDescent="0.2">
      <c r="A580" s="5" t="s">
        <v>394</v>
      </c>
      <c r="B580" s="4">
        <v>0</v>
      </c>
      <c r="C580" s="4">
        <v>0</v>
      </c>
      <c r="D580" s="4">
        <v>-1315</v>
      </c>
      <c r="E580" s="4">
        <v>-1316</v>
      </c>
      <c r="F580" s="4">
        <v>-1316</v>
      </c>
      <c r="G580" s="4">
        <v>-1316</v>
      </c>
      <c r="H580" s="4">
        <v>-1316</v>
      </c>
      <c r="I580" s="4">
        <v>-1316</v>
      </c>
    </row>
    <row r="581" spans="1:9" x14ac:dyDescent="0.2">
      <c r="A581" s="5" t="s">
        <v>395</v>
      </c>
      <c r="B581" s="4">
        <v>0</v>
      </c>
      <c r="C581" s="4">
        <v>0</v>
      </c>
      <c r="D581" s="4">
        <v>-251765</v>
      </c>
      <c r="E581" s="4">
        <v>-15791</v>
      </c>
      <c r="F581" s="4">
        <v>-15791</v>
      </c>
      <c r="G581" s="4">
        <v>-15791</v>
      </c>
      <c r="H581" s="4">
        <v>-15791</v>
      </c>
      <c r="I581" s="4">
        <v>-15791</v>
      </c>
    </row>
    <row r="583" spans="1:9" x14ac:dyDescent="0.2">
      <c r="A583" s="9" t="s">
        <v>396</v>
      </c>
    </row>
    <row r="584" spans="1:9" x14ac:dyDescent="0.2">
      <c r="A584" s="5" t="s">
        <v>397</v>
      </c>
      <c r="B584" s="4">
        <v>0</v>
      </c>
      <c r="C584" s="4">
        <v>0</v>
      </c>
      <c r="D584" s="4">
        <v>241689</v>
      </c>
      <c r="E584" s="4">
        <v>241689</v>
      </c>
      <c r="F584" s="4">
        <v>241689</v>
      </c>
      <c r="G584" s="4">
        <v>241689</v>
      </c>
      <c r="H584" s="4">
        <v>241689</v>
      </c>
      <c r="I584" s="4">
        <v>241689</v>
      </c>
    </row>
    <row r="585" spans="1:9" x14ac:dyDescent="0.2">
      <c r="A585" s="5" t="s">
        <v>398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</row>
    <row r="586" spans="1:9" x14ac:dyDescent="0.2">
      <c r="A586" s="5" t="s">
        <v>399</v>
      </c>
      <c r="B586" s="4">
        <v>0</v>
      </c>
      <c r="C586" s="4">
        <v>0</v>
      </c>
      <c r="D586" s="4">
        <v>-6169</v>
      </c>
      <c r="E586" s="4">
        <v>-15836</v>
      </c>
      <c r="F586" s="4">
        <v>-25504</v>
      </c>
      <c r="G586" s="4">
        <v>-35172</v>
      </c>
      <c r="H586" s="4">
        <v>-44839</v>
      </c>
      <c r="I586" s="4">
        <v>-54507</v>
      </c>
    </row>
    <row r="587" spans="1:9" x14ac:dyDescent="0.2">
      <c r="A587" s="5" t="s">
        <v>400</v>
      </c>
      <c r="B587" s="4">
        <v>0</v>
      </c>
      <c r="C587" s="4">
        <v>0</v>
      </c>
      <c r="D587" s="4">
        <v>806</v>
      </c>
      <c r="E587" s="4">
        <v>805</v>
      </c>
      <c r="F587" s="4">
        <v>806</v>
      </c>
      <c r="G587" s="4">
        <v>806</v>
      </c>
      <c r="H587" s="4">
        <v>806</v>
      </c>
      <c r="I587" s="4">
        <v>806</v>
      </c>
    </row>
    <row r="588" spans="1:9" x14ac:dyDescent="0.2">
      <c r="A588" s="5" t="s">
        <v>401</v>
      </c>
      <c r="B588" s="4">
        <v>0</v>
      </c>
      <c r="C588" s="4">
        <v>0</v>
      </c>
      <c r="D588" s="4">
        <v>806</v>
      </c>
      <c r="E588" s="4">
        <v>805</v>
      </c>
      <c r="F588" s="4">
        <v>806</v>
      </c>
      <c r="G588" s="4">
        <v>806</v>
      </c>
      <c r="H588" s="4">
        <v>806</v>
      </c>
      <c r="I588" s="4">
        <v>806</v>
      </c>
    </row>
    <row r="590" spans="1:9" x14ac:dyDescent="0.2">
      <c r="A590" s="9" t="s">
        <v>402</v>
      </c>
    </row>
    <row r="591" spans="1:9" x14ac:dyDescent="0.2">
      <c r="A591" s="5" t="s">
        <v>403</v>
      </c>
      <c r="B591" s="4">
        <v>12</v>
      </c>
      <c r="C591" s="4">
        <v>12</v>
      </c>
      <c r="D591" s="4">
        <v>12</v>
      </c>
      <c r="E591" s="4">
        <v>12</v>
      </c>
      <c r="F591" s="4">
        <v>12</v>
      </c>
      <c r="G591" s="4">
        <v>12</v>
      </c>
      <c r="H591" s="4">
        <v>12</v>
      </c>
      <c r="I591" s="4">
        <v>12</v>
      </c>
    </row>
    <row r="592" spans="1:9" x14ac:dyDescent="0.2">
      <c r="A592" s="5" t="s">
        <v>404</v>
      </c>
      <c r="B592" s="4">
        <v>0</v>
      </c>
      <c r="C592" s="4">
        <v>0</v>
      </c>
      <c r="D592" s="4">
        <v>-2854826</v>
      </c>
      <c r="E592" s="4">
        <v>0</v>
      </c>
      <c r="F592" s="4">
        <v>0</v>
      </c>
      <c r="G592" s="4">
        <v>0</v>
      </c>
      <c r="H592" s="4">
        <v>0</v>
      </c>
      <c r="I592" s="4">
        <v>0</v>
      </c>
    </row>
    <row r="593" spans="1:9" x14ac:dyDescent="0.2">
      <c r="A593" s="5" t="s">
        <v>405</v>
      </c>
      <c r="B593" s="4">
        <v>0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</row>
    <row r="594" spans="1:9" x14ac:dyDescent="0.2">
      <c r="A594" s="5" t="s">
        <v>406</v>
      </c>
      <c r="B594" s="4">
        <v>0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</row>
    <row r="595" spans="1:9" x14ac:dyDescent="0.2">
      <c r="A595" s="5" t="s">
        <v>407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</row>
    <row r="596" spans="1:9" x14ac:dyDescent="0.2">
      <c r="A596" s="5" t="s">
        <v>408</v>
      </c>
      <c r="B596" s="4">
        <v>0</v>
      </c>
      <c r="C596" s="4">
        <v>0</v>
      </c>
      <c r="D596" s="4">
        <v>3605865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</row>
    <row r="597" spans="1:9" x14ac:dyDescent="0.2">
      <c r="A597" s="5" t="s">
        <v>409</v>
      </c>
      <c r="B597" s="4">
        <v>0</v>
      </c>
      <c r="C597" s="4">
        <v>0</v>
      </c>
      <c r="D597" s="4">
        <v>-87423682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</row>
    <row r="598" spans="1:9" x14ac:dyDescent="0.2">
      <c r="A598" s="5" t="s">
        <v>410</v>
      </c>
      <c r="B598" s="4">
        <v>0</v>
      </c>
      <c r="C598" s="4">
        <v>0</v>
      </c>
      <c r="D598" s="4">
        <v>247818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</row>
    <row r="599" spans="1:9" x14ac:dyDescent="0.2">
      <c r="A599" s="5" t="s">
        <v>411</v>
      </c>
      <c r="B599" s="4">
        <v>0</v>
      </c>
      <c r="C599" s="4">
        <v>0</v>
      </c>
      <c r="D599" s="4">
        <v>-237937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</row>
    <row r="600" spans="1:9" x14ac:dyDescent="0.2">
      <c r="A600" s="5" t="s">
        <v>412</v>
      </c>
      <c r="B600" s="4">
        <v>0</v>
      </c>
      <c r="C600" s="4">
        <v>0</v>
      </c>
      <c r="D600" s="4">
        <v>0</v>
      </c>
      <c r="E600" s="4">
        <v>0</v>
      </c>
      <c r="F600" s="4">
        <v>0</v>
      </c>
      <c r="G600" s="4">
        <v>0</v>
      </c>
      <c r="H600" s="4">
        <v>0</v>
      </c>
      <c r="I600" s="4">
        <v>0</v>
      </c>
    </row>
    <row r="601" spans="1:9" x14ac:dyDescent="0.2">
      <c r="A601" s="5" t="s">
        <v>413</v>
      </c>
      <c r="B601" s="4">
        <v>0</v>
      </c>
      <c r="C601" s="4">
        <v>0</v>
      </c>
      <c r="D601" s="4">
        <v>82568776</v>
      </c>
      <c r="E601" s="4">
        <v>0</v>
      </c>
      <c r="F601" s="4">
        <v>0</v>
      </c>
      <c r="G601" s="4">
        <v>0</v>
      </c>
      <c r="H601" s="4">
        <v>0</v>
      </c>
      <c r="I601" s="4">
        <v>0</v>
      </c>
    </row>
    <row r="602" spans="1:9" x14ac:dyDescent="0.2">
      <c r="A602" s="5" t="s">
        <v>414</v>
      </c>
      <c r="B602" s="4">
        <v>0</v>
      </c>
      <c r="C602" s="4">
        <v>0</v>
      </c>
      <c r="D602" s="4">
        <v>0</v>
      </c>
      <c r="E602" s="4">
        <v>0</v>
      </c>
      <c r="F602" s="4">
        <v>0</v>
      </c>
      <c r="G602" s="4">
        <v>0</v>
      </c>
      <c r="H602" s="4">
        <v>0</v>
      </c>
      <c r="I602" s="4">
        <v>0</v>
      </c>
    </row>
    <row r="603" spans="1:9" x14ac:dyDescent="0.2">
      <c r="A603" s="5" t="s">
        <v>415</v>
      </c>
      <c r="B603" s="4">
        <v>0</v>
      </c>
      <c r="C603" s="4">
        <v>0</v>
      </c>
      <c r="D603" s="4">
        <v>-28899072</v>
      </c>
      <c r="E603" s="4">
        <v>0</v>
      </c>
      <c r="F603" s="4">
        <v>0</v>
      </c>
      <c r="G603" s="4">
        <v>0</v>
      </c>
      <c r="H603" s="4">
        <v>0</v>
      </c>
      <c r="I603" s="4">
        <v>0</v>
      </c>
    </row>
    <row r="604" spans="1:9" x14ac:dyDescent="0.2">
      <c r="A604" s="5" t="s">
        <v>416</v>
      </c>
      <c r="B604" s="4">
        <v>0</v>
      </c>
      <c r="C604" s="4">
        <v>0</v>
      </c>
      <c r="D604" s="4">
        <v>31513854</v>
      </c>
      <c r="E604" s="4">
        <v>0</v>
      </c>
      <c r="F604" s="4">
        <v>0</v>
      </c>
      <c r="G604" s="4">
        <v>0</v>
      </c>
      <c r="H604" s="4">
        <v>0</v>
      </c>
      <c r="I604" s="4">
        <v>0</v>
      </c>
    </row>
    <row r="605" spans="1:9" x14ac:dyDescent="0.2">
      <c r="A605" s="5" t="s">
        <v>417</v>
      </c>
      <c r="B605" s="4">
        <v>0</v>
      </c>
      <c r="C605" s="4">
        <v>0</v>
      </c>
      <c r="D605" s="4">
        <v>-1267862</v>
      </c>
      <c r="E605" s="4">
        <v>0</v>
      </c>
      <c r="F605" s="4">
        <v>0</v>
      </c>
      <c r="G605" s="4">
        <v>0</v>
      </c>
      <c r="H605" s="4">
        <v>0</v>
      </c>
      <c r="I605" s="4">
        <v>0</v>
      </c>
    </row>
    <row r="606" spans="1:9" x14ac:dyDescent="0.2">
      <c r="A606" s="5" t="s">
        <v>418</v>
      </c>
      <c r="B606" s="4">
        <v>0</v>
      </c>
      <c r="C606" s="4">
        <v>0</v>
      </c>
      <c r="D606" s="4">
        <v>0</v>
      </c>
      <c r="E606" s="4">
        <v>0</v>
      </c>
      <c r="F606" s="4">
        <v>0</v>
      </c>
      <c r="G606" s="4">
        <v>0</v>
      </c>
      <c r="H606" s="4">
        <v>0</v>
      </c>
      <c r="I606" s="4">
        <v>0</v>
      </c>
    </row>
    <row r="607" spans="1:9" x14ac:dyDescent="0.2">
      <c r="A607" s="5" t="s">
        <v>419</v>
      </c>
      <c r="B607" s="4">
        <v>0</v>
      </c>
      <c r="C607" s="4">
        <v>0</v>
      </c>
      <c r="D607" s="4">
        <v>0</v>
      </c>
      <c r="E607" s="4">
        <v>0</v>
      </c>
      <c r="F607" s="4">
        <v>0</v>
      </c>
      <c r="G607" s="4">
        <v>0</v>
      </c>
      <c r="H607" s="4">
        <v>0</v>
      </c>
      <c r="I607" s="4">
        <v>0</v>
      </c>
    </row>
    <row r="608" spans="1:9" x14ac:dyDescent="0.2">
      <c r="A608" s="5" t="s">
        <v>420</v>
      </c>
      <c r="B608" s="4">
        <v>0</v>
      </c>
      <c r="C608" s="4">
        <v>0</v>
      </c>
      <c r="D608" s="4">
        <v>5430987</v>
      </c>
      <c r="E608" s="4">
        <v>0</v>
      </c>
      <c r="F608" s="4">
        <v>0</v>
      </c>
      <c r="G608" s="4">
        <v>0</v>
      </c>
      <c r="H608" s="4">
        <v>0</v>
      </c>
      <c r="I608" s="4">
        <v>0</v>
      </c>
    </row>
    <row r="609" spans="1:9" x14ac:dyDescent="0.2">
      <c r="A609" s="5" t="s">
        <v>421</v>
      </c>
      <c r="B609" s="4">
        <v>0</v>
      </c>
      <c r="C609" s="4">
        <v>0</v>
      </c>
      <c r="D609" s="4">
        <v>-5185348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</row>
    <row r="610" spans="1:9" x14ac:dyDescent="0.2">
      <c r="A610" s="5" t="s">
        <v>422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</row>
    <row r="611" spans="1:9" x14ac:dyDescent="0.2">
      <c r="A611" s="5" t="s">
        <v>423</v>
      </c>
      <c r="B611" s="4">
        <v>0</v>
      </c>
      <c r="C611" s="4">
        <v>0</v>
      </c>
      <c r="D611" s="4">
        <v>0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</row>
    <row r="613" spans="1:9" x14ac:dyDescent="0.2">
      <c r="A613" s="25" t="s">
        <v>424</v>
      </c>
      <c r="B613" s="26"/>
      <c r="C613" s="26"/>
      <c r="D613" s="26"/>
      <c r="E613" s="26"/>
      <c r="F613" s="26"/>
      <c r="G613" s="26"/>
      <c r="H613" s="26"/>
      <c r="I613" s="26"/>
    </row>
    <row r="614" spans="1:9" x14ac:dyDescent="0.2">
      <c r="A614" s="5" t="s">
        <v>425</v>
      </c>
      <c r="B614" s="4">
        <v>0</v>
      </c>
      <c r="C614" s="4">
        <v>0</v>
      </c>
      <c r="D614" s="4">
        <v>6931825.5199999996</v>
      </c>
      <c r="E614" s="4">
        <v>31276597</v>
      </c>
      <c r="F614" s="4">
        <v>64300567</v>
      </c>
      <c r="G614" s="4">
        <v>90497698</v>
      </c>
      <c r="H614" s="4">
        <v>116395892</v>
      </c>
      <c r="I614" s="4">
        <v>142788518</v>
      </c>
    </row>
    <row r="616" spans="1:9" x14ac:dyDescent="0.2">
      <c r="A616" s="9" t="s">
        <v>291</v>
      </c>
    </row>
    <row r="617" spans="1:9" x14ac:dyDescent="0.2">
      <c r="A617" s="5" t="s">
        <v>426</v>
      </c>
      <c r="B617" s="4">
        <v>0</v>
      </c>
      <c r="C617" s="4">
        <v>0</v>
      </c>
      <c r="D617" s="4">
        <v>0</v>
      </c>
      <c r="E617" s="4">
        <v>-1724189.2242308699</v>
      </c>
      <c r="F617" s="4">
        <v>-1265821.6221848601</v>
      </c>
      <c r="G617" s="4">
        <v>-1030911.19412802</v>
      </c>
      <c r="H617" s="4">
        <v>-900229.18098936998</v>
      </c>
      <c r="I617" s="4">
        <v>-801036.32832726405</v>
      </c>
    </row>
    <row r="618" spans="1:9" x14ac:dyDescent="0.2">
      <c r="A618" s="5" t="s">
        <v>427</v>
      </c>
      <c r="B618" s="4">
        <v>0</v>
      </c>
      <c r="C618" s="4">
        <v>0</v>
      </c>
      <c r="D618" s="4">
        <v>0</v>
      </c>
      <c r="E618" s="4">
        <v>0</v>
      </c>
      <c r="F618" s="4">
        <v>0</v>
      </c>
      <c r="G618" s="4">
        <v>0</v>
      </c>
      <c r="H618" s="4">
        <v>0</v>
      </c>
      <c r="I618" s="4">
        <v>0</v>
      </c>
    </row>
    <row r="619" spans="1:9" x14ac:dyDescent="0.2">
      <c r="A619" s="5" t="s">
        <v>428</v>
      </c>
      <c r="B619" s="27">
        <v>0</v>
      </c>
      <c r="C619" s="27">
        <v>0</v>
      </c>
      <c r="D619" s="27">
        <v>0</v>
      </c>
      <c r="E619" s="27">
        <v>-1724189.2242308699</v>
      </c>
      <c r="F619" s="27">
        <v>-1265821.6221848601</v>
      </c>
      <c r="G619" s="27">
        <v>-1030911.19412802</v>
      </c>
      <c r="H619" s="27">
        <v>-900229.18098936998</v>
      </c>
      <c r="I619" s="27">
        <v>-801036.32832726405</v>
      </c>
    </row>
    <row r="620" spans="1:9" x14ac:dyDescent="0.2">
      <c r="A620" s="9" t="s">
        <v>294</v>
      </c>
    </row>
    <row r="621" spans="1:9" x14ac:dyDescent="0.2">
      <c r="A621" s="5" t="s">
        <v>404</v>
      </c>
      <c r="B621" s="4">
        <v>0</v>
      </c>
      <c r="C621" s="4">
        <v>0</v>
      </c>
      <c r="D621" s="4">
        <v>-2174876.4970461898</v>
      </c>
      <c r="E621" s="4">
        <v>-12505282.232886201</v>
      </c>
      <c r="F621" s="4">
        <v>-26551091.4543189</v>
      </c>
      <c r="G621" s="4">
        <v>-38692035.2485862</v>
      </c>
      <c r="H621" s="4">
        <v>-50940977.934856497</v>
      </c>
      <c r="I621" s="4">
        <v>-67068725.091918901</v>
      </c>
    </row>
    <row r="622" spans="1:9" x14ac:dyDescent="0.2">
      <c r="A622" s="5" t="s">
        <v>405</v>
      </c>
      <c r="B622" s="4">
        <v>0</v>
      </c>
      <c r="C622" s="4">
        <v>0</v>
      </c>
      <c r="D622" s="4">
        <v>0</v>
      </c>
      <c r="E622" s="4">
        <v>0</v>
      </c>
      <c r="F622" s="4">
        <v>0</v>
      </c>
      <c r="G622" s="4">
        <v>0</v>
      </c>
      <c r="H622" s="4">
        <v>0</v>
      </c>
      <c r="I622" s="4">
        <v>0</v>
      </c>
    </row>
    <row r="623" spans="1:9" x14ac:dyDescent="0.2">
      <c r="A623" s="5" t="s">
        <v>406</v>
      </c>
      <c r="B623" s="4">
        <v>0</v>
      </c>
      <c r="C623" s="4">
        <v>0</v>
      </c>
      <c r="D623" s="4">
        <v>-9706762.6991251204</v>
      </c>
      <c r="E623" s="4">
        <v>-62624703.624999903</v>
      </c>
      <c r="F623" s="4">
        <v>-62593822.625</v>
      </c>
      <c r="G623" s="4">
        <v>-50050094.7999999</v>
      </c>
      <c r="H623" s="4">
        <v>-37537571.100000001</v>
      </c>
      <c r="I623" s="4">
        <v>0</v>
      </c>
    </row>
    <row r="624" spans="1:9" x14ac:dyDescent="0.2">
      <c r="A624" s="5" t="s">
        <v>407</v>
      </c>
      <c r="B624" s="4">
        <v>0</v>
      </c>
      <c r="C624" s="4">
        <v>0</v>
      </c>
      <c r="D624" s="4">
        <v>0</v>
      </c>
      <c r="E624" s="4">
        <v>0</v>
      </c>
      <c r="F624" s="4">
        <v>0</v>
      </c>
      <c r="G624" s="4">
        <v>0</v>
      </c>
      <c r="H624" s="4">
        <v>0</v>
      </c>
      <c r="I624" s="4">
        <v>0</v>
      </c>
    </row>
    <row r="625" spans="1:9" x14ac:dyDescent="0.2">
      <c r="A625" s="5" t="s">
        <v>408</v>
      </c>
      <c r="B625" s="4">
        <v>0</v>
      </c>
      <c r="C625" s="4">
        <v>0</v>
      </c>
      <c r="D625" s="4">
        <v>8237064</v>
      </c>
      <c r="E625" s="4">
        <v>60806838</v>
      </c>
      <c r="F625" s="4">
        <v>115681122</v>
      </c>
      <c r="G625" s="4">
        <v>153634488</v>
      </c>
      <c r="H625" s="4">
        <v>183472422</v>
      </c>
      <c r="I625" s="4">
        <v>208421651</v>
      </c>
    </row>
    <row r="626" spans="1:9" x14ac:dyDescent="0.2">
      <c r="A626" s="5" t="s">
        <v>409</v>
      </c>
      <c r="B626" s="4">
        <v>0</v>
      </c>
      <c r="C626" s="4">
        <v>0</v>
      </c>
      <c r="D626" s="4">
        <v>-115708109.52</v>
      </c>
      <c r="E626" s="4">
        <v>-375000000</v>
      </c>
      <c r="F626" s="4">
        <v>-375000000</v>
      </c>
      <c r="G626" s="4">
        <v>-375000000</v>
      </c>
      <c r="H626" s="4">
        <v>-375000000</v>
      </c>
      <c r="I626" s="4">
        <v>-375000000</v>
      </c>
    </row>
    <row r="627" spans="1:9" x14ac:dyDescent="0.2">
      <c r="A627" s="5" t="s">
        <v>410</v>
      </c>
      <c r="B627" s="4">
        <v>0</v>
      </c>
      <c r="C627" s="4">
        <v>0</v>
      </c>
      <c r="D627" s="4">
        <v>243870.69</v>
      </c>
      <c r="E627" s="4">
        <v>-15791</v>
      </c>
      <c r="F627" s="4">
        <v>-15791</v>
      </c>
      <c r="G627" s="4">
        <v>-15791</v>
      </c>
      <c r="H627" s="4">
        <v>-15791</v>
      </c>
      <c r="I627" s="4">
        <v>-15791</v>
      </c>
    </row>
    <row r="628" spans="1:9" x14ac:dyDescent="0.2">
      <c r="A628" s="5" t="s">
        <v>411</v>
      </c>
      <c r="B628" s="4">
        <v>0</v>
      </c>
      <c r="C628" s="4">
        <v>0</v>
      </c>
      <c r="D628" s="4">
        <v>-235519.65</v>
      </c>
      <c r="E628" s="4">
        <v>9667</v>
      </c>
      <c r="F628" s="4">
        <v>9668</v>
      </c>
      <c r="G628" s="4">
        <v>9668</v>
      </c>
      <c r="H628" s="4">
        <v>9667</v>
      </c>
      <c r="I628" s="4">
        <v>9668</v>
      </c>
    </row>
    <row r="629" spans="1:9" x14ac:dyDescent="0.2">
      <c r="A629" s="5" t="s">
        <v>429</v>
      </c>
      <c r="B629" s="4">
        <v>0</v>
      </c>
      <c r="C629" s="4">
        <v>0</v>
      </c>
      <c r="D629" s="4">
        <v>0</v>
      </c>
      <c r="E629" s="4">
        <v>0</v>
      </c>
      <c r="F629" s="4">
        <v>0</v>
      </c>
      <c r="G629" s="4">
        <v>0</v>
      </c>
      <c r="H629" s="4">
        <v>0</v>
      </c>
      <c r="I629" s="4">
        <v>0</v>
      </c>
    </row>
    <row r="630" spans="1:9" x14ac:dyDescent="0.2">
      <c r="A630" s="5" t="s">
        <v>430</v>
      </c>
      <c r="B630" s="27">
        <v>0</v>
      </c>
      <c r="C630" s="27">
        <v>0</v>
      </c>
      <c r="D630" s="27">
        <v>-119344333.676171</v>
      </c>
      <c r="E630" s="27">
        <v>-389329271.85788602</v>
      </c>
      <c r="F630" s="27">
        <v>-348469915.079319</v>
      </c>
      <c r="G630" s="27">
        <v>-310113765.04858601</v>
      </c>
      <c r="H630" s="27">
        <v>-280012251.03485602</v>
      </c>
      <c r="I630" s="27">
        <v>-233653197.09191799</v>
      </c>
    </row>
    <row r="632" spans="1:9" x14ac:dyDescent="0.2">
      <c r="A632" s="5" t="s">
        <v>431</v>
      </c>
      <c r="B632" s="4">
        <v>0</v>
      </c>
      <c r="C632" s="4">
        <v>0</v>
      </c>
      <c r="D632" s="4">
        <v>-112412508.15617099</v>
      </c>
      <c r="E632" s="4">
        <v>-359776864.08211702</v>
      </c>
      <c r="F632" s="4">
        <v>-285435169.70150298</v>
      </c>
      <c r="G632" s="4">
        <v>-220646978.24271399</v>
      </c>
      <c r="H632" s="4">
        <v>-164516588.215846</v>
      </c>
      <c r="I632" s="4">
        <v>-91665715.420246199</v>
      </c>
    </row>
    <row r="634" spans="1:9" x14ac:dyDescent="0.2">
      <c r="A634" s="5" t="s">
        <v>432</v>
      </c>
      <c r="B634" s="4">
        <v>0</v>
      </c>
      <c r="C634" s="4">
        <v>0</v>
      </c>
      <c r="D634" s="4">
        <v>0</v>
      </c>
      <c r="E634" s="4">
        <v>112412508.15617099</v>
      </c>
      <c r="F634" s="4">
        <v>472189372.23828799</v>
      </c>
      <c r="G634" s="4">
        <v>757624541.93979204</v>
      </c>
      <c r="H634" s="4">
        <v>978271520.18250597</v>
      </c>
      <c r="I634" s="4">
        <v>1142788108.39835</v>
      </c>
    </row>
    <row r="635" spans="1:9" x14ac:dyDescent="0.2">
      <c r="A635" s="5" t="s">
        <v>433</v>
      </c>
      <c r="B635" s="4">
        <v>0</v>
      </c>
      <c r="C635" s="4">
        <v>0</v>
      </c>
      <c r="D635" s="4">
        <v>112412508.15617099</v>
      </c>
      <c r="E635" s="4">
        <v>387405572.78486699</v>
      </c>
      <c r="F635" s="4">
        <v>305718916.04297</v>
      </c>
      <c r="G635" s="4">
        <v>237166478.93363899</v>
      </c>
      <c r="H635" s="4">
        <v>178942017.54676199</v>
      </c>
      <c r="I635" s="4">
        <v>104501661.188058</v>
      </c>
    </row>
    <row r="636" spans="1:9" x14ac:dyDescent="0.2">
      <c r="A636" s="5" t="s">
        <v>434</v>
      </c>
      <c r="B636" s="4">
        <v>0</v>
      </c>
      <c r="C636" s="4">
        <v>0</v>
      </c>
      <c r="D636" s="4">
        <v>0</v>
      </c>
      <c r="E636" s="4">
        <v>0</v>
      </c>
      <c r="F636" s="4">
        <v>0</v>
      </c>
      <c r="G636" s="4">
        <v>0</v>
      </c>
      <c r="H636" s="4">
        <v>0</v>
      </c>
      <c r="I636" s="4">
        <v>0</v>
      </c>
    </row>
    <row r="637" spans="1:9" x14ac:dyDescent="0.2">
      <c r="A637" s="5" t="s">
        <v>435</v>
      </c>
      <c r="B637" s="4">
        <v>0</v>
      </c>
      <c r="C637" s="4">
        <v>0</v>
      </c>
      <c r="D637" s="4">
        <v>0</v>
      </c>
      <c r="E637" s="4">
        <v>-27628708.702750299</v>
      </c>
      <c r="F637" s="4">
        <v>-20283746.341466099</v>
      </c>
      <c r="G637" s="4">
        <v>-16519500.6909252</v>
      </c>
      <c r="H637" s="4">
        <v>-14425429.3309168</v>
      </c>
      <c r="I637" s="4">
        <v>-12835945.767812699</v>
      </c>
    </row>
    <row r="638" spans="1:9" x14ac:dyDescent="0.2">
      <c r="A638" s="5" t="s">
        <v>436</v>
      </c>
      <c r="B638" s="4">
        <v>0</v>
      </c>
      <c r="C638" s="4">
        <v>0</v>
      </c>
      <c r="D638" s="4">
        <v>0</v>
      </c>
      <c r="E638" s="4">
        <v>-27628708.702750299</v>
      </c>
      <c r="F638" s="4">
        <v>-20283746.341466099</v>
      </c>
      <c r="G638" s="4">
        <v>-16519500.6909252</v>
      </c>
      <c r="H638" s="4">
        <v>-14425429.3309168</v>
      </c>
      <c r="I638" s="4">
        <v>-12835945.767812699</v>
      </c>
    </row>
    <row r="639" spans="1:9" x14ac:dyDescent="0.2">
      <c r="A639" s="5" t="s">
        <v>437</v>
      </c>
      <c r="B639" s="4">
        <v>0</v>
      </c>
      <c r="C639" s="4">
        <v>0</v>
      </c>
      <c r="D639" s="4">
        <v>112412508.15617099</v>
      </c>
      <c r="E639" s="4">
        <v>472189372.23828799</v>
      </c>
      <c r="F639" s="4">
        <v>757624541.93979204</v>
      </c>
      <c r="G639" s="4">
        <v>978271520.18250597</v>
      </c>
      <c r="H639" s="4">
        <v>1142788108.39835</v>
      </c>
      <c r="I639" s="4">
        <v>1234453823.8185899</v>
      </c>
    </row>
    <row r="641" spans="1:9" x14ac:dyDescent="0.2">
      <c r="A641" s="5" t="s">
        <v>438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</row>
    <row r="642" spans="1:9" s="29" customFormat="1" x14ac:dyDescent="0.2">
      <c r="A642" s="28" t="s">
        <v>439</v>
      </c>
      <c r="B642" s="29">
        <v>0</v>
      </c>
      <c r="C642" s="29">
        <v>0</v>
      </c>
      <c r="D642" s="29">
        <v>0.12</v>
      </c>
      <c r="E642" s="29">
        <v>0.12</v>
      </c>
      <c r="F642" s="29">
        <v>0.12</v>
      </c>
      <c r="G642" s="29">
        <v>0.12</v>
      </c>
      <c r="H642" s="29">
        <v>0.12</v>
      </c>
      <c r="I642" s="29">
        <v>0.12</v>
      </c>
    </row>
    <row r="643" spans="1:9" x14ac:dyDescent="0.2">
      <c r="A643" s="3" t="s">
        <v>440</v>
      </c>
      <c r="B643" s="30">
        <v>0</v>
      </c>
      <c r="C643" s="30">
        <v>0</v>
      </c>
      <c r="D643" s="30">
        <v>0</v>
      </c>
      <c r="E643" s="30">
        <v>0</v>
      </c>
      <c r="F643" s="30">
        <v>0</v>
      </c>
      <c r="G643" s="30">
        <v>0</v>
      </c>
      <c r="H643" s="30">
        <v>0</v>
      </c>
      <c r="I643" s="30">
        <v>0</v>
      </c>
    </row>
    <row r="645" spans="1:9" x14ac:dyDescent="0.2">
      <c r="A645" s="9" t="s">
        <v>441</v>
      </c>
    </row>
    <row r="646" spans="1:9" x14ac:dyDescent="0.2">
      <c r="A646" s="5" t="s">
        <v>442</v>
      </c>
      <c r="B646" s="4">
        <v>0</v>
      </c>
      <c r="C646" s="4">
        <v>0</v>
      </c>
      <c r="D646" s="4">
        <v>130492.589822771</v>
      </c>
      <c r="E646" s="4">
        <v>750316.93397317699</v>
      </c>
      <c r="F646" s="4">
        <v>1593065.48725913</v>
      </c>
      <c r="G646" s="4">
        <v>2321522.1149151698</v>
      </c>
      <c r="H646" s="4">
        <v>3056458.6760913902</v>
      </c>
      <c r="I646" s="4">
        <v>4024123.5055151298</v>
      </c>
    </row>
    <row r="647" spans="1:9" x14ac:dyDescent="0.2">
      <c r="A647" s="5" t="s">
        <v>443</v>
      </c>
      <c r="B647" s="4">
        <v>0</v>
      </c>
      <c r="C647" s="4">
        <v>0</v>
      </c>
      <c r="D647" s="4">
        <v>0</v>
      </c>
      <c r="E647" s="4">
        <v>0</v>
      </c>
      <c r="F647" s="4">
        <v>0</v>
      </c>
      <c r="G647" s="4">
        <v>0</v>
      </c>
      <c r="H647" s="4">
        <v>0</v>
      </c>
      <c r="I647" s="4">
        <v>0</v>
      </c>
    </row>
    <row r="648" spans="1:9" x14ac:dyDescent="0.2">
      <c r="A648" s="5" t="s">
        <v>444</v>
      </c>
      <c r="B648" s="4">
        <v>0</v>
      </c>
      <c r="C648" s="4">
        <v>0</v>
      </c>
      <c r="D648" s="4">
        <v>582405.76194750704</v>
      </c>
      <c r="E648" s="4">
        <v>3757482.21749999</v>
      </c>
      <c r="F648" s="4">
        <v>3755629.3574999999</v>
      </c>
      <c r="G648" s="4">
        <v>3003005.6879999898</v>
      </c>
      <c r="H648" s="4">
        <v>2252254.2659999998</v>
      </c>
      <c r="I648" s="4">
        <v>0</v>
      </c>
    </row>
    <row r="649" spans="1:9" x14ac:dyDescent="0.2">
      <c r="A649" s="5" t="s">
        <v>445</v>
      </c>
      <c r="B649" s="4">
        <v>0</v>
      </c>
      <c r="C649" s="4">
        <v>0</v>
      </c>
      <c r="D649" s="4">
        <v>0</v>
      </c>
      <c r="E649" s="4">
        <v>0</v>
      </c>
      <c r="F649" s="4">
        <v>0</v>
      </c>
      <c r="G649" s="4">
        <v>0</v>
      </c>
      <c r="H649" s="4">
        <v>0</v>
      </c>
      <c r="I649" s="4">
        <v>0</v>
      </c>
    </row>
    <row r="650" spans="1:9" x14ac:dyDescent="0.2">
      <c r="A650" s="5" t="s">
        <v>446</v>
      </c>
      <c r="B650" s="4">
        <v>0</v>
      </c>
      <c r="C650" s="4">
        <v>0</v>
      </c>
      <c r="D650" s="4">
        <v>-494223.83999999898</v>
      </c>
      <c r="E650" s="4">
        <v>-3648410.28</v>
      </c>
      <c r="F650" s="4">
        <v>-6940867.3199999901</v>
      </c>
      <c r="G650" s="4">
        <v>-9218069.2799999993</v>
      </c>
      <c r="H650" s="4">
        <v>-11008345.32</v>
      </c>
      <c r="I650" s="4">
        <v>-12505299.0599999</v>
      </c>
    </row>
    <row r="651" spans="1:9" x14ac:dyDescent="0.2">
      <c r="A651" s="5" t="s">
        <v>447</v>
      </c>
      <c r="B651" s="4">
        <v>0</v>
      </c>
      <c r="C651" s="4">
        <v>0</v>
      </c>
      <c r="D651" s="4">
        <v>6942486.5712000001</v>
      </c>
      <c r="E651" s="4">
        <v>22500000</v>
      </c>
      <c r="F651" s="4">
        <v>22500000</v>
      </c>
      <c r="G651" s="4">
        <v>22500000</v>
      </c>
      <c r="H651" s="4">
        <v>22500000</v>
      </c>
      <c r="I651" s="4">
        <v>22500000</v>
      </c>
    </row>
    <row r="652" spans="1:9" x14ac:dyDescent="0.2">
      <c r="A652" s="5" t="s">
        <v>448</v>
      </c>
      <c r="B652" s="4">
        <v>0</v>
      </c>
      <c r="C652" s="4">
        <v>0</v>
      </c>
      <c r="D652" s="4">
        <v>-14632.241400000001</v>
      </c>
      <c r="E652" s="4">
        <v>947.46</v>
      </c>
      <c r="F652" s="4">
        <v>947.46</v>
      </c>
      <c r="G652" s="4">
        <v>947.46</v>
      </c>
      <c r="H652" s="4">
        <v>947.46</v>
      </c>
      <c r="I652" s="4">
        <v>947.46</v>
      </c>
    </row>
    <row r="653" spans="1:9" x14ac:dyDescent="0.2">
      <c r="A653" s="5" t="s">
        <v>449</v>
      </c>
      <c r="B653" s="4">
        <v>0</v>
      </c>
      <c r="C653" s="4">
        <v>0</v>
      </c>
      <c r="D653" s="4">
        <v>14131.179</v>
      </c>
      <c r="E653" s="4">
        <v>-580.02</v>
      </c>
      <c r="F653" s="4">
        <v>-580.08000000000004</v>
      </c>
      <c r="G653" s="4">
        <v>-580.08000000000004</v>
      </c>
      <c r="H653" s="4">
        <v>-580.02</v>
      </c>
      <c r="I653" s="4">
        <v>-580.08000000000004</v>
      </c>
    </row>
    <row r="654" spans="1:9" x14ac:dyDescent="0.2">
      <c r="A654" s="5" t="s">
        <v>450</v>
      </c>
      <c r="B654" s="4">
        <v>0</v>
      </c>
      <c r="C654" s="4">
        <v>0</v>
      </c>
      <c r="D654" s="4">
        <v>0</v>
      </c>
      <c r="E654" s="4">
        <v>0</v>
      </c>
      <c r="F654" s="4">
        <v>0</v>
      </c>
      <c r="G654" s="4">
        <v>0</v>
      </c>
      <c r="H654" s="4">
        <v>0</v>
      </c>
      <c r="I654" s="4">
        <v>0</v>
      </c>
    </row>
    <row r="655" spans="1:9" x14ac:dyDescent="0.2">
      <c r="A655" s="5" t="s">
        <v>451</v>
      </c>
      <c r="B655" s="4">
        <v>0</v>
      </c>
      <c r="C655" s="4">
        <v>0</v>
      </c>
      <c r="D655" s="4">
        <v>7160660.0205702698</v>
      </c>
      <c r="E655" s="4">
        <v>23359756.311473101</v>
      </c>
      <c r="F655" s="4">
        <v>20908194.904759102</v>
      </c>
      <c r="G655" s="4">
        <v>18606825.902915101</v>
      </c>
      <c r="H655" s="4">
        <v>16800735.062091298</v>
      </c>
      <c r="I655" s="4">
        <v>14019191.825515101</v>
      </c>
    </row>
    <row r="656" spans="1:9" x14ac:dyDescent="0.2">
      <c r="A656" s="5" t="s">
        <v>452</v>
      </c>
      <c r="B656" s="4">
        <v>0</v>
      </c>
      <c r="C656" s="4">
        <v>0</v>
      </c>
      <c r="D656" s="4">
        <v>-6744750.4893702799</v>
      </c>
      <c r="E656" s="4">
        <v>-21586611.844927002</v>
      </c>
      <c r="F656" s="4">
        <v>-17126110.1820902</v>
      </c>
      <c r="G656" s="4">
        <v>-13238818.6945628</v>
      </c>
      <c r="H656" s="4">
        <v>-9870995.2929507494</v>
      </c>
      <c r="I656" s="4">
        <v>-5499942.9252147703</v>
      </c>
    </row>
    <row r="657" spans="1:9" x14ac:dyDescent="0.2">
      <c r="A657" s="3" t="s">
        <v>453</v>
      </c>
      <c r="B657" s="30">
        <v>0</v>
      </c>
      <c r="C657" s="30">
        <v>0</v>
      </c>
      <c r="D657" s="30">
        <v>415909.53119999898</v>
      </c>
      <c r="E657" s="30">
        <v>1773144.4665461399</v>
      </c>
      <c r="F657" s="30">
        <v>3782084.7226689002</v>
      </c>
      <c r="G657" s="30">
        <v>5368007.2083523097</v>
      </c>
      <c r="H657" s="30">
        <v>6929739.76914063</v>
      </c>
      <c r="I657" s="30">
        <v>8519248.9003003594</v>
      </c>
    </row>
    <row r="659" spans="1:9" x14ac:dyDescent="0.2">
      <c r="A659" s="5" t="s">
        <v>454</v>
      </c>
      <c r="B659" s="4">
        <v>0</v>
      </c>
      <c r="C659" s="4">
        <v>0</v>
      </c>
      <c r="D659" s="4">
        <v>0</v>
      </c>
      <c r="E659" s="4">
        <v>0</v>
      </c>
      <c r="F659" s="4">
        <v>0</v>
      </c>
      <c r="G659" s="4">
        <v>0</v>
      </c>
      <c r="H659" s="4">
        <v>0</v>
      </c>
      <c r="I659" s="4">
        <v>0</v>
      </c>
    </row>
    <row r="660" spans="1:9" x14ac:dyDescent="0.2">
      <c r="A660" s="5" t="s">
        <v>455</v>
      </c>
      <c r="B660" s="4">
        <v>0</v>
      </c>
      <c r="C660" s="4">
        <v>0</v>
      </c>
      <c r="D660" s="4">
        <v>415909.53119999898</v>
      </c>
      <c r="E660" s="4">
        <v>1773144.4665461399</v>
      </c>
      <c r="F660" s="4">
        <v>3782084.7226689002</v>
      </c>
      <c r="G660" s="4">
        <v>5368007.2083523097</v>
      </c>
      <c r="H660" s="4">
        <v>6929739.76914063</v>
      </c>
      <c r="I660" s="4">
        <v>8519248.9003003594</v>
      </c>
    </row>
    <row r="661" spans="1:9" ht="10.8" thickBot="1" x14ac:dyDescent="0.25">
      <c r="A661" s="3" t="s">
        <v>456</v>
      </c>
      <c r="B661" s="31">
        <v>0</v>
      </c>
      <c r="C661" s="31">
        <v>0</v>
      </c>
      <c r="D661" s="31">
        <v>415909.53119999898</v>
      </c>
      <c r="E661" s="31">
        <v>1773144.4665461399</v>
      </c>
      <c r="F661" s="31">
        <v>3782084.7226689002</v>
      </c>
      <c r="G661" s="31">
        <v>5368007.2083523097</v>
      </c>
      <c r="H661" s="31">
        <v>6929739.76914063</v>
      </c>
      <c r="I661" s="31">
        <v>8519248.9003003594</v>
      </c>
    </row>
    <row r="662" spans="1:9" ht="10.8" thickTop="1" x14ac:dyDescent="0.2"/>
    <row r="663" spans="1:9" x14ac:dyDescent="0.2">
      <c r="A663" s="32"/>
      <c r="B663" s="33"/>
      <c r="C663" s="33"/>
      <c r="D663" s="33"/>
      <c r="E663" s="33"/>
      <c r="F663" s="33"/>
      <c r="G663" s="33"/>
      <c r="H663" s="33"/>
      <c r="I663" s="33"/>
    </row>
    <row r="664" spans="1:9" x14ac:dyDescent="0.2">
      <c r="A664" s="9" t="s">
        <v>457</v>
      </c>
    </row>
    <row r="665" spans="1:9" x14ac:dyDescent="0.2">
      <c r="A665" s="5" t="s">
        <v>419</v>
      </c>
      <c r="B665" s="4">
        <v>0</v>
      </c>
      <c r="C665" s="4">
        <v>0</v>
      </c>
      <c r="D665" s="4">
        <v>0</v>
      </c>
      <c r="E665" s="4">
        <v>0</v>
      </c>
      <c r="F665" s="4">
        <v>0</v>
      </c>
      <c r="G665" s="4">
        <v>0</v>
      </c>
      <c r="H665" s="4">
        <v>0</v>
      </c>
      <c r="I665" s="4">
        <v>0</v>
      </c>
    </row>
    <row r="666" spans="1:9" x14ac:dyDescent="0.2">
      <c r="A666" s="5" t="s">
        <v>422</v>
      </c>
      <c r="B666" s="4">
        <v>0</v>
      </c>
      <c r="C666" s="4">
        <v>0</v>
      </c>
      <c r="D666" s="4">
        <v>0</v>
      </c>
      <c r="E666" s="4">
        <v>0</v>
      </c>
      <c r="F666" s="4">
        <v>0</v>
      </c>
      <c r="G666" s="4">
        <v>0</v>
      </c>
      <c r="H666" s="4">
        <v>0</v>
      </c>
      <c r="I666" s="4">
        <v>0</v>
      </c>
    </row>
    <row r="667" spans="1:9" x14ac:dyDescent="0.2">
      <c r="A667" s="5" t="s">
        <v>458</v>
      </c>
      <c r="B667" s="4">
        <v>0</v>
      </c>
      <c r="C667" s="4">
        <v>0</v>
      </c>
      <c r="D667" s="4">
        <v>0</v>
      </c>
      <c r="E667" s="4">
        <v>0</v>
      </c>
      <c r="F667" s="4">
        <v>0</v>
      </c>
      <c r="G667" s="4">
        <v>0</v>
      </c>
      <c r="H667" s="4">
        <v>0</v>
      </c>
      <c r="I667" s="4">
        <v>0</v>
      </c>
    </row>
    <row r="669" spans="1:9" x14ac:dyDescent="0.2">
      <c r="A669" s="5" t="s">
        <v>420</v>
      </c>
      <c r="B669" s="4">
        <v>0</v>
      </c>
      <c r="C669" s="4">
        <v>0</v>
      </c>
      <c r="D669" s="4">
        <v>5430987</v>
      </c>
      <c r="E669" s="4">
        <v>0</v>
      </c>
      <c r="F669" s="4">
        <v>0</v>
      </c>
      <c r="G669" s="4">
        <v>0</v>
      </c>
      <c r="H669" s="4">
        <v>0</v>
      </c>
      <c r="I669" s="4">
        <v>0</v>
      </c>
    </row>
    <row r="670" spans="1:9" x14ac:dyDescent="0.2">
      <c r="A670" s="5" t="s">
        <v>421</v>
      </c>
      <c r="B670" s="4">
        <v>0</v>
      </c>
      <c r="C670" s="4">
        <v>0</v>
      </c>
      <c r="D670" s="4">
        <v>-5185348</v>
      </c>
      <c r="E670" s="4">
        <v>0</v>
      </c>
      <c r="F670" s="4">
        <v>0</v>
      </c>
      <c r="G670" s="4">
        <v>0</v>
      </c>
      <c r="H670" s="4">
        <v>0</v>
      </c>
      <c r="I670" s="4">
        <v>0</v>
      </c>
    </row>
    <row r="671" spans="1:9" x14ac:dyDescent="0.2">
      <c r="A671" s="5" t="s">
        <v>459</v>
      </c>
      <c r="B671" s="4">
        <v>0</v>
      </c>
      <c r="C671" s="4">
        <v>0</v>
      </c>
      <c r="D671" s="4">
        <v>245639</v>
      </c>
      <c r="E671" s="4">
        <v>0</v>
      </c>
      <c r="F671" s="4">
        <v>0</v>
      </c>
      <c r="G671" s="4">
        <v>0</v>
      </c>
      <c r="H671" s="4">
        <v>0</v>
      </c>
      <c r="I671" s="4">
        <v>0</v>
      </c>
    </row>
    <row r="673" spans="1:9" x14ac:dyDescent="0.2">
      <c r="A673" s="5" t="s">
        <v>460</v>
      </c>
      <c r="B673" s="4">
        <v>0</v>
      </c>
      <c r="C673" s="4">
        <v>0</v>
      </c>
      <c r="D673" s="4">
        <v>245639</v>
      </c>
      <c r="E673" s="4">
        <v>0</v>
      </c>
      <c r="F673" s="4">
        <v>0</v>
      </c>
      <c r="G673" s="4">
        <v>0</v>
      </c>
      <c r="H673" s="4">
        <v>0</v>
      </c>
      <c r="I673" s="4">
        <v>0</v>
      </c>
    </row>
    <row r="675" spans="1:9" x14ac:dyDescent="0.2">
      <c r="A675" s="5" t="s">
        <v>403</v>
      </c>
      <c r="B675" s="4">
        <v>2</v>
      </c>
      <c r="C675" s="4">
        <v>2</v>
      </c>
      <c r="D675" s="4">
        <v>2</v>
      </c>
      <c r="E675" s="4">
        <v>2</v>
      </c>
      <c r="F675" s="4">
        <v>2</v>
      </c>
      <c r="G675" s="4">
        <v>2</v>
      </c>
      <c r="H675" s="4">
        <v>2</v>
      </c>
      <c r="I675" s="4">
        <v>2</v>
      </c>
    </row>
    <row r="676" spans="1:9" x14ac:dyDescent="0.2">
      <c r="A676" s="5" t="s">
        <v>461</v>
      </c>
      <c r="B676" s="4">
        <v>0</v>
      </c>
      <c r="C676" s="4">
        <v>0</v>
      </c>
      <c r="D676" s="4">
        <v>0</v>
      </c>
      <c r="E676" s="4">
        <v>0</v>
      </c>
      <c r="F676" s="4">
        <v>0</v>
      </c>
      <c r="G676" s="4">
        <v>0</v>
      </c>
      <c r="H676" s="4">
        <v>0</v>
      </c>
      <c r="I676" s="4">
        <v>0</v>
      </c>
    </row>
    <row r="677" spans="1:9" x14ac:dyDescent="0.2">
      <c r="A677" s="5" t="s">
        <v>423</v>
      </c>
      <c r="B677" s="4">
        <v>0</v>
      </c>
      <c r="C677" s="4">
        <v>0</v>
      </c>
      <c r="D677" s="4">
        <v>0</v>
      </c>
      <c r="E677" s="4">
        <v>0</v>
      </c>
      <c r="F677" s="4">
        <v>0</v>
      </c>
      <c r="G677" s="4">
        <v>0</v>
      </c>
      <c r="H677" s="4">
        <v>0</v>
      </c>
      <c r="I677" s="4">
        <v>0</v>
      </c>
    </row>
    <row r="679" spans="1:9" x14ac:dyDescent="0.2">
      <c r="A679" s="25" t="s">
        <v>462</v>
      </c>
      <c r="B679" s="26"/>
      <c r="C679" s="26"/>
      <c r="D679" s="26"/>
      <c r="E679" s="26"/>
      <c r="F679" s="26"/>
      <c r="G679" s="26"/>
      <c r="H679" s="26"/>
      <c r="I679" s="26"/>
    </row>
    <row r="680" spans="1:9" x14ac:dyDescent="0.2">
      <c r="A680" s="5" t="s">
        <v>425</v>
      </c>
      <c r="B680" s="4">
        <v>0</v>
      </c>
      <c r="C680" s="4">
        <v>0</v>
      </c>
      <c r="D680" s="4">
        <v>6931825.5199999996</v>
      </c>
      <c r="E680" s="4">
        <v>31276597</v>
      </c>
      <c r="F680" s="4">
        <v>64300567</v>
      </c>
      <c r="G680" s="4">
        <v>90497698</v>
      </c>
      <c r="H680" s="4">
        <v>116395892</v>
      </c>
      <c r="I680" s="4">
        <v>142788518</v>
      </c>
    </row>
    <row r="682" spans="1:9" x14ac:dyDescent="0.2">
      <c r="A682" s="9" t="s">
        <v>291</v>
      </c>
    </row>
    <row r="683" spans="1:9" x14ac:dyDescent="0.2">
      <c r="A683" s="5" t="s">
        <v>426</v>
      </c>
      <c r="B683" s="4">
        <v>0</v>
      </c>
      <c r="C683" s="4">
        <v>0</v>
      </c>
      <c r="D683" s="4">
        <v>6603110.7290935004</v>
      </c>
      <c r="E683" s="4">
        <v>14553511.0462266</v>
      </c>
      <c r="F683" s="4">
        <v>16692107.5061792</v>
      </c>
      <c r="G683" s="4">
        <v>12900247.7784339</v>
      </c>
      <c r="H683" s="4">
        <v>9610824.9297074694</v>
      </c>
      <c r="I683" s="4">
        <v>5337391.24985932</v>
      </c>
    </row>
    <row r="684" spans="1:9" x14ac:dyDescent="0.2">
      <c r="A684" s="5" t="s">
        <v>463</v>
      </c>
      <c r="B684" s="4">
        <v>0</v>
      </c>
      <c r="C684" s="4">
        <v>0</v>
      </c>
      <c r="D684" s="4">
        <v>0</v>
      </c>
      <c r="E684" s="4">
        <v>0</v>
      </c>
      <c r="F684" s="4">
        <v>0</v>
      </c>
      <c r="G684" s="4">
        <v>0</v>
      </c>
      <c r="H684" s="4">
        <v>0</v>
      </c>
      <c r="I684" s="4">
        <v>0</v>
      </c>
    </row>
    <row r="685" spans="1:9" x14ac:dyDescent="0.2">
      <c r="A685" s="5" t="s">
        <v>428</v>
      </c>
      <c r="B685" s="27">
        <v>0</v>
      </c>
      <c r="C685" s="27">
        <v>0</v>
      </c>
      <c r="D685" s="27">
        <v>6603110.7290935004</v>
      </c>
      <c r="E685" s="27">
        <v>14553511.0462266</v>
      </c>
      <c r="F685" s="27">
        <v>16692107.5061792</v>
      </c>
      <c r="G685" s="27">
        <v>12900247.7784339</v>
      </c>
      <c r="H685" s="27">
        <v>9610824.9297074694</v>
      </c>
      <c r="I685" s="27">
        <v>5337391.24985932</v>
      </c>
    </row>
    <row r="686" spans="1:9" x14ac:dyDescent="0.2">
      <c r="A686" s="9" t="s">
        <v>294</v>
      </c>
    </row>
    <row r="687" spans="1:9" x14ac:dyDescent="0.2">
      <c r="A687" s="5" t="s">
        <v>404</v>
      </c>
      <c r="B687" s="4">
        <v>0</v>
      </c>
      <c r="C687" s="4">
        <v>0</v>
      </c>
      <c r="D687" s="4">
        <v>-2174876.4970461898</v>
      </c>
      <c r="E687" s="4">
        <v>-12505282.232886201</v>
      </c>
      <c r="F687" s="4">
        <v>-26551091.4543189</v>
      </c>
      <c r="G687" s="4">
        <v>-38692035.2485862</v>
      </c>
      <c r="H687" s="4">
        <v>-50940977.934856497</v>
      </c>
      <c r="I687" s="4">
        <v>-67068725.091918901</v>
      </c>
    </row>
    <row r="688" spans="1:9" x14ac:dyDescent="0.2">
      <c r="A688" s="5" t="s">
        <v>405</v>
      </c>
      <c r="B688" s="4">
        <v>0</v>
      </c>
      <c r="C688" s="4">
        <v>0</v>
      </c>
      <c r="D688" s="4">
        <v>0</v>
      </c>
      <c r="E688" s="4">
        <v>0</v>
      </c>
      <c r="F688" s="4">
        <v>0</v>
      </c>
      <c r="G688" s="4">
        <v>0</v>
      </c>
      <c r="H688" s="4">
        <v>0</v>
      </c>
      <c r="I688" s="4">
        <v>0</v>
      </c>
    </row>
    <row r="689" spans="1:9" x14ac:dyDescent="0.2">
      <c r="A689" s="5" t="s">
        <v>406</v>
      </c>
      <c r="B689" s="4">
        <v>0</v>
      </c>
      <c r="C689" s="4">
        <v>0</v>
      </c>
      <c r="D689" s="4">
        <v>-9706762.6991251204</v>
      </c>
      <c r="E689" s="4">
        <v>-62624703.624999903</v>
      </c>
      <c r="F689" s="4">
        <v>-62593822.625</v>
      </c>
      <c r="G689" s="4">
        <v>-50050094.7999999</v>
      </c>
      <c r="H689" s="4">
        <v>-37537571.100000001</v>
      </c>
      <c r="I689" s="4">
        <v>0</v>
      </c>
    </row>
    <row r="690" spans="1:9" x14ac:dyDescent="0.2">
      <c r="A690" s="5" t="s">
        <v>407</v>
      </c>
      <c r="B690" s="4">
        <v>0</v>
      </c>
      <c r="C690" s="4">
        <v>0</v>
      </c>
      <c r="D690" s="4">
        <v>0</v>
      </c>
      <c r="E690" s="4">
        <v>0</v>
      </c>
      <c r="F690" s="4">
        <v>0</v>
      </c>
      <c r="G690" s="4">
        <v>0</v>
      </c>
      <c r="H690" s="4">
        <v>0</v>
      </c>
      <c r="I690" s="4">
        <v>0</v>
      </c>
    </row>
    <row r="691" spans="1:9" x14ac:dyDescent="0.2">
      <c r="A691" s="5" t="s">
        <v>408</v>
      </c>
      <c r="B691" s="4">
        <v>0</v>
      </c>
      <c r="C691" s="4">
        <v>0</v>
      </c>
      <c r="D691" s="4">
        <v>8237064</v>
      </c>
      <c r="E691" s="4">
        <v>60806838</v>
      </c>
      <c r="F691" s="4">
        <v>115681122</v>
      </c>
      <c r="G691" s="4">
        <v>153634488</v>
      </c>
      <c r="H691" s="4">
        <v>183472422</v>
      </c>
      <c r="I691" s="4">
        <v>208421651</v>
      </c>
    </row>
    <row r="692" spans="1:9" x14ac:dyDescent="0.2">
      <c r="A692" s="5" t="s">
        <v>409</v>
      </c>
      <c r="B692" s="4">
        <v>0</v>
      </c>
      <c r="C692" s="4">
        <v>0</v>
      </c>
      <c r="D692" s="4">
        <v>-115708109.52</v>
      </c>
      <c r="E692" s="4">
        <v>-375000000</v>
      </c>
      <c r="F692" s="4">
        <v>-375000000</v>
      </c>
      <c r="G692" s="4">
        <v>-375000000</v>
      </c>
      <c r="H692" s="4">
        <v>-375000000</v>
      </c>
      <c r="I692" s="4">
        <v>-375000000</v>
      </c>
    </row>
    <row r="693" spans="1:9" x14ac:dyDescent="0.2">
      <c r="A693" s="5" t="s">
        <v>410</v>
      </c>
      <c r="B693" s="4">
        <v>0</v>
      </c>
      <c r="C693" s="4">
        <v>0</v>
      </c>
      <c r="D693" s="4">
        <v>243870.69</v>
      </c>
      <c r="E693" s="4">
        <v>-15791</v>
      </c>
      <c r="F693" s="4">
        <v>-15791</v>
      </c>
      <c r="G693" s="4">
        <v>-15791</v>
      </c>
      <c r="H693" s="4">
        <v>-15791</v>
      </c>
      <c r="I693" s="4">
        <v>-15791</v>
      </c>
    </row>
    <row r="694" spans="1:9" x14ac:dyDescent="0.2">
      <c r="A694" s="5" t="s">
        <v>411</v>
      </c>
      <c r="B694" s="4">
        <v>0</v>
      </c>
      <c r="C694" s="4">
        <v>0</v>
      </c>
      <c r="D694" s="4">
        <v>-235519.65</v>
      </c>
      <c r="E694" s="4">
        <v>9667</v>
      </c>
      <c r="F694" s="4">
        <v>9668</v>
      </c>
      <c r="G694" s="4">
        <v>9668</v>
      </c>
      <c r="H694" s="4">
        <v>9667</v>
      </c>
      <c r="I694" s="4">
        <v>9668</v>
      </c>
    </row>
    <row r="695" spans="1:9" x14ac:dyDescent="0.2">
      <c r="A695" s="5" t="s">
        <v>464</v>
      </c>
      <c r="B695" s="4">
        <v>0</v>
      </c>
      <c r="C695" s="4">
        <v>0</v>
      </c>
      <c r="D695" s="4">
        <v>0</v>
      </c>
      <c r="E695" s="4">
        <v>0</v>
      </c>
      <c r="F695" s="4">
        <v>0</v>
      </c>
      <c r="G695" s="4">
        <v>0</v>
      </c>
      <c r="H695" s="4">
        <v>0</v>
      </c>
      <c r="I695" s="4">
        <v>0</v>
      </c>
    </row>
    <row r="696" spans="1:9" x14ac:dyDescent="0.2">
      <c r="A696" s="5" t="s">
        <v>430</v>
      </c>
      <c r="B696" s="27">
        <v>0</v>
      </c>
      <c r="C696" s="27">
        <v>0</v>
      </c>
      <c r="D696" s="27">
        <v>-119344333.676171</v>
      </c>
      <c r="E696" s="27">
        <v>-389329271.85788602</v>
      </c>
      <c r="F696" s="27">
        <v>-348469915.079319</v>
      </c>
      <c r="G696" s="27">
        <v>-310113765.04858601</v>
      </c>
      <c r="H696" s="27">
        <v>-280012251.03485602</v>
      </c>
      <c r="I696" s="27">
        <v>-233653197.09191799</v>
      </c>
    </row>
    <row r="698" spans="1:9" x14ac:dyDescent="0.2">
      <c r="A698" s="5" t="s">
        <v>358</v>
      </c>
      <c r="B698" s="4">
        <v>0</v>
      </c>
      <c r="C698" s="4">
        <v>0</v>
      </c>
      <c r="D698" s="4">
        <v>0</v>
      </c>
      <c r="E698" s="4">
        <v>0</v>
      </c>
      <c r="F698" s="4">
        <v>0</v>
      </c>
      <c r="G698" s="4">
        <v>0</v>
      </c>
      <c r="H698" s="4">
        <v>0</v>
      </c>
      <c r="I698" s="4">
        <v>0</v>
      </c>
    </row>
    <row r="700" spans="1:9" x14ac:dyDescent="0.2">
      <c r="A700" s="5" t="s">
        <v>465</v>
      </c>
      <c r="B700" s="4">
        <v>0</v>
      </c>
      <c r="C700" s="4">
        <v>0</v>
      </c>
      <c r="D700" s="4">
        <v>-105809397.427077</v>
      </c>
      <c r="E700" s="4">
        <v>-343499163.81165898</v>
      </c>
      <c r="F700" s="4">
        <v>-267477240.57313901</v>
      </c>
      <c r="G700" s="4">
        <v>-206715819.270152</v>
      </c>
      <c r="H700" s="4">
        <v>-154005534.105149</v>
      </c>
      <c r="I700" s="4">
        <v>-85527287.842059597</v>
      </c>
    </row>
    <row r="701" spans="1:9" s="29" customFormat="1" x14ac:dyDescent="0.2">
      <c r="A701" s="28" t="s">
        <v>466</v>
      </c>
      <c r="B701" s="29">
        <v>0.7</v>
      </c>
      <c r="C701" s="29">
        <v>0.7</v>
      </c>
      <c r="D701" s="29">
        <v>0.7</v>
      </c>
      <c r="E701" s="29">
        <v>0.7</v>
      </c>
      <c r="F701" s="29">
        <v>0.7</v>
      </c>
      <c r="G701" s="29">
        <v>0.7</v>
      </c>
      <c r="H701" s="29">
        <v>0.7</v>
      </c>
      <c r="I701" s="29">
        <v>0.7</v>
      </c>
    </row>
    <row r="702" spans="1:9" x14ac:dyDescent="0.2">
      <c r="A702" s="3" t="s">
        <v>467</v>
      </c>
      <c r="B702" s="30">
        <v>0</v>
      </c>
      <c r="C702" s="30">
        <v>0</v>
      </c>
      <c r="D702" s="30">
        <v>-37033289.681477197</v>
      </c>
      <c r="E702" s="30">
        <v>-120224707.33408</v>
      </c>
      <c r="F702" s="30">
        <v>-93617034.200598896</v>
      </c>
      <c r="G702" s="30">
        <v>-72350536.744553298</v>
      </c>
      <c r="H702" s="30">
        <v>-53901936.936802201</v>
      </c>
      <c r="I702" s="30">
        <v>-29934550.744720802</v>
      </c>
    </row>
    <row r="704" spans="1:9" x14ac:dyDescent="0.2">
      <c r="A704" s="9" t="s">
        <v>441</v>
      </c>
    </row>
    <row r="705" spans="1:9" x14ac:dyDescent="0.2">
      <c r="A705" s="5" t="s">
        <v>468</v>
      </c>
      <c r="B705" s="4">
        <v>0</v>
      </c>
      <c r="C705" s="4">
        <v>0</v>
      </c>
      <c r="D705" s="4">
        <v>715534.36752819899</v>
      </c>
      <c r="E705" s="4">
        <v>4114237.8546195901</v>
      </c>
      <c r="F705" s="4">
        <v>8735309.0884709302</v>
      </c>
      <c r="G705" s="4">
        <v>12729679.5967848</v>
      </c>
      <c r="H705" s="4">
        <v>16759581.7405678</v>
      </c>
      <c r="I705" s="4">
        <v>22065610.555241302</v>
      </c>
    </row>
    <row r="706" spans="1:9" x14ac:dyDescent="0.2">
      <c r="A706" s="5" t="s">
        <v>469</v>
      </c>
      <c r="B706" s="4">
        <v>0</v>
      </c>
      <c r="C706" s="4">
        <v>0</v>
      </c>
      <c r="D706" s="4">
        <v>0</v>
      </c>
      <c r="E706" s="4">
        <v>0</v>
      </c>
      <c r="F706" s="4">
        <v>0</v>
      </c>
      <c r="G706" s="4">
        <v>0</v>
      </c>
      <c r="H706" s="4">
        <v>0</v>
      </c>
      <c r="I706" s="4">
        <v>0</v>
      </c>
    </row>
    <row r="707" spans="1:9" x14ac:dyDescent="0.2">
      <c r="A707" s="5" t="s">
        <v>470</v>
      </c>
      <c r="B707" s="4">
        <v>0</v>
      </c>
      <c r="C707" s="4">
        <v>0</v>
      </c>
      <c r="D707" s="4">
        <v>3193524.9280121601</v>
      </c>
      <c r="E707" s="4">
        <v>20603527.492624901</v>
      </c>
      <c r="F707" s="4">
        <v>20593367.643624999</v>
      </c>
      <c r="G707" s="4">
        <v>16466481.1891999</v>
      </c>
      <c r="H707" s="4">
        <v>12349860.891899999</v>
      </c>
      <c r="I707" s="4">
        <v>0</v>
      </c>
    </row>
    <row r="708" spans="1:9" x14ac:dyDescent="0.2">
      <c r="A708" s="5" t="s">
        <v>471</v>
      </c>
      <c r="B708" s="4">
        <v>0</v>
      </c>
      <c r="C708" s="4">
        <v>0</v>
      </c>
      <c r="D708" s="4">
        <v>0</v>
      </c>
      <c r="E708" s="4">
        <v>0</v>
      </c>
      <c r="F708" s="4">
        <v>0</v>
      </c>
      <c r="G708" s="4">
        <v>0</v>
      </c>
      <c r="H708" s="4">
        <v>0</v>
      </c>
      <c r="I708" s="4">
        <v>0</v>
      </c>
    </row>
    <row r="709" spans="1:9" x14ac:dyDescent="0.2">
      <c r="A709" s="5" t="s">
        <v>472</v>
      </c>
      <c r="B709" s="4">
        <v>0</v>
      </c>
      <c r="C709" s="4">
        <v>0</v>
      </c>
      <c r="D709" s="4">
        <v>-2709994.0559999999</v>
      </c>
      <c r="E709" s="4">
        <v>-20005449.702</v>
      </c>
      <c r="F709" s="4">
        <v>-38059089.137999997</v>
      </c>
      <c r="G709" s="4">
        <v>-50545746.552000001</v>
      </c>
      <c r="H709" s="4">
        <v>-60362426.838</v>
      </c>
      <c r="I709" s="4">
        <v>-68570723.179000005</v>
      </c>
    </row>
    <row r="710" spans="1:9" x14ac:dyDescent="0.2">
      <c r="A710" s="5" t="s">
        <v>473</v>
      </c>
      <c r="B710" s="4">
        <v>0</v>
      </c>
      <c r="C710" s="4">
        <v>0</v>
      </c>
      <c r="D710" s="4">
        <v>38067968.032080002</v>
      </c>
      <c r="E710" s="4">
        <v>123375000</v>
      </c>
      <c r="F710" s="4">
        <v>123375000</v>
      </c>
      <c r="G710" s="4">
        <v>123375000</v>
      </c>
      <c r="H710" s="4">
        <v>123375000</v>
      </c>
      <c r="I710" s="4">
        <v>123375000</v>
      </c>
    </row>
    <row r="711" spans="1:9" x14ac:dyDescent="0.2">
      <c r="A711" s="5" t="s">
        <v>474</v>
      </c>
      <c r="B711" s="4">
        <v>0</v>
      </c>
      <c r="C711" s="4">
        <v>0</v>
      </c>
      <c r="D711" s="4">
        <v>-80233.457009999998</v>
      </c>
      <c r="E711" s="4">
        <v>5195.2389999999996</v>
      </c>
      <c r="F711" s="4">
        <v>5195.2389999999996</v>
      </c>
      <c r="G711" s="4">
        <v>5195.2389999999996</v>
      </c>
      <c r="H711" s="4">
        <v>5195.2389999999996</v>
      </c>
      <c r="I711" s="4">
        <v>5195.2389999999996</v>
      </c>
    </row>
    <row r="712" spans="1:9" x14ac:dyDescent="0.2">
      <c r="A712" s="5" t="s">
        <v>475</v>
      </c>
      <c r="B712" s="4">
        <v>0</v>
      </c>
      <c r="C712" s="4">
        <v>0</v>
      </c>
      <c r="D712" s="4">
        <v>77485.964850000004</v>
      </c>
      <c r="E712" s="4">
        <v>-3180.4430000000002</v>
      </c>
      <c r="F712" s="4">
        <v>-3180.7719999999999</v>
      </c>
      <c r="G712" s="4">
        <v>-3180.7719999999999</v>
      </c>
      <c r="H712" s="4">
        <v>-3180.4430000000002</v>
      </c>
      <c r="I712" s="4">
        <v>-3180.7719999999999</v>
      </c>
    </row>
    <row r="713" spans="1:9" x14ac:dyDescent="0.2">
      <c r="A713" s="5" t="s">
        <v>476</v>
      </c>
      <c r="B713" s="4">
        <v>0</v>
      </c>
      <c r="C713" s="4">
        <v>0</v>
      </c>
      <c r="D713" s="4">
        <v>0</v>
      </c>
      <c r="E713" s="4">
        <v>0</v>
      </c>
      <c r="F713" s="4">
        <v>0</v>
      </c>
      <c r="G713" s="4">
        <v>0</v>
      </c>
      <c r="H713" s="4">
        <v>0</v>
      </c>
      <c r="I713" s="4">
        <v>0</v>
      </c>
    </row>
    <row r="714" spans="1:9" x14ac:dyDescent="0.2">
      <c r="A714" s="5" t="s">
        <v>477</v>
      </c>
      <c r="B714" s="4">
        <v>0</v>
      </c>
      <c r="C714" s="4">
        <v>0</v>
      </c>
      <c r="D714" s="4">
        <v>2360662.6712795901</v>
      </c>
      <c r="E714" s="4">
        <v>7555314.1457244596</v>
      </c>
      <c r="F714" s="4">
        <v>5994138.56373158</v>
      </c>
      <c r="G714" s="4">
        <v>4633586.5430969996</v>
      </c>
      <c r="H714" s="4">
        <v>3454848.3525327598</v>
      </c>
      <c r="I714" s="4">
        <v>1924980.02382517</v>
      </c>
    </row>
    <row r="715" spans="1:9" x14ac:dyDescent="0.2">
      <c r="A715" s="3" t="s">
        <v>478</v>
      </c>
      <c r="B715" s="30">
        <v>0</v>
      </c>
      <c r="C715" s="30">
        <v>0</v>
      </c>
      <c r="D715" s="30">
        <v>41624948.450739898</v>
      </c>
      <c r="E715" s="30">
        <v>135644644.58696899</v>
      </c>
      <c r="F715" s="30">
        <v>120640740.624827</v>
      </c>
      <c r="G715" s="30">
        <v>106661015.24408101</v>
      </c>
      <c r="H715" s="30">
        <v>95578878.9430006</v>
      </c>
      <c r="I715" s="30">
        <v>78796881.867066503</v>
      </c>
    </row>
    <row r="717" spans="1:9" x14ac:dyDescent="0.2">
      <c r="A717" s="5" t="s">
        <v>479</v>
      </c>
      <c r="B717" s="4">
        <v>0</v>
      </c>
      <c r="C717" s="4">
        <v>0</v>
      </c>
      <c r="D717" s="4">
        <v>-37033289.681477197</v>
      </c>
      <c r="E717" s="4">
        <v>-120224707.33408</v>
      </c>
      <c r="F717" s="4">
        <v>-93617034.200598896</v>
      </c>
      <c r="G717" s="4">
        <v>-72350536.744553298</v>
      </c>
      <c r="H717" s="4">
        <v>-53901936.936802201</v>
      </c>
      <c r="I717" s="4">
        <v>-29934550.744720802</v>
      </c>
    </row>
    <row r="718" spans="1:9" x14ac:dyDescent="0.2">
      <c r="A718" s="5" t="s">
        <v>480</v>
      </c>
      <c r="B718" s="4">
        <v>0</v>
      </c>
      <c r="C718" s="4">
        <v>0</v>
      </c>
      <c r="D718" s="4">
        <v>41624948.450739898</v>
      </c>
      <c r="E718" s="4">
        <v>135644644.58696899</v>
      </c>
      <c r="F718" s="4">
        <v>120640740.624827</v>
      </c>
      <c r="G718" s="4">
        <v>106661015.24408101</v>
      </c>
      <c r="H718" s="4">
        <v>95578878.9430006</v>
      </c>
      <c r="I718" s="4">
        <v>78796881.867066503</v>
      </c>
    </row>
    <row r="719" spans="1:9" ht="10.8" thickBot="1" x14ac:dyDescent="0.25">
      <c r="A719" s="3" t="s">
        <v>481</v>
      </c>
      <c r="B719" s="31">
        <v>0</v>
      </c>
      <c r="C719" s="31">
        <v>0</v>
      </c>
      <c r="D719" s="31">
        <v>4591658.7692627199</v>
      </c>
      <c r="E719" s="31">
        <v>15419937.2528881</v>
      </c>
      <c r="F719" s="31">
        <v>27023706.424228601</v>
      </c>
      <c r="G719" s="31">
        <v>34310478.499528497</v>
      </c>
      <c r="H719" s="31">
        <v>41676942.006198399</v>
      </c>
      <c r="I719" s="31">
        <v>48862331.122345597</v>
      </c>
    </row>
    <row r="720" spans="1:9" ht="10.8" thickTop="1" x14ac:dyDescent="0.2"/>
    <row r="721" spans="1:9" x14ac:dyDescent="0.2">
      <c r="A721" s="32"/>
      <c r="B721" s="33"/>
      <c r="C721" s="33"/>
      <c r="D721" s="33"/>
      <c r="E721" s="33"/>
      <c r="F721" s="33"/>
      <c r="G721" s="33"/>
      <c r="H721" s="33"/>
      <c r="I721" s="33"/>
    </row>
    <row r="723" spans="1:9" ht="10.8" thickBot="1" x14ac:dyDescent="0.25">
      <c r="A723" s="9" t="s">
        <v>482</v>
      </c>
      <c r="B723" s="34">
        <v>0</v>
      </c>
      <c r="C723" s="34">
        <v>0</v>
      </c>
      <c r="D723" s="34">
        <v>5007568.30046272</v>
      </c>
      <c r="E723" s="34">
        <v>17193081.719434299</v>
      </c>
      <c r="F723" s="34">
        <v>30805791.146897499</v>
      </c>
      <c r="G723" s="34">
        <v>39678485.707880899</v>
      </c>
      <c r="H723" s="34">
        <v>48606681.775339</v>
      </c>
      <c r="I723" s="34">
        <v>57381580.022646002</v>
      </c>
    </row>
    <row r="724" spans="1:9" ht="10.8" thickTop="1" x14ac:dyDescent="0.2"/>
    <row r="725" spans="1:9" x14ac:dyDescent="0.2">
      <c r="A725" s="32"/>
      <c r="B725" s="33"/>
      <c r="C725" s="33"/>
      <c r="D725" s="33"/>
      <c r="E725" s="33"/>
      <c r="F725" s="33"/>
      <c r="G725" s="33"/>
      <c r="H725" s="33"/>
      <c r="I725" s="33"/>
    </row>
    <row r="727" spans="1:9" x14ac:dyDescent="0.2">
      <c r="A727" s="5" t="s">
        <v>403</v>
      </c>
      <c r="B727" s="4">
        <v>2</v>
      </c>
      <c r="C727" s="4">
        <v>2</v>
      </c>
      <c r="D727" s="4">
        <v>2</v>
      </c>
      <c r="E727" s="4">
        <v>2</v>
      </c>
      <c r="F727" s="4">
        <v>2</v>
      </c>
      <c r="G727" s="4">
        <v>2</v>
      </c>
      <c r="H727" s="4">
        <v>2</v>
      </c>
      <c r="I727" s="4">
        <v>2</v>
      </c>
    </row>
    <row r="728" spans="1:9" x14ac:dyDescent="0.2">
      <c r="A728" s="5" t="s">
        <v>483</v>
      </c>
      <c r="B728" s="4">
        <v>0</v>
      </c>
      <c r="C728" s="4">
        <v>0</v>
      </c>
      <c r="D728" s="4">
        <v>-37033289.681477197</v>
      </c>
      <c r="E728" s="4">
        <v>-120224707.33408</v>
      </c>
      <c r="F728" s="4">
        <v>-93617034.200598896</v>
      </c>
      <c r="G728" s="4">
        <v>-72350536.744553298</v>
      </c>
      <c r="H728" s="4">
        <v>-53901936.936802201</v>
      </c>
      <c r="I728" s="4">
        <v>-29934550.744720802</v>
      </c>
    </row>
    <row r="729" spans="1:9" x14ac:dyDescent="0.2">
      <c r="A729" s="5" t="s">
        <v>423</v>
      </c>
      <c r="B729" s="4">
        <v>0</v>
      </c>
      <c r="C729" s="4">
        <v>0</v>
      </c>
      <c r="D729" s="4">
        <v>0</v>
      </c>
      <c r="E729" s="4">
        <v>0</v>
      </c>
      <c r="F729" s="4">
        <v>0</v>
      </c>
      <c r="G729" s="4">
        <v>0</v>
      </c>
      <c r="H729" s="4">
        <v>0</v>
      </c>
      <c r="I729" s="4">
        <v>0</v>
      </c>
    </row>
    <row r="732" spans="1:9" x14ac:dyDescent="0.2">
      <c r="A732" s="9" t="s">
        <v>484</v>
      </c>
    </row>
    <row r="733" spans="1:9" x14ac:dyDescent="0.2">
      <c r="A733" s="5" t="s">
        <v>415</v>
      </c>
      <c r="B733" s="4">
        <v>0</v>
      </c>
      <c r="C733" s="4">
        <v>0</v>
      </c>
      <c r="D733" s="4">
        <v>-28899072</v>
      </c>
      <c r="E733" s="4">
        <v>0</v>
      </c>
      <c r="F733" s="4">
        <v>0</v>
      </c>
      <c r="G733" s="4">
        <v>0</v>
      </c>
      <c r="H733" s="4">
        <v>0</v>
      </c>
      <c r="I733" s="4">
        <v>0</v>
      </c>
    </row>
    <row r="734" spans="1:9" x14ac:dyDescent="0.2">
      <c r="A734" s="5" t="s">
        <v>418</v>
      </c>
      <c r="B734" s="4">
        <v>0</v>
      </c>
      <c r="C734" s="4">
        <v>0</v>
      </c>
      <c r="D734" s="4">
        <v>0</v>
      </c>
      <c r="E734" s="4">
        <v>0</v>
      </c>
      <c r="F734" s="4">
        <v>0</v>
      </c>
      <c r="G734" s="4">
        <v>0</v>
      </c>
      <c r="H734" s="4">
        <v>0</v>
      </c>
      <c r="I734" s="4">
        <v>0</v>
      </c>
    </row>
    <row r="735" spans="1:9" x14ac:dyDescent="0.2">
      <c r="A735" s="5" t="s">
        <v>485</v>
      </c>
      <c r="B735" s="4">
        <v>0</v>
      </c>
      <c r="C735" s="4">
        <v>0</v>
      </c>
      <c r="D735" s="4">
        <v>-28899072</v>
      </c>
      <c r="E735" s="4">
        <v>0</v>
      </c>
      <c r="F735" s="4">
        <v>0</v>
      </c>
      <c r="G735" s="4">
        <v>0</v>
      </c>
      <c r="H735" s="4">
        <v>0</v>
      </c>
      <c r="I735" s="4">
        <v>0</v>
      </c>
    </row>
    <row r="737" spans="1:9" x14ac:dyDescent="0.2">
      <c r="A737" s="5" t="s">
        <v>416</v>
      </c>
      <c r="B737" s="4">
        <v>0</v>
      </c>
      <c r="C737" s="4">
        <v>0</v>
      </c>
      <c r="D737" s="4">
        <v>31513854</v>
      </c>
      <c r="E737" s="4">
        <v>0</v>
      </c>
      <c r="F737" s="4">
        <v>0</v>
      </c>
      <c r="G737" s="4">
        <v>0</v>
      </c>
      <c r="H737" s="4">
        <v>0</v>
      </c>
      <c r="I737" s="4">
        <v>0</v>
      </c>
    </row>
    <row r="738" spans="1:9" x14ac:dyDescent="0.2">
      <c r="A738" s="5" t="s">
        <v>417</v>
      </c>
      <c r="B738" s="4">
        <v>0</v>
      </c>
      <c r="C738" s="4">
        <v>0</v>
      </c>
      <c r="D738" s="4">
        <v>-1267862</v>
      </c>
      <c r="E738" s="4">
        <v>0</v>
      </c>
      <c r="F738" s="4">
        <v>0</v>
      </c>
      <c r="G738" s="4">
        <v>0</v>
      </c>
      <c r="H738" s="4">
        <v>0</v>
      </c>
      <c r="I738" s="4">
        <v>0</v>
      </c>
    </row>
    <row r="739" spans="1:9" x14ac:dyDescent="0.2">
      <c r="A739" s="5" t="s">
        <v>486</v>
      </c>
      <c r="B739" s="4">
        <v>0</v>
      </c>
      <c r="C739" s="4">
        <v>0</v>
      </c>
      <c r="D739" s="4">
        <v>30245992</v>
      </c>
      <c r="E739" s="4">
        <v>0</v>
      </c>
      <c r="F739" s="4">
        <v>0</v>
      </c>
      <c r="G739" s="4">
        <v>0</v>
      </c>
      <c r="H739" s="4">
        <v>0</v>
      </c>
      <c r="I739" s="4">
        <v>0</v>
      </c>
    </row>
    <row r="741" spans="1:9" x14ac:dyDescent="0.2">
      <c r="A741" s="5" t="s">
        <v>487</v>
      </c>
      <c r="B741" s="4">
        <v>0</v>
      </c>
      <c r="C741" s="4">
        <v>0</v>
      </c>
      <c r="D741" s="4">
        <v>1346920</v>
      </c>
      <c r="E741" s="4">
        <v>0</v>
      </c>
      <c r="F741" s="4">
        <v>0</v>
      </c>
      <c r="G741" s="4">
        <v>0</v>
      </c>
      <c r="H741" s="4">
        <v>0</v>
      </c>
      <c r="I741" s="4">
        <v>0</v>
      </c>
    </row>
    <row r="743" spans="1:9" x14ac:dyDescent="0.2">
      <c r="A743" s="35" t="s">
        <v>1185</v>
      </c>
      <c r="B743" s="36"/>
      <c r="C743" s="36"/>
      <c r="D743" s="36"/>
      <c r="E743" s="36"/>
      <c r="F743" s="36"/>
      <c r="G743" s="36"/>
      <c r="H743" s="36"/>
      <c r="I743" s="36"/>
    </row>
    <row r="744" spans="1:9" x14ac:dyDescent="0.2">
      <c r="A744" s="5" t="s">
        <v>488</v>
      </c>
      <c r="B744" s="4">
        <v>0</v>
      </c>
      <c r="C744" s="4">
        <v>0</v>
      </c>
      <c r="D744" s="4">
        <v>-112412508.15617099</v>
      </c>
      <c r="E744" s="4">
        <v>-358052674.85788602</v>
      </c>
      <c r="F744" s="4">
        <v>-284169348.079319</v>
      </c>
      <c r="G744" s="4">
        <v>-219616067.04858601</v>
      </c>
      <c r="H744" s="4">
        <v>-163616359.03485599</v>
      </c>
      <c r="I744" s="4">
        <v>-90864679.091918901</v>
      </c>
    </row>
    <row r="745" spans="1:9" s="29" customFormat="1" x14ac:dyDescent="0.2">
      <c r="A745" s="28" t="s">
        <v>439</v>
      </c>
      <c r="B745" s="29">
        <v>0</v>
      </c>
      <c r="C745" s="29">
        <v>0</v>
      </c>
      <c r="D745" s="29">
        <v>0.12</v>
      </c>
      <c r="E745" s="29">
        <v>0.12</v>
      </c>
      <c r="F745" s="29">
        <v>0.12</v>
      </c>
      <c r="G745" s="29">
        <v>0.12</v>
      </c>
      <c r="H745" s="29">
        <v>0.12</v>
      </c>
      <c r="I745" s="29">
        <v>0.12</v>
      </c>
    </row>
    <row r="746" spans="1:9" x14ac:dyDescent="0.2">
      <c r="A746" s="5" t="s">
        <v>489</v>
      </c>
      <c r="B746" s="4">
        <v>0</v>
      </c>
      <c r="C746" s="4">
        <v>0</v>
      </c>
      <c r="D746" s="4">
        <v>-6744750.4893702799</v>
      </c>
      <c r="E746" s="4">
        <v>-21483160.491473101</v>
      </c>
      <c r="F746" s="4">
        <v>-17050160.884759098</v>
      </c>
      <c r="G746" s="4">
        <v>-13176964.022915101</v>
      </c>
      <c r="H746" s="4">
        <v>-9816981.5420913901</v>
      </c>
      <c r="I746" s="4">
        <v>-5451880.7455151305</v>
      </c>
    </row>
    <row r="747" spans="1:9" x14ac:dyDescent="0.2">
      <c r="A747" s="5" t="s">
        <v>490</v>
      </c>
      <c r="B747" s="4">
        <v>0</v>
      </c>
      <c r="C747" s="4">
        <v>0</v>
      </c>
      <c r="D747" s="4">
        <v>-2360662.6712795901</v>
      </c>
      <c r="E747" s="4">
        <v>-7519106.1720156102</v>
      </c>
      <c r="F747" s="4">
        <v>-5967556.3096656902</v>
      </c>
      <c r="G747" s="4">
        <v>-4611937.4080203101</v>
      </c>
      <c r="H747" s="4">
        <v>-3435943.5397319798</v>
      </c>
      <c r="I747" s="4">
        <v>-1908158.26093029</v>
      </c>
    </row>
    <row r="748" spans="1:9" x14ac:dyDescent="0.2">
      <c r="A748" s="37"/>
      <c r="B748" s="38"/>
      <c r="C748" s="38"/>
      <c r="D748" s="38"/>
      <c r="E748" s="38"/>
      <c r="F748" s="38"/>
      <c r="G748" s="38"/>
      <c r="H748" s="38"/>
      <c r="I748" s="38"/>
    </row>
    <row r="749" spans="1:9" x14ac:dyDescent="0.2">
      <c r="A749" s="5" t="s">
        <v>491</v>
      </c>
      <c r="B749" s="4">
        <v>0</v>
      </c>
      <c r="C749" s="4">
        <v>0</v>
      </c>
      <c r="D749" s="4">
        <v>-110051845.484891</v>
      </c>
      <c r="E749" s="4">
        <v>-350533568.68586999</v>
      </c>
      <c r="F749" s="4">
        <v>-278201791.76965302</v>
      </c>
      <c r="G749" s="4">
        <v>-215004129.64056501</v>
      </c>
      <c r="H749" s="4">
        <v>-160180415.49512401</v>
      </c>
      <c r="I749" s="4">
        <v>-88956520.830988601</v>
      </c>
    </row>
    <row r="750" spans="1:9" s="29" customFormat="1" x14ac:dyDescent="0.2">
      <c r="A750" s="28" t="s">
        <v>492</v>
      </c>
      <c r="B750" s="29">
        <v>0.12</v>
      </c>
      <c r="C750" s="29">
        <v>0.12</v>
      </c>
      <c r="D750" s="29">
        <v>0.12</v>
      </c>
      <c r="E750" s="29">
        <v>0.12</v>
      </c>
      <c r="F750" s="29">
        <v>0.12</v>
      </c>
      <c r="G750" s="29">
        <v>0.12</v>
      </c>
      <c r="H750" s="29">
        <v>0.12</v>
      </c>
      <c r="I750" s="29">
        <v>0.12</v>
      </c>
    </row>
    <row r="751" spans="1:9" x14ac:dyDescent="0.2">
      <c r="A751" s="5" t="s">
        <v>1186</v>
      </c>
      <c r="B751" s="4">
        <v>0</v>
      </c>
      <c r="C751" s="4">
        <v>0</v>
      </c>
      <c r="D751" s="4">
        <v>6603110.7290935004</v>
      </c>
      <c r="E751" s="4">
        <v>21032014.1211522</v>
      </c>
      <c r="F751" s="4">
        <v>16692107.5061791</v>
      </c>
      <c r="G751" s="4">
        <v>12900247.7784339</v>
      </c>
      <c r="H751" s="4">
        <v>9610824.9297074694</v>
      </c>
      <c r="I751" s="4">
        <v>5337391.2498593098</v>
      </c>
    </row>
    <row r="752" spans="1:9" x14ac:dyDescent="0.2">
      <c r="A752" s="5" t="s">
        <v>1187</v>
      </c>
      <c r="B752" s="4">
        <v>0</v>
      </c>
      <c r="C752" s="4">
        <v>0</v>
      </c>
      <c r="D752" s="4">
        <v>6603110.7290935004</v>
      </c>
      <c r="E752" s="4">
        <v>21032014.1211522</v>
      </c>
      <c r="F752" s="4">
        <v>16692107.5061791</v>
      </c>
      <c r="G752" s="4">
        <v>12900247.7784339</v>
      </c>
      <c r="H752" s="4">
        <v>9610824.9297074694</v>
      </c>
      <c r="I752" s="4">
        <v>5337391.2498593098</v>
      </c>
    </row>
    <row r="754" spans="1:9" x14ac:dyDescent="0.2">
      <c r="A754" s="39" t="s">
        <v>1188</v>
      </c>
      <c r="B754" s="38"/>
      <c r="C754" s="38"/>
      <c r="D754" s="38"/>
      <c r="E754" s="38"/>
      <c r="F754" s="38"/>
      <c r="G754" s="38"/>
      <c r="H754" s="38"/>
      <c r="I754" s="38"/>
    </row>
    <row r="755" spans="1:9" x14ac:dyDescent="0.2">
      <c r="A755" s="5" t="s">
        <v>493</v>
      </c>
      <c r="B755" s="4">
        <v>0</v>
      </c>
      <c r="C755" s="4">
        <v>0</v>
      </c>
      <c r="D755" s="4">
        <v>6931825.5199999996</v>
      </c>
      <c r="E755" s="4">
        <v>31276597</v>
      </c>
      <c r="F755" s="4">
        <v>64300567</v>
      </c>
      <c r="G755" s="4">
        <v>90497698</v>
      </c>
      <c r="H755" s="4">
        <v>116395892</v>
      </c>
      <c r="I755" s="4">
        <v>142788518</v>
      </c>
    </row>
    <row r="756" spans="1:9" x14ac:dyDescent="0.2">
      <c r="A756" s="5" t="s">
        <v>494</v>
      </c>
      <c r="B756" s="4">
        <v>0</v>
      </c>
      <c r="C756" s="4">
        <v>0</v>
      </c>
      <c r="D756" s="4">
        <v>-119344333.676171</v>
      </c>
      <c r="E756" s="4">
        <v>-389329271.85788602</v>
      </c>
      <c r="F756" s="4">
        <v>-348469915.079319</v>
      </c>
      <c r="G756" s="4">
        <v>-310113765.04858601</v>
      </c>
      <c r="H756" s="4">
        <v>-280012251.03485602</v>
      </c>
      <c r="I756" s="4">
        <v>-233653197.09191799</v>
      </c>
    </row>
    <row r="757" spans="1:9" x14ac:dyDescent="0.2">
      <c r="A757" s="5" t="s">
        <v>495</v>
      </c>
      <c r="B757" s="4">
        <v>0</v>
      </c>
      <c r="C757" s="4">
        <v>0</v>
      </c>
      <c r="D757" s="4">
        <v>-112412508.15617099</v>
      </c>
      <c r="E757" s="4">
        <v>-358052674.85788602</v>
      </c>
      <c r="F757" s="4">
        <v>-284169348.079319</v>
      </c>
      <c r="G757" s="4">
        <v>-219616067.04858601</v>
      </c>
      <c r="H757" s="4">
        <v>-163616359.03485599</v>
      </c>
      <c r="I757" s="4">
        <v>-90864679.091918901</v>
      </c>
    </row>
    <row r="759" spans="1:9" x14ac:dyDescent="0.2">
      <c r="A759" s="9" t="s">
        <v>496</v>
      </c>
      <c r="B759" s="4">
        <v>0</v>
      </c>
      <c r="C759" s="4">
        <v>0</v>
      </c>
      <c r="D759" s="4">
        <v>0</v>
      </c>
      <c r="E759" s="4">
        <v>0</v>
      </c>
      <c r="F759" s="4">
        <v>0</v>
      </c>
      <c r="G759" s="4">
        <v>0</v>
      </c>
      <c r="H759" s="4">
        <v>0</v>
      </c>
      <c r="I759" s="4">
        <v>0</v>
      </c>
    </row>
    <row r="760" spans="1:9" x14ac:dyDescent="0.2">
      <c r="A760" s="5" t="s">
        <v>11</v>
      </c>
      <c r="B760" s="4">
        <v>0</v>
      </c>
      <c r="C760" s="4">
        <v>-73228942</v>
      </c>
      <c r="D760" s="4">
        <v>-188497451.76697201</v>
      </c>
      <c r="E760" s="4">
        <v>-32555400.540915001</v>
      </c>
      <c r="F760" s="4">
        <v>-132071863.290875</v>
      </c>
      <c r="G760" s="4">
        <v>-149517077.64313599</v>
      </c>
      <c r="H760" s="4">
        <v>-93943520.653817996</v>
      </c>
      <c r="I760" s="4">
        <v>-142861924.30409801</v>
      </c>
    </row>
    <row r="761" spans="1:9" x14ac:dyDescent="0.2">
      <c r="A761" s="5" t="s">
        <v>12</v>
      </c>
      <c r="B761" s="4">
        <v>0</v>
      </c>
      <c r="C761" s="4">
        <v>0</v>
      </c>
      <c r="D761" s="4">
        <v>0</v>
      </c>
      <c r="E761" s="4">
        <v>0</v>
      </c>
      <c r="F761" s="4">
        <v>0</v>
      </c>
      <c r="G761" s="4">
        <v>0</v>
      </c>
      <c r="H761" s="4">
        <v>0</v>
      </c>
      <c r="I761" s="4">
        <v>0</v>
      </c>
    </row>
    <row r="762" spans="1:9" x14ac:dyDescent="0.2">
      <c r="A762" s="5" t="s">
        <v>497</v>
      </c>
      <c r="B762" s="4">
        <v>0</v>
      </c>
      <c r="C762" s="4">
        <v>-73228942</v>
      </c>
      <c r="D762" s="4">
        <v>-188497451.76697201</v>
      </c>
      <c r="E762" s="4">
        <v>-32555400.540915001</v>
      </c>
      <c r="F762" s="4">
        <v>-132071863.290875</v>
      </c>
      <c r="G762" s="4">
        <v>-149517077.64313599</v>
      </c>
      <c r="H762" s="4">
        <v>-93943520.653817996</v>
      </c>
      <c r="I762" s="4">
        <v>-142861924.30409801</v>
      </c>
    </row>
    <row r="763" spans="1:9" x14ac:dyDescent="0.2">
      <c r="A763" s="5" t="s">
        <v>498</v>
      </c>
      <c r="B763" s="4">
        <v>0</v>
      </c>
      <c r="C763" s="4">
        <v>-73228942</v>
      </c>
      <c r="D763" s="4">
        <v>-188497451.76697201</v>
      </c>
      <c r="E763" s="4">
        <v>-32555400.540915001</v>
      </c>
      <c r="F763" s="4">
        <v>-132071863.290875</v>
      </c>
      <c r="G763" s="4">
        <v>-149517077.64313599</v>
      </c>
      <c r="H763" s="4">
        <v>-93943520.653817996</v>
      </c>
      <c r="I763" s="4">
        <v>-142861924.30409801</v>
      </c>
    </row>
    <row r="764" spans="1:9" x14ac:dyDescent="0.2">
      <c r="A764" s="5" t="s">
        <v>403</v>
      </c>
      <c r="B764" s="4">
        <v>0</v>
      </c>
      <c r="C764" s="4">
        <v>0</v>
      </c>
      <c r="D764" s="4">
        <v>1</v>
      </c>
      <c r="E764" s="4">
        <v>1</v>
      </c>
      <c r="F764" s="4">
        <v>1</v>
      </c>
      <c r="G764" s="4">
        <v>1</v>
      </c>
      <c r="H764" s="4">
        <v>1</v>
      </c>
      <c r="I764" s="4">
        <v>1</v>
      </c>
    </row>
    <row r="765" spans="1:9" x14ac:dyDescent="0.2">
      <c r="A765" s="5" t="s">
        <v>499</v>
      </c>
      <c r="B765" s="4">
        <v>0</v>
      </c>
      <c r="C765" s="4">
        <v>0</v>
      </c>
      <c r="D765" s="4">
        <v>1</v>
      </c>
      <c r="E765" s="4">
        <v>1</v>
      </c>
      <c r="F765" s="4">
        <v>1</v>
      </c>
      <c r="G765" s="4">
        <v>1</v>
      </c>
      <c r="H765" s="4">
        <v>1</v>
      </c>
      <c r="I765" s="4">
        <v>1</v>
      </c>
    </row>
    <row r="766" spans="1:9" x14ac:dyDescent="0.2">
      <c r="A766" s="5" t="s">
        <v>1189</v>
      </c>
      <c r="B766" s="4">
        <v>0</v>
      </c>
      <c r="C766" s="4">
        <v>0</v>
      </c>
      <c r="D766" s="4">
        <v>0</v>
      </c>
      <c r="E766" s="4">
        <v>1</v>
      </c>
      <c r="F766" s="4">
        <v>0</v>
      </c>
      <c r="G766" s="4">
        <v>0</v>
      </c>
      <c r="H766" s="4">
        <v>0</v>
      </c>
      <c r="I766" s="4">
        <v>0</v>
      </c>
    </row>
    <row r="767" spans="1:9" x14ac:dyDescent="0.2">
      <c r="A767" s="5" t="s">
        <v>1190</v>
      </c>
      <c r="B767" s="4">
        <v>0</v>
      </c>
      <c r="C767" s="4">
        <v>0</v>
      </c>
      <c r="D767" s="4">
        <v>0</v>
      </c>
      <c r="E767" s="4">
        <v>16277700.270457501</v>
      </c>
      <c r="F767" s="4">
        <v>0</v>
      </c>
      <c r="G767" s="4">
        <v>0</v>
      </c>
      <c r="H767" s="4">
        <v>0</v>
      </c>
      <c r="I767" s="4">
        <v>0</v>
      </c>
    </row>
    <row r="768" spans="1:9" x14ac:dyDescent="0.2">
      <c r="A768" s="5" t="s">
        <v>501</v>
      </c>
      <c r="B768" s="4">
        <v>0</v>
      </c>
      <c r="C768" s="4">
        <v>0</v>
      </c>
      <c r="D768" s="4">
        <v>12</v>
      </c>
      <c r="E768" s="4">
        <v>0</v>
      </c>
      <c r="F768" s="4">
        <v>12</v>
      </c>
      <c r="G768" s="4">
        <v>12</v>
      </c>
      <c r="H768" s="4">
        <v>12</v>
      </c>
      <c r="I768" s="4">
        <v>12</v>
      </c>
    </row>
    <row r="769" spans="1:9" x14ac:dyDescent="0.2">
      <c r="A769" s="5" t="s">
        <v>1191</v>
      </c>
      <c r="B769" s="4">
        <v>0</v>
      </c>
      <c r="C769" s="4">
        <v>0</v>
      </c>
      <c r="D769" s="4">
        <v>6603110.7290935004</v>
      </c>
      <c r="E769" s="4">
        <v>0</v>
      </c>
      <c r="F769" s="4">
        <v>17957929.128364</v>
      </c>
      <c r="G769" s="4">
        <v>13931158.9725619</v>
      </c>
      <c r="H769" s="4">
        <v>10511054.1106968</v>
      </c>
      <c r="I769" s="4">
        <v>6138427.57818658</v>
      </c>
    </row>
    <row r="770" spans="1:9" x14ac:dyDescent="0.2">
      <c r="A770" s="5" t="s">
        <v>423</v>
      </c>
      <c r="B770" s="4">
        <v>0</v>
      </c>
      <c r="C770" s="4">
        <v>0</v>
      </c>
      <c r="D770" s="4">
        <v>0</v>
      </c>
      <c r="E770" s="4">
        <v>0</v>
      </c>
      <c r="F770" s="4">
        <v>0</v>
      </c>
      <c r="G770" s="4">
        <v>0</v>
      </c>
      <c r="H770" s="4">
        <v>0</v>
      </c>
      <c r="I770" s="4">
        <v>0</v>
      </c>
    </row>
    <row r="771" spans="1:9" x14ac:dyDescent="0.2">
      <c r="A771" s="5" t="s">
        <v>500</v>
      </c>
      <c r="B771" s="4">
        <v>0</v>
      </c>
      <c r="C771" s="4">
        <v>0</v>
      </c>
      <c r="D771" s="4">
        <v>0</v>
      </c>
      <c r="E771" s="4">
        <v>0</v>
      </c>
      <c r="F771" s="4">
        <v>0</v>
      </c>
      <c r="G771" s="4">
        <v>0</v>
      </c>
      <c r="H771" s="4">
        <v>0</v>
      </c>
      <c r="I771" s="4">
        <v>0</v>
      </c>
    </row>
    <row r="772" spans="1:9" x14ac:dyDescent="0.2">
      <c r="A772" s="5" t="s">
        <v>1192</v>
      </c>
      <c r="B772" s="4">
        <v>0</v>
      </c>
      <c r="C772" s="4">
        <v>0</v>
      </c>
      <c r="D772" s="4">
        <v>0</v>
      </c>
      <c r="E772" s="4">
        <v>0</v>
      </c>
      <c r="F772" s="4">
        <v>0</v>
      </c>
      <c r="G772" s="4">
        <v>0</v>
      </c>
      <c r="H772" s="4">
        <v>0</v>
      </c>
      <c r="I772" s="4">
        <v>0</v>
      </c>
    </row>
    <row r="773" spans="1:9" x14ac:dyDescent="0.2">
      <c r="A773" s="5" t="s">
        <v>502</v>
      </c>
      <c r="B773" s="4">
        <v>0</v>
      </c>
      <c r="C773" s="4">
        <v>0</v>
      </c>
      <c r="D773" s="4">
        <v>0</v>
      </c>
      <c r="E773" s="4">
        <v>0</v>
      </c>
      <c r="F773" s="4">
        <v>0</v>
      </c>
      <c r="G773" s="4">
        <v>0</v>
      </c>
      <c r="H773" s="4">
        <v>0</v>
      </c>
      <c r="I773" s="4">
        <v>0</v>
      </c>
    </row>
    <row r="774" spans="1:9" x14ac:dyDescent="0.2">
      <c r="A774" s="5" t="s">
        <v>500</v>
      </c>
      <c r="B774" s="4">
        <v>24</v>
      </c>
      <c r="C774" s="4">
        <v>24</v>
      </c>
      <c r="D774" s="4">
        <v>12</v>
      </c>
      <c r="E774" s="4">
        <v>12</v>
      </c>
      <c r="F774" s="4">
        <v>12</v>
      </c>
      <c r="G774" s="4">
        <v>12</v>
      </c>
      <c r="H774" s="4">
        <v>12</v>
      </c>
      <c r="I774" s="4">
        <v>12</v>
      </c>
    </row>
    <row r="775" spans="1:9" x14ac:dyDescent="0.2">
      <c r="A775" s="5" t="s">
        <v>1193</v>
      </c>
      <c r="B775" s="4">
        <v>0</v>
      </c>
      <c r="C775" s="4">
        <v>0</v>
      </c>
      <c r="D775" s="4">
        <v>0</v>
      </c>
      <c r="E775" s="4">
        <v>-1724189.2242308699</v>
      </c>
      <c r="F775" s="4">
        <v>-1265821.6221848601</v>
      </c>
      <c r="G775" s="4">
        <v>-1030911.19412802</v>
      </c>
      <c r="H775" s="4">
        <v>-900229.18098936998</v>
      </c>
      <c r="I775" s="4">
        <v>-801036.32832726405</v>
      </c>
    </row>
    <row r="776" spans="1:9" x14ac:dyDescent="0.2">
      <c r="A776" s="5" t="s">
        <v>423</v>
      </c>
      <c r="B776" s="4">
        <v>0</v>
      </c>
      <c r="C776" s="4">
        <v>0</v>
      </c>
      <c r="D776" s="4">
        <v>0</v>
      </c>
      <c r="E776" s="4">
        <v>0</v>
      </c>
      <c r="F776" s="4">
        <v>0</v>
      </c>
      <c r="G776" s="4">
        <v>0</v>
      </c>
      <c r="H776" s="4">
        <v>0</v>
      </c>
      <c r="I776" s="4">
        <v>0</v>
      </c>
    </row>
    <row r="777" spans="1:9" x14ac:dyDescent="0.2">
      <c r="A777" s="5" t="s">
        <v>1194</v>
      </c>
      <c r="B777" s="4">
        <v>0</v>
      </c>
      <c r="C777" s="4">
        <v>0</v>
      </c>
      <c r="D777" s="4">
        <v>6603110.7290935004</v>
      </c>
      <c r="E777" s="4">
        <v>14553511.0462266</v>
      </c>
      <c r="F777" s="4">
        <v>16692107.5061791</v>
      </c>
      <c r="G777" s="4">
        <v>12900247.7784339</v>
      </c>
      <c r="H777" s="4">
        <v>9610824.9297074694</v>
      </c>
      <c r="I777" s="4">
        <v>5337391.2498593098</v>
      </c>
    </row>
    <row r="779" spans="1:9" s="29" customFormat="1" x14ac:dyDescent="0.2">
      <c r="A779" s="28" t="s">
        <v>503</v>
      </c>
      <c r="B779" s="29">
        <v>2</v>
      </c>
      <c r="C779" s="29">
        <v>2</v>
      </c>
      <c r="D779" s="29">
        <v>1.99999999999999</v>
      </c>
      <c r="E779" s="29">
        <v>1.99999999999999</v>
      </c>
      <c r="F779" s="29">
        <v>2</v>
      </c>
      <c r="G779" s="29">
        <v>1.99999999999999</v>
      </c>
      <c r="H779" s="29">
        <v>2</v>
      </c>
      <c r="I779" s="29">
        <v>2</v>
      </c>
    </row>
    <row r="780" spans="1:9" x14ac:dyDescent="0.2">
      <c r="A780" s="5" t="s">
        <v>504</v>
      </c>
      <c r="B780" s="4">
        <v>0</v>
      </c>
      <c r="C780" s="4">
        <v>0</v>
      </c>
      <c r="D780" s="4">
        <v>6603110.7290935004</v>
      </c>
      <c r="E780" s="4">
        <v>14553511.0462266</v>
      </c>
      <c r="F780" s="4">
        <v>16692107.5061791</v>
      </c>
      <c r="G780" s="4">
        <v>12900247.7784339</v>
      </c>
      <c r="H780" s="4">
        <v>9610824.9297074694</v>
      </c>
      <c r="I780" s="4">
        <v>5337391.24985932</v>
      </c>
    </row>
    <row r="782" spans="1:9" x14ac:dyDescent="0.2">
      <c r="A782" s="5" t="s">
        <v>403</v>
      </c>
      <c r="B782" s="4">
        <v>2</v>
      </c>
      <c r="C782" s="4">
        <v>2</v>
      </c>
      <c r="D782" s="4">
        <v>2</v>
      </c>
      <c r="E782" s="4">
        <v>2</v>
      </c>
      <c r="F782" s="4">
        <v>2</v>
      </c>
      <c r="G782" s="4">
        <v>2</v>
      </c>
      <c r="H782" s="4">
        <v>2</v>
      </c>
      <c r="I782" s="4">
        <v>2</v>
      </c>
    </row>
    <row r="783" spans="1:9" x14ac:dyDescent="0.2">
      <c r="A783" s="5" t="s">
        <v>505</v>
      </c>
      <c r="B783" s="4">
        <v>0</v>
      </c>
      <c r="C783" s="4">
        <v>0</v>
      </c>
      <c r="D783" s="4">
        <v>0</v>
      </c>
      <c r="E783" s="4">
        <v>0</v>
      </c>
      <c r="F783" s="4">
        <v>0</v>
      </c>
      <c r="G783" s="4">
        <v>0</v>
      </c>
      <c r="H783" s="4">
        <v>0</v>
      </c>
      <c r="I783" s="4">
        <v>0</v>
      </c>
    </row>
    <row r="784" spans="1:9" x14ac:dyDescent="0.2">
      <c r="A784" s="5" t="s">
        <v>506</v>
      </c>
      <c r="B784" s="4">
        <v>0</v>
      </c>
      <c r="C784" s="4">
        <v>0</v>
      </c>
      <c r="D784" s="4">
        <v>0</v>
      </c>
      <c r="E784" s="4">
        <v>0</v>
      </c>
      <c r="F784" s="4">
        <v>0</v>
      </c>
      <c r="G784" s="4">
        <v>0</v>
      </c>
      <c r="H784" s="4">
        <v>0</v>
      </c>
      <c r="I784" s="4">
        <v>0</v>
      </c>
    </row>
    <row r="785" spans="1:9" x14ac:dyDescent="0.2">
      <c r="A785" s="5" t="s">
        <v>500</v>
      </c>
      <c r="B785" s="4">
        <v>22</v>
      </c>
      <c r="C785" s="4">
        <v>22</v>
      </c>
      <c r="D785" s="4">
        <v>22</v>
      </c>
      <c r="E785" s="4">
        <v>22</v>
      </c>
      <c r="F785" s="4">
        <v>22</v>
      </c>
      <c r="G785" s="4">
        <v>22</v>
      </c>
      <c r="H785" s="4">
        <v>22</v>
      </c>
      <c r="I785" s="4">
        <v>22</v>
      </c>
    </row>
    <row r="786" spans="1:9" x14ac:dyDescent="0.2">
      <c r="A786" s="5" t="s">
        <v>507</v>
      </c>
      <c r="B786" s="4">
        <v>132</v>
      </c>
      <c r="C786" s="4">
        <v>132</v>
      </c>
      <c r="D786" s="4">
        <v>132</v>
      </c>
      <c r="E786" s="4">
        <v>132</v>
      </c>
      <c r="F786" s="4">
        <v>132</v>
      </c>
      <c r="G786" s="4">
        <v>132</v>
      </c>
      <c r="H786" s="4">
        <v>132</v>
      </c>
      <c r="I786" s="4">
        <v>132</v>
      </c>
    </row>
    <row r="787" spans="1:9" x14ac:dyDescent="0.2">
      <c r="A787" s="5" t="s">
        <v>508</v>
      </c>
      <c r="B787" s="4">
        <v>0</v>
      </c>
      <c r="C787" s="4">
        <v>0</v>
      </c>
      <c r="D787" s="4">
        <v>4402073.8193956604</v>
      </c>
      <c r="E787" s="4">
        <v>13531029.5576522</v>
      </c>
      <c r="F787" s="4">
        <v>15473691.6639113</v>
      </c>
      <c r="G787" s="4">
        <v>11968342.9099958</v>
      </c>
      <c r="H787" s="4">
        <v>8945202.9332868606</v>
      </c>
      <c r="I787" s="4">
        <v>4962154.4001767104</v>
      </c>
    </row>
    <row r="788" spans="1:9" x14ac:dyDescent="0.2">
      <c r="A788" s="5" t="s">
        <v>423</v>
      </c>
      <c r="B788" s="4">
        <v>0</v>
      </c>
      <c r="C788" s="4">
        <v>0</v>
      </c>
      <c r="D788" s="4">
        <v>0</v>
      </c>
      <c r="E788" s="4">
        <v>0</v>
      </c>
      <c r="F788" s="4">
        <v>0</v>
      </c>
      <c r="G788" s="4">
        <v>0</v>
      </c>
      <c r="H788" s="4">
        <v>0</v>
      </c>
      <c r="I788" s="4">
        <v>0</v>
      </c>
    </row>
    <row r="789" spans="1:9" x14ac:dyDescent="0.2">
      <c r="A789" s="5" t="s">
        <v>509</v>
      </c>
      <c r="B789" s="4">
        <v>132</v>
      </c>
      <c r="C789" s="4">
        <v>132</v>
      </c>
      <c r="D789" s="4">
        <v>132</v>
      </c>
      <c r="E789" s="4">
        <v>132</v>
      </c>
      <c r="F789" s="4">
        <v>132</v>
      </c>
      <c r="G789" s="4">
        <v>132</v>
      </c>
      <c r="H789" s="4">
        <v>132</v>
      </c>
      <c r="I789" s="4">
        <v>132</v>
      </c>
    </row>
    <row r="790" spans="1:9" x14ac:dyDescent="0.2">
      <c r="A790" s="5" t="s">
        <v>510</v>
      </c>
      <c r="B790" s="4">
        <v>0</v>
      </c>
      <c r="C790" s="4">
        <v>0</v>
      </c>
      <c r="D790" s="4">
        <v>6603110.7290935004</v>
      </c>
      <c r="E790" s="4">
        <v>79250840.368859097</v>
      </c>
      <c r="F790" s="4">
        <v>85560192.626914099</v>
      </c>
      <c r="G790" s="4">
        <v>65753151.564711101</v>
      </c>
      <c r="H790" s="4">
        <v>49554365.633375898</v>
      </c>
      <c r="I790" s="4">
        <v>27043700.491492599</v>
      </c>
    </row>
    <row r="792" spans="1:9" x14ac:dyDescent="0.2">
      <c r="A792" s="5" t="s">
        <v>403</v>
      </c>
      <c r="B792" s="4">
        <v>6</v>
      </c>
      <c r="C792" s="4">
        <v>6</v>
      </c>
      <c r="D792" s="4">
        <v>6</v>
      </c>
      <c r="E792" s="4">
        <v>6</v>
      </c>
      <c r="F792" s="4">
        <v>6</v>
      </c>
      <c r="G792" s="4">
        <v>6</v>
      </c>
      <c r="H792" s="4">
        <v>6</v>
      </c>
      <c r="I792" s="4">
        <v>6</v>
      </c>
    </row>
    <row r="793" spans="1:9" x14ac:dyDescent="0.2">
      <c r="A793" s="5" t="s">
        <v>511</v>
      </c>
      <c r="B793" s="4">
        <v>18</v>
      </c>
      <c r="C793" s="4">
        <v>18</v>
      </c>
      <c r="D793" s="4">
        <v>18</v>
      </c>
      <c r="E793" s="4">
        <v>18</v>
      </c>
      <c r="F793" s="4">
        <v>18</v>
      </c>
      <c r="G793" s="4">
        <v>18</v>
      </c>
      <c r="H793" s="4">
        <v>18</v>
      </c>
      <c r="I793" s="4">
        <v>18</v>
      </c>
    </row>
    <row r="794" spans="1:9" x14ac:dyDescent="0.2">
      <c r="A794" s="5" t="s">
        <v>512</v>
      </c>
      <c r="B794" s="4">
        <v>6</v>
      </c>
      <c r="C794" s="4">
        <v>6</v>
      </c>
      <c r="D794" s="4">
        <v>6</v>
      </c>
      <c r="E794" s="4">
        <v>6</v>
      </c>
      <c r="F794" s="4">
        <v>6</v>
      </c>
      <c r="G794" s="4">
        <v>6</v>
      </c>
      <c r="H794" s="4">
        <v>6</v>
      </c>
      <c r="I794" s="4">
        <v>6</v>
      </c>
    </row>
    <row r="795" spans="1:9" x14ac:dyDescent="0.2">
      <c r="A795" s="5" t="s">
        <v>513</v>
      </c>
      <c r="B795" s="4">
        <v>36</v>
      </c>
      <c r="C795" s="4">
        <v>36</v>
      </c>
      <c r="D795" s="4">
        <v>36</v>
      </c>
      <c r="E795" s="4">
        <v>36</v>
      </c>
      <c r="F795" s="4">
        <v>36</v>
      </c>
      <c r="G795" s="4">
        <v>36</v>
      </c>
      <c r="H795" s="4">
        <v>36</v>
      </c>
      <c r="I795" s="4">
        <v>36</v>
      </c>
    </row>
    <row r="796" spans="1:9" x14ac:dyDescent="0.2">
      <c r="A796" s="5" t="s">
        <v>512</v>
      </c>
      <c r="B796" s="4">
        <v>6</v>
      </c>
      <c r="C796" s="4">
        <v>6</v>
      </c>
      <c r="D796" s="4">
        <v>6</v>
      </c>
      <c r="E796" s="4">
        <v>6</v>
      </c>
      <c r="F796" s="4">
        <v>6</v>
      </c>
      <c r="G796" s="4">
        <v>6</v>
      </c>
      <c r="H796" s="4">
        <v>6</v>
      </c>
      <c r="I796" s="4">
        <v>6</v>
      </c>
    </row>
    <row r="797" spans="1:9" x14ac:dyDescent="0.2">
      <c r="A797" s="5" t="s">
        <v>514</v>
      </c>
      <c r="B797" s="4">
        <v>54</v>
      </c>
      <c r="C797" s="4">
        <v>54</v>
      </c>
      <c r="D797" s="4">
        <v>54</v>
      </c>
      <c r="E797" s="4">
        <v>54</v>
      </c>
      <c r="F797" s="4">
        <v>54</v>
      </c>
      <c r="G797" s="4">
        <v>54</v>
      </c>
      <c r="H797" s="4">
        <v>54</v>
      </c>
      <c r="I797" s="4">
        <v>54</v>
      </c>
    </row>
    <row r="798" spans="1:9" x14ac:dyDescent="0.2">
      <c r="A798" s="5" t="s">
        <v>500</v>
      </c>
      <c r="B798" s="4">
        <v>6</v>
      </c>
      <c r="C798" s="4">
        <v>6</v>
      </c>
      <c r="D798" s="4">
        <v>6</v>
      </c>
      <c r="E798" s="4">
        <v>6</v>
      </c>
      <c r="F798" s="4">
        <v>6</v>
      </c>
      <c r="G798" s="4">
        <v>6</v>
      </c>
      <c r="H798" s="4">
        <v>6</v>
      </c>
      <c r="I798" s="4">
        <v>6</v>
      </c>
    </row>
    <row r="799" spans="1:9" x14ac:dyDescent="0.2">
      <c r="A799" s="5" t="s">
        <v>515</v>
      </c>
      <c r="B799" s="4">
        <v>72</v>
      </c>
      <c r="C799" s="4">
        <v>72</v>
      </c>
      <c r="D799" s="4">
        <v>72</v>
      </c>
      <c r="E799" s="4">
        <v>72</v>
      </c>
      <c r="F799" s="4">
        <v>72</v>
      </c>
      <c r="G799" s="4">
        <v>72</v>
      </c>
      <c r="H799" s="4">
        <v>72</v>
      </c>
      <c r="I799" s="4">
        <v>72</v>
      </c>
    </row>
    <row r="800" spans="1:9" x14ac:dyDescent="0.2">
      <c r="A800" s="5" t="s">
        <v>423</v>
      </c>
      <c r="B800" s="4">
        <v>0</v>
      </c>
      <c r="C800" s="4">
        <v>0</v>
      </c>
      <c r="D800" s="4">
        <v>0</v>
      </c>
      <c r="E800" s="4">
        <v>0</v>
      </c>
      <c r="F800" s="4">
        <v>0</v>
      </c>
      <c r="G800" s="4">
        <v>0</v>
      </c>
      <c r="H800" s="4">
        <v>0</v>
      </c>
      <c r="I800" s="4">
        <v>0</v>
      </c>
    </row>
    <row r="801" spans="1:9" x14ac:dyDescent="0.2">
      <c r="A801" s="5" t="s">
        <v>516</v>
      </c>
      <c r="B801" s="4">
        <v>180</v>
      </c>
      <c r="C801" s="4">
        <v>180</v>
      </c>
      <c r="D801" s="4">
        <v>180</v>
      </c>
      <c r="E801" s="4">
        <v>180</v>
      </c>
      <c r="F801" s="4">
        <v>180</v>
      </c>
      <c r="G801" s="4">
        <v>180</v>
      </c>
      <c r="H801" s="4">
        <v>180</v>
      </c>
      <c r="I801" s="4">
        <v>180</v>
      </c>
    </row>
    <row r="802" spans="1:9" x14ac:dyDescent="0.2">
      <c r="A802" s="5" t="s">
        <v>517</v>
      </c>
      <c r="B802" s="4">
        <v>0</v>
      </c>
      <c r="C802" s="4">
        <v>0</v>
      </c>
      <c r="D802" s="4">
        <v>49145448.911654197</v>
      </c>
      <c r="E802" s="4">
        <v>108357862.461312</v>
      </c>
      <c r="F802" s="4">
        <v>118944407.639272</v>
      </c>
      <c r="G802" s="4">
        <v>91553647.121579006</v>
      </c>
      <c r="H802" s="4">
        <v>68776015.492790893</v>
      </c>
      <c r="I802" s="4">
        <v>37718482.991211198</v>
      </c>
    </row>
    <row r="804" spans="1:9" x14ac:dyDescent="0.2">
      <c r="A804" s="5" t="s">
        <v>518</v>
      </c>
      <c r="B804" s="4">
        <v>0</v>
      </c>
      <c r="C804" s="4">
        <v>0</v>
      </c>
      <c r="D804" s="4">
        <v>6603110.7290935004</v>
      </c>
      <c r="E804" s="4">
        <v>14553511.0462266</v>
      </c>
      <c r="F804" s="4">
        <v>16692107.5061792</v>
      </c>
      <c r="G804" s="4">
        <v>12900247.7784339</v>
      </c>
      <c r="H804" s="4">
        <v>9610824.9297074694</v>
      </c>
      <c r="I804" s="4">
        <v>5337391.24985932</v>
      </c>
    </row>
    <row r="805" spans="1:9" x14ac:dyDescent="0.2">
      <c r="A805" s="5" t="s">
        <v>519</v>
      </c>
      <c r="B805" s="4">
        <v>0</v>
      </c>
      <c r="C805" s="4">
        <v>0</v>
      </c>
      <c r="D805" s="4">
        <v>6603110.7290935004</v>
      </c>
      <c r="E805" s="4">
        <v>14553511.0462266</v>
      </c>
      <c r="F805" s="4">
        <v>16692107.5061792</v>
      </c>
      <c r="G805" s="4">
        <v>12900247.7784339</v>
      </c>
      <c r="H805" s="4">
        <v>9610824.9297074694</v>
      </c>
      <c r="I805" s="4">
        <v>5337391.24985932</v>
      </c>
    </row>
    <row r="806" spans="1:9" x14ac:dyDescent="0.2">
      <c r="A806" s="5" t="s">
        <v>520</v>
      </c>
      <c r="B806" s="4">
        <v>0</v>
      </c>
      <c r="C806" s="4">
        <v>0</v>
      </c>
      <c r="D806" s="4">
        <v>-6603110.7290935004</v>
      </c>
      <c r="E806" s="4">
        <v>-14553511.0462266</v>
      </c>
      <c r="F806" s="4">
        <v>-16692107.5061792</v>
      </c>
      <c r="G806" s="4">
        <v>-12900247.7784339</v>
      </c>
      <c r="H806" s="4">
        <v>-9610824.9297074694</v>
      </c>
      <c r="I806" s="4">
        <v>-5337391.24985932</v>
      </c>
    </row>
    <row r="810" spans="1:9" x14ac:dyDescent="0.2">
      <c r="A810" s="40" t="s">
        <v>521</v>
      </c>
      <c r="B810" s="4">
        <v>0</v>
      </c>
      <c r="C810" s="4">
        <v>0</v>
      </c>
      <c r="D810" s="4">
        <v>6603110.7290935004</v>
      </c>
      <c r="E810" s="4">
        <v>14553511.0462266</v>
      </c>
      <c r="F810" s="4">
        <v>16692107.5061792</v>
      </c>
      <c r="G810" s="4">
        <v>12900247.7784339</v>
      </c>
      <c r="H810" s="4">
        <v>9610824.9297074694</v>
      </c>
      <c r="I810" s="4">
        <v>5337391.24985932</v>
      </c>
    </row>
    <row r="811" spans="1:9" x14ac:dyDescent="0.2">
      <c r="A811" s="5" t="s">
        <v>522</v>
      </c>
      <c r="B811" s="4">
        <v>0</v>
      </c>
      <c r="C811" s="4">
        <v>0</v>
      </c>
      <c r="D811" s="4">
        <v>6603110.7290935004</v>
      </c>
      <c r="E811" s="4">
        <v>14553511.0462266</v>
      </c>
      <c r="F811" s="4">
        <v>16692107.5061792</v>
      </c>
      <c r="G811" s="4">
        <v>12900247.7784339</v>
      </c>
      <c r="H811" s="4">
        <v>9610824.9297074694</v>
      </c>
      <c r="I811" s="4">
        <v>5337391.24985932</v>
      </c>
    </row>
    <row r="813" spans="1:9" x14ac:dyDescent="0.2">
      <c r="A813" s="9" t="s">
        <v>523</v>
      </c>
    </row>
    <row r="814" spans="1:9" x14ac:dyDescent="0.2">
      <c r="A814" s="5" t="s">
        <v>403</v>
      </c>
      <c r="B814" s="4">
        <v>0</v>
      </c>
      <c r="C814" s="4">
        <v>0</v>
      </c>
      <c r="D814" s="4">
        <v>0</v>
      </c>
      <c r="E814" s="4">
        <v>12</v>
      </c>
      <c r="F814" s="4">
        <v>12</v>
      </c>
      <c r="G814" s="4">
        <v>12</v>
      </c>
      <c r="H814" s="4">
        <v>12</v>
      </c>
      <c r="I814" s="4">
        <v>12</v>
      </c>
    </row>
    <row r="815" spans="1:9" x14ac:dyDescent="0.2">
      <c r="A815" s="40" t="s">
        <v>524</v>
      </c>
      <c r="B815" s="4">
        <v>0</v>
      </c>
      <c r="C815" s="4">
        <v>0</v>
      </c>
      <c r="D815" s="4">
        <v>0</v>
      </c>
      <c r="E815" s="4">
        <v>-1724189.2242308699</v>
      </c>
      <c r="F815" s="4">
        <v>-1265821.6221848601</v>
      </c>
      <c r="G815" s="4">
        <v>-1030911.19412802</v>
      </c>
      <c r="H815" s="4">
        <v>-900229.18098936998</v>
      </c>
      <c r="I815" s="4">
        <v>-801036.32832726405</v>
      </c>
    </row>
    <row r="816" spans="1:9" x14ac:dyDescent="0.2">
      <c r="A816" s="5" t="s">
        <v>525</v>
      </c>
      <c r="B816" s="4">
        <v>0</v>
      </c>
      <c r="C816" s="4">
        <v>0</v>
      </c>
      <c r="D816" s="4">
        <v>0</v>
      </c>
      <c r="E816" s="4">
        <v>-1724189.2242308699</v>
      </c>
      <c r="F816" s="4">
        <v>-1265821.6221848601</v>
      </c>
      <c r="G816" s="4">
        <v>-1030911.19412802</v>
      </c>
      <c r="H816" s="4">
        <v>-900229.18098936998</v>
      </c>
      <c r="I816" s="4">
        <v>-801036.32832726405</v>
      </c>
    </row>
    <row r="818" spans="1:9" x14ac:dyDescent="0.2">
      <c r="A818" s="5" t="s">
        <v>423</v>
      </c>
      <c r="B818" s="4">
        <v>0</v>
      </c>
      <c r="C818" s="4">
        <v>0</v>
      </c>
      <c r="D818" s="4">
        <v>0</v>
      </c>
      <c r="E818" s="4">
        <v>0</v>
      </c>
      <c r="F818" s="4">
        <v>0</v>
      </c>
      <c r="G818" s="4">
        <v>0</v>
      </c>
      <c r="H818" s="4">
        <v>0</v>
      </c>
      <c r="I818" s="4">
        <v>0</v>
      </c>
    </row>
    <row r="820" spans="1:9" x14ac:dyDescent="0.2">
      <c r="A820" s="73" t="s">
        <v>526</v>
      </c>
      <c r="B820" s="54"/>
      <c r="C820" s="54"/>
      <c r="D820" s="54"/>
      <c r="E820" s="54"/>
      <c r="F820" s="54"/>
      <c r="G820" s="54"/>
      <c r="H820" s="54"/>
      <c r="I820" s="54"/>
    </row>
    <row r="822" spans="1:9" x14ac:dyDescent="0.2">
      <c r="A822" s="3" t="s">
        <v>527</v>
      </c>
    </row>
    <row r="823" spans="1:9" x14ac:dyDescent="0.2">
      <c r="A823" s="5" t="s">
        <v>1195</v>
      </c>
      <c r="B823" s="4">
        <v>0</v>
      </c>
      <c r="C823" s="4">
        <v>0</v>
      </c>
      <c r="D823" s="4">
        <v>6603110.7290935004</v>
      </c>
      <c r="E823" s="4">
        <v>14553511.0462266</v>
      </c>
      <c r="F823" s="4">
        <v>16692107.5061792</v>
      </c>
      <c r="G823" s="4">
        <v>12900247.7784339</v>
      </c>
      <c r="H823" s="4">
        <v>9610824.9297074694</v>
      </c>
      <c r="I823" s="4">
        <v>5337391.24985932</v>
      </c>
    </row>
    <row r="824" spans="1:9" x14ac:dyDescent="0.2">
      <c r="A824" s="5" t="s">
        <v>1196</v>
      </c>
      <c r="B824" s="4">
        <v>0</v>
      </c>
      <c r="C824" s="4">
        <v>0</v>
      </c>
      <c r="D824" s="4">
        <v>13206221.458187001</v>
      </c>
      <c r="E824" s="4">
        <v>93804351.415085807</v>
      </c>
      <c r="F824" s="4">
        <v>102252300.133093</v>
      </c>
      <c r="G824" s="4">
        <v>78653399.343144998</v>
      </c>
      <c r="H824" s="4">
        <v>59165190.563083403</v>
      </c>
      <c r="I824" s="4">
        <v>32381091.7413521</v>
      </c>
    </row>
    <row r="826" spans="1:9" x14ac:dyDescent="0.2">
      <c r="A826" s="3" t="s">
        <v>528</v>
      </c>
    </row>
    <row r="827" spans="1:9" x14ac:dyDescent="0.2">
      <c r="A827" s="5" t="s">
        <v>1197</v>
      </c>
      <c r="B827" s="4">
        <v>0</v>
      </c>
      <c r="C827" s="4">
        <v>0</v>
      </c>
      <c r="D827" s="4">
        <v>0</v>
      </c>
      <c r="E827" s="4">
        <v>-1724189.2242308699</v>
      </c>
      <c r="F827" s="4">
        <v>-1265821.6221848601</v>
      </c>
      <c r="G827" s="4">
        <v>-1030911.19412802</v>
      </c>
      <c r="H827" s="4">
        <v>-900229.18098936998</v>
      </c>
      <c r="I827" s="4">
        <v>-801036.32832726405</v>
      </c>
    </row>
    <row r="828" spans="1:9" x14ac:dyDescent="0.2">
      <c r="A828" s="5" t="s">
        <v>1198</v>
      </c>
      <c r="B828" s="4">
        <v>0</v>
      </c>
      <c r="C828" s="4">
        <v>0</v>
      </c>
      <c r="D828" s="4">
        <v>0</v>
      </c>
      <c r="E828" s="4">
        <v>-11113225.625220601</v>
      </c>
      <c r="F828" s="4">
        <v>-7754154.01432628</v>
      </c>
      <c r="G828" s="4">
        <v>-6285512.5910545504</v>
      </c>
      <c r="H828" s="4">
        <v>-5541900.0380548704</v>
      </c>
      <c r="I828" s="4">
        <v>-4859758.1892473605</v>
      </c>
    </row>
    <row r="830" spans="1:9" x14ac:dyDescent="0.2">
      <c r="A830" s="5" t="s">
        <v>404</v>
      </c>
      <c r="B830" s="4">
        <v>0</v>
      </c>
      <c r="C830" s="4">
        <v>0</v>
      </c>
      <c r="D830" s="4">
        <v>0</v>
      </c>
      <c r="E830" s="4">
        <v>0</v>
      </c>
      <c r="F830" s="4">
        <v>0</v>
      </c>
      <c r="G830" s="4">
        <v>0</v>
      </c>
      <c r="H830" s="4">
        <v>0</v>
      </c>
      <c r="I830" s="4">
        <v>0</v>
      </c>
    </row>
    <row r="831" spans="1:9" x14ac:dyDescent="0.2">
      <c r="A831" s="5" t="s">
        <v>405</v>
      </c>
      <c r="B831" s="4">
        <v>0</v>
      </c>
      <c r="C831" s="4">
        <v>0</v>
      </c>
      <c r="D831" s="4">
        <v>0</v>
      </c>
      <c r="E831" s="4">
        <v>0</v>
      </c>
      <c r="F831" s="4">
        <v>0</v>
      </c>
      <c r="G831" s="4">
        <v>0</v>
      </c>
      <c r="H831" s="4">
        <v>0</v>
      </c>
      <c r="I831" s="4">
        <v>0</v>
      </c>
    </row>
    <row r="832" spans="1:9" x14ac:dyDescent="0.2">
      <c r="A832" s="5" t="s">
        <v>406</v>
      </c>
      <c r="B832" s="4">
        <v>0</v>
      </c>
      <c r="C832" s="4">
        <v>0</v>
      </c>
      <c r="D832" s="4">
        <v>0</v>
      </c>
      <c r="E832" s="4">
        <v>0</v>
      </c>
      <c r="F832" s="4">
        <v>0</v>
      </c>
      <c r="G832" s="4">
        <v>0</v>
      </c>
      <c r="H832" s="4">
        <v>0</v>
      </c>
      <c r="I832" s="4">
        <v>0</v>
      </c>
    </row>
    <row r="833" spans="1:9" x14ac:dyDescent="0.2">
      <c r="A833" s="5" t="s">
        <v>407</v>
      </c>
      <c r="B833" s="4">
        <v>0</v>
      </c>
      <c r="C833" s="4">
        <v>0</v>
      </c>
      <c r="D833" s="4">
        <v>0</v>
      </c>
      <c r="E833" s="4">
        <v>0</v>
      </c>
      <c r="F833" s="4">
        <v>0</v>
      </c>
      <c r="G833" s="4">
        <v>0</v>
      </c>
      <c r="H833" s="4">
        <v>0</v>
      </c>
      <c r="I833" s="4">
        <v>0</v>
      </c>
    </row>
    <row r="834" spans="1:9" x14ac:dyDescent="0.2">
      <c r="A834" s="5" t="s">
        <v>408</v>
      </c>
      <c r="B834" s="4">
        <v>0</v>
      </c>
      <c r="C834" s="4">
        <v>0</v>
      </c>
      <c r="D834" s="4">
        <v>0</v>
      </c>
      <c r="E834" s="4">
        <v>0</v>
      </c>
      <c r="F834" s="4">
        <v>0</v>
      </c>
      <c r="G834" s="4">
        <v>0</v>
      </c>
      <c r="H834" s="4">
        <v>0</v>
      </c>
      <c r="I834" s="4">
        <v>0</v>
      </c>
    </row>
    <row r="835" spans="1:9" x14ac:dyDescent="0.2">
      <c r="A835" s="5" t="s">
        <v>409</v>
      </c>
      <c r="B835" s="4">
        <v>0</v>
      </c>
      <c r="C835" s="4">
        <v>0</v>
      </c>
      <c r="D835" s="4">
        <v>0</v>
      </c>
      <c r="E835" s="4">
        <v>0</v>
      </c>
      <c r="F835" s="4">
        <v>0</v>
      </c>
      <c r="G835" s="4">
        <v>0</v>
      </c>
      <c r="H835" s="4">
        <v>0</v>
      </c>
      <c r="I835" s="4">
        <v>0</v>
      </c>
    </row>
    <row r="836" spans="1:9" x14ac:dyDescent="0.2">
      <c r="A836" s="5" t="s">
        <v>410</v>
      </c>
      <c r="B836" s="4">
        <v>0</v>
      </c>
      <c r="C836" s="4">
        <v>0</v>
      </c>
      <c r="D836" s="4">
        <v>0</v>
      </c>
      <c r="E836" s="4">
        <v>0</v>
      </c>
      <c r="F836" s="4">
        <v>0</v>
      </c>
      <c r="G836" s="4">
        <v>0</v>
      </c>
      <c r="H836" s="4">
        <v>0</v>
      </c>
      <c r="I836" s="4">
        <v>0</v>
      </c>
    </row>
    <row r="837" spans="1:9" x14ac:dyDescent="0.2">
      <c r="A837" s="5" t="s">
        <v>411</v>
      </c>
      <c r="B837" s="4">
        <v>0</v>
      </c>
      <c r="C837" s="4">
        <v>0</v>
      </c>
      <c r="D837" s="4">
        <v>0</v>
      </c>
      <c r="E837" s="4">
        <v>0</v>
      </c>
      <c r="F837" s="4">
        <v>0</v>
      </c>
      <c r="G837" s="4">
        <v>0</v>
      </c>
      <c r="H837" s="4">
        <v>0</v>
      </c>
      <c r="I837" s="4">
        <v>0</v>
      </c>
    </row>
    <row r="838" spans="1:9" x14ac:dyDescent="0.2">
      <c r="A838" s="5" t="s">
        <v>429</v>
      </c>
      <c r="B838" s="4">
        <v>0</v>
      </c>
      <c r="C838" s="4">
        <v>0</v>
      </c>
      <c r="D838" s="4">
        <v>0</v>
      </c>
      <c r="E838" s="4">
        <v>0</v>
      </c>
      <c r="F838" s="4">
        <v>0</v>
      </c>
      <c r="G838" s="4">
        <v>0</v>
      </c>
      <c r="H838" s="4">
        <v>0</v>
      </c>
      <c r="I838" s="4">
        <v>0</v>
      </c>
    </row>
    <row r="839" spans="1:9" x14ac:dyDescent="0.2">
      <c r="B839" s="4">
        <v>0</v>
      </c>
      <c r="C839" s="4">
        <v>0</v>
      </c>
      <c r="D839" s="4">
        <v>0</v>
      </c>
      <c r="E839" s="4">
        <v>0</v>
      </c>
      <c r="F839" s="4">
        <v>0</v>
      </c>
      <c r="G839" s="4">
        <v>0</v>
      </c>
      <c r="H839" s="4">
        <v>0</v>
      </c>
      <c r="I839" s="4">
        <v>0</v>
      </c>
    </row>
    <row r="840" spans="1:9" x14ac:dyDescent="0.2">
      <c r="B840" s="4">
        <v>0</v>
      </c>
      <c r="C840" s="4">
        <v>0</v>
      </c>
      <c r="D840" s="4">
        <v>0</v>
      </c>
      <c r="E840" s="4">
        <v>0</v>
      </c>
      <c r="F840" s="4">
        <v>0</v>
      </c>
      <c r="G840" s="4">
        <v>0</v>
      </c>
      <c r="H840" s="4">
        <v>0</v>
      </c>
      <c r="I840" s="4">
        <v>0</v>
      </c>
    </row>
  </sheetData>
  <printOptions gridLines="1"/>
  <pageMargins left="0.75" right="0.75" top="0.4" bottom="0.25" header="0.5" footer="0"/>
  <pageSetup scale="80" orientation="landscape" horizontalDpi="4294967293" verticalDpi="4294967293" r:id="rId1"/>
  <headerFooter>
    <oddFooter>&amp;L&amp;9&amp;Z&amp;F&amp;R&amp;A</oddFooter>
  </headerFooter>
  <rowBreaks count="3" manualBreakCount="3">
    <brk id="612" max="16383" man="1"/>
    <brk id="678" max="16383" man="1"/>
    <brk id="742" max="16383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0D43DB-68AF-4D77-9449-4D9308491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1F82B6-466B-452D-83D7-7FF9BE4313B8}">
  <ds:schemaRefs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c85253b9-0a55-49a1-98ad-b5b6252d7079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6622178-3471-4966-9C48-1909A74418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Hi Level Tax Calc</vt:lpstr>
      <vt:lpstr>TAX  Pretax Book Income</vt:lpstr>
      <vt:lpstr>Perms &amp; Temps Detail</vt:lpstr>
      <vt:lpstr>TAX  Schedule M</vt:lpstr>
      <vt:lpstr>TAX  Gas Reserves</vt:lpstr>
      <vt:lpstr>Sheet1</vt:lpstr>
      <vt:lpstr>'Hi Level Tax Calc'!Print_Area</vt:lpstr>
      <vt:lpstr>'Perms &amp; Temps Detail'!Print_Area</vt:lpstr>
      <vt:lpstr>'TAX  Gas Reserves'!Print_Area</vt:lpstr>
      <vt:lpstr>'TAX  Pretax Book Income'!Print_Area</vt:lpstr>
      <vt:lpstr>'TAX  Schedule M'!Print_Area</vt:lpstr>
      <vt:lpstr>'Perms &amp; Temps Detail'!Print_Titles</vt:lpstr>
      <vt:lpstr>'TAX  Gas Reserves'!Print_Titles</vt:lpstr>
      <vt:lpstr>'TAX  Pretax Book Income'!Print_Titles</vt:lpstr>
      <vt:lpstr>'TAX  Schedule M'!Print_Titles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Gonzalez, Millie</dc:creator>
  <cp:lastModifiedBy>FPL_User</cp:lastModifiedBy>
  <cp:lastPrinted>2016-02-21T23:37:48Z</cp:lastPrinted>
  <dcterms:created xsi:type="dcterms:W3CDTF">2016-02-21T00:09:21Z</dcterms:created>
  <dcterms:modified xsi:type="dcterms:W3CDTF">2016-04-15T11:11:02Z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