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08" yWindow="552" windowWidth="10800" windowHeight="3972"/>
  </bookViews>
  <sheets>
    <sheet name="CAP_Plant_Detail_by_Component" sheetId="1" r:id="rId1"/>
  </sheets>
  <definedNames>
    <definedName name="_xlnm.Print_Area" localSheetId="0">CAP_Plant_Detail_by_Component!$B$9:$AC$55</definedName>
    <definedName name="_xlnm.Print_Titles" localSheetId="0">CAP_Plant_Detail_by_Component!$A:$A,CAP_Plant_Detail_by_Component!$3:$6</definedName>
  </definedNames>
  <calcPr calcId="145620"/>
</workbook>
</file>

<file path=xl/calcChain.xml><?xml version="1.0" encoding="utf-8"?>
<calcChain xmlns="http://schemas.openxmlformats.org/spreadsheetml/2006/main">
  <c r="O13" i="1" l="1"/>
  <c r="B45" i="1"/>
  <c r="AC39" i="1"/>
  <c r="AA47" i="1"/>
  <c r="Z47" i="1"/>
  <c r="Y47" i="1"/>
  <c r="X47" i="1"/>
  <c r="W47" i="1"/>
  <c r="V47" i="1"/>
  <c r="U47" i="1"/>
  <c r="T47" i="1"/>
  <c r="S47" i="1"/>
  <c r="R47" i="1"/>
  <c r="Q47" i="1"/>
  <c r="P47" i="1"/>
  <c r="AB47" i="1"/>
  <c r="O39" i="1"/>
  <c r="M47" i="1"/>
  <c r="L47" i="1"/>
  <c r="K47" i="1"/>
  <c r="J47" i="1"/>
  <c r="I47" i="1"/>
  <c r="H47" i="1"/>
  <c r="G47" i="1"/>
  <c r="F47" i="1"/>
  <c r="E47" i="1"/>
  <c r="D47" i="1"/>
  <c r="C47" i="1"/>
  <c r="B47" i="1"/>
  <c r="N47" i="1"/>
  <c r="C45" i="1"/>
  <c r="D45" i="1"/>
  <c r="E45" i="1"/>
  <c r="F45" i="1"/>
  <c r="G45" i="1"/>
  <c r="H45" i="1"/>
  <c r="I45" i="1"/>
  <c r="J45" i="1"/>
  <c r="K45" i="1"/>
  <c r="L45" i="1"/>
  <c r="M45" i="1"/>
  <c r="N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13" i="1"/>
  <c r="O11" i="1"/>
  <c r="AC33" i="1"/>
  <c r="AC32" i="1"/>
  <c r="AC30" i="1"/>
  <c r="AC29" i="1"/>
  <c r="AC28" i="1"/>
  <c r="AC47" i="1"/>
  <c r="AC22" i="1"/>
  <c r="AC21" i="1"/>
  <c r="AC19" i="1"/>
  <c r="AC17" i="1"/>
  <c r="AC15" i="1"/>
  <c r="AC11" i="1"/>
  <c r="O33" i="1"/>
  <c r="O32" i="1"/>
  <c r="O30" i="1"/>
  <c r="O29" i="1"/>
  <c r="O28" i="1"/>
  <c r="O47" i="1"/>
  <c r="O22" i="1"/>
  <c r="O21" i="1"/>
  <c r="O19" i="1"/>
  <c r="O17" i="1"/>
  <c r="O15" i="1"/>
  <c r="P35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Q35" i="1"/>
  <c r="R35" i="1"/>
  <c r="S35" i="1"/>
  <c r="T35" i="1"/>
  <c r="U35" i="1"/>
  <c r="V35" i="1"/>
  <c r="W35" i="1"/>
  <c r="X35" i="1"/>
  <c r="Y35" i="1"/>
  <c r="Z35" i="1"/>
  <c r="AA35" i="1"/>
  <c r="AB35" i="1"/>
  <c r="O45" i="1"/>
  <c r="AC41" i="1"/>
  <c r="AC45" i="1"/>
  <c r="O35" i="1"/>
  <c r="AC35" i="1"/>
  <c r="O43" i="1"/>
  <c r="O41" i="1"/>
  <c r="AC43" i="1"/>
  <c r="O48" i="1"/>
  <c r="AC48" i="1"/>
</calcChain>
</file>

<file path=xl/sharedStrings.xml><?xml version="1.0" encoding="utf-8"?>
<sst xmlns="http://schemas.openxmlformats.org/spreadsheetml/2006/main" count="70" uniqueCount="60">
  <si>
    <t>CDR: 2016 Rate Case v2</t>
  </si>
  <si>
    <t>Property Held For Future Use</t>
  </si>
  <si>
    <t>Prior Year</t>
  </si>
  <si>
    <t>Test Year</t>
  </si>
  <si>
    <t>CAP: Plant Detail by Component</t>
  </si>
  <si>
    <t>Dec - 2015</t>
  </si>
  <si>
    <t>Jan - 2016</t>
  </si>
  <si>
    <t>Feb - 2016</t>
  </si>
  <si>
    <t>Mar - 2016</t>
  </si>
  <si>
    <t>Apr - 2016</t>
  </si>
  <si>
    <t>May - 2016</t>
  </si>
  <si>
    <t>Jun - 2016</t>
  </si>
  <si>
    <t>Jul - 2016</t>
  </si>
  <si>
    <t>Aug - 2016</t>
  </si>
  <si>
    <t>Sep - 2016</t>
  </si>
  <si>
    <t>Oct - 2016</t>
  </si>
  <si>
    <t>Nov - 2016</t>
  </si>
  <si>
    <t>Dec - 2016</t>
  </si>
  <si>
    <t>13 Mth Avg</t>
  </si>
  <si>
    <t>Jan - 2017</t>
  </si>
  <si>
    <t>Feb - 2017</t>
  </si>
  <si>
    <t>Mar - 2017</t>
  </si>
  <si>
    <t>Apr - 2017</t>
  </si>
  <si>
    <t>May - 2017</t>
  </si>
  <si>
    <t>Jun - 2017</t>
  </si>
  <si>
    <t>Jul - 2017</t>
  </si>
  <si>
    <t>Aug - 2017</t>
  </si>
  <si>
    <t>Sep - 2017</t>
  </si>
  <si>
    <t>Oct - 2017</t>
  </si>
  <si>
    <t>Nov - 2017</t>
  </si>
  <si>
    <t>Dec - 2017</t>
  </si>
  <si>
    <t>Depreciable</t>
  </si>
  <si>
    <t>Ending Plant - Future Use Property</t>
  </si>
  <si>
    <t>000: NON-PRODUCTION PLANT</t>
  </si>
  <si>
    <t>Transmission</t>
  </si>
  <si>
    <t>120: PORT EVERGLADES</t>
  </si>
  <si>
    <r>
      <t xml:space="preserve">Other Generation                                                                   </t>
    </r>
    <r>
      <rPr>
        <b/>
        <sz val="10"/>
        <rFont val="Arial"/>
        <family val="2"/>
      </rPr>
      <t>(1)</t>
    </r>
  </si>
  <si>
    <t>194: OKEECHOBEE SITE</t>
  </si>
  <si>
    <t>Other Generation</t>
  </si>
  <si>
    <t>196: HENDRY COUNTY ENERGY CENTER</t>
  </si>
  <si>
    <t>361: Distribution Structures &amp; Improvements</t>
  </si>
  <si>
    <t>Distribution Substation</t>
  </si>
  <si>
    <t>362: Distribution Station Equipment</t>
  </si>
  <si>
    <t>Sub-Total Ending Plant - Future Use Property</t>
  </si>
  <si>
    <t>Non-Depreciable</t>
  </si>
  <si>
    <t>Building, General Plant</t>
  </si>
  <si>
    <t>360: Distribution Land &amp; Land Rights</t>
  </si>
  <si>
    <t>Total Property Held For Future Use excl Gas Reserves          (2)</t>
  </si>
  <si>
    <t>SUMMARY BY FERC FUNCTION</t>
  </si>
  <si>
    <t>Gas Reserves                                                                        (3)</t>
  </si>
  <si>
    <t>Total Distribution</t>
  </si>
  <si>
    <t>Total Transmission</t>
  </si>
  <si>
    <t>Other Production</t>
  </si>
  <si>
    <t>General Plant</t>
  </si>
  <si>
    <t xml:space="preserve">Total Property Held For Future Use  incl Gas Reserves                                            </t>
  </si>
  <si>
    <t>(1) - Port Everglades goes in-service in April 2016</t>
  </si>
  <si>
    <t>(2) - Ties to the Power Plan detail received from Power Plan as of 09/30/2015.</t>
  </si>
  <si>
    <t>(3) - Gas Reserves is not included in Future Use balances on the Plant Detail by Component report (FERC a/c 9105100)</t>
  </si>
  <si>
    <t>OPC 010691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</si>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</sst>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#,##0_);[Red]\(#,##0\);&quot; &quot;"/>
  </numFmts>
  <fonts count="9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  <scheme val="minor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Calibri"/>
      <family val="2"/>
      <scheme val="minor"/>
    </font>
    <font>
      <b/>
      <sz val="14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/>
    <xf numFmtId="164" fontId="2" fillId="0" borderId="0" xfId="0" applyNumberFormat="1" applyFont="1" applyFill="1" applyAlignment="1">
      <alignment horizontal="center"/>
    </xf>
    <xf numFmtId="0" fontId="0" fillId="0" borderId="0" xfId="0" applyFill="1"/>
    <xf numFmtId="164" fontId="5" fillId="0" borderId="0" xfId="0" applyNumberFormat="1" applyFont="1" applyBorder="1"/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 indent="2"/>
    </xf>
    <xf numFmtId="0" fontId="3" fillId="0" borderId="0" xfId="0" applyFont="1" applyFill="1"/>
    <xf numFmtId="0" fontId="1" fillId="0" borderId="0" xfId="0" applyFont="1" applyFill="1" applyAlignment="1">
      <alignment horizontal="left" indent="3"/>
    </xf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left" indent="2"/>
    </xf>
    <xf numFmtId="41" fontId="2" fillId="0" borderId="0" xfId="0" applyNumberFormat="1" applyFont="1" applyFill="1" applyAlignment="1">
      <alignment horizontal="center"/>
    </xf>
    <xf numFmtId="41" fontId="2" fillId="0" borderId="0" xfId="0" applyNumberFormat="1" applyFont="1" applyFill="1" applyAlignment="1">
      <alignment horizontal="right"/>
    </xf>
    <xf numFmtId="41" fontId="2" fillId="0" borderId="4" xfId="0" applyNumberFormat="1" applyFont="1" applyFill="1" applyBorder="1" applyAlignment="1">
      <alignment horizontal="right"/>
    </xf>
    <xf numFmtId="41" fontId="2" fillId="0" borderId="4" xfId="0" applyNumberFormat="1" applyFont="1" applyFill="1" applyBorder="1" applyAlignment="1">
      <alignment horizontal="center"/>
    </xf>
    <xf numFmtId="41" fontId="0" fillId="0" borderId="0" xfId="0" applyNumberFormat="1" applyFill="1"/>
    <xf numFmtId="41" fontId="3" fillId="0" borderId="0" xfId="0" applyNumberFormat="1" applyFont="1" applyFill="1" applyAlignment="1">
      <alignment horizontal="center"/>
    </xf>
    <xf numFmtId="41" fontId="5" fillId="0" borderId="3" xfId="0" applyNumberFormat="1" applyFont="1" applyFill="1" applyBorder="1"/>
    <xf numFmtId="41" fontId="5" fillId="0" borderId="0" xfId="0" applyNumberFormat="1" applyFont="1" applyFill="1" applyBorder="1"/>
    <xf numFmtId="0" fontId="0" fillId="0" borderId="1" xfId="0" applyBorder="1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 vertical="center" wrapText="1"/>
    </xf>
    <xf numFmtId="41" fontId="0" fillId="0" borderId="0" xfId="0" applyNumberFormat="1" applyFill="1" applyBorder="1"/>
    <xf numFmtId="41" fontId="2" fillId="0" borderId="0" xfId="0" applyNumberFormat="1" applyFont="1" applyFill="1" applyBorder="1" applyAlignment="1">
      <alignment horizontal="right"/>
    </xf>
    <xf numFmtId="41" fontId="2" fillId="0" borderId="0" xfId="0" applyNumberFormat="1" applyFont="1" applyFill="1" applyBorder="1" applyAlignment="1">
      <alignment horizontal="center"/>
    </xf>
    <xf numFmtId="0" fontId="0" fillId="0" borderId="1" xfId="0" applyFill="1" applyBorder="1"/>
    <xf numFmtId="0" fontId="4" fillId="0" borderId="0" xfId="0" applyFont="1" applyFill="1"/>
    <xf numFmtId="0" fontId="6" fillId="0" borderId="1" xfId="0" applyFont="1" applyFill="1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5" fillId="0" borderId="0" xfId="0" quotePrefix="1" applyFont="1" applyFill="1" applyAlignment="1">
      <alignment horizontal="left"/>
    </xf>
    <xf numFmtId="164" fontId="5" fillId="0" borderId="0" xfId="0" applyNumberFormat="1" applyFont="1" applyFill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left" indent="2"/>
    </xf>
    <xf numFmtId="41" fontId="1" fillId="0" borderId="0" xfId="0" applyNumberFormat="1" applyFont="1" applyFill="1" applyAlignment="1">
      <alignment horizontal="righ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5"/>
  <sheetViews>
    <sheetView showGridLines="0" showZeros="0" tabSelected="1" zoomScale="80" zoomScaleNormal="80" workbookViewId="0">
      <selection activeCell="B1" sqref="A1:XFD2"/>
    </sheetView>
  </sheetViews>
  <sheetFormatPr defaultRowHeight="14.4" x14ac:dyDescent="0.3"/>
  <cols>
    <col min="1" max="1" width="66.88671875" style="7" customWidth="1"/>
    <col min="2" max="4" width="13.88671875" style="7" customWidth="1"/>
    <col min="5" max="5" width="16.109375" customWidth="1"/>
    <col min="6" max="14" width="14.44140625" customWidth="1"/>
    <col min="15" max="15" width="15.44140625" style="3" customWidth="1"/>
    <col min="16" max="28" width="13.44140625" customWidth="1"/>
    <col min="29" max="29" width="15.44140625" style="3" customWidth="1"/>
  </cols>
  <sheetData>
    <row r="1" spans="1:29" s="43" customFormat="1" x14ac:dyDescent="0.3">
      <c r="A1" s="11" t="s">
        <v>58</v>
      </c>
      <c r="B1" s="11"/>
      <c r="C1" s="11"/>
      <c r="D1" s="11"/>
      <c r="O1" s="3"/>
      <c r="AC1" s="3"/>
    </row>
    <row r="2" spans="1:29" s="43" customFormat="1" x14ac:dyDescent="0.3">
      <c r="A2" s="11" t="s">
        <v>59</v>
      </c>
      <c r="B2" s="11"/>
      <c r="C2" s="11"/>
      <c r="D2" s="11"/>
      <c r="O2" s="3"/>
      <c r="AC2" s="3"/>
    </row>
    <row r="3" spans="1:29" ht="15" thickBot="1" x14ac:dyDescent="0.35">
      <c r="A3" s="31"/>
      <c r="B3" s="31"/>
      <c r="C3" s="31"/>
      <c r="D3" s="3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2"/>
    </row>
    <row r="4" spans="1:29" ht="20.85" customHeight="1" x14ac:dyDescent="0.3">
      <c r="A4" s="32" t="s">
        <v>0</v>
      </c>
      <c r="E4" s="5"/>
      <c r="F4" s="5"/>
      <c r="G4" s="5"/>
      <c r="H4" s="5"/>
      <c r="I4" s="5"/>
      <c r="J4" s="5"/>
      <c r="K4" s="5"/>
      <c r="L4" s="5"/>
      <c r="M4" s="5"/>
      <c r="N4" s="5"/>
      <c r="O4" s="24">
        <v>2016</v>
      </c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4">
        <v>2017</v>
      </c>
    </row>
    <row r="5" spans="1:29" ht="20.85" customHeight="1" thickBot="1" x14ac:dyDescent="0.35">
      <c r="A5" s="33" t="s">
        <v>1</v>
      </c>
      <c r="B5" s="31"/>
      <c r="C5" s="31"/>
      <c r="D5" s="31"/>
      <c r="E5" s="1"/>
      <c r="F5" s="1"/>
      <c r="G5" s="1"/>
      <c r="H5" s="1"/>
      <c r="I5" s="1"/>
      <c r="J5" s="1"/>
      <c r="K5" s="1"/>
      <c r="L5" s="1"/>
      <c r="M5" s="1"/>
      <c r="N5" s="1"/>
      <c r="O5" s="26" t="s">
        <v>2</v>
      </c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6" t="s">
        <v>3</v>
      </c>
    </row>
    <row r="6" spans="1:29" ht="15" thickBot="1" x14ac:dyDescent="0.35">
      <c r="A6" s="34" t="s">
        <v>4</v>
      </c>
      <c r="B6" s="38" t="s">
        <v>5</v>
      </c>
      <c r="C6" s="38" t="s">
        <v>6</v>
      </c>
      <c r="D6" s="38" t="s">
        <v>7</v>
      </c>
      <c r="E6" s="39" t="s">
        <v>8</v>
      </c>
      <c r="F6" s="39" t="s">
        <v>9</v>
      </c>
      <c r="G6" s="39" t="s">
        <v>10</v>
      </c>
      <c r="H6" s="39" t="s">
        <v>11</v>
      </c>
      <c r="I6" s="39" t="s">
        <v>12</v>
      </c>
      <c r="J6" s="39" t="s">
        <v>13</v>
      </c>
      <c r="K6" s="39" t="s">
        <v>14</v>
      </c>
      <c r="L6" s="39" t="s">
        <v>15</v>
      </c>
      <c r="M6" s="39" t="s">
        <v>16</v>
      </c>
      <c r="N6" s="39" t="s">
        <v>17</v>
      </c>
      <c r="O6" s="27" t="s">
        <v>18</v>
      </c>
      <c r="P6" s="39" t="s">
        <v>17</v>
      </c>
      <c r="Q6" s="39" t="s">
        <v>19</v>
      </c>
      <c r="R6" s="39" t="s">
        <v>20</v>
      </c>
      <c r="S6" s="39" t="s">
        <v>21</v>
      </c>
      <c r="T6" s="39" t="s">
        <v>22</v>
      </c>
      <c r="U6" s="39" t="s">
        <v>23</v>
      </c>
      <c r="V6" s="39" t="s">
        <v>24</v>
      </c>
      <c r="W6" s="39" t="s">
        <v>25</v>
      </c>
      <c r="X6" s="39" t="s">
        <v>26</v>
      </c>
      <c r="Y6" s="39" t="s">
        <v>27</v>
      </c>
      <c r="Z6" s="39" t="s">
        <v>28</v>
      </c>
      <c r="AA6" s="39" t="s">
        <v>29</v>
      </c>
      <c r="AB6" s="39" t="s">
        <v>30</v>
      </c>
      <c r="AC6" s="4" t="s">
        <v>18</v>
      </c>
    </row>
    <row r="7" spans="1:29" s="7" customFormat="1" ht="21.45" customHeight="1" x14ac:dyDescent="0.3">
      <c r="A7" s="13" t="s">
        <v>31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6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6"/>
    </row>
    <row r="8" spans="1:29" s="7" customFormat="1" ht="21.45" customHeight="1" x14ac:dyDescent="0.3">
      <c r="A8" s="13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6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6"/>
    </row>
    <row r="9" spans="1:29" s="7" customFormat="1" x14ac:dyDescent="0.3">
      <c r="A9" s="9" t="s">
        <v>32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6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6"/>
    </row>
    <row r="10" spans="1:29" s="7" customFormat="1" x14ac:dyDescent="0.3">
      <c r="A10" s="41" t="s">
        <v>33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6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6"/>
    </row>
    <row r="11" spans="1:29" s="7" customFormat="1" x14ac:dyDescent="0.3">
      <c r="A11" s="12" t="s">
        <v>34</v>
      </c>
      <c r="B11" s="42">
        <v>3514696.92</v>
      </c>
      <c r="C11" s="42">
        <v>3514696.92</v>
      </c>
      <c r="D11" s="42">
        <v>3514696.92</v>
      </c>
      <c r="E11" s="42">
        <v>3514696.92</v>
      </c>
      <c r="F11" s="42">
        <v>3514696.92</v>
      </c>
      <c r="G11" s="42">
        <v>3514696.92</v>
      </c>
      <c r="H11" s="42">
        <v>3514696.92</v>
      </c>
      <c r="I11" s="42">
        <v>3514696.92</v>
      </c>
      <c r="J11" s="42">
        <v>3514696.92</v>
      </c>
      <c r="K11" s="42">
        <v>3514696.92</v>
      </c>
      <c r="L11" s="42">
        <v>3514696.92</v>
      </c>
      <c r="M11" s="42">
        <v>3514696.92</v>
      </c>
      <c r="N11" s="42">
        <v>3514696.92</v>
      </c>
      <c r="O11" s="15">
        <f>AVERAGE(B11:N11)</f>
        <v>3514696.9200000013</v>
      </c>
      <c r="P11" s="42">
        <v>3514696.92</v>
      </c>
      <c r="Q11" s="42">
        <v>3514696.92</v>
      </c>
      <c r="R11" s="42">
        <v>3514696.92</v>
      </c>
      <c r="S11" s="42">
        <v>3514696.92</v>
      </c>
      <c r="T11" s="42">
        <v>3514696.92</v>
      </c>
      <c r="U11" s="42">
        <v>3514696.92</v>
      </c>
      <c r="V11" s="42">
        <v>3514696.92</v>
      </c>
      <c r="W11" s="42">
        <v>3514696.92</v>
      </c>
      <c r="X11" s="42">
        <v>3514696.92</v>
      </c>
      <c r="Y11" s="42">
        <v>3514696.92</v>
      </c>
      <c r="Z11" s="42">
        <v>3514696.92</v>
      </c>
      <c r="AA11" s="42">
        <v>3514696.92</v>
      </c>
      <c r="AB11" s="42">
        <v>3514696.92</v>
      </c>
      <c r="AC11" s="15">
        <f>AVERAGE(P11:AB11)</f>
        <v>3514696.9200000013</v>
      </c>
    </row>
    <row r="12" spans="1:29" s="7" customFormat="1" x14ac:dyDescent="0.3">
      <c r="A12" s="10" t="s">
        <v>35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15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15"/>
    </row>
    <row r="13" spans="1:29" s="7" customFormat="1" x14ac:dyDescent="0.3">
      <c r="A13" s="12" t="s">
        <v>36</v>
      </c>
      <c r="B13" s="16">
        <v>15709657.810000001</v>
      </c>
      <c r="C13" s="16">
        <v>15709657.810000001</v>
      </c>
      <c r="D13" s="16">
        <v>15709657.810000001</v>
      </c>
      <c r="E13" s="16">
        <v>15709657.810000001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15">
        <f>AVERAGE(B13:N13)</f>
        <v>4833740.8646153845</v>
      </c>
      <c r="P13" s="42">
        <v>0</v>
      </c>
      <c r="Q13" s="42">
        <v>0</v>
      </c>
      <c r="R13" s="42">
        <v>0</v>
      </c>
      <c r="S13" s="42">
        <v>0</v>
      </c>
      <c r="T13" s="42">
        <v>0</v>
      </c>
      <c r="U13" s="42">
        <v>0</v>
      </c>
      <c r="V13" s="42">
        <v>0</v>
      </c>
      <c r="W13" s="42">
        <v>0</v>
      </c>
      <c r="X13" s="42">
        <v>0</v>
      </c>
      <c r="Y13" s="42">
        <v>0</v>
      </c>
      <c r="Z13" s="42">
        <v>0</v>
      </c>
      <c r="AA13" s="42">
        <v>0</v>
      </c>
      <c r="AB13" s="42">
        <v>0</v>
      </c>
      <c r="AC13" s="15">
        <f>AVERAGE(P13:AB13)</f>
        <v>0</v>
      </c>
    </row>
    <row r="14" spans="1:29" s="7" customFormat="1" x14ac:dyDescent="0.3">
      <c r="A14" s="41" t="s">
        <v>37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15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15"/>
    </row>
    <row r="15" spans="1:29" s="7" customFormat="1" x14ac:dyDescent="0.3">
      <c r="A15" s="12" t="s">
        <v>38</v>
      </c>
      <c r="B15" s="42">
        <v>17762694.010000002</v>
      </c>
      <c r="C15" s="42">
        <v>17762694.010000002</v>
      </c>
      <c r="D15" s="42">
        <v>17762694.010000002</v>
      </c>
      <c r="E15" s="42">
        <v>17762694.010000002</v>
      </c>
      <c r="F15" s="42">
        <v>17762694.010000002</v>
      </c>
      <c r="G15" s="42">
        <v>17762694.010000002</v>
      </c>
      <c r="H15" s="42">
        <v>17762694.010000002</v>
      </c>
      <c r="I15" s="42">
        <v>17762694.010000002</v>
      </c>
      <c r="J15" s="42">
        <v>17762694.010000002</v>
      </c>
      <c r="K15" s="42">
        <v>17762694.010000002</v>
      </c>
      <c r="L15" s="42">
        <v>17762694.010000002</v>
      </c>
      <c r="M15" s="42">
        <v>17762694.010000002</v>
      </c>
      <c r="N15" s="42">
        <v>17762694.010000002</v>
      </c>
      <c r="O15" s="15">
        <f>AVERAGE(B15:N15)</f>
        <v>17762694.009999998</v>
      </c>
      <c r="P15" s="42">
        <v>17762694.010000002</v>
      </c>
      <c r="Q15" s="42">
        <v>17762694.010000002</v>
      </c>
      <c r="R15" s="42">
        <v>17762694.010000002</v>
      </c>
      <c r="S15" s="42">
        <v>17762694.010000002</v>
      </c>
      <c r="T15" s="42">
        <v>17762694.010000002</v>
      </c>
      <c r="U15" s="42">
        <v>17762694.010000002</v>
      </c>
      <c r="V15" s="42">
        <v>17762694.010000002</v>
      </c>
      <c r="W15" s="42">
        <v>17762694.010000002</v>
      </c>
      <c r="X15" s="42">
        <v>17762694.010000002</v>
      </c>
      <c r="Y15" s="42">
        <v>17762694.010000002</v>
      </c>
      <c r="Z15" s="42">
        <v>17762694.010000002</v>
      </c>
      <c r="AA15" s="42">
        <v>17762694.010000002</v>
      </c>
      <c r="AB15" s="42">
        <v>17762694.010000002</v>
      </c>
      <c r="AC15" s="15">
        <f>AVERAGE(P15:AB15)</f>
        <v>17762694.009999998</v>
      </c>
    </row>
    <row r="16" spans="1:29" s="7" customFormat="1" x14ac:dyDescent="0.3">
      <c r="A16" s="10" t="s">
        <v>39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15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15"/>
    </row>
    <row r="17" spans="1:29" s="7" customFormat="1" x14ac:dyDescent="0.3">
      <c r="A17" s="12" t="s">
        <v>38</v>
      </c>
      <c r="B17" s="42">
        <v>74514391.030000001</v>
      </c>
      <c r="C17" s="42">
        <v>74514391.030000001</v>
      </c>
      <c r="D17" s="42">
        <v>74514391.030000001</v>
      </c>
      <c r="E17" s="42">
        <v>74514391.030000001</v>
      </c>
      <c r="F17" s="42">
        <v>74514391.030000001</v>
      </c>
      <c r="G17" s="42">
        <v>74514391.030000001</v>
      </c>
      <c r="H17" s="42">
        <v>74514391.030000001</v>
      </c>
      <c r="I17" s="42">
        <v>74514391.030000001</v>
      </c>
      <c r="J17" s="42">
        <v>74514391.030000001</v>
      </c>
      <c r="K17" s="42">
        <v>74514391.030000001</v>
      </c>
      <c r="L17" s="42">
        <v>74514391.030000001</v>
      </c>
      <c r="M17" s="42">
        <v>74514391.030000001</v>
      </c>
      <c r="N17" s="42">
        <v>74514391.030000001</v>
      </c>
      <c r="O17" s="15">
        <f>AVERAGE(B17:N17)</f>
        <v>74514391.029999986</v>
      </c>
      <c r="P17" s="42">
        <v>74514391.030000001</v>
      </c>
      <c r="Q17" s="42">
        <v>74514391.030000001</v>
      </c>
      <c r="R17" s="42">
        <v>74514391.030000001</v>
      </c>
      <c r="S17" s="42">
        <v>74514391.030000001</v>
      </c>
      <c r="T17" s="42">
        <v>74514391.030000001</v>
      </c>
      <c r="U17" s="42">
        <v>74514391.030000001</v>
      </c>
      <c r="V17" s="42">
        <v>74514391.030000001</v>
      </c>
      <c r="W17" s="42">
        <v>74514391.030000001</v>
      </c>
      <c r="X17" s="42">
        <v>74514391.030000001</v>
      </c>
      <c r="Y17" s="42">
        <v>74514391.030000001</v>
      </c>
      <c r="Z17" s="42">
        <v>74514391.030000001</v>
      </c>
      <c r="AA17" s="42">
        <v>74514391.030000001</v>
      </c>
      <c r="AB17" s="42">
        <v>74514391.030000001</v>
      </c>
      <c r="AC17" s="15">
        <f>AVERAGE(P17:AB17)</f>
        <v>74514391.029999986</v>
      </c>
    </row>
    <row r="18" spans="1:29" s="7" customFormat="1" x14ac:dyDescent="0.3">
      <c r="A18" s="41" t="s">
        <v>40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15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15"/>
    </row>
    <row r="19" spans="1:29" s="7" customFormat="1" x14ac:dyDescent="0.3">
      <c r="A19" s="12" t="s">
        <v>41</v>
      </c>
      <c r="B19" s="42">
        <v>2908061.07</v>
      </c>
      <c r="C19" s="42">
        <v>2908061.07</v>
      </c>
      <c r="D19" s="42">
        <v>2908061.07</v>
      </c>
      <c r="E19" s="42">
        <v>2908061.07</v>
      </c>
      <c r="F19" s="42">
        <v>2908061.07</v>
      </c>
      <c r="G19" s="42">
        <v>2908061.07</v>
      </c>
      <c r="H19" s="42">
        <v>2908061.07</v>
      </c>
      <c r="I19" s="42">
        <v>2908061.07</v>
      </c>
      <c r="J19" s="42">
        <v>2908061.07</v>
      </c>
      <c r="K19" s="42">
        <v>2908061.07</v>
      </c>
      <c r="L19" s="42">
        <v>2908061.07</v>
      </c>
      <c r="M19" s="42">
        <v>2908061.07</v>
      </c>
      <c r="N19" s="42">
        <v>2908061.07</v>
      </c>
      <c r="O19" s="15">
        <f>AVERAGE(B19:N19)</f>
        <v>2908061.07</v>
      </c>
      <c r="P19" s="42">
        <v>2908061.07</v>
      </c>
      <c r="Q19" s="42">
        <v>2908061.07</v>
      </c>
      <c r="R19" s="42">
        <v>2908061.07</v>
      </c>
      <c r="S19" s="42">
        <v>2908061.07</v>
      </c>
      <c r="T19" s="42">
        <v>2908061.07</v>
      </c>
      <c r="U19" s="42">
        <v>2908061.07</v>
      </c>
      <c r="V19" s="42">
        <v>2908061.07</v>
      </c>
      <c r="W19" s="42">
        <v>2908061.07</v>
      </c>
      <c r="X19" s="42">
        <v>2908061.07</v>
      </c>
      <c r="Y19" s="42">
        <v>2908061.07</v>
      </c>
      <c r="Z19" s="42">
        <v>2908061.07</v>
      </c>
      <c r="AA19" s="42">
        <v>2908061.07</v>
      </c>
      <c r="AB19" s="42">
        <v>2908061.07</v>
      </c>
      <c r="AC19" s="15">
        <f>AVERAGE(P19:AB19)</f>
        <v>2908061.07</v>
      </c>
    </row>
    <row r="20" spans="1:29" s="7" customFormat="1" x14ac:dyDescent="0.3">
      <c r="A20" s="41" t="s">
        <v>42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15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15"/>
    </row>
    <row r="21" spans="1:29" s="7" customFormat="1" x14ac:dyDescent="0.3">
      <c r="A21" s="12" t="s">
        <v>41</v>
      </c>
      <c r="B21" s="42">
        <v>576561.65</v>
      </c>
      <c r="C21" s="42">
        <v>576561.65</v>
      </c>
      <c r="D21" s="42">
        <v>576561.65</v>
      </c>
      <c r="E21" s="42">
        <v>576561.65</v>
      </c>
      <c r="F21" s="42">
        <v>576561.65</v>
      </c>
      <c r="G21" s="42">
        <v>576561.65</v>
      </c>
      <c r="H21" s="42">
        <v>576561.65</v>
      </c>
      <c r="I21" s="42">
        <v>576561.65</v>
      </c>
      <c r="J21" s="42">
        <v>576561.65</v>
      </c>
      <c r="K21" s="42">
        <v>576561.65</v>
      </c>
      <c r="L21" s="42">
        <v>576561.65</v>
      </c>
      <c r="M21" s="42">
        <v>576561.65</v>
      </c>
      <c r="N21" s="42">
        <v>576561.65</v>
      </c>
      <c r="O21" s="15">
        <f>AVERAGE(B21:N21)</f>
        <v>576561.65000000014</v>
      </c>
      <c r="P21" s="42">
        <v>576561.65</v>
      </c>
      <c r="Q21" s="42">
        <v>576561.65</v>
      </c>
      <c r="R21" s="42">
        <v>576561.65</v>
      </c>
      <c r="S21" s="42">
        <v>576561.65</v>
      </c>
      <c r="T21" s="42">
        <v>576561.65</v>
      </c>
      <c r="U21" s="42">
        <v>576561.65</v>
      </c>
      <c r="V21" s="42">
        <v>576561.65</v>
      </c>
      <c r="W21" s="42">
        <v>576561.65</v>
      </c>
      <c r="X21" s="42">
        <v>576561.65</v>
      </c>
      <c r="Y21" s="42">
        <v>576561.65</v>
      </c>
      <c r="Z21" s="42">
        <v>576561.65</v>
      </c>
      <c r="AA21" s="42">
        <v>576561.65</v>
      </c>
      <c r="AB21" s="42">
        <v>576561.65</v>
      </c>
      <c r="AC21" s="15">
        <f>AVERAGE(P21:AB21)</f>
        <v>576561.65000000014</v>
      </c>
    </row>
    <row r="22" spans="1:29" s="11" customFormat="1" ht="23.1" customHeight="1" x14ac:dyDescent="0.3">
      <c r="A22" s="10" t="s">
        <v>43</v>
      </c>
      <c r="B22" s="17">
        <v>114986062.49000001</v>
      </c>
      <c r="C22" s="17">
        <v>114986062.49000001</v>
      </c>
      <c r="D22" s="17">
        <v>114986062.49000001</v>
      </c>
      <c r="E22" s="17">
        <v>114986062.49000001</v>
      </c>
      <c r="F22" s="17">
        <v>99276404.680000007</v>
      </c>
      <c r="G22" s="17">
        <v>99276404.680000007</v>
      </c>
      <c r="H22" s="17">
        <v>99276404.680000007</v>
      </c>
      <c r="I22" s="17">
        <v>99276404.680000007</v>
      </c>
      <c r="J22" s="17">
        <v>99276404.680000007</v>
      </c>
      <c r="K22" s="17">
        <v>99276404.680000007</v>
      </c>
      <c r="L22" s="17">
        <v>99276404.680000007</v>
      </c>
      <c r="M22" s="17">
        <v>99276404.680000007</v>
      </c>
      <c r="N22" s="17">
        <v>99276404.680000007</v>
      </c>
      <c r="O22" s="18">
        <f>AVERAGE(B22:N22)</f>
        <v>104110145.54461543</v>
      </c>
      <c r="P22" s="17">
        <v>99276404.680000007</v>
      </c>
      <c r="Q22" s="17">
        <v>99276404.680000007</v>
      </c>
      <c r="R22" s="17">
        <v>99276404.680000007</v>
      </c>
      <c r="S22" s="17">
        <v>99276404.680000007</v>
      </c>
      <c r="T22" s="17">
        <v>99276404.680000007</v>
      </c>
      <c r="U22" s="17">
        <v>99276404.680000007</v>
      </c>
      <c r="V22" s="17">
        <v>99276404.680000007</v>
      </c>
      <c r="W22" s="17">
        <v>99276404.680000007</v>
      </c>
      <c r="X22" s="17">
        <v>99276404.680000007</v>
      </c>
      <c r="Y22" s="17">
        <v>99276404.680000007</v>
      </c>
      <c r="Z22" s="17">
        <v>99276404.680000007</v>
      </c>
      <c r="AA22" s="17">
        <v>99276404.680000007</v>
      </c>
      <c r="AB22" s="17">
        <v>99276404.680000007</v>
      </c>
      <c r="AC22" s="18">
        <f>AVERAGE(P22:AB22)</f>
        <v>99276404.680000037</v>
      </c>
    </row>
    <row r="23" spans="1:29" s="11" customFormat="1" ht="23.1" customHeight="1" x14ac:dyDescent="0.3">
      <c r="A23" s="10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30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30"/>
    </row>
    <row r="24" spans="1:29" s="7" customFormat="1" ht="17.399999999999999" x14ac:dyDescent="0.3">
      <c r="A24" s="13" t="s">
        <v>44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15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15"/>
    </row>
    <row r="25" spans="1:29" s="7" customFormat="1" x14ac:dyDescent="0.3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20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20"/>
    </row>
    <row r="26" spans="1:29" s="7" customFormat="1" x14ac:dyDescent="0.3">
      <c r="A26" s="9" t="s">
        <v>32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15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15"/>
    </row>
    <row r="27" spans="1:29" s="7" customFormat="1" ht="23.85" customHeight="1" x14ac:dyDescent="0.3">
      <c r="A27" s="41" t="s">
        <v>33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15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15"/>
    </row>
    <row r="28" spans="1:29" s="7" customFormat="1" ht="23.85" customHeight="1" x14ac:dyDescent="0.3">
      <c r="A28" s="12" t="s">
        <v>45</v>
      </c>
      <c r="B28" s="42">
        <v>31282996.066099409</v>
      </c>
      <c r="C28" s="42">
        <v>31905632.254271816</v>
      </c>
      <c r="D28" s="42">
        <v>32376269.257092662</v>
      </c>
      <c r="E28" s="42">
        <v>32732013.418180283</v>
      </c>
      <c r="F28" s="42">
        <v>33000912.606704373</v>
      </c>
      <c r="G28" s="42">
        <v>33204167.590195458</v>
      </c>
      <c r="H28" s="42">
        <v>33357803.562623322</v>
      </c>
      <c r="I28" s="42">
        <v>33473933.615714442</v>
      </c>
      <c r="J28" s="42">
        <v>33561713.769137032</v>
      </c>
      <c r="K28" s="42">
        <v>33628064.856816702</v>
      </c>
      <c r="L28" s="42">
        <v>33678218.184928134</v>
      </c>
      <c r="M28" s="42">
        <v>33716127.982771941</v>
      </c>
      <c r="N28" s="42">
        <v>33744783.165322639</v>
      </c>
      <c r="O28" s="15">
        <f>AVERAGE(B28:N28)</f>
        <v>33050972.025373712</v>
      </c>
      <c r="P28" s="42">
        <v>33744783.165322639</v>
      </c>
      <c r="Q28" s="42">
        <v>33766442.987682998</v>
      </c>
      <c r="R28" s="42">
        <v>33782815.171103999</v>
      </c>
      <c r="S28" s="42">
        <v>33795190.544526339</v>
      </c>
      <c r="T28" s="42">
        <v>33804544.817160845</v>
      </c>
      <c r="U28" s="42">
        <v>33811615.506144084</v>
      </c>
      <c r="V28" s="42">
        <v>33816960.08446151</v>
      </c>
      <c r="W28" s="42">
        <v>33820999.933683947</v>
      </c>
      <c r="X28" s="42">
        <v>33824053.566874593</v>
      </c>
      <c r="Y28" s="42">
        <v>33826361.741053768</v>
      </c>
      <c r="Z28" s="42">
        <v>33828106.439158872</v>
      </c>
      <c r="AA28" s="42">
        <v>33829425.218090475</v>
      </c>
      <c r="AB28" s="42">
        <v>33830422.054084815</v>
      </c>
      <c r="AC28" s="15">
        <f>AVERAGE(P28:AB28)</f>
        <v>33806286.248411454</v>
      </c>
    </row>
    <row r="29" spans="1:29" s="7" customFormat="1" ht="23.85" customHeight="1" x14ac:dyDescent="0.3">
      <c r="A29" s="12" t="s">
        <v>38</v>
      </c>
      <c r="B29" s="42">
        <v>2812263.92</v>
      </c>
      <c r="C29" s="42">
        <v>2812263.92</v>
      </c>
      <c r="D29" s="42">
        <v>2812263.92</v>
      </c>
      <c r="E29" s="42">
        <v>2812263.92</v>
      </c>
      <c r="F29" s="42">
        <v>2812263.92</v>
      </c>
      <c r="G29" s="42">
        <v>2812263.92</v>
      </c>
      <c r="H29" s="42">
        <v>2812263.92</v>
      </c>
      <c r="I29" s="42">
        <v>2812263.92</v>
      </c>
      <c r="J29" s="42">
        <v>2812263.92</v>
      </c>
      <c r="K29" s="42">
        <v>2812263.92</v>
      </c>
      <c r="L29" s="42">
        <v>2812263.92</v>
      </c>
      <c r="M29" s="42">
        <v>2812263.92</v>
      </c>
      <c r="N29" s="42">
        <v>2812263.92</v>
      </c>
      <c r="O29" s="15">
        <f>AVERAGE(B29:N29)</f>
        <v>2812263.9200000009</v>
      </c>
      <c r="P29" s="42">
        <v>2812263.92</v>
      </c>
      <c r="Q29" s="42">
        <v>2812263.92</v>
      </c>
      <c r="R29" s="42">
        <v>2812263.92</v>
      </c>
      <c r="S29" s="42">
        <v>2812263.92</v>
      </c>
      <c r="T29" s="42">
        <v>2812263.92</v>
      </c>
      <c r="U29" s="42">
        <v>2812263.92</v>
      </c>
      <c r="V29" s="42">
        <v>2812263.92</v>
      </c>
      <c r="W29" s="42">
        <v>2812263.92</v>
      </c>
      <c r="X29" s="42">
        <v>2812263.92</v>
      </c>
      <c r="Y29" s="42">
        <v>2812263.92</v>
      </c>
      <c r="Z29" s="42">
        <v>2812263.92</v>
      </c>
      <c r="AA29" s="42">
        <v>2812263.92</v>
      </c>
      <c r="AB29" s="42">
        <v>2812263.92</v>
      </c>
      <c r="AC29" s="15">
        <f>AVERAGE(P29:AB29)</f>
        <v>2812263.9200000009</v>
      </c>
    </row>
    <row r="30" spans="1:29" s="7" customFormat="1" ht="25.35" customHeight="1" x14ac:dyDescent="0.3">
      <c r="A30" s="12" t="s">
        <v>34</v>
      </c>
      <c r="B30" s="42">
        <v>48898302.22281374</v>
      </c>
      <c r="C30" s="42">
        <v>49569953.343066826</v>
      </c>
      <c r="D30" s="42">
        <v>50090108.610552847</v>
      </c>
      <c r="E30" s="42">
        <v>50494797.541603908</v>
      </c>
      <c r="F30" s="42">
        <v>50819871.015007034</v>
      </c>
      <c r="G30" s="42">
        <v>51099290.214974523</v>
      </c>
      <c r="H30" s="42">
        <v>51389407.451836348</v>
      </c>
      <c r="I30" s="42">
        <v>52137270.96414274</v>
      </c>
      <c r="J30" s="42">
        <v>52791787.482056826</v>
      </c>
      <c r="K30" s="42">
        <v>53430967.462837189</v>
      </c>
      <c r="L30" s="42">
        <v>54142284.003580138</v>
      </c>
      <c r="M30" s="42">
        <v>55941153.52288191</v>
      </c>
      <c r="N30" s="42">
        <v>58290346.293140471</v>
      </c>
      <c r="O30" s="15">
        <f>AVERAGE(B30:N30)</f>
        <v>52238118.471422657</v>
      </c>
      <c r="P30" s="42">
        <v>58290346.293140471</v>
      </c>
      <c r="Q30" s="42">
        <v>60608556.612961262</v>
      </c>
      <c r="R30" s="42">
        <v>62691039.161994934</v>
      </c>
      <c r="S30" s="42">
        <v>64567602.858303487</v>
      </c>
      <c r="T30" s="42">
        <v>66569378.375445276</v>
      </c>
      <c r="U30" s="42">
        <v>68621957.818437487</v>
      </c>
      <c r="V30" s="42">
        <v>70712661.198479414</v>
      </c>
      <c r="W30" s="42">
        <v>72339857.459979221</v>
      </c>
      <c r="X30" s="42">
        <v>73647576.802663356</v>
      </c>
      <c r="Y30" s="42">
        <v>74912757.487797752</v>
      </c>
      <c r="Z30" s="42">
        <v>75884488.100186825</v>
      </c>
      <c r="AA30" s="42">
        <v>76631485.642496496</v>
      </c>
      <c r="AB30" s="42">
        <v>77206295.641426742</v>
      </c>
      <c r="AC30" s="15">
        <f>AVERAGE(P30:AB30)</f>
        <v>69437231.034870207</v>
      </c>
    </row>
    <row r="31" spans="1:29" s="7" customFormat="1" x14ac:dyDescent="0.3">
      <c r="A31" s="41" t="s">
        <v>46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15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15"/>
    </row>
    <row r="32" spans="1:29" s="7" customFormat="1" x14ac:dyDescent="0.3">
      <c r="A32" s="12" t="s">
        <v>41</v>
      </c>
      <c r="B32" s="42">
        <v>40913007.949999996</v>
      </c>
      <c r="C32" s="42">
        <v>40913007.949999996</v>
      </c>
      <c r="D32" s="42">
        <v>40913007.949999996</v>
      </c>
      <c r="E32" s="42">
        <v>40913007.949999996</v>
      </c>
      <c r="F32" s="42">
        <v>40913007.949999996</v>
      </c>
      <c r="G32" s="42">
        <v>40913007.949999996</v>
      </c>
      <c r="H32" s="42">
        <v>40913007.949999996</v>
      </c>
      <c r="I32" s="42">
        <v>40913007.949999996</v>
      </c>
      <c r="J32" s="42">
        <v>40913007.949999996</v>
      </c>
      <c r="K32" s="42">
        <v>40913007.949999996</v>
      </c>
      <c r="L32" s="42">
        <v>40913007.949999996</v>
      </c>
      <c r="M32" s="42">
        <v>40913007.949999996</v>
      </c>
      <c r="N32" s="42">
        <v>40913007.949999996</v>
      </c>
      <c r="O32" s="15">
        <f>AVERAGE(B32:N32)</f>
        <v>40913007.949999996</v>
      </c>
      <c r="P32" s="42">
        <v>40913007.949999996</v>
      </c>
      <c r="Q32" s="42">
        <v>40913007.949999996</v>
      </c>
      <c r="R32" s="42">
        <v>40913007.949999996</v>
      </c>
      <c r="S32" s="42">
        <v>40913007.949999996</v>
      </c>
      <c r="T32" s="42">
        <v>40913007.949999996</v>
      </c>
      <c r="U32" s="42">
        <v>40913007.949999996</v>
      </c>
      <c r="V32" s="42">
        <v>40913007.949999996</v>
      </c>
      <c r="W32" s="42">
        <v>40913007.949999996</v>
      </c>
      <c r="X32" s="42">
        <v>40913007.949999996</v>
      </c>
      <c r="Y32" s="42">
        <v>40913007.949999996</v>
      </c>
      <c r="Z32" s="42">
        <v>40913007.949999996</v>
      </c>
      <c r="AA32" s="42">
        <v>40913007.949999996</v>
      </c>
      <c r="AB32" s="42">
        <v>40913007.949999996</v>
      </c>
      <c r="AC32" s="15">
        <f>AVERAGE(P32:AB32)</f>
        <v>40913007.949999996</v>
      </c>
    </row>
    <row r="33" spans="1:29" s="11" customFormat="1" ht="21.9" customHeight="1" x14ac:dyDescent="0.3">
      <c r="A33" s="10" t="s">
        <v>43</v>
      </c>
      <c r="B33" s="16">
        <v>123906570.15891314</v>
      </c>
      <c r="C33" s="16">
        <v>125200857.46733862</v>
      </c>
      <c r="D33" s="16">
        <v>126191649.73764551</v>
      </c>
      <c r="E33" s="16">
        <v>126952082.82978418</v>
      </c>
      <c r="F33" s="16">
        <v>127546055.49171141</v>
      </c>
      <c r="G33" s="16">
        <v>128028729.67516997</v>
      </c>
      <c r="H33" s="16">
        <v>128472482.88445967</v>
      </c>
      <c r="I33" s="16">
        <v>129336476.44985718</v>
      </c>
      <c r="J33" s="16">
        <v>130078773.12119386</v>
      </c>
      <c r="K33" s="16">
        <v>130784304.18965387</v>
      </c>
      <c r="L33" s="17">
        <v>131545774.05850828</v>
      </c>
      <c r="M33" s="17">
        <v>133382553.37565383</v>
      </c>
      <c r="N33" s="17">
        <v>135760401.32846311</v>
      </c>
      <c r="O33" s="18">
        <f>AVERAGE(B33:N33)</f>
        <v>129014362.36679634</v>
      </c>
      <c r="P33" s="17">
        <v>135760401.32846311</v>
      </c>
      <c r="Q33" s="17">
        <v>138100271.47064427</v>
      </c>
      <c r="R33" s="17">
        <v>140199126.20309892</v>
      </c>
      <c r="S33" s="17">
        <v>142088065.27282983</v>
      </c>
      <c r="T33" s="17">
        <v>144099195.06260613</v>
      </c>
      <c r="U33" s="17">
        <v>146158845.19458157</v>
      </c>
      <c r="V33" s="17">
        <v>148254893.15294093</v>
      </c>
      <c r="W33" s="17">
        <v>149886129.26366317</v>
      </c>
      <c r="X33" s="17">
        <v>151196902.23953795</v>
      </c>
      <c r="Y33" s="17">
        <v>152464391.0988515</v>
      </c>
      <c r="Z33" s="17">
        <v>153437866.40934569</v>
      </c>
      <c r="AA33" s="17">
        <v>154186182.73058698</v>
      </c>
      <c r="AB33" s="17">
        <v>154761989.56551155</v>
      </c>
      <c r="AC33" s="18">
        <f>AVERAGE(P33:AB33)</f>
        <v>146968789.15328163</v>
      </c>
    </row>
    <row r="34" spans="1:29" s="7" customFormat="1" x14ac:dyDescent="0.3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20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20"/>
    </row>
    <row r="35" spans="1:29" s="7" customFormat="1" ht="15" thickBot="1" x14ac:dyDescent="0.35">
      <c r="A35" s="10" t="s">
        <v>47</v>
      </c>
      <c r="B35" s="21">
        <f t="shared" ref="B35:AC35" si="0">+B22+B33</f>
        <v>238892632.64891315</v>
      </c>
      <c r="C35" s="21">
        <f t="shared" si="0"/>
        <v>240186919.95733863</v>
      </c>
      <c r="D35" s="21">
        <f t="shared" si="0"/>
        <v>241177712.22764552</v>
      </c>
      <c r="E35" s="21">
        <f t="shared" si="0"/>
        <v>241938145.31978419</v>
      </c>
      <c r="F35" s="21">
        <f t="shared" si="0"/>
        <v>226822460.17171142</v>
      </c>
      <c r="G35" s="21">
        <f t="shared" si="0"/>
        <v>227305134.35516998</v>
      </c>
      <c r="H35" s="21">
        <f t="shared" si="0"/>
        <v>227748887.56445968</v>
      </c>
      <c r="I35" s="21">
        <f t="shared" si="0"/>
        <v>228612881.12985718</v>
      </c>
      <c r="J35" s="21">
        <f t="shared" si="0"/>
        <v>229355177.80119386</v>
      </c>
      <c r="K35" s="21">
        <f t="shared" si="0"/>
        <v>230060708.86965388</v>
      </c>
      <c r="L35" s="21">
        <f t="shared" si="0"/>
        <v>230822178.73850828</v>
      </c>
      <c r="M35" s="21">
        <f t="shared" si="0"/>
        <v>232658958.05565384</v>
      </c>
      <c r="N35" s="21">
        <f t="shared" si="0"/>
        <v>235036806.00846311</v>
      </c>
      <c r="O35" s="21">
        <f t="shared" si="0"/>
        <v>233124507.91141176</v>
      </c>
      <c r="P35" s="21">
        <f t="shared" si="0"/>
        <v>235036806.00846311</v>
      </c>
      <c r="Q35" s="21">
        <f t="shared" si="0"/>
        <v>237376676.15064427</v>
      </c>
      <c r="R35" s="21">
        <f t="shared" si="0"/>
        <v>239475530.88309893</v>
      </c>
      <c r="S35" s="21">
        <f t="shared" si="0"/>
        <v>241364469.95282984</v>
      </c>
      <c r="T35" s="21">
        <f t="shared" si="0"/>
        <v>243375599.74260613</v>
      </c>
      <c r="U35" s="21">
        <f t="shared" si="0"/>
        <v>245435249.87458158</v>
      </c>
      <c r="V35" s="21">
        <f t="shared" si="0"/>
        <v>247531297.83294094</v>
      </c>
      <c r="W35" s="21">
        <f t="shared" si="0"/>
        <v>249162533.94366318</v>
      </c>
      <c r="X35" s="21">
        <f t="shared" si="0"/>
        <v>250473306.91953796</v>
      </c>
      <c r="Y35" s="21">
        <f t="shared" si="0"/>
        <v>251740795.77885151</v>
      </c>
      <c r="Z35" s="21">
        <f t="shared" si="0"/>
        <v>252714271.08934569</v>
      </c>
      <c r="AA35" s="21">
        <f t="shared" si="0"/>
        <v>253462587.41058698</v>
      </c>
      <c r="AB35" s="21">
        <f t="shared" si="0"/>
        <v>254038394.24551156</v>
      </c>
      <c r="AC35" s="21">
        <f t="shared" si="0"/>
        <v>246245193.83328167</v>
      </c>
    </row>
    <row r="36" spans="1:29" s="7" customFormat="1" ht="15" thickTop="1" x14ac:dyDescent="0.3">
      <c r="A36" s="10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</row>
    <row r="37" spans="1:29" s="7" customFormat="1" ht="15.6" x14ac:dyDescent="0.3">
      <c r="A37" s="14" t="s">
        <v>48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20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20"/>
    </row>
    <row r="38" spans="1:29" s="7" customFormat="1" x14ac:dyDescent="0.3"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20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20"/>
    </row>
    <row r="39" spans="1:29" s="7" customFormat="1" x14ac:dyDescent="0.3">
      <c r="A39" s="10" t="s">
        <v>49</v>
      </c>
      <c r="B39" s="16">
        <v>1369105</v>
      </c>
      <c r="C39" s="16">
        <v>1369105</v>
      </c>
      <c r="D39" s="16">
        <v>1369105</v>
      </c>
      <c r="E39" s="16">
        <v>1369105</v>
      </c>
      <c r="F39" s="16">
        <v>1369105</v>
      </c>
      <c r="G39" s="16">
        <v>1369105</v>
      </c>
      <c r="H39" s="16">
        <v>1369105</v>
      </c>
      <c r="I39" s="16">
        <v>1369105</v>
      </c>
      <c r="J39" s="16">
        <v>1369105</v>
      </c>
      <c r="K39" s="16">
        <v>1369105</v>
      </c>
      <c r="L39" s="16">
        <v>1369105</v>
      </c>
      <c r="M39" s="16">
        <v>1369105</v>
      </c>
      <c r="N39" s="16">
        <v>1369105</v>
      </c>
      <c r="O39" s="16">
        <f>AVERAGE(B39:N39)</f>
        <v>1369105</v>
      </c>
      <c r="P39" s="16">
        <v>1369105</v>
      </c>
      <c r="Q39" s="16">
        <v>1369105</v>
      </c>
      <c r="R39" s="16">
        <v>1369105</v>
      </c>
      <c r="S39" s="16">
        <v>1369105</v>
      </c>
      <c r="T39" s="16">
        <v>1369105</v>
      </c>
      <c r="U39" s="16">
        <v>1369105</v>
      </c>
      <c r="V39" s="16">
        <v>1369105</v>
      </c>
      <c r="W39" s="16">
        <v>1369105</v>
      </c>
      <c r="X39" s="16">
        <v>1369105</v>
      </c>
      <c r="Y39" s="16">
        <v>1369105</v>
      </c>
      <c r="Z39" s="16">
        <v>1369105</v>
      </c>
      <c r="AA39" s="16">
        <v>1369105</v>
      </c>
      <c r="AB39" s="16">
        <v>1369105</v>
      </c>
      <c r="AC39" s="16">
        <f>AVERAGE(P39:AB39)</f>
        <v>1369105</v>
      </c>
    </row>
    <row r="40" spans="1:29" s="7" customFormat="1" x14ac:dyDescent="0.3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20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20"/>
    </row>
    <row r="41" spans="1:29" s="7" customFormat="1" x14ac:dyDescent="0.3">
      <c r="A41" s="10" t="s">
        <v>50</v>
      </c>
      <c r="B41" s="16">
        <f t="shared" ref="B41:AC41" si="1">+B19+B21+B32</f>
        <v>44397630.669999994</v>
      </c>
      <c r="C41" s="16">
        <f t="shared" si="1"/>
        <v>44397630.669999994</v>
      </c>
      <c r="D41" s="16">
        <f t="shared" si="1"/>
        <v>44397630.669999994</v>
      </c>
      <c r="E41" s="16">
        <f t="shared" si="1"/>
        <v>44397630.669999994</v>
      </c>
      <c r="F41" s="16">
        <f t="shared" si="1"/>
        <v>44397630.669999994</v>
      </c>
      <c r="G41" s="16">
        <f t="shared" si="1"/>
        <v>44397630.669999994</v>
      </c>
      <c r="H41" s="16">
        <f t="shared" si="1"/>
        <v>44397630.669999994</v>
      </c>
      <c r="I41" s="16">
        <f t="shared" si="1"/>
        <v>44397630.669999994</v>
      </c>
      <c r="J41" s="16">
        <f t="shared" si="1"/>
        <v>44397630.669999994</v>
      </c>
      <c r="K41" s="16">
        <f t="shared" si="1"/>
        <v>44397630.669999994</v>
      </c>
      <c r="L41" s="16">
        <f t="shared" si="1"/>
        <v>44397630.669999994</v>
      </c>
      <c r="M41" s="16">
        <f t="shared" si="1"/>
        <v>44397630.669999994</v>
      </c>
      <c r="N41" s="16">
        <f t="shared" si="1"/>
        <v>44397630.669999994</v>
      </c>
      <c r="O41" s="16">
        <f t="shared" si="1"/>
        <v>44397630.669999994</v>
      </c>
      <c r="P41" s="16">
        <f t="shared" si="1"/>
        <v>44397630.669999994</v>
      </c>
      <c r="Q41" s="16">
        <f t="shared" si="1"/>
        <v>44397630.669999994</v>
      </c>
      <c r="R41" s="16">
        <f t="shared" si="1"/>
        <v>44397630.669999994</v>
      </c>
      <c r="S41" s="16">
        <f t="shared" si="1"/>
        <v>44397630.669999994</v>
      </c>
      <c r="T41" s="16">
        <f t="shared" si="1"/>
        <v>44397630.669999994</v>
      </c>
      <c r="U41" s="16">
        <f t="shared" si="1"/>
        <v>44397630.669999994</v>
      </c>
      <c r="V41" s="16">
        <f t="shared" si="1"/>
        <v>44397630.669999994</v>
      </c>
      <c r="W41" s="16">
        <f t="shared" si="1"/>
        <v>44397630.669999994</v>
      </c>
      <c r="X41" s="16">
        <f t="shared" si="1"/>
        <v>44397630.669999994</v>
      </c>
      <c r="Y41" s="16">
        <f t="shared" si="1"/>
        <v>44397630.669999994</v>
      </c>
      <c r="Z41" s="16">
        <f t="shared" si="1"/>
        <v>44397630.669999994</v>
      </c>
      <c r="AA41" s="16">
        <f t="shared" si="1"/>
        <v>44397630.669999994</v>
      </c>
      <c r="AB41" s="16">
        <f t="shared" si="1"/>
        <v>44397630.669999994</v>
      </c>
      <c r="AC41" s="16">
        <f t="shared" si="1"/>
        <v>44397630.669999994</v>
      </c>
    </row>
    <row r="42" spans="1:29" s="7" customFormat="1" x14ac:dyDescent="0.3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20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20"/>
    </row>
    <row r="43" spans="1:29" s="7" customFormat="1" x14ac:dyDescent="0.3">
      <c r="A43" s="10" t="s">
        <v>51</v>
      </c>
      <c r="B43" s="16">
        <f t="shared" ref="B43:AC43" si="2">+B30+B11</f>
        <v>52412999.142813742</v>
      </c>
      <c r="C43" s="16">
        <f t="shared" si="2"/>
        <v>53084650.263066828</v>
      </c>
      <c r="D43" s="16">
        <f t="shared" si="2"/>
        <v>53604805.530552849</v>
      </c>
      <c r="E43" s="16">
        <f t="shared" si="2"/>
        <v>54009494.46160391</v>
      </c>
      <c r="F43" s="16">
        <f t="shared" si="2"/>
        <v>54334567.935007036</v>
      </c>
      <c r="G43" s="16">
        <f t="shared" si="2"/>
        <v>54613987.134974524</v>
      </c>
      <c r="H43" s="16">
        <f t="shared" si="2"/>
        <v>54904104.371836349</v>
      </c>
      <c r="I43" s="16">
        <f t="shared" si="2"/>
        <v>55651967.884142742</v>
      </c>
      <c r="J43" s="16">
        <f t="shared" si="2"/>
        <v>56306484.402056828</v>
      </c>
      <c r="K43" s="16">
        <f t="shared" si="2"/>
        <v>56945664.382837191</v>
      </c>
      <c r="L43" s="16">
        <f t="shared" si="2"/>
        <v>57656980.92358014</v>
      </c>
      <c r="M43" s="16">
        <f t="shared" si="2"/>
        <v>59455850.442881912</v>
      </c>
      <c r="N43" s="16">
        <f t="shared" si="2"/>
        <v>61805043.213140473</v>
      </c>
      <c r="O43" s="16">
        <f t="shared" si="2"/>
        <v>55752815.391422659</v>
      </c>
      <c r="P43" s="16">
        <f t="shared" si="2"/>
        <v>61805043.213140473</v>
      </c>
      <c r="Q43" s="16">
        <f t="shared" si="2"/>
        <v>64123253.532961264</v>
      </c>
      <c r="R43" s="16">
        <f t="shared" si="2"/>
        <v>66205736.081994936</v>
      </c>
      <c r="S43" s="16">
        <f t="shared" si="2"/>
        <v>68082299.778303489</v>
      </c>
      <c r="T43" s="16">
        <f t="shared" si="2"/>
        <v>70084075.295445278</v>
      </c>
      <c r="U43" s="16">
        <f t="shared" si="2"/>
        <v>72136654.738437489</v>
      </c>
      <c r="V43" s="16">
        <f t="shared" si="2"/>
        <v>74227358.118479416</v>
      </c>
      <c r="W43" s="16">
        <f t="shared" si="2"/>
        <v>75854554.379979223</v>
      </c>
      <c r="X43" s="16">
        <f t="shared" si="2"/>
        <v>77162273.722663358</v>
      </c>
      <c r="Y43" s="16">
        <f t="shared" si="2"/>
        <v>78427454.407797754</v>
      </c>
      <c r="Z43" s="16">
        <f t="shared" si="2"/>
        <v>79399185.020186827</v>
      </c>
      <c r="AA43" s="16">
        <f t="shared" si="2"/>
        <v>80146182.562496498</v>
      </c>
      <c r="AB43" s="16">
        <f t="shared" si="2"/>
        <v>80720992.561426744</v>
      </c>
      <c r="AC43" s="16">
        <f t="shared" si="2"/>
        <v>72951927.954870209</v>
      </c>
    </row>
    <row r="44" spans="1:29" s="7" customFormat="1" x14ac:dyDescent="0.3">
      <c r="B44" s="2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20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20"/>
    </row>
    <row r="45" spans="1:29" s="7" customFormat="1" x14ac:dyDescent="0.3">
      <c r="A45" s="10" t="s">
        <v>52</v>
      </c>
      <c r="B45" s="16">
        <f t="shared" ref="B45:AC45" si="3">+B29+B17+B15+B13</f>
        <v>110799006.77000001</v>
      </c>
      <c r="C45" s="16">
        <f t="shared" si="3"/>
        <v>110799006.77000001</v>
      </c>
      <c r="D45" s="16">
        <f t="shared" si="3"/>
        <v>110799006.77000001</v>
      </c>
      <c r="E45" s="16">
        <f t="shared" si="3"/>
        <v>110799006.77000001</v>
      </c>
      <c r="F45" s="16">
        <f t="shared" si="3"/>
        <v>95089348.960000008</v>
      </c>
      <c r="G45" s="16">
        <f t="shared" si="3"/>
        <v>95089348.960000008</v>
      </c>
      <c r="H45" s="16">
        <f t="shared" si="3"/>
        <v>95089348.960000008</v>
      </c>
      <c r="I45" s="16">
        <f t="shared" si="3"/>
        <v>95089348.960000008</v>
      </c>
      <c r="J45" s="16">
        <f t="shared" si="3"/>
        <v>95089348.960000008</v>
      </c>
      <c r="K45" s="16">
        <f t="shared" si="3"/>
        <v>95089348.960000008</v>
      </c>
      <c r="L45" s="16">
        <f t="shared" si="3"/>
        <v>95089348.960000008</v>
      </c>
      <c r="M45" s="16">
        <f t="shared" si="3"/>
        <v>95089348.960000008</v>
      </c>
      <c r="N45" s="16">
        <f t="shared" si="3"/>
        <v>95089348.960000008</v>
      </c>
      <c r="O45" s="16">
        <f t="shared" si="3"/>
        <v>99923089.824615359</v>
      </c>
      <c r="P45" s="16">
        <f t="shared" si="3"/>
        <v>95089348.960000008</v>
      </c>
      <c r="Q45" s="16">
        <f t="shared" si="3"/>
        <v>95089348.960000008</v>
      </c>
      <c r="R45" s="16">
        <f t="shared" si="3"/>
        <v>95089348.960000008</v>
      </c>
      <c r="S45" s="16">
        <f t="shared" si="3"/>
        <v>95089348.960000008</v>
      </c>
      <c r="T45" s="16">
        <f t="shared" si="3"/>
        <v>95089348.960000008</v>
      </c>
      <c r="U45" s="16">
        <f t="shared" si="3"/>
        <v>95089348.960000008</v>
      </c>
      <c r="V45" s="16">
        <f t="shared" si="3"/>
        <v>95089348.960000008</v>
      </c>
      <c r="W45" s="16">
        <f t="shared" si="3"/>
        <v>95089348.960000008</v>
      </c>
      <c r="X45" s="16">
        <f t="shared" si="3"/>
        <v>95089348.960000008</v>
      </c>
      <c r="Y45" s="16">
        <f t="shared" si="3"/>
        <v>95089348.960000008</v>
      </c>
      <c r="Z45" s="16">
        <f t="shared" si="3"/>
        <v>95089348.960000008</v>
      </c>
      <c r="AA45" s="16">
        <f t="shared" si="3"/>
        <v>95089348.960000008</v>
      </c>
      <c r="AB45" s="16">
        <f t="shared" si="3"/>
        <v>95089348.960000008</v>
      </c>
      <c r="AC45" s="16">
        <f t="shared" si="3"/>
        <v>95089348.959999979</v>
      </c>
    </row>
    <row r="46" spans="1:29" s="7" customFormat="1" x14ac:dyDescent="0.3"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20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20"/>
    </row>
    <row r="47" spans="1:29" s="7" customFormat="1" x14ac:dyDescent="0.3">
      <c r="A47" s="10" t="s">
        <v>53</v>
      </c>
      <c r="B47" s="16">
        <f t="shared" ref="B47:M47" si="4">+B28</f>
        <v>31282996.066099409</v>
      </c>
      <c r="C47" s="16">
        <f t="shared" si="4"/>
        <v>31905632.254271816</v>
      </c>
      <c r="D47" s="16">
        <f t="shared" si="4"/>
        <v>32376269.257092662</v>
      </c>
      <c r="E47" s="16">
        <f t="shared" si="4"/>
        <v>32732013.418180283</v>
      </c>
      <c r="F47" s="16">
        <f t="shared" si="4"/>
        <v>33000912.606704373</v>
      </c>
      <c r="G47" s="16">
        <f t="shared" si="4"/>
        <v>33204167.590195458</v>
      </c>
      <c r="H47" s="16">
        <f t="shared" si="4"/>
        <v>33357803.562623322</v>
      </c>
      <c r="I47" s="16">
        <f t="shared" si="4"/>
        <v>33473933.615714442</v>
      </c>
      <c r="J47" s="16">
        <f t="shared" si="4"/>
        <v>33561713.769137032</v>
      </c>
      <c r="K47" s="16">
        <f t="shared" si="4"/>
        <v>33628064.856816702</v>
      </c>
      <c r="L47" s="16">
        <f t="shared" si="4"/>
        <v>33678218.184928134</v>
      </c>
      <c r="M47" s="16">
        <f t="shared" si="4"/>
        <v>33716127.982771941</v>
      </c>
      <c r="N47" s="16">
        <f>+N28</f>
        <v>33744783.165322639</v>
      </c>
      <c r="O47" s="16">
        <f>+O28</f>
        <v>33050972.025373712</v>
      </c>
      <c r="P47" s="16">
        <f t="shared" ref="P47:AA47" si="5">+P28</f>
        <v>33744783.165322639</v>
      </c>
      <c r="Q47" s="16">
        <f t="shared" si="5"/>
        <v>33766442.987682998</v>
      </c>
      <c r="R47" s="16">
        <f t="shared" si="5"/>
        <v>33782815.171103999</v>
      </c>
      <c r="S47" s="16">
        <f t="shared" si="5"/>
        <v>33795190.544526339</v>
      </c>
      <c r="T47" s="16">
        <f t="shared" si="5"/>
        <v>33804544.817160845</v>
      </c>
      <c r="U47" s="16">
        <f t="shared" si="5"/>
        <v>33811615.506144084</v>
      </c>
      <c r="V47" s="16">
        <f t="shared" si="5"/>
        <v>33816960.08446151</v>
      </c>
      <c r="W47" s="16">
        <f t="shared" si="5"/>
        <v>33820999.933683947</v>
      </c>
      <c r="X47" s="16">
        <f t="shared" si="5"/>
        <v>33824053.566874593</v>
      </c>
      <c r="Y47" s="16">
        <f t="shared" si="5"/>
        <v>33826361.741053768</v>
      </c>
      <c r="Z47" s="16">
        <f t="shared" si="5"/>
        <v>33828106.439158872</v>
      </c>
      <c r="AA47" s="16">
        <f t="shared" si="5"/>
        <v>33829425.218090475</v>
      </c>
      <c r="AB47" s="16">
        <f>+AB28</f>
        <v>33830422.054084815</v>
      </c>
      <c r="AC47" s="16">
        <f>+AC28</f>
        <v>33806286.248411454</v>
      </c>
    </row>
    <row r="48" spans="1:29" s="7" customFormat="1" ht="23.1" customHeight="1" thickBot="1" x14ac:dyDescent="0.35">
      <c r="A48" s="10" t="s">
        <v>54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>
        <f>+O47+O45+O43+O41+O39</f>
        <v>234493612.91141173</v>
      </c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>
        <f>+AC47+AC45+AC43+AC41+AC39</f>
        <v>247614298.83328161</v>
      </c>
    </row>
    <row r="49" spans="1:29" s="7" customFormat="1" ht="15" thickTop="1" x14ac:dyDescent="0.3"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</row>
    <row r="50" spans="1:29" s="5" customFormat="1" x14ac:dyDescent="0.3">
      <c r="A50" s="7"/>
      <c r="B50" s="37"/>
      <c r="C50" s="37"/>
      <c r="D50" s="37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</row>
    <row r="51" spans="1:29" s="5" customFormat="1" x14ac:dyDescent="0.3">
      <c r="A51" s="7"/>
      <c r="B51" s="7"/>
      <c r="C51" s="7"/>
      <c r="D51" s="7"/>
      <c r="O51" s="3"/>
      <c r="AC51" s="3"/>
    </row>
    <row r="52" spans="1:29" s="5" customFormat="1" x14ac:dyDescent="0.3">
      <c r="A52" s="7"/>
      <c r="B52" s="7"/>
      <c r="C52" s="7"/>
      <c r="D52" s="7"/>
      <c r="O52" s="3"/>
      <c r="AC52" s="3"/>
    </row>
    <row r="53" spans="1:29" x14ac:dyDescent="0.3">
      <c r="A53" s="35" t="s">
        <v>55</v>
      </c>
      <c r="E53" s="5"/>
      <c r="F53" s="5"/>
      <c r="G53" s="5"/>
      <c r="H53" s="5"/>
      <c r="I53" s="5"/>
      <c r="J53" s="5"/>
      <c r="K53" s="5"/>
      <c r="L53" s="5"/>
      <c r="M53" s="5"/>
      <c r="N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</row>
    <row r="54" spans="1:29" ht="15" x14ac:dyDescent="0.25">
      <c r="A54" s="36" t="s">
        <v>56</v>
      </c>
      <c r="E54" s="5"/>
      <c r="F54" s="5"/>
      <c r="G54" s="5"/>
      <c r="H54" s="5"/>
      <c r="I54" s="5"/>
      <c r="J54" s="5"/>
      <c r="K54" s="5"/>
      <c r="L54" s="5"/>
      <c r="M54" s="5"/>
      <c r="N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spans="1:29" x14ac:dyDescent="0.3">
      <c r="A55" s="36" t="s">
        <v>57</v>
      </c>
      <c r="E55" s="5"/>
      <c r="F55" s="5"/>
      <c r="G55" s="5"/>
      <c r="H55" s="5"/>
      <c r="I55" s="5"/>
      <c r="J55" s="5"/>
      <c r="K55" s="5"/>
      <c r="L55" s="5"/>
      <c r="M55" s="5"/>
      <c r="N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</sheetData>
  <pageMargins left="0.31" right="0.25" top="0.45" bottom="0.34" header="0.17" footer="0.17"/>
  <pageSetup scale="22" orientation="portrait" r:id="rId1"/>
  <ignoredErrors>
    <ignoredError sqref="O12 O28:O34 O14:O22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F1CDB1-256B-4255-94D0-F732F80AA40C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D7BA86EB-C49D-4E61-A7AB-343D5F05BA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3FED3B-5553-4254-88C4-8AAB32785C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CAP_Plant_Detail_by_Component</vt:lpstr>
      <vt:lpstr>CAP_Plant_Detail_by_Component!Print_Area</vt:lpstr>
      <vt:lpstr>CAP_Plant_Detail_by_Component!Print_Titles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2016-04-11T17:00:41Z</dcterms:created>
  <dcterms:modified xsi:type="dcterms:W3CDTF">2016-04-14T13:56:52Z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