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08" yWindow="552" windowWidth="10800" windowHeight="3972"/>
  </bookViews>
  <sheets>
    <sheet name="CAP_Plant_Detail_by_Component" sheetId="1" r:id="rId1"/>
  </sheets>
  <definedNames>
    <definedName name="_xlnm.Print_Area" localSheetId="0">CAP_Plant_Detail_by_Component!$B$10:$AC$57</definedName>
    <definedName name="_xlnm.Print_Titles" localSheetId="0">CAP_Plant_Detail_by_Component!$A:$A,CAP_Plant_Detail_by_Component!$3:$6</definedName>
  </definedNames>
  <calcPr calcId="145620"/>
</workbook>
</file>

<file path=xl/calcChain.xml><?xml version="1.0" encoding="utf-8"?>
<calcChain xmlns="http://schemas.openxmlformats.org/spreadsheetml/2006/main">
  <c r="O50" i="1" l="1"/>
  <c r="AC41" i="1"/>
  <c r="AA49" i="1"/>
  <c r="Z49" i="1"/>
  <c r="Y49" i="1"/>
  <c r="X49" i="1"/>
  <c r="W49" i="1"/>
  <c r="V49" i="1"/>
  <c r="U49" i="1"/>
  <c r="T49" i="1"/>
  <c r="S49" i="1"/>
  <c r="R49" i="1"/>
  <c r="Q49" i="1"/>
  <c r="P49" i="1"/>
  <c r="AB49" i="1"/>
  <c r="O41" i="1"/>
  <c r="M49" i="1"/>
  <c r="L49" i="1"/>
  <c r="K49" i="1"/>
  <c r="J49" i="1"/>
  <c r="I49" i="1"/>
  <c r="H49" i="1"/>
  <c r="G49" i="1"/>
  <c r="F49" i="1"/>
  <c r="E49" i="1"/>
  <c r="D49" i="1"/>
  <c r="C49" i="1"/>
  <c r="B49" i="1"/>
  <c r="N49" i="1"/>
  <c r="N45" i="1"/>
  <c r="B47" i="1"/>
  <c r="Q43" i="1"/>
  <c r="R43" i="1"/>
  <c r="S43" i="1"/>
  <c r="T43" i="1"/>
  <c r="U43" i="1"/>
  <c r="V43" i="1"/>
  <c r="W43" i="1"/>
  <c r="X43" i="1"/>
  <c r="Y43" i="1"/>
  <c r="Z43" i="1"/>
  <c r="AA43" i="1"/>
  <c r="AB43" i="1"/>
  <c r="Q45" i="1"/>
  <c r="R45" i="1"/>
  <c r="S45" i="1"/>
  <c r="T45" i="1"/>
  <c r="U45" i="1"/>
  <c r="V45" i="1"/>
  <c r="W45" i="1"/>
  <c r="X45" i="1"/>
  <c r="Y45" i="1"/>
  <c r="Z45" i="1"/>
  <c r="AA45" i="1"/>
  <c r="AB45" i="1"/>
  <c r="Q47" i="1"/>
  <c r="R47" i="1"/>
  <c r="S47" i="1"/>
  <c r="T47" i="1"/>
  <c r="U47" i="1"/>
  <c r="V47" i="1"/>
  <c r="W47" i="1"/>
  <c r="X47" i="1"/>
  <c r="Y47" i="1"/>
  <c r="Z47" i="1"/>
  <c r="AA47" i="1"/>
  <c r="AB47" i="1"/>
  <c r="O14" i="1"/>
  <c r="AC14" i="1"/>
  <c r="O12" i="1"/>
  <c r="AC34" i="1"/>
  <c r="AC33" i="1"/>
  <c r="AC31" i="1"/>
  <c r="AC30" i="1"/>
  <c r="AC29" i="1"/>
  <c r="AC49" i="1"/>
  <c r="AC22" i="1"/>
  <c r="AC20" i="1"/>
  <c r="AC18" i="1"/>
  <c r="AC16" i="1"/>
  <c r="AC12" i="1"/>
  <c r="AC23" i="1"/>
  <c r="P47" i="1"/>
  <c r="P45" i="1"/>
  <c r="P43" i="1"/>
  <c r="P36" i="1"/>
  <c r="AC36" i="1"/>
  <c r="AC43" i="1"/>
  <c r="AC45" i="1"/>
  <c r="AC47" i="1"/>
  <c r="AC50" i="1"/>
  <c r="C47" i="1"/>
  <c r="D47" i="1"/>
  <c r="E47" i="1"/>
  <c r="F47" i="1"/>
  <c r="G47" i="1"/>
  <c r="H47" i="1"/>
  <c r="I47" i="1"/>
  <c r="J47" i="1"/>
  <c r="K47" i="1"/>
  <c r="L47" i="1"/>
  <c r="M47" i="1"/>
  <c r="N47" i="1"/>
  <c r="B45" i="1"/>
  <c r="C45" i="1"/>
  <c r="D45" i="1"/>
  <c r="E45" i="1"/>
  <c r="F45" i="1"/>
  <c r="G45" i="1"/>
  <c r="H45" i="1"/>
  <c r="I45" i="1"/>
  <c r="J45" i="1"/>
  <c r="K45" i="1"/>
  <c r="L45" i="1"/>
  <c r="M45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Q36" i="1"/>
  <c r="R36" i="1"/>
  <c r="S36" i="1"/>
  <c r="T36" i="1"/>
  <c r="U36" i="1"/>
  <c r="V36" i="1"/>
  <c r="W36" i="1"/>
  <c r="X36" i="1"/>
  <c r="Y36" i="1"/>
  <c r="Z36" i="1"/>
  <c r="AA36" i="1"/>
  <c r="AB36" i="1"/>
  <c r="O34" i="1"/>
  <c r="O33" i="1"/>
  <c r="O31" i="1"/>
  <c r="O30" i="1"/>
  <c r="O29" i="1"/>
  <c r="O49" i="1"/>
  <c r="O23" i="1"/>
  <c r="O22" i="1"/>
  <c r="O20" i="1"/>
  <c r="O18" i="1"/>
  <c r="O1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43" i="1"/>
  <c r="O47" i="1"/>
  <c r="O36" i="1"/>
  <c r="O45" i="1"/>
</calcChain>
</file>

<file path=xl/sharedStrings.xml><?xml version="1.0" encoding="utf-8"?>
<sst xmlns="http://schemas.openxmlformats.org/spreadsheetml/2006/main" count="70" uniqueCount="60">
  <si>
    <t>CDR: 2016 Rate Case v2</t>
  </si>
  <si>
    <t>Property Held For Future Use</t>
  </si>
  <si>
    <t>Test Year</t>
  </si>
  <si>
    <t>Sebsequent Year</t>
  </si>
  <si>
    <t>CAP: Plant Detail by Component</t>
  </si>
  <si>
    <t>Dec - 2016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</si>
  <si>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</si>
  <si>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</si>
  <si>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</si>
  <si>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</si>
  <si>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</si>
  <si>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</si>
  <si>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</si>
  <si>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</si>
  <si>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</si>
  <si>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</si>
  <si>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</si>
  <si>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</si>
  <si>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13 Mth Avg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</si>
  <si>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</si>
  <si>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</si>
  <si>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</si>
  <si>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</si>
  <si>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</si>
  <si>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</si>
  <si>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</si>
  <si>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</si>
  <si>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</si>
  <si>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</si>
  <si>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</si>
  <si>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</si>
  <si>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Depreciable</t>
  </si>
  <si>
    <t>Ending Plant - Future Use Property</t>
  </si>
  <si>
    <t>000: NON-PRODUCTION PLANT</t>
  </si>
  <si>
    <t>Transmission</t>
  </si>
  <si>
    <t>120: PORT EVERGLADES</t>
  </si>
  <si>
    <r>
      <t xml:space="preserve">Other Generation                                                                   </t>
    </r>
    <r>
      <rPr>
        <b/>
        <sz val="10"/>
        <rFont val="Arial"/>
        <family val="2"/>
      </rPr>
      <t>(1)</t>
    </r>
  </si>
  <si>
    <t>194: OKEECHOBEE SITE</t>
  </si>
  <si>
    <t>Other Generation</t>
  </si>
  <si>
    <t>196: HENDRY COUNTY ENERGY CENTER</t>
  </si>
  <si>
    <t>361: Distribution Structures &amp; Improvements</t>
  </si>
  <si>
    <t>Distribution Substation</t>
  </si>
  <si>
    <t>362: Distribution Station Equipment</t>
  </si>
  <si>
    <t>Sub-Total Ending Plant - Future Use Property</t>
  </si>
  <si>
    <t>Non-Depreciable</t>
  </si>
  <si>
    <t>Building, General Plant</t>
  </si>
  <si>
    <t>360: Distribution Land &amp; Land Rights</t>
  </si>
  <si>
    <t>Total Property Held For Future Use excl Gas Reserves          (2)</t>
  </si>
  <si>
    <t>SUMMARY BY FERC FUNCTION</t>
  </si>
  <si>
    <t>Gas Reserves                                                                        (3)</t>
  </si>
  <si>
    <t>Total Distribution</t>
  </si>
  <si>
    <t>Total Transmission</t>
  </si>
  <si>
    <t>Other Production</t>
  </si>
  <si>
    <t>General Plant</t>
  </si>
  <si>
    <t xml:space="preserve">Total Property Held For Future Use  incl Gas Reserves                                            </t>
  </si>
  <si>
    <t>(1) - Port Everglades goes in-service in April 2016</t>
  </si>
  <si>
    <t>(2) - Ties to the Power Plan detail received from Power Plan as of 09/30/2015.</t>
  </si>
  <si>
    <t>(3) - Gas Reserves is not included in Future Use balances on the Plant Detail by Component report (FERC a/c 9105100)</t>
  </si>
  <si>
    <t>OPC 010692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</si>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</sst>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_);[Red]\(#,##0\);&quot; &quot;"/>
  </numFmts>
  <fonts count="9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Calibri"/>
      <family val="2"/>
      <scheme val="minor"/>
    </font>
    <font>
      <b/>
      <sz val="14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164" fontId="2" fillId="0" borderId="0" xfId="0" applyNumberFormat="1" applyFont="1" applyFill="1" applyAlignment="1">
      <alignment horizontal="center"/>
    </xf>
    <xf numFmtId="0" fontId="0" fillId="0" borderId="0" xfId="0" applyFill="1"/>
    <xf numFmtId="164" fontId="5" fillId="0" borderId="0" xfId="0" applyNumberFormat="1" applyFont="1" applyBorder="1"/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  <xf numFmtId="0" fontId="1" fillId="0" borderId="0" xfId="0" applyFont="1" applyFill="1" applyAlignment="1">
      <alignment horizontal="left" indent="3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 indent="2"/>
    </xf>
    <xf numFmtId="41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Alignment="1">
      <alignment horizontal="right"/>
    </xf>
    <xf numFmtId="41" fontId="2" fillId="0" borderId="4" xfId="0" applyNumberFormat="1" applyFont="1" applyFill="1" applyBorder="1" applyAlignment="1">
      <alignment horizontal="right"/>
    </xf>
    <xf numFmtId="41" fontId="2" fillId="0" borderId="4" xfId="0" applyNumberFormat="1" applyFont="1" applyFill="1" applyBorder="1" applyAlignment="1">
      <alignment horizontal="center"/>
    </xf>
    <xf numFmtId="41" fontId="0" fillId="0" borderId="0" xfId="0" applyNumberFormat="1" applyFill="1"/>
    <xf numFmtId="41" fontId="3" fillId="0" borderId="0" xfId="0" applyNumberFormat="1" applyFont="1" applyFill="1" applyAlignment="1">
      <alignment horizontal="center"/>
    </xf>
    <xf numFmtId="41" fontId="5" fillId="0" borderId="3" xfId="0" applyNumberFormat="1" applyFont="1" applyFill="1" applyBorder="1"/>
    <xf numFmtId="41" fontId="5" fillId="0" borderId="0" xfId="0" applyNumberFormat="1" applyFont="1" applyFill="1" applyBorder="1"/>
    <xf numFmtId="41" fontId="0" fillId="0" borderId="0" xfId="0" applyNumberFormat="1"/>
    <xf numFmtId="41" fontId="3" fillId="0" borderId="0" xfId="0" applyNumberFormat="1" applyFont="1" applyAlignment="1">
      <alignment horizontal="center"/>
    </xf>
    <xf numFmtId="41" fontId="5" fillId="0" borderId="3" xfId="0" applyNumberFormat="1" applyFont="1" applyBorder="1"/>
    <xf numFmtId="0" fontId="0" fillId="0" borderId="1" xfId="0" applyBorder="1" applyAlignment="1">
      <alignment horizontal="right"/>
    </xf>
    <xf numFmtId="41" fontId="3" fillId="0" borderId="3" xfId="0" applyNumberFormat="1" applyFont="1" applyBorder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1" xfId="0" applyFill="1" applyBorder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right"/>
    </xf>
    <xf numFmtId="164" fontId="5" fillId="0" borderId="0" xfId="0" applyNumberFormat="1" applyFont="1" applyFill="1" applyBorder="1"/>
    <xf numFmtId="0" fontId="4" fillId="0" borderId="0" xfId="0" applyFont="1" applyFill="1"/>
    <xf numFmtId="0" fontId="6" fillId="0" borderId="1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5" fillId="0" borderId="0" xfId="0" quotePrefix="1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 indent="2"/>
    </xf>
    <xf numFmtId="41" fontId="1" fillId="0" borderId="0" xfId="0" applyNumberFormat="1" applyFont="1" applyFill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7"/>
  <sheetViews>
    <sheetView showGridLines="0" showZeros="0" tabSelected="1" zoomScale="80" zoomScaleNormal="80" workbookViewId="0">
      <selection activeCell="B1" sqref="A1:XFD2"/>
    </sheetView>
  </sheetViews>
  <sheetFormatPr defaultRowHeight="14.4" x14ac:dyDescent="0.3"/>
  <cols>
    <col min="1" max="1" width="66.88671875" style="7" customWidth="1"/>
    <col min="2" max="4" width="13.44140625" style="7" customWidth="1"/>
    <col min="5" max="14" width="13.44140625" customWidth="1"/>
    <col min="15" max="15" width="15.44140625" style="3" customWidth="1"/>
    <col min="16" max="16" width="12.44140625" style="5" customWidth="1"/>
    <col min="17" max="28" width="12.44140625" customWidth="1"/>
    <col min="29" max="29" width="15.44140625" style="3" customWidth="1"/>
  </cols>
  <sheetData>
    <row r="1" spans="1:29" s="49" customFormat="1" x14ac:dyDescent="0.3">
      <c r="A1" s="11" t="s">
        <v>58</v>
      </c>
      <c r="B1" s="11"/>
      <c r="C1" s="11"/>
      <c r="D1" s="11"/>
      <c r="O1" s="3"/>
      <c r="AC1" s="3"/>
    </row>
    <row r="2" spans="1:29" s="49" customFormat="1" x14ac:dyDescent="0.3">
      <c r="A2" s="11" t="s">
        <v>59</v>
      </c>
      <c r="B2" s="11"/>
      <c r="C2" s="11"/>
      <c r="D2" s="11"/>
      <c r="O2" s="3"/>
      <c r="AC2" s="3"/>
    </row>
    <row r="3" spans="1:29" ht="15" thickBot="1" x14ac:dyDescent="0.35">
      <c r="A3" s="31"/>
      <c r="B3" s="31"/>
      <c r="C3" s="31"/>
      <c r="D3" s="3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</row>
    <row r="4" spans="1:29" ht="20.85" customHeight="1" x14ac:dyDescent="0.3">
      <c r="A4" s="35" t="s">
        <v>0</v>
      </c>
      <c r="B4" s="32"/>
      <c r="C4" s="32"/>
      <c r="D4" s="32"/>
      <c r="E4" s="29"/>
      <c r="F4" s="29"/>
      <c r="G4" s="29"/>
      <c r="H4" s="29"/>
      <c r="I4" s="29"/>
      <c r="J4" s="29"/>
      <c r="K4" s="29"/>
      <c r="L4" s="29"/>
      <c r="M4" s="29"/>
      <c r="N4" s="29"/>
      <c r="O4" s="28">
        <v>2017</v>
      </c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8">
        <v>2018</v>
      </c>
    </row>
    <row r="5" spans="1:29" ht="20.85" customHeight="1" thickBot="1" x14ac:dyDescent="0.35">
      <c r="A5" s="36" t="s">
        <v>1</v>
      </c>
      <c r="B5" s="33"/>
      <c r="C5" s="33"/>
      <c r="D5" s="33"/>
      <c r="E5" s="26"/>
      <c r="F5" s="26"/>
      <c r="G5" s="26"/>
      <c r="H5" s="26"/>
      <c r="I5" s="26"/>
      <c r="J5" s="26"/>
      <c r="K5" s="26"/>
      <c r="L5" s="26"/>
      <c r="M5" s="26"/>
      <c r="N5" s="26"/>
      <c r="O5" s="30" t="s">
        <v>2</v>
      </c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30" t="s">
        <v>3</v>
      </c>
    </row>
    <row r="6" spans="1:29" ht="15" thickBot="1" x14ac:dyDescent="0.35">
      <c r="A6" s="37" t="s">
        <v>4</v>
      </c>
      <c r="B6" s="42" t="s">
        <v>5</v>
      </c>
      <c r="C6" s="42" t="s">
        <v>6</v>
      </c>
      <c r="D6" s="42" t="s">
        <v>7</v>
      </c>
      <c r="E6" s="43" t="s">
        <v>8</v>
      </c>
      <c r="F6" s="43" t="s">
        <v>9</v>
      </c>
      <c r="G6" s="43" t="s">
        <v>10</v>
      </c>
      <c r="H6" s="43" t="s">
        <v>11</v>
      </c>
      <c r="I6" s="43" t="s">
        <v>12</v>
      </c>
      <c r="J6" s="43" t="s">
        <v>13</v>
      </c>
      <c r="K6" s="43" t="s">
        <v>14</v>
      </c>
      <c r="L6" s="43" t="s">
        <v>15</v>
      </c>
      <c r="M6" s="43" t="s">
        <v>16</v>
      </c>
      <c r="N6" s="43" t="s">
        <v>17</v>
      </c>
      <c r="O6" s="4" t="s">
        <v>18</v>
      </c>
      <c r="P6" s="43" t="s">
        <v>17</v>
      </c>
      <c r="Q6" s="43" t="s">
        <v>19</v>
      </c>
      <c r="R6" s="43" t="s">
        <v>20</v>
      </c>
      <c r="S6" s="43" t="s">
        <v>21</v>
      </c>
      <c r="T6" s="43" t="s">
        <v>22</v>
      </c>
      <c r="U6" s="43" t="s">
        <v>23</v>
      </c>
      <c r="V6" s="43" t="s">
        <v>24</v>
      </c>
      <c r="W6" s="43" t="s">
        <v>25</v>
      </c>
      <c r="X6" s="43" t="s">
        <v>26</v>
      </c>
      <c r="Y6" s="43" t="s">
        <v>27</v>
      </c>
      <c r="Z6" s="43" t="s">
        <v>28</v>
      </c>
      <c r="AA6" s="43" t="s">
        <v>29</v>
      </c>
      <c r="AB6" s="43" t="s">
        <v>30</v>
      </c>
      <c r="AC6" s="4" t="s">
        <v>18</v>
      </c>
    </row>
    <row r="7" spans="1:29" s="5" customFormat="1" x14ac:dyDescent="0.3">
      <c r="A7" s="40"/>
      <c r="B7" s="44"/>
      <c r="C7" s="44"/>
      <c r="D7" s="44"/>
      <c r="E7" s="45"/>
      <c r="F7" s="45"/>
      <c r="G7" s="45"/>
      <c r="H7" s="45"/>
      <c r="I7" s="45"/>
      <c r="J7" s="45"/>
      <c r="K7" s="45"/>
      <c r="L7" s="45"/>
      <c r="M7" s="45"/>
      <c r="N7" s="45"/>
      <c r="O7" s="41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1"/>
    </row>
    <row r="8" spans="1:29" s="5" customFormat="1" ht="17.399999999999999" x14ac:dyDescent="0.3">
      <c r="A8" s="13" t="s">
        <v>31</v>
      </c>
      <c r="B8" s="44"/>
      <c r="C8" s="44"/>
      <c r="D8" s="44"/>
      <c r="E8" s="45"/>
      <c r="F8" s="45"/>
      <c r="G8" s="45"/>
      <c r="H8" s="45"/>
      <c r="I8" s="45"/>
      <c r="J8" s="45"/>
      <c r="K8" s="45"/>
      <c r="L8" s="45"/>
      <c r="M8" s="45"/>
      <c r="N8" s="45"/>
      <c r="O8" s="41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1"/>
    </row>
    <row r="9" spans="1:29" s="5" customFormat="1" ht="17.399999999999999" x14ac:dyDescent="0.3">
      <c r="A9" s="13"/>
      <c r="B9" s="44"/>
      <c r="C9" s="44"/>
      <c r="D9" s="44"/>
      <c r="E9" s="45"/>
      <c r="F9" s="45"/>
      <c r="G9" s="45"/>
      <c r="H9" s="45"/>
      <c r="I9" s="45"/>
      <c r="J9" s="45"/>
      <c r="K9" s="45"/>
      <c r="L9" s="45"/>
      <c r="M9" s="45"/>
      <c r="N9" s="45"/>
      <c r="O9" s="41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1"/>
    </row>
    <row r="10" spans="1:29" s="7" customFormat="1" x14ac:dyDescent="0.3">
      <c r="A10" s="9" t="s">
        <v>32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6"/>
    </row>
    <row r="11" spans="1:29" s="7" customFormat="1" x14ac:dyDescent="0.3">
      <c r="A11" s="47" t="s">
        <v>33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6"/>
    </row>
    <row r="12" spans="1:29" s="7" customFormat="1" x14ac:dyDescent="0.3">
      <c r="A12" s="12" t="s">
        <v>34</v>
      </c>
      <c r="B12" s="48">
        <v>3514696.92</v>
      </c>
      <c r="C12" s="48">
        <v>3514696.92</v>
      </c>
      <c r="D12" s="48">
        <v>3514696.92</v>
      </c>
      <c r="E12" s="48">
        <v>3514696.92</v>
      </c>
      <c r="F12" s="48">
        <v>3514696.92</v>
      </c>
      <c r="G12" s="48">
        <v>3514696.92</v>
      </c>
      <c r="H12" s="48">
        <v>3514696.92</v>
      </c>
      <c r="I12" s="48">
        <v>3514696.92</v>
      </c>
      <c r="J12" s="48">
        <v>3514696.92</v>
      </c>
      <c r="K12" s="48">
        <v>3514696.92</v>
      </c>
      <c r="L12" s="48">
        <v>3514696.92</v>
      </c>
      <c r="M12" s="48">
        <v>3514696.92</v>
      </c>
      <c r="N12" s="48">
        <v>3514696.92</v>
      </c>
      <c r="O12" s="15">
        <f>AVERAGE(B12:N12)</f>
        <v>3514696.9200000013</v>
      </c>
      <c r="P12" s="48">
        <v>3514696.92</v>
      </c>
      <c r="Q12" s="48">
        <v>3514696.92</v>
      </c>
      <c r="R12" s="48">
        <v>3514696.92</v>
      </c>
      <c r="S12" s="48">
        <v>3514696.92</v>
      </c>
      <c r="T12" s="48">
        <v>3514696.92</v>
      </c>
      <c r="U12" s="48">
        <v>3514696.92</v>
      </c>
      <c r="V12" s="48">
        <v>3514696.92</v>
      </c>
      <c r="W12" s="48">
        <v>3514696.92</v>
      </c>
      <c r="X12" s="48">
        <v>3514696.92</v>
      </c>
      <c r="Y12" s="48">
        <v>3514696.92</v>
      </c>
      <c r="Z12" s="48">
        <v>3514696.92</v>
      </c>
      <c r="AA12" s="48">
        <v>3514696.92</v>
      </c>
      <c r="AB12" s="48">
        <v>3514696.92</v>
      </c>
      <c r="AC12" s="15">
        <f>AVERAGE(P12:AB12)</f>
        <v>3514696.9200000013</v>
      </c>
    </row>
    <row r="13" spans="1:29" s="7" customFormat="1" x14ac:dyDescent="0.3">
      <c r="A13" s="10" t="s">
        <v>35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15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15"/>
    </row>
    <row r="14" spans="1:29" s="7" customFormat="1" x14ac:dyDescent="0.3">
      <c r="A14" s="12" t="s">
        <v>36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15">
        <f>AVERAGE(B14:N14)</f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15">
        <f>AVERAGE(P14:AB14)</f>
        <v>0</v>
      </c>
    </row>
    <row r="15" spans="1:29" s="7" customFormat="1" x14ac:dyDescent="0.3">
      <c r="A15" s="47" t="s">
        <v>37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15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15"/>
    </row>
    <row r="16" spans="1:29" s="7" customFormat="1" x14ac:dyDescent="0.3">
      <c r="A16" s="12" t="s">
        <v>38</v>
      </c>
      <c r="B16" s="48">
        <v>17762694.010000002</v>
      </c>
      <c r="C16" s="48">
        <v>17762694.010000002</v>
      </c>
      <c r="D16" s="48">
        <v>17762694.010000002</v>
      </c>
      <c r="E16" s="48">
        <v>17762694.010000002</v>
      </c>
      <c r="F16" s="48">
        <v>17762694.010000002</v>
      </c>
      <c r="G16" s="48">
        <v>17762694.010000002</v>
      </c>
      <c r="H16" s="48">
        <v>17762694.010000002</v>
      </c>
      <c r="I16" s="48">
        <v>17762694.010000002</v>
      </c>
      <c r="J16" s="48">
        <v>17762694.010000002</v>
      </c>
      <c r="K16" s="48">
        <v>17762694.010000002</v>
      </c>
      <c r="L16" s="48">
        <v>17762694.010000002</v>
      </c>
      <c r="M16" s="48">
        <v>17762694.010000002</v>
      </c>
      <c r="N16" s="48">
        <v>17762694.010000002</v>
      </c>
      <c r="O16" s="15">
        <f>AVERAGE(B16:N16)</f>
        <v>17762694.009999998</v>
      </c>
      <c r="P16" s="48">
        <v>17762694.010000002</v>
      </c>
      <c r="Q16" s="48">
        <v>17762694.010000002</v>
      </c>
      <c r="R16" s="48">
        <v>17762694.010000002</v>
      </c>
      <c r="S16" s="48">
        <v>17762694.010000002</v>
      </c>
      <c r="T16" s="48">
        <v>17762694.010000002</v>
      </c>
      <c r="U16" s="48">
        <v>17762694.010000002</v>
      </c>
      <c r="V16" s="48">
        <v>17762694.010000002</v>
      </c>
      <c r="W16" s="48">
        <v>17762694.010000002</v>
      </c>
      <c r="X16" s="48">
        <v>17762694.010000002</v>
      </c>
      <c r="Y16" s="48">
        <v>17762694.010000002</v>
      </c>
      <c r="Z16" s="48">
        <v>17762694.010000002</v>
      </c>
      <c r="AA16" s="48">
        <v>17762694.010000002</v>
      </c>
      <c r="AB16" s="48">
        <v>17762694.010000002</v>
      </c>
      <c r="AC16" s="15">
        <f>AVERAGE(P16:AB16)</f>
        <v>17762694.009999998</v>
      </c>
    </row>
    <row r="17" spans="1:29" s="7" customFormat="1" x14ac:dyDescent="0.3">
      <c r="A17" s="10" t="s">
        <v>39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15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15"/>
    </row>
    <row r="18" spans="1:29" s="7" customFormat="1" x14ac:dyDescent="0.3">
      <c r="A18" s="12" t="s">
        <v>38</v>
      </c>
      <c r="B18" s="48">
        <v>74514391.030000001</v>
      </c>
      <c r="C18" s="48">
        <v>74514391.030000001</v>
      </c>
      <c r="D18" s="48">
        <v>74514391.030000001</v>
      </c>
      <c r="E18" s="48">
        <v>74514391.030000001</v>
      </c>
      <c r="F18" s="48">
        <v>74514391.030000001</v>
      </c>
      <c r="G18" s="48">
        <v>74514391.030000001</v>
      </c>
      <c r="H18" s="48">
        <v>74514391.030000001</v>
      </c>
      <c r="I18" s="48">
        <v>74514391.030000001</v>
      </c>
      <c r="J18" s="48">
        <v>74514391.030000001</v>
      </c>
      <c r="K18" s="48">
        <v>74514391.030000001</v>
      </c>
      <c r="L18" s="48">
        <v>74514391.030000001</v>
      </c>
      <c r="M18" s="48">
        <v>74514391.030000001</v>
      </c>
      <c r="N18" s="48">
        <v>74514391.030000001</v>
      </c>
      <c r="O18" s="15">
        <f>AVERAGE(B18:N18)</f>
        <v>74514391.029999986</v>
      </c>
      <c r="P18" s="48">
        <v>74514391.030000001</v>
      </c>
      <c r="Q18" s="48">
        <v>74514391.030000001</v>
      </c>
      <c r="R18" s="48">
        <v>74514391.030000001</v>
      </c>
      <c r="S18" s="48">
        <v>74514391.030000001</v>
      </c>
      <c r="T18" s="48">
        <v>74514391.030000001</v>
      </c>
      <c r="U18" s="48">
        <v>74514391.030000001</v>
      </c>
      <c r="V18" s="48">
        <v>74514391.030000001</v>
      </c>
      <c r="W18" s="48">
        <v>74514391.030000001</v>
      </c>
      <c r="X18" s="48">
        <v>74514391.030000001</v>
      </c>
      <c r="Y18" s="48">
        <v>74514391.030000001</v>
      </c>
      <c r="Z18" s="48">
        <v>74514391.030000001</v>
      </c>
      <c r="AA18" s="48">
        <v>74514391.030000001</v>
      </c>
      <c r="AB18" s="48">
        <v>74514391.030000001</v>
      </c>
      <c r="AC18" s="15">
        <f>AVERAGE(P18:AB18)</f>
        <v>74514391.029999986</v>
      </c>
    </row>
    <row r="19" spans="1:29" s="7" customFormat="1" x14ac:dyDescent="0.3">
      <c r="A19" s="47" t="s">
        <v>40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15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15"/>
    </row>
    <row r="20" spans="1:29" s="7" customFormat="1" x14ac:dyDescent="0.3">
      <c r="A20" s="12" t="s">
        <v>41</v>
      </c>
      <c r="B20" s="48">
        <v>2908061.07</v>
      </c>
      <c r="C20" s="48">
        <v>2908061.07</v>
      </c>
      <c r="D20" s="48">
        <v>2908061.07</v>
      </c>
      <c r="E20" s="48">
        <v>2908061.07</v>
      </c>
      <c r="F20" s="48">
        <v>2908061.07</v>
      </c>
      <c r="G20" s="48">
        <v>2908061.07</v>
      </c>
      <c r="H20" s="48">
        <v>2908061.07</v>
      </c>
      <c r="I20" s="48">
        <v>2908061.07</v>
      </c>
      <c r="J20" s="48">
        <v>2908061.07</v>
      </c>
      <c r="K20" s="48">
        <v>2908061.07</v>
      </c>
      <c r="L20" s="48">
        <v>2908061.07</v>
      </c>
      <c r="M20" s="48">
        <v>2908061.07</v>
      </c>
      <c r="N20" s="48">
        <v>2908061.07</v>
      </c>
      <c r="O20" s="15">
        <f>AVERAGE(B20:N20)</f>
        <v>2908061.07</v>
      </c>
      <c r="P20" s="48">
        <v>2908061.07</v>
      </c>
      <c r="Q20" s="48">
        <v>2908061.07</v>
      </c>
      <c r="R20" s="48">
        <v>2908061.07</v>
      </c>
      <c r="S20" s="48">
        <v>2908061.07</v>
      </c>
      <c r="T20" s="48">
        <v>2908061.07</v>
      </c>
      <c r="U20" s="48">
        <v>2908061.07</v>
      </c>
      <c r="V20" s="48">
        <v>2908061.07</v>
      </c>
      <c r="W20" s="48">
        <v>2908061.07</v>
      </c>
      <c r="X20" s="48">
        <v>2908061.07</v>
      </c>
      <c r="Y20" s="48">
        <v>2908061.07</v>
      </c>
      <c r="Z20" s="48">
        <v>2908061.07</v>
      </c>
      <c r="AA20" s="48">
        <v>2908061.07</v>
      </c>
      <c r="AB20" s="48">
        <v>2908061.07</v>
      </c>
      <c r="AC20" s="15">
        <f>AVERAGE(P20:AB20)</f>
        <v>2908061.07</v>
      </c>
    </row>
    <row r="21" spans="1:29" s="7" customFormat="1" x14ac:dyDescent="0.3">
      <c r="A21" s="47" t="s">
        <v>42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15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15"/>
    </row>
    <row r="22" spans="1:29" s="7" customFormat="1" x14ac:dyDescent="0.3">
      <c r="A22" s="12" t="s">
        <v>41</v>
      </c>
      <c r="B22" s="48">
        <v>576561.65</v>
      </c>
      <c r="C22" s="48">
        <v>576561.65</v>
      </c>
      <c r="D22" s="48">
        <v>576561.65</v>
      </c>
      <c r="E22" s="48">
        <v>576561.65</v>
      </c>
      <c r="F22" s="48">
        <v>576561.65</v>
      </c>
      <c r="G22" s="48">
        <v>576561.65</v>
      </c>
      <c r="H22" s="48">
        <v>576561.65</v>
      </c>
      <c r="I22" s="48">
        <v>576561.65</v>
      </c>
      <c r="J22" s="48">
        <v>576561.65</v>
      </c>
      <c r="K22" s="48">
        <v>576561.65</v>
      </c>
      <c r="L22" s="48">
        <v>576561.65</v>
      </c>
      <c r="M22" s="48">
        <v>576561.65</v>
      </c>
      <c r="N22" s="48">
        <v>576561.65</v>
      </c>
      <c r="O22" s="15">
        <f>AVERAGE(B22:N22)</f>
        <v>576561.65000000014</v>
      </c>
      <c r="P22" s="48">
        <v>576561.65</v>
      </c>
      <c r="Q22" s="48">
        <v>576561.65</v>
      </c>
      <c r="R22" s="48">
        <v>576561.65</v>
      </c>
      <c r="S22" s="48">
        <v>576561.65</v>
      </c>
      <c r="T22" s="48">
        <v>576561.65</v>
      </c>
      <c r="U22" s="48">
        <v>576561.65</v>
      </c>
      <c r="V22" s="48">
        <v>576561.65</v>
      </c>
      <c r="W22" s="48">
        <v>576561.65</v>
      </c>
      <c r="X22" s="48">
        <v>576561.65</v>
      </c>
      <c r="Y22" s="48">
        <v>576561.65</v>
      </c>
      <c r="Z22" s="48">
        <v>576561.65</v>
      </c>
      <c r="AA22" s="48">
        <v>576561.65</v>
      </c>
      <c r="AB22" s="48">
        <v>576561.65</v>
      </c>
      <c r="AC22" s="15">
        <f>AVERAGE(P22:AB22)</f>
        <v>576561.65000000014</v>
      </c>
    </row>
    <row r="23" spans="1:29" s="11" customFormat="1" ht="23.1" customHeight="1" x14ac:dyDescent="0.3">
      <c r="A23" s="10" t="s">
        <v>43</v>
      </c>
      <c r="B23" s="17">
        <v>99276404.680000007</v>
      </c>
      <c r="C23" s="17">
        <v>99276404.680000007</v>
      </c>
      <c r="D23" s="17">
        <v>99276404.680000007</v>
      </c>
      <c r="E23" s="17">
        <v>99276404.680000007</v>
      </c>
      <c r="F23" s="17">
        <v>99276404.680000007</v>
      </c>
      <c r="G23" s="17">
        <v>99276404.680000007</v>
      </c>
      <c r="H23" s="17">
        <v>99276404.680000007</v>
      </c>
      <c r="I23" s="17">
        <v>99276404.680000007</v>
      </c>
      <c r="J23" s="17">
        <v>99276404.680000007</v>
      </c>
      <c r="K23" s="17">
        <v>99276404.680000007</v>
      </c>
      <c r="L23" s="17">
        <v>99276404.680000007</v>
      </c>
      <c r="M23" s="17">
        <v>99276404.680000007</v>
      </c>
      <c r="N23" s="17">
        <v>99276404.680000007</v>
      </c>
      <c r="O23" s="18">
        <f>AVERAGE(B23:N23)</f>
        <v>99276404.680000037</v>
      </c>
      <c r="P23" s="17">
        <v>99276404.680000007</v>
      </c>
      <c r="Q23" s="17">
        <v>99276404.680000007</v>
      </c>
      <c r="R23" s="17">
        <v>99276404.680000007</v>
      </c>
      <c r="S23" s="17">
        <v>99276404.680000007</v>
      </c>
      <c r="T23" s="17">
        <v>99276404.680000007</v>
      </c>
      <c r="U23" s="17">
        <v>99276404.680000007</v>
      </c>
      <c r="V23" s="17">
        <v>99276404.680000007</v>
      </c>
      <c r="W23" s="17">
        <v>99276404.680000007</v>
      </c>
      <c r="X23" s="17">
        <v>99276404.680000007</v>
      </c>
      <c r="Y23" s="17">
        <v>99276404.680000007</v>
      </c>
      <c r="Z23" s="17">
        <v>99276404.680000007</v>
      </c>
      <c r="AA23" s="17">
        <v>99276404.680000007</v>
      </c>
      <c r="AB23" s="17">
        <v>99276404.680000007</v>
      </c>
      <c r="AC23" s="18">
        <f>AVERAGE(P23:AB23)</f>
        <v>99276404.680000037</v>
      </c>
    </row>
    <row r="24" spans="1:29" s="7" customFormat="1" x14ac:dyDescent="0.3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20"/>
    </row>
    <row r="25" spans="1:29" s="7" customFormat="1" ht="17.399999999999999" x14ac:dyDescent="0.3">
      <c r="A25" s="13" t="s">
        <v>44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15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15"/>
    </row>
    <row r="26" spans="1:29" s="7" customFormat="1" ht="17.399999999999999" x14ac:dyDescent="0.3">
      <c r="A26" s="13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15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15"/>
    </row>
    <row r="27" spans="1:29" s="7" customFormat="1" x14ac:dyDescent="0.3">
      <c r="A27" s="9" t="s">
        <v>32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15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15"/>
    </row>
    <row r="28" spans="1:29" s="7" customFormat="1" ht="23.85" customHeight="1" x14ac:dyDescent="0.3">
      <c r="A28" s="47" t="s">
        <v>33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15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15"/>
    </row>
    <row r="29" spans="1:29" s="7" customFormat="1" ht="23.85" customHeight="1" x14ac:dyDescent="0.3">
      <c r="A29" s="12" t="s">
        <v>45</v>
      </c>
      <c r="B29" s="48">
        <v>33744783.165322639</v>
      </c>
      <c r="C29" s="48">
        <v>33766442.987682998</v>
      </c>
      <c r="D29" s="48">
        <v>33782815.171103999</v>
      </c>
      <c r="E29" s="48">
        <v>33795190.544526339</v>
      </c>
      <c r="F29" s="48">
        <v>33804544.817160845</v>
      </c>
      <c r="G29" s="48">
        <v>33811615.506144084</v>
      </c>
      <c r="H29" s="48">
        <v>33816960.08446151</v>
      </c>
      <c r="I29" s="48">
        <v>33820999.933683947</v>
      </c>
      <c r="J29" s="48">
        <v>33824053.566874593</v>
      </c>
      <c r="K29" s="48">
        <v>33826361.741053768</v>
      </c>
      <c r="L29" s="48">
        <v>33828106.439158872</v>
      </c>
      <c r="M29" s="48">
        <v>33829425.218090475</v>
      </c>
      <c r="N29" s="48">
        <v>33830422.054084815</v>
      </c>
      <c r="O29" s="15">
        <f>AVERAGE(B29:N29)</f>
        <v>33806286.248411454</v>
      </c>
      <c r="P29" s="48">
        <v>33830422.054084815</v>
      </c>
      <c r="Q29" s="48">
        <v>33831175.540492438</v>
      </c>
      <c r="R29" s="48">
        <v>33831745.084298737</v>
      </c>
      <c r="S29" s="48">
        <v>33832175.589937605</v>
      </c>
      <c r="T29" s="48">
        <v>33832500.999683172</v>
      </c>
      <c r="U29" s="48">
        <v>33832746.969754063</v>
      </c>
      <c r="V29" s="48">
        <v>33832932.893121742</v>
      </c>
      <c r="W29" s="48">
        <v>33833073.428506903</v>
      </c>
      <c r="X29" s="48">
        <v>33833179.656114168</v>
      </c>
      <c r="Y29" s="48">
        <v>33833259.95122654</v>
      </c>
      <c r="Z29" s="48">
        <v>33833320.644536287</v>
      </c>
      <c r="AA29" s="48">
        <v>33833366.521274477</v>
      </c>
      <c r="AB29" s="48">
        <v>33833401.198492035</v>
      </c>
      <c r="AC29" s="15">
        <f>AVERAGE(P29:AB29)</f>
        <v>33832561.579347923</v>
      </c>
    </row>
    <row r="30" spans="1:29" s="7" customFormat="1" ht="23.85" customHeight="1" x14ac:dyDescent="0.3">
      <c r="A30" s="12" t="s">
        <v>38</v>
      </c>
      <c r="B30" s="48">
        <v>2812263.92</v>
      </c>
      <c r="C30" s="48">
        <v>2812263.92</v>
      </c>
      <c r="D30" s="48">
        <v>2812263.92</v>
      </c>
      <c r="E30" s="48">
        <v>2812263.92</v>
      </c>
      <c r="F30" s="48">
        <v>2812263.92</v>
      </c>
      <c r="G30" s="48">
        <v>2812263.92</v>
      </c>
      <c r="H30" s="48">
        <v>2812263.92</v>
      </c>
      <c r="I30" s="48">
        <v>2812263.92</v>
      </c>
      <c r="J30" s="48">
        <v>2812263.92</v>
      </c>
      <c r="K30" s="48">
        <v>2812263.92</v>
      </c>
      <c r="L30" s="48">
        <v>2812263.92</v>
      </c>
      <c r="M30" s="48">
        <v>2812263.92</v>
      </c>
      <c r="N30" s="48">
        <v>2812263.92</v>
      </c>
      <c r="O30" s="15">
        <f>AVERAGE(B30:N30)</f>
        <v>2812263.9200000009</v>
      </c>
      <c r="P30" s="48">
        <v>2812263.92</v>
      </c>
      <c r="Q30" s="48">
        <v>2812263.92</v>
      </c>
      <c r="R30" s="48">
        <v>2812263.92</v>
      </c>
      <c r="S30" s="48">
        <v>2812263.92</v>
      </c>
      <c r="T30" s="48">
        <v>2812263.92</v>
      </c>
      <c r="U30" s="48">
        <v>2812263.92</v>
      </c>
      <c r="V30" s="48">
        <v>2812263.92</v>
      </c>
      <c r="W30" s="48">
        <v>2812263.92</v>
      </c>
      <c r="X30" s="48">
        <v>2812263.92</v>
      </c>
      <c r="Y30" s="48">
        <v>2812263.92</v>
      </c>
      <c r="Z30" s="48">
        <v>2812263.92</v>
      </c>
      <c r="AA30" s="48">
        <v>2812263.92</v>
      </c>
      <c r="AB30" s="48">
        <v>2812263.92</v>
      </c>
      <c r="AC30" s="15">
        <f>AVERAGE(P30:AB30)</f>
        <v>2812263.9200000009</v>
      </c>
    </row>
    <row r="31" spans="1:29" s="7" customFormat="1" ht="25.35" customHeight="1" x14ac:dyDescent="0.3">
      <c r="A31" s="12" t="s">
        <v>34</v>
      </c>
      <c r="B31" s="48">
        <v>58290346.293140471</v>
      </c>
      <c r="C31" s="48">
        <v>60608556.612961262</v>
      </c>
      <c r="D31" s="48">
        <v>62691039.161994934</v>
      </c>
      <c r="E31" s="48">
        <v>64567602.858303487</v>
      </c>
      <c r="F31" s="48">
        <v>66569378.375445276</v>
      </c>
      <c r="G31" s="48">
        <v>68621957.818437487</v>
      </c>
      <c r="H31" s="48">
        <v>70712661.198479414</v>
      </c>
      <c r="I31" s="48">
        <v>72339857.459979221</v>
      </c>
      <c r="J31" s="48">
        <v>73647576.802663356</v>
      </c>
      <c r="K31" s="48">
        <v>74912757.487797752</v>
      </c>
      <c r="L31" s="48">
        <v>75884488.100186825</v>
      </c>
      <c r="M31" s="48">
        <v>76631485.642496496</v>
      </c>
      <c r="N31" s="48">
        <v>77206295.641426742</v>
      </c>
      <c r="O31" s="15">
        <f>AVERAGE(B31:N31)</f>
        <v>69437231.034870207</v>
      </c>
      <c r="P31" s="48">
        <v>77206295.641426742</v>
      </c>
      <c r="Q31" s="48">
        <v>77658835.731899679</v>
      </c>
      <c r="R31" s="48">
        <v>78017737.505389333</v>
      </c>
      <c r="S31" s="48">
        <v>78369518.224303097</v>
      </c>
      <c r="T31" s="48">
        <v>78761880.207184523</v>
      </c>
      <c r="U31" s="48">
        <v>79115798.760393545</v>
      </c>
      <c r="V31" s="48">
        <v>79465947.62710999</v>
      </c>
      <c r="W31" s="48">
        <v>79979803.993761212</v>
      </c>
      <c r="X31" s="48">
        <v>80460494.26790227</v>
      </c>
      <c r="Y31" s="48">
        <v>81121978.490030944</v>
      </c>
      <c r="Z31" s="48">
        <v>81827971.950206056</v>
      </c>
      <c r="AA31" s="48">
        <v>82508652.704896748</v>
      </c>
      <c r="AB31" s="48">
        <v>83159758.206462801</v>
      </c>
      <c r="AC31" s="15">
        <f>AVERAGE(P31:AB31)</f>
        <v>79819590.254689768</v>
      </c>
    </row>
    <row r="32" spans="1:29" s="7" customFormat="1" x14ac:dyDescent="0.3">
      <c r="A32" s="47" t="s">
        <v>46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15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15"/>
    </row>
    <row r="33" spans="1:29" s="7" customFormat="1" x14ac:dyDescent="0.3">
      <c r="A33" s="12" t="s">
        <v>41</v>
      </c>
      <c r="B33" s="48">
        <v>40913007.949999996</v>
      </c>
      <c r="C33" s="48">
        <v>40913007.949999996</v>
      </c>
      <c r="D33" s="48">
        <v>40913007.949999996</v>
      </c>
      <c r="E33" s="48">
        <v>40913007.949999996</v>
      </c>
      <c r="F33" s="48">
        <v>40913007.949999996</v>
      </c>
      <c r="G33" s="48">
        <v>40913007.949999996</v>
      </c>
      <c r="H33" s="48">
        <v>40913007.949999996</v>
      </c>
      <c r="I33" s="48">
        <v>40913007.949999996</v>
      </c>
      <c r="J33" s="48">
        <v>40913007.949999996</v>
      </c>
      <c r="K33" s="48">
        <v>40913007.949999996</v>
      </c>
      <c r="L33" s="48">
        <v>40913007.949999996</v>
      </c>
      <c r="M33" s="48">
        <v>40913007.949999996</v>
      </c>
      <c r="N33" s="48">
        <v>40913007.949999996</v>
      </c>
      <c r="O33" s="15">
        <f>AVERAGE(B33:N33)</f>
        <v>40913007.949999996</v>
      </c>
      <c r="P33" s="48">
        <v>40913007.949999996</v>
      </c>
      <c r="Q33" s="48">
        <v>40913007.949999996</v>
      </c>
      <c r="R33" s="48">
        <v>40913007.949999996</v>
      </c>
      <c r="S33" s="48">
        <v>40913007.949999996</v>
      </c>
      <c r="T33" s="48">
        <v>40913007.949999996</v>
      </c>
      <c r="U33" s="48">
        <v>40913007.949999996</v>
      </c>
      <c r="V33" s="48">
        <v>40913007.949999996</v>
      </c>
      <c r="W33" s="48">
        <v>40913007.949999996</v>
      </c>
      <c r="X33" s="48">
        <v>40913007.949999996</v>
      </c>
      <c r="Y33" s="48">
        <v>40913007.949999996</v>
      </c>
      <c r="Z33" s="48">
        <v>40913007.949999996</v>
      </c>
      <c r="AA33" s="48">
        <v>40913007.949999996</v>
      </c>
      <c r="AB33" s="48">
        <v>40913007.949999996</v>
      </c>
      <c r="AC33" s="15">
        <f>AVERAGE(P33:AB33)</f>
        <v>40913007.949999996</v>
      </c>
    </row>
    <row r="34" spans="1:29" s="11" customFormat="1" ht="21.9" customHeight="1" x14ac:dyDescent="0.3">
      <c r="A34" s="10" t="s">
        <v>43</v>
      </c>
      <c r="B34" s="17">
        <v>135760401.32846311</v>
      </c>
      <c r="C34" s="17">
        <v>138100271.47064427</v>
      </c>
      <c r="D34" s="17">
        <v>140199126.20309892</v>
      </c>
      <c r="E34" s="17">
        <v>142088065.27282983</v>
      </c>
      <c r="F34" s="17">
        <v>144099195.06260613</v>
      </c>
      <c r="G34" s="17">
        <v>146158845.19458157</v>
      </c>
      <c r="H34" s="17">
        <v>148254893.15294093</v>
      </c>
      <c r="I34" s="17">
        <v>149886129.26366317</v>
      </c>
      <c r="J34" s="17">
        <v>151196902.23953795</v>
      </c>
      <c r="K34" s="17">
        <v>152464391.0988515</v>
      </c>
      <c r="L34" s="17">
        <v>153437866.40934569</v>
      </c>
      <c r="M34" s="17">
        <v>154186182.73058698</v>
      </c>
      <c r="N34" s="17">
        <v>154761989.56551155</v>
      </c>
      <c r="O34" s="18">
        <f>AVERAGE(B34:N34)</f>
        <v>146968789.15328163</v>
      </c>
      <c r="P34" s="17">
        <v>154761989.56551155</v>
      </c>
      <c r="Q34" s="17">
        <v>155215283.1423921</v>
      </c>
      <c r="R34" s="17">
        <v>155574754.45968807</v>
      </c>
      <c r="S34" s="17">
        <v>155926965.6842407</v>
      </c>
      <c r="T34" s="17">
        <v>156319653.0768677</v>
      </c>
      <c r="U34" s="17">
        <v>156673817.6001476</v>
      </c>
      <c r="V34" s="17">
        <v>157024152.39023173</v>
      </c>
      <c r="W34" s="17">
        <v>157538149.2922681</v>
      </c>
      <c r="X34" s="17">
        <v>158018945.79401642</v>
      </c>
      <c r="Y34" s="17">
        <v>158680510.31125748</v>
      </c>
      <c r="Z34" s="17">
        <v>159386564.46474233</v>
      </c>
      <c r="AA34" s="17">
        <v>160067291.09617123</v>
      </c>
      <c r="AB34" s="17">
        <v>160718431.27495483</v>
      </c>
      <c r="AC34" s="18">
        <f>AVERAGE(P34:AB34)</f>
        <v>157377423.70403767</v>
      </c>
    </row>
    <row r="35" spans="1:29" s="7" customFormat="1" x14ac:dyDescent="0.3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20"/>
    </row>
    <row r="36" spans="1:29" s="7" customFormat="1" ht="15" thickBot="1" x14ac:dyDescent="0.35">
      <c r="A36" s="10" t="s">
        <v>47</v>
      </c>
      <c r="B36" s="21">
        <f t="shared" ref="B36:AC36" si="0">+B23+B34</f>
        <v>235036806.00846311</v>
      </c>
      <c r="C36" s="21">
        <f t="shared" si="0"/>
        <v>237376676.15064427</v>
      </c>
      <c r="D36" s="21">
        <f t="shared" si="0"/>
        <v>239475530.88309893</v>
      </c>
      <c r="E36" s="21">
        <f t="shared" si="0"/>
        <v>241364469.95282984</v>
      </c>
      <c r="F36" s="21">
        <f t="shared" si="0"/>
        <v>243375599.74260613</v>
      </c>
      <c r="G36" s="21">
        <f t="shared" si="0"/>
        <v>245435249.87458158</v>
      </c>
      <c r="H36" s="21">
        <f t="shared" si="0"/>
        <v>247531297.83294094</v>
      </c>
      <c r="I36" s="21">
        <f t="shared" si="0"/>
        <v>249162533.94366318</v>
      </c>
      <c r="J36" s="21">
        <f t="shared" si="0"/>
        <v>250473306.91953796</v>
      </c>
      <c r="K36" s="21">
        <f t="shared" si="0"/>
        <v>251740795.77885151</v>
      </c>
      <c r="L36" s="21">
        <f t="shared" si="0"/>
        <v>252714271.08934569</v>
      </c>
      <c r="M36" s="21">
        <f t="shared" si="0"/>
        <v>253462587.41058698</v>
      </c>
      <c r="N36" s="21">
        <f t="shared" si="0"/>
        <v>254038394.24551156</v>
      </c>
      <c r="O36" s="21">
        <f t="shared" si="0"/>
        <v>246245193.83328167</v>
      </c>
      <c r="P36" s="21">
        <f t="shared" si="0"/>
        <v>254038394.24551156</v>
      </c>
      <c r="Q36" s="21">
        <f t="shared" si="0"/>
        <v>254491687.82239211</v>
      </c>
      <c r="R36" s="21">
        <f t="shared" si="0"/>
        <v>254851159.13968807</v>
      </c>
      <c r="S36" s="21">
        <f t="shared" si="0"/>
        <v>255203370.36424071</v>
      </c>
      <c r="T36" s="21">
        <f t="shared" si="0"/>
        <v>255596057.75686771</v>
      </c>
      <c r="U36" s="21">
        <f t="shared" si="0"/>
        <v>255950222.28014761</v>
      </c>
      <c r="V36" s="21">
        <f t="shared" si="0"/>
        <v>256300557.07023174</v>
      </c>
      <c r="W36" s="21">
        <f t="shared" si="0"/>
        <v>256814553.9722681</v>
      </c>
      <c r="X36" s="21">
        <f t="shared" si="0"/>
        <v>257295350.47401643</v>
      </c>
      <c r="Y36" s="21">
        <f t="shared" si="0"/>
        <v>257956914.99125749</v>
      </c>
      <c r="Z36" s="21">
        <f t="shared" si="0"/>
        <v>258662969.14474234</v>
      </c>
      <c r="AA36" s="21">
        <f t="shared" si="0"/>
        <v>259343695.77617124</v>
      </c>
      <c r="AB36" s="21">
        <f t="shared" si="0"/>
        <v>259994835.95495483</v>
      </c>
      <c r="AC36" s="21">
        <f t="shared" si="0"/>
        <v>256653828.3840377</v>
      </c>
    </row>
    <row r="37" spans="1:29" s="7" customFormat="1" ht="15" thickTop="1" x14ac:dyDescent="0.3">
      <c r="A37" s="10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29" s="7" customFormat="1" x14ac:dyDescent="0.3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0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20"/>
    </row>
    <row r="39" spans="1:29" s="7" customFormat="1" ht="15.6" x14ac:dyDescent="0.3">
      <c r="A39" s="14" t="s">
        <v>48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0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20"/>
    </row>
    <row r="40" spans="1:29" s="7" customFormat="1" x14ac:dyDescent="0.3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0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20"/>
    </row>
    <row r="41" spans="1:29" s="7" customFormat="1" x14ac:dyDescent="0.3">
      <c r="A41" s="10" t="s">
        <v>49</v>
      </c>
      <c r="B41" s="16">
        <v>1369105</v>
      </c>
      <c r="C41" s="16">
        <v>1369105</v>
      </c>
      <c r="D41" s="16">
        <v>1369105</v>
      </c>
      <c r="E41" s="16">
        <v>1369105</v>
      </c>
      <c r="F41" s="16">
        <v>1369105</v>
      </c>
      <c r="G41" s="16">
        <v>1369105</v>
      </c>
      <c r="H41" s="16">
        <v>1369105</v>
      </c>
      <c r="I41" s="16">
        <v>1369105</v>
      </c>
      <c r="J41" s="16">
        <v>1369105</v>
      </c>
      <c r="K41" s="16">
        <v>1369105</v>
      </c>
      <c r="L41" s="16">
        <v>1369105</v>
      </c>
      <c r="M41" s="16">
        <v>1369105</v>
      </c>
      <c r="N41" s="16">
        <v>1369105</v>
      </c>
      <c r="O41" s="16">
        <f>AVERAGE(B41:N41)</f>
        <v>1369105</v>
      </c>
      <c r="P41" s="16">
        <v>1369105</v>
      </c>
      <c r="Q41" s="16">
        <v>1369105</v>
      </c>
      <c r="R41" s="16">
        <v>1369105</v>
      </c>
      <c r="S41" s="16">
        <v>1369105</v>
      </c>
      <c r="T41" s="16">
        <v>1369105</v>
      </c>
      <c r="U41" s="16">
        <v>1369105</v>
      </c>
      <c r="V41" s="16">
        <v>1369105</v>
      </c>
      <c r="W41" s="16">
        <v>1369105</v>
      </c>
      <c r="X41" s="16">
        <v>1369105</v>
      </c>
      <c r="Y41" s="16">
        <v>1369105</v>
      </c>
      <c r="Z41" s="16">
        <v>1369105</v>
      </c>
      <c r="AA41" s="16">
        <v>1369105</v>
      </c>
      <c r="AB41" s="16">
        <v>1369105</v>
      </c>
      <c r="AC41" s="16">
        <f>AVERAGE(P41:AB41)</f>
        <v>1369105</v>
      </c>
    </row>
    <row r="42" spans="1:29" s="7" customFormat="1" x14ac:dyDescent="0.3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0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20"/>
    </row>
    <row r="43" spans="1:29" s="7" customFormat="1" x14ac:dyDescent="0.3">
      <c r="A43" s="10" t="s">
        <v>50</v>
      </c>
      <c r="B43" s="16">
        <f t="shared" ref="B43:AC43" si="1">+B20+B22+B33</f>
        <v>44397630.669999994</v>
      </c>
      <c r="C43" s="16">
        <f t="shared" si="1"/>
        <v>44397630.669999994</v>
      </c>
      <c r="D43" s="16">
        <f t="shared" si="1"/>
        <v>44397630.669999994</v>
      </c>
      <c r="E43" s="16">
        <f t="shared" si="1"/>
        <v>44397630.669999994</v>
      </c>
      <c r="F43" s="16">
        <f t="shared" si="1"/>
        <v>44397630.669999994</v>
      </c>
      <c r="G43" s="16">
        <f t="shared" si="1"/>
        <v>44397630.669999994</v>
      </c>
      <c r="H43" s="16">
        <f t="shared" si="1"/>
        <v>44397630.669999994</v>
      </c>
      <c r="I43" s="16">
        <f t="shared" si="1"/>
        <v>44397630.669999994</v>
      </c>
      <c r="J43" s="16">
        <f t="shared" si="1"/>
        <v>44397630.669999994</v>
      </c>
      <c r="K43" s="16">
        <f t="shared" si="1"/>
        <v>44397630.669999994</v>
      </c>
      <c r="L43" s="16">
        <f t="shared" si="1"/>
        <v>44397630.669999994</v>
      </c>
      <c r="M43" s="16">
        <f t="shared" si="1"/>
        <v>44397630.669999994</v>
      </c>
      <c r="N43" s="16">
        <f t="shared" si="1"/>
        <v>44397630.669999994</v>
      </c>
      <c r="O43" s="16">
        <f t="shared" si="1"/>
        <v>44397630.669999994</v>
      </c>
      <c r="P43" s="16">
        <f t="shared" si="1"/>
        <v>44397630.669999994</v>
      </c>
      <c r="Q43" s="16">
        <f t="shared" si="1"/>
        <v>44397630.669999994</v>
      </c>
      <c r="R43" s="16">
        <f t="shared" si="1"/>
        <v>44397630.669999994</v>
      </c>
      <c r="S43" s="16">
        <f t="shared" si="1"/>
        <v>44397630.669999994</v>
      </c>
      <c r="T43" s="16">
        <f t="shared" si="1"/>
        <v>44397630.669999994</v>
      </c>
      <c r="U43" s="16">
        <f t="shared" si="1"/>
        <v>44397630.669999994</v>
      </c>
      <c r="V43" s="16">
        <f t="shared" si="1"/>
        <v>44397630.669999994</v>
      </c>
      <c r="W43" s="16">
        <f t="shared" si="1"/>
        <v>44397630.669999994</v>
      </c>
      <c r="X43" s="16">
        <f t="shared" si="1"/>
        <v>44397630.669999994</v>
      </c>
      <c r="Y43" s="16">
        <f t="shared" si="1"/>
        <v>44397630.669999994</v>
      </c>
      <c r="Z43" s="16">
        <f t="shared" si="1"/>
        <v>44397630.669999994</v>
      </c>
      <c r="AA43" s="16">
        <f t="shared" si="1"/>
        <v>44397630.669999994</v>
      </c>
      <c r="AB43" s="16">
        <f t="shared" si="1"/>
        <v>44397630.669999994</v>
      </c>
      <c r="AC43" s="16">
        <f t="shared" si="1"/>
        <v>44397630.669999994</v>
      </c>
    </row>
    <row r="44" spans="1:29" s="7" customFormat="1" x14ac:dyDescent="0.3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20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20"/>
    </row>
    <row r="45" spans="1:29" s="7" customFormat="1" x14ac:dyDescent="0.3">
      <c r="A45" s="10" t="s">
        <v>51</v>
      </c>
      <c r="B45" s="16">
        <f t="shared" ref="B45:AC45" si="2">+B31+B12</f>
        <v>61805043.213140473</v>
      </c>
      <c r="C45" s="16">
        <f t="shared" si="2"/>
        <v>64123253.532961264</v>
      </c>
      <c r="D45" s="16">
        <f t="shared" si="2"/>
        <v>66205736.081994936</v>
      </c>
      <c r="E45" s="16">
        <f t="shared" si="2"/>
        <v>68082299.778303489</v>
      </c>
      <c r="F45" s="16">
        <f t="shared" si="2"/>
        <v>70084075.295445278</v>
      </c>
      <c r="G45" s="16">
        <f t="shared" si="2"/>
        <v>72136654.738437489</v>
      </c>
      <c r="H45" s="16">
        <f t="shared" si="2"/>
        <v>74227358.118479416</v>
      </c>
      <c r="I45" s="16">
        <f t="shared" si="2"/>
        <v>75854554.379979223</v>
      </c>
      <c r="J45" s="16">
        <f t="shared" si="2"/>
        <v>77162273.722663358</v>
      </c>
      <c r="K45" s="16">
        <f t="shared" si="2"/>
        <v>78427454.407797754</v>
      </c>
      <c r="L45" s="16">
        <f t="shared" si="2"/>
        <v>79399185.020186827</v>
      </c>
      <c r="M45" s="16">
        <f t="shared" si="2"/>
        <v>80146182.562496498</v>
      </c>
      <c r="N45" s="16">
        <f t="shared" si="2"/>
        <v>80720992.561426744</v>
      </c>
      <c r="O45" s="16">
        <f t="shared" si="2"/>
        <v>72951927.954870209</v>
      </c>
      <c r="P45" s="16">
        <f t="shared" si="2"/>
        <v>80720992.561426744</v>
      </c>
      <c r="Q45" s="16">
        <f t="shared" si="2"/>
        <v>81173532.65189968</v>
      </c>
      <c r="R45" s="16">
        <f t="shared" si="2"/>
        <v>81532434.425389335</v>
      </c>
      <c r="S45" s="16">
        <f t="shared" si="2"/>
        <v>81884215.144303098</v>
      </c>
      <c r="T45" s="16">
        <f t="shared" si="2"/>
        <v>82276577.127184525</v>
      </c>
      <c r="U45" s="16">
        <f t="shared" si="2"/>
        <v>82630495.680393547</v>
      </c>
      <c r="V45" s="16">
        <f t="shared" si="2"/>
        <v>82980644.547109991</v>
      </c>
      <c r="W45" s="16">
        <f t="shared" si="2"/>
        <v>83494500.913761213</v>
      </c>
      <c r="X45" s="16">
        <f t="shared" si="2"/>
        <v>83975191.187902272</v>
      </c>
      <c r="Y45" s="16">
        <f t="shared" si="2"/>
        <v>84636675.410030946</v>
      </c>
      <c r="Z45" s="16">
        <f t="shared" si="2"/>
        <v>85342668.870206058</v>
      </c>
      <c r="AA45" s="16">
        <f t="shared" si="2"/>
        <v>86023349.62489675</v>
      </c>
      <c r="AB45" s="16">
        <f t="shared" si="2"/>
        <v>86674455.126462802</v>
      </c>
      <c r="AC45" s="16">
        <f t="shared" si="2"/>
        <v>83334287.17468977</v>
      </c>
    </row>
    <row r="46" spans="1:29" s="7" customFormat="1" x14ac:dyDescent="0.3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20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20"/>
    </row>
    <row r="47" spans="1:29" s="7" customFormat="1" x14ac:dyDescent="0.3">
      <c r="A47" s="10" t="s">
        <v>52</v>
      </c>
      <c r="B47" s="16">
        <f t="shared" ref="B47:AC47" si="3">+B30+B18+B16+B14</f>
        <v>95089348.960000008</v>
      </c>
      <c r="C47" s="16">
        <f t="shared" si="3"/>
        <v>95089348.960000008</v>
      </c>
      <c r="D47" s="16">
        <f t="shared" si="3"/>
        <v>95089348.960000008</v>
      </c>
      <c r="E47" s="16">
        <f t="shared" si="3"/>
        <v>95089348.960000008</v>
      </c>
      <c r="F47" s="16">
        <f t="shared" si="3"/>
        <v>95089348.960000008</v>
      </c>
      <c r="G47" s="16">
        <f t="shared" si="3"/>
        <v>95089348.960000008</v>
      </c>
      <c r="H47" s="16">
        <f t="shared" si="3"/>
        <v>95089348.960000008</v>
      </c>
      <c r="I47" s="16">
        <f t="shared" si="3"/>
        <v>95089348.960000008</v>
      </c>
      <c r="J47" s="16">
        <f t="shared" si="3"/>
        <v>95089348.960000008</v>
      </c>
      <c r="K47" s="16">
        <f t="shared" si="3"/>
        <v>95089348.960000008</v>
      </c>
      <c r="L47" s="16">
        <f t="shared" si="3"/>
        <v>95089348.960000008</v>
      </c>
      <c r="M47" s="16">
        <f t="shared" si="3"/>
        <v>95089348.960000008</v>
      </c>
      <c r="N47" s="16">
        <f t="shared" si="3"/>
        <v>95089348.960000008</v>
      </c>
      <c r="O47" s="16">
        <f t="shared" si="3"/>
        <v>95089348.959999979</v>
      </c>
      <c r="P47" s="16">
        <f t="shared" si="3"/>
        <v>95089348.960000008</v>
      </c>
      <c r="Q47" s="16">
        <f t="shared" si="3"/>
        <v>95089348.960000008</v>
      </c>
      <c r="R47" s="16">
        <f t="shared" si="3"/>
        <v>95089348.960000008</v>
      </c>
      <c r="S47" s="16">
        <f t="shared" si="3"/>
        <v>95089348.960000008</v>
      </c>
      <c r="T47" s="16">
        <f t="shared" si="3"/>
        <v>95089348.960000008</v>
      </c>
      <c r="U47" s="16">
        <f t="shared" si="3"/>
        <v>95089348.960000008</v>
      </c>
      <c r="V47" s="16">
        <f t="shared" si="3"/>
        <v>95089348.960000008</v>
      </c>
      <c r="W47" s="16">
        <f t="shared" si="3"/>
        <v>95089348.960000008</v>
      </c>
      <c r="X47" s="16">
        <f t="shared" si="3"/>
        <v>95089348.960000008</v>
      </c>
      <c r="Y47" s="16">
        <f t="shared" si="3"/>
        <v>95089348.960000008</v>
      </c>
      <c r="Z47" s="16">
        <f t="shared" si="3"/>
        <v>95089348.960000008</v>
      </c>
      <c r="AA47" s="16">
        <f t="shared" si="3"/>
        <v>95089348.960000008</v>
      </c>
      <c r="AB47" s="16">
        <f t="shared" si="3"/>
        <v>95089348.960000008</v>
      </c>
      <c r="AC47" s="16">
        <f t="shared" si="3"/>
        <v>95089348.959999979</v>
      </c>
    </row>
    <row r="48" spans="1:29" s="5" customFormat="1" x14ac:dyDescent="0.3">
      <c r="A48" s="7"/>
      <c r="B48" s="19"/>
      <c r="C48" s="19"/>
      <c r="D48" s="19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4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4"/>
    </row>
    <row r="49" spans="1:29" s="5" customFormat="1" x14ac:dyDescent="0.3">
      <c r="A49" s="10" t="s">
        <v>53</v>
      </c>
      <c r="B49" s="16">
        <f t="shared" ref="B49:M49" si="4">+B29</f>
        <v>33744783.165322639</v>
      </c>
      <c r="C49" s="16">
        <f t="shared" si="4"/>
        <v>33766442.987682998</v>
      </c>
      <c r="D49" s="16">
        <f t="shared" si="4"/>
        <v>33782815.171103999</v>
      </c>
      <c r="E49" s="16">
        <f t="shared" si="4"/>
        <v>33795190.544526339</v>
      </c>
      <c r="F49" s="16">
        <f t="shared" si="4"/>
        <v>33804544.817160845</v>
      </c>
      <c r="G49" s="16">
        <f t="shared" si="4"/>
        <v>33811615.506144084</v>
      </c>
      <c r="H49" s="16">
        <f t="shared" si="4"/>
        <v>33816960.08446151</v>
      </c>
      <c r="I49" s="16">
        <f t="shared" si="4"/>
        <v>33820999.933683947</v>
      </c>
      <c r="J49" s="16">
        <f t="shared" si="4"/>
        <v>33824053.566874593</v>
      </c>
      <c r="K49" s="16">
        <f t="shared" si="4"/>
        <v>33826361.741053768</v>
      </c>
      <c r="L49" s="16">
        <f t="shared" si="4"/>
        <v>33828106.439158872</v>
      </c>
      <c r="M49" s="16">
        <f t="shared" si="4"/>
        <v>33829425.218090475</v>
      </c>
      <c r="N49" s="16">
        <f>+N29</f>
        <v>33830422.054084815</v>
      </c>
      <c r="O49" s="16">
        <f>+O29</f>
        <v>33806286.248411454</v>
      </c>
      <c r="P49" s="16">
        <f t="shared" ref="P49:AA49" si="5">+P29</f>
        <v>33830422.054084815</v>
      </c>
      <c r="Q49" s="16">
        <f t="shared" si="5"/>
        <v>33831175.540492438</v>
      </c>
      <c r="R49" s="16">
        <f t="shared" si="5"/>
        <v>33831745.084298737</v>
      </c>
      <c r="S49" s="16">
        <f t="shared" si="5"/>
        <v>33832175.589937605</v>
      </c>
      <c r="T49" s="16">
        <f t="shared" si="5"/>
        <v>33832500.999683172</v>
      </c>
      <c r="U49" s="16">
        <f t="shared" si="5"/>
        <v>33832746.969754063</v>
      </c>
      <c r="V49" s="16">
        <f t="shared" si="5"/>
        <v>33832932.893121742</v>
      </c>
      <c r="W49" s="16">
        <f t="shared" si="5"/>
        <v>33833073.428506903</v>
      </c>
      <c r="X49" s="16">
        <f t="shared" si="5"/>
        <v>33833179.656114168</v>
      </c>
      <c r="Y49" s="16">
        <f t="shared" si="5"/>
        <v>33833259.95122654</v>
      </c>
      <c r="Z49" s="16">
        <f t="shared" si="5"/>
        <v>33833320.644536287</v>
      </c>
      <c r="AA49" s="16">
        <f t="shared" si="5"/>
        <v>33833366.521274477</v>
      </c>
      <c r="AB49" s="16">
        <f>+AB29</f>
        <v>33833401.198492035</v>
      </c>
      <c r="AC49" s="16">
        <f>+AC29</f>
        <v>33832561.579347923</v>
      </c>
    </row>
    <row r="50" spans="1:29" ht="23.1" customHeight="1" thickBot="1" x14ac:dyDescent="0.35">
      <c r="A50" s="10" t="s">
        <v>54</v>
      </c>
      <c r="B50" s="21"/>
      <c r="C50" s="21"/>
      <c r="D50" s="21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>
        <f>+O49+O47+O45+O43+O41</f>
        <v>247614298.83328161</v>
      </c>
      <c r="P50" s="25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5">
        <f>+AC49+AC47+AC45+AC43+AC41</f>
        <v>258022933.38403764</v>
      </c>
    </row>
    <row r="51" spans="1:29" s="5" customFormat="1" ht="15" thickTop="1" x14ac:dyDescent="0.3">
      <c r="A51" s="7"/>
      <c r="B51" s="34"/>
      <c r="C51" s="34"/>
      <c r="D51" s="34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AC51" s="8"/>
    </row>
    <row r="52" spans="1:29" s="5" customFormat="1" x14ac:dyDescent="0.3">
      <c r="A52" s="7"/>
      <c r="B52" s="34"/>
      <c r="C52" s="34"/>
      <c r="D52" s="34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AC52" s="8"/>
    </row>
    <row r="53" spans="1:29" s="5" customFormat="1" x14ac:dyDescent="0.3">
      <c r="A53" s="7"/>
      <c r="B53" s="7"/>
      <c r="C53" s="7"/>
      <c r="D53" s="7"/>
      <c r="O53" s="3"/>
      <c r="AC53" s="3"/>
    </row>
    <row r="54" spans="1:29" s="5" customFormat="1" x14ac:dyDescent="0.3">
      <c r="A54" s="7"/>
      <c r="B54" s="7"/>
      <c r="C54" s="7"/>
      <c r="D54" s="7"/>
      <c r="O54" s="3"/>
      <c r="AC54" s="3"/>
    </row>
    <row r="55" spans="1:29" x14ac:dyDescent="0.3">
      <c r="A55" s="38" t="s">
        <v>55</v>
      </c>
      <c r="E55" s="5"/>
      <c r="F55" s="5"/>
      <c r="G55" s="5"/>
      <c r="H55" s="5"/>
      <c r="I55" s="5"/>
      <c r="J55" s="5"/>
      <c r="K55" s="5"/>
      <c r="L55" s="5"/>
      <c r="M55" s="5"/>
      <c r="N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9" ht="15" x14ac:dyDescent="0.25">
      <c r="A56" s="39" t="s">
        <v>56</v>
      </c>
      <c r="E56" s="5"/>
      <c r="F56" s="5"/>
      <c r="G56" s="5"/>
      <c r="H56" s="5"/>
      <c r="I56" s="5"/>
      <c r="J56" s="5"/>
      <c r="K56" s="5"/>
      <c r="L56" s="5"/>
      <c r="M56" s="5"/>
      <c r="N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9" x14ac:dyDescent="0.3">
      <c r="A57" s="39" t="s">
        <v>57</v>
      </c>
      <c r="E57" s="5"/>
      <c r="F57" s="5"/>
      <c r="G57" s="5"/>
      <c r="H57" s="5"/>
      <c r="I57" s="5"/>
      <c r="J57" s="5"/>
      <c r="K57" s="5"/>
      <c r="L57" s="5"/>
      <c r="M57" s="5"/>
      <c r="N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</sheetData>
  <pageMargins left="0.31" right="0.25" top="0.45" bottom="0.34" header="0.17" footer="0.17"/>
  <pageSetup scale="2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FB8796-5B25-4334-A2B5-8FB877FA0FF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4A36576F-D456-4380-B534-CF05397E2C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718E93-9939-4A3E-9C9C-9B488CF6EF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CAP_Plant_Detail_by_Component</vt:lpstr>
      <vt:lpstr>CAP_Plant_Detail_by_Component!Print_Area</vt:lpstr>
      <vt:lpstr>CAP_Plant_Detail_by_Component!Print_Titles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2016-04-11T17:01:34Z</dcterms:created>
  <dcterms:modified xsi:type="dcterms:W3CDTF">2016-04-14T13:57:22Z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