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6012" windowWidth="19416" windowHeight="6072" tabRatio="962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  <sheet name="A6_Schedule_YTD" sheetId="29" r:id="rId6"/>
    <sheet name="A9_Schedule_YTD" sheetId="33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5">A6_Schedule_YTD!$A:$B,A6_Schedule_YTD!$3:$8</definedName>
    <definedName name="_xlnm.Print_Titles" localSheetId="4">A9.1_Schedule!$A:$B,A9.1_Schedule!$3:$8</definedName>
    <definedName name="_xlnm.Print_Titles" localSheetId="3">A9_Schedule!$A:$B,A9_Schedule!$3:$8</definedName>
    <definedName name="_xlnm.Print_Titles" localSheetId="6">A9_Schedule_YTD!$A:$B,A9_Schedule_YTD!$3:$8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D11" i="33" l="1"/>
  <c r="F11" i="33"/>
  <c r="D12" i="33"/>
  <c r="F12" i="33"/>
  <c r="D13" i="33"/>
  <c r="F13" i="33"/>
  <c r="D14" i="33"/>
  <c r="F14" i="33"/>
  <c r="D15" i="33"/>
  <c r="F15" i="33"/>
  <c r="D16" i="33"/>
  <c r="F16" i="33"/>
  <c r="D17" i="33"/>
  <c r="F17" i="33"/>
  <c r="D18" i="33"/>
  <c r="F18" i="33"/>
  <c r="D19" i="33"/>
  <c r="F19" i="33"/>
  <c r="D20" i="33"/>
  <c r="F20" i="33"/>
  <c r="D21" i="33"/>
  <c r="F21" i="33"/>
  <c r="D22" i="33"/>
  <c r="F22" i="33"/>
  <c r="D23" i="33"/>
  <c r="F23" i="33"/>
  <c r="D24" i="33"/>
  <c r="F24" i="33"/>
  <c r="D25" i="33"/>
  <c r="F25" i="33"/>
  <c r="D27" i="33"/>
  <c r="F27" i="33"/>
  <c r="D28" i="33"/>
  <c r="F28" i="33"/>
  <c r="D29" i="33"/>
  <c r="F29" i="33"/>
  <c r="D30" i="33"/>
  <c r="F30" i="33"/>
  <c r="D31" i="33"/>
  <c r="F31" i="33"/>
  <c r="F11" i="29"/>
  <c r="G11" i="29"/>
  <c r="F12" i="29"/>
  <c r="G12" i="29"/>
  <c r="F13" i="29"/>
  <c r="G13" i="29"/>
  <c r="F16" i="29"/>
  <c r="G16" i="29"/>
  <c r="F17" i="29"/>
  <c r="G17" i="29"/>
  <c r="F18" i="29"/>
  <c r="G18" i="29"/>
  <c r="F19" i="29"/>
  <c r="G19" i="29"/>
  <c r="F20" i="29"/>
  <c r="G20" i="29"/>
  <c r="F21" i="29"/>
  <c r="G21" i="29"/>
  <c r="F22" i="29"/>
  <c r="G22" i="29"/>
  <c r="F23" i="29"/>
  <c r="G23" i="29"/>
  <c r="F24" i="29"/>
  <c r="G24" i="29"/>
  <c r="F25" i="29"/>
  <c r="G25" i="29"/>
  <c r="F26" i="29"/>
  <c r="G26" i="29"/>
  <c r="F27" i="29"/>
  <c r="G27" i="29"/>
  <c r="F28" i="29"/>
  <c r="G28" i="29"/>
  <c r="F29" i="29"/>
  <c r="G29" i="29"/>
  <c r="F30" i="29"/>
  <c r="G30" i="29"/>
  <c r="F31" i="29"/>
  <c r="G31" i="29"/>
  <c r="F32" i="29"/>
  <c r="G32" i="29"/>
  <c r="F33" i="29"/>
  <c r="G33" i="29"/>
  <c r="F34" i="29"/>
  <c r="G34" i="29"/>
  <c r="F35" i="29"/>
  <c r="G35" i="29"/>
  <c r="F36" i="29"/>
  <c r="G36" i="29"/>
  <c r="F37" i="29"/>
  <c r="G37" i="29"/>
  <c r="F38" i="29"/>
  <c r="G38" i="29"/>
  <c r="F39" i="29"/>
  <c r="G39" i="29"/>
  <c r="F40" i="29"/>
  <c r="G40" i="29"/>
  <c r="F44" i="29"/>
  <c r="G44" i="29"/>
  <c r="F45" i="29"/>
  <c r="G45" i="29"/>
  <c r="F46" i="29"/>
  <c r="G46" i="29"/>
  <c r="F47" i="29"/>
  <c r="G47" i="29"/>
  <c r="F48" i="29"/>
  <c r="G48" i="29"/>
  <c r="F49" i="29"/>
  <c r="G49" i="29"/>
  <c r="F50" i="29"/>
  <c r="G50" i="29"/>
  <c r="F51" i="29"/>
  <c r="G51" i="29"/>
  <c r="F53" i="29"/>
  <c r="G53" i="29"/>
  <c r="G19" i="13" l="1"/>
  <c r="E19" i="13"/>
  <c r="G18" i="13"/>
  <c r="E18" i="13"/>
  <c r="G17" i="13"/>
  <c r="E17" i="13"/>
  <c r="G13" i="13"/>
  <c r="E13" i="13"/>
  <c r="G12" i="13"/>
  <c r="E12" i="13"/>
  <c r="G11" i="13"/>
  <c r="E11" i="13"/>
  <c r="G52" i="7"/>
  <c r="F52" i="7"/>
  <c r="G50" i="7"/>
  <c r="F50" i="7"/>
  <c r="G49" i="7"/>
  <c r="F49" i="7"/>
  <c r="G48" i="7"/>
  <c r="F48" i="7"/>
  <c r="G47" i="7"/>
  <c r="F47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<sst xmlns="http://schemas.openxmlformats.org/spreadsheetml/2006/main" count="810" uniqueCount="214">
  <si>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</si>
  <si>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</si>
  <si>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</si>
  <si>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</si>
  <si>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</si>
  <si>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</si>
  <si>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</si>
  <si>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</si>
  <si>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</si>
  <si>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</si>
  <si>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</si>
  <si>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</si>
  <si>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</si>
  <si>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</si>
  <si>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</si>
  <si>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</si>
  <si>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</si>
  <si>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</si>
  <si>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</si>
  <si>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</si>
  <si>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</si>
  <si>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</si>
  <si>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</si>
  <si>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</si>
  <si>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</si>
  <si>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</si>
  <si>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</si>
  <si>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</si>
  <si>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</si>
  <si>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</si>
  <si>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</si>
  <si>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</si>
  <si>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</si>
  <si>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</si>
  <si>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</si>
  <si>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</si>
  <si>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</si>
  <si>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</si>
  <si>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</si>
  <si>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</si>
  <si>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</si>
  <si>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</si>
  <si>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</si>
  <si>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</si>
  <si>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</si>
  <si>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</si>
  <si>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</si>
  <si>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</si>
  <si>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</si>
  <si>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</si>
  <si>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</si>
  <si>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</si>
  <si>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</si>
  <si>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</si>
  <si>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</si>
  <si>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</si>
  <si>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December 2014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</si>
  <si>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</si>
  <si>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</si>
  <si>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</si>
  <si>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</si>
  <si>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</si>
  <si>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</si>
  <si>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</si>
  <si>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</si>
  <si>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</si>
  <si>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</si>
  <si>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</si>
  <si>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</si>
  <si>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</si>
  <si>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</si>
  <si>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</si>
  <si>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</si>
  <si>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</si>
  <si>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</si>
  <si>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</si>
  <si>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</si>
  <si>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</si>
  <si>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</si>
  <si>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</si>
  <si>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</si>
  <si>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</si>
  <si>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</si>
  <si>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</si>
  <si>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</si>
  <si>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</si>
  <si>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</si>
  <si>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</si>
  <si>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</si>
  <si>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</si>
  <si>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</si>
  <si>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</si>
  <si>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</si>
  <si>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</si>
  <si>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</si>
  <si>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</si>
  <si>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</si>
  <si>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</si>
  <si>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</si>
  <si>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</si>
  <si>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</si>
  <si>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</si>
  <si>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</si>
  <si>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</si>
  <si>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</si>
  <si>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</si>
  <si>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</si>
  <si>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</si>
  <si>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</si>
  <si>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</si>
  <si>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</si>
  <si>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</si>
  <si>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</si>
  <si>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</si>
  <si>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December 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</si>
  <si>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</si>
  <si>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</si>
  <si>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</si>
  <si>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</si>
  <si>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</si>
  <si>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</si>
  <si>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</si>
  <si>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</si>
  <si>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</si>
  <si>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</si>
  <si>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</si>
  <si>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</si>
  <si>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</si>
  <si>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</si>
  <si>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</si>
  <si>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</si>
  <si>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</si>
  <si>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</si>
  <si>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</si>
  <si>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</si>
  <si>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</si>
  <si>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</si>
  <si>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</si>
  <si>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</si>
  <si>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</si>
  <si>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</si>
  <si>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</si>
  <si>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</si>
  <si>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</si>
  <si>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</si>
  <si>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</si>
  <si>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</si>
  <si>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</si>
  <si>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</si>
  <si>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</si>
  <si>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</si>
  <si>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</si>
  <si>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</si>
  <si>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PJM Interconnection, L.L.C. OS</t>
  </si>
  <si>
    <t>Westar Energy, Inc. OS</t>
  </si>
  <si>
    <t>Total OS/AF</t>
  </si>
  <si>
    <t>FCBBS</t>
  </si>
  <si>
    <t>Homestead, City of FCBBS</t>
  </si>
  <si>
    <t>Orlando Utilities Commission FCBBS</t>
  </si>
  <si>
    <t>Reedy Creek Improvement District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</si>
  <si>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</si>
  <si>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</si>
  <si>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</si>
  <si>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</si>
  <si>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</si>
  <si>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</si>
  <si>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</si>
  <si>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</si>
  <si>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</si>
  <si>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</si>
  <si>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</si>
  <si>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</si>
  <si>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</si>
  <si>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</si>
  <si>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</si>
  <si>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</si>
  <si>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</si>
  <si>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December 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</si>
  <si>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</si>
  <si>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</si>
  <si>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</si>
  <si>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</si>
  <si>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</si>
  <si>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</si>
  <si>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</si>
  <si>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</si>
  <si>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</si>
  <si>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</si>
  <si>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Duke Energy Florida, Inc. FCBBS</t>
  </si>
  <si>
    <t>Tampa Electric Company FCBBS</t>
  </si>
  <si>
    <t>Seminole Electric Cooperative, Inc. FCBBS</t>
  </si>
  <si>
    <t>Energy Authority, The FCBBS</t>
  </si>
  <si>
    <t>Tallahassee, City of OS</t>
  </si>
  <si>
    <t>AF</t>
  </si>
  <si>
    <t>New Smyrna Beach Utilities Commission, City of A/AF</t>
  </si>
  <si>
    <t>Homestead, City of A/AF</t>
  </si>
  <si>
    <t>Florida Municipal Power Agency OS</t>
  </si>
  <si>
    <t>Duke Energy Carolinas LLC</t>
  </si>
  <si>
    <t>                  SCHEDULE A6: YEAR TO DATE  2014</t>
  </si>
  <si>
    <t>Sub-Total Actual</t>
  </si>
  <si>
    <t>Sub-Total FCBBS</t>
  </si>
  <si>
    <t>Sub-Total Economy</t>
  </si>
  <si>
    <t>Rainbow Energy Marketing Corp. OS</t>
  </si>
  <si>
    <t>Calpine Energy Services, L.P. OS</t>
  </si>
  <si>
    <t>A9 Schedule YTD</t>
  </si>
  <si>
    <t>SCHEDULE A9: YEAR TO DATE  2014</t>
  </si>
  <si>
    <t>STAFF 000706</t>
  </si>
  <si>
    <t>FPL RC-16</t>
  </si>
  <si>
    <t>STAFF 000707</t>
  </si>
  <si>
    <t>STAFF 000708</t>
  </si>
  <si>
    <t>STAFF 000709</t>
  </si>
  <si>
    <t>STAFF 000710</t>
  </si>
  <si>
    <t>STAFF 000711</t>
  </si>
  <si>
    <t>STAFF 000712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</si>
</sst>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#,##0.000_);[Red]\(#,##0.000\);&quot; &quot;"/>
    <numFmt numFmtId="175" formatCode="0.000000"/>
  </numFmts>
  <fonts count="39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5">
    <xf numFmtId="0" fontId="0" fillId="0" borderId="0"/>
    <xf numFmtId="0" fontId="1" fillId="0" borderId="0"/>
    <xf numFmtId="44" fontId="39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2" fillId="0" borderId="0" applyFont="0" applyFill="0" applyBorder="0" applyAlignment="0" applyProtection="0"/>
    <xf numFmtId="43" fontId="392" fillId="0" borderId="0" applyFont="0" applyFill="0" applyBorder="0" applyAlignment="0" applyProtection="0"/>
    <xf numFmtId="44" fontId="392" fillId="0" borderId="0" applyFont="0" applyFill="0" applyBorder="0" applyAlignment="0" applyProtection="0"/>
    <xf numFmtId="44" fontId="393" fillId="0" borderId="0" applyFont="0" applyFill="0" applyBorder="0" applyAlignment="0" applyProtection="0"/>
    <xf numFmtId="0" fontId="392" fillId="0" borderId="0"/>
    <xf numFmtId="0" fontId="392" fillId="0" borderId="0"/>
    <xf numFmtId="0" fontId="392" fillId="0" borderId="0"/>
    <xf numFmtId="175" fontId="394" fillId="0" borderId="0">
      <alignment horizontal="left" wrapText="1"/>
    </xf>
    <xf numFmtId="175" fontId="392" fillId="0" borderId="0">
      <alignment horizontal="left" wrapText="1"/>
    </xf>
    <xf numFmtId="175" fontId="392" fillId="0" borderId="0">
      <alignment horizontal="left" wrapText="1"/>
    </xf>
    <xf numFmtId="0" fontId="394" fillId="0" borderId="0"/>
  </cellStyleXfs>
  <cellXfs count="413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left" indent="1"/>
    </xf>
    <xf numFmtId="170" fontId="30" fillId="0" borderId="3" xfId="0" applyNumberFormat="1" applyFont="1" applyFill="1" applyBorder="1" applyAlignment="1">
      <alignment horizontal="right"/>
    </xf>
    <xf numFmtId="170" fontId="31" fillId="0" borderId="3" xfId="0" applyNumberFormat="1" applyFont="1" applyFill="1" applyBorder="1" applyAlignment="1">
      <alignment horizontal="right"/>
    </xf>
    <xf numFmtId="164" fontId="32" fillId="0" borderId="0" xfId="0" applyNumberFormat="1" applyFont="1" applyFill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70" fontId="34" fillId="0" borderId="3" xfId="0" applyNumberFormat="1" applyFont="1" applyFill="1" applyBorder="1" applyAlignment="1">
      <alignment horizontal="right"/>
    </xf>
    <xf numFmtId="164" fontId="3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center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0" fontId="58" fillId="0" borderId="0" xfId="0" applyFont="1" applyFill="1" applyAlignment="1">
      <alignment horizontal="left" indent="1"/>
    </xf>
    <xf numFmtId="170" fontId="59" fillId="0" borderId="6" xfId="0" applyNumberFormat="1" applyFont="1" applyFill="1" applyBorder="1" applyAlignment="1">
      <alignment horizontal="right"/>
    </xf>
    <xf numFmtId="170" fontId="60" fillId="0" borderId="6" xfId="0" applyNumberFormat="1" applyFont="1" applyFill="1" applyBorder="1" applyAlignment="1">
      <alignment horizontal="right"/>
    </xf>
    <xf numFmtId="164" fontId="61" fillId="0" borderId="0" xfId="0" applyNumberFormat="1" applyFont="1" applyFill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70" fontId="63" fillId="0" borderId="6" xfId="0" applyNumberFormat="1" applyFont="1" applyFill="1" applyBorder="1" applyAlignment="1">
      <alignment horizontal="right"/>
    </xf>
    <xf numFmtId="164" fontId="64" fillId="0" borderId="0" xfId="0" applyNumberFormat="1" applyFont="1" applyFill="1" applyAlignment="1">
      <alignment horizontal="right"/>
    </xf>
    <xf numFmtId="0" fontId="65" fillId="0" borderId="0" xfId="0" applyFont="1" applyFill="1" applyAlignment="1">
      <alignment horizontal="center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37" fontId="72" fillId="0" borderId="3" xfId="0" applyNumberFormat="1" applyFont="1" applyFill="1" applyBorder="1" applyAlignment="1">
      <alignment horizontal="right"/>
    </xf>
    <xf numFmtId="37" fontId="73" fillId="0" borderId="3" xfId="0" applyNumberFormat="1" applyFont="1" applyFill="1" applyBorder="1" applyAlignment="1">
      <alignment horizontal="right"/>
    </xf>
    <xf numFmtId="164" fontId="74" fillId="0" borderId="0" xfId="0" applyNumberFormat="1" applyFont="1" applyFill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37" fontId="76" fillId="0" borderId="3" xfId="0" applyNumberFormat="1" applyFont="1" applyFill="1" applyBorder="1" applyAlignment="1">
      <alignment horizontal="right"/>
    </xf>
    <xf numFmtId="164" fontId="77" fillId="0" borderId="0" xfId="0" applyNumberFormat="1" applyFont="1" applyFill="1" applyAlignment="1">
      <alignment horizontal="right"/>
    </xf>
    <xf numFmtId="0" fontId="78" fillId="0" borderId="0" xfId="0" applyFont="1" applyFill="1" applyAlignment="1">
      <alignment horizontal="left" indent="1"/>
    </xf>
    <xf numFmtId="37" fontId="79" fillId="0" borderId="6" xfId="0" applyNumberFormat="1" applyFont="1" applyFill="1" applyBorder="1" applyAlignment="1">
      <alignment horizontal="right"/>
    </xf>
    <xf numFmtId="37" fontId="80" fillId="0" borderId="6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37" fontId="83" fillId="0" borderId="6" xfId="0" applyNumberFormat="1" applyFont="1" applyFill="1" applyBorder="1" applyAlignment="1">
      <alignment horizontal="right"/>
    </xf>
    <xf numFmtId="164" fontId="84" fillId="0" borderId="0" xfId="0" applyNumberFormat="1" applyFont="1" applyFill="1" applyAlignment="1">
      <alignment horizontal="right"/>
    </xf>
    <xf numFmtId="171" fontId="85" fillId="0" borderId="5" xfId="0" applyNumberFormat="1" applyFont="1" applyFill="1" applyBorder="1" applyAlignment="1">
      <alignment horizontal="right"/>
    </xf>
    <xf numFmtId="171" fontId="86" fillId="0" borderId="5" xfId="0" applyNumberFormat="1" applyFont="1" applyFill="1" applyBorder="1" applyAlignment="1">
      <alignment horizontal="right"/>
    </xf>
    <xf numFmtId="164" fontId="87" fillId="0" borderId="0" xfId="0" applyNumberFormat="1" applyFont="1" applyFill="1" applyAlignment="1">
      <alignment horizontal="right"/>
    </xf>
    <xf numFmtId="166" fontId="88" fillId="0" borderId="5" xfId="0" applyNumberFormat="1" applyFont="1" applyFill="1" applyBorder="1" applyAlignment="1">
      <alignment horizontal="right"/>
    </xf>
    <xf numFmtId="166" fontId="89" fillId="0" borderId="5" xfId="0" applyNumberFormat="1" applyFont="1" applyFill="1" applyBorder="1" applyAlignment="1">
      <alignment horizontal="right"/>
    </xf>
    <xf numFmtId="166" fontId="90" fillId="0" borderId="0" xfId="0" applyNumberFormat="1" applyFont="1" applyFill="1" applyAlignment="1">
      <alignment horizontal="right"/>
    </xf>
    <xf numFmtId="0" fontId="91" fillId="0" borderId="0" xfId="0" applyFont="1" applyFill="1" applyAlignment="1">
      <alignment horizontal="center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Font="1" applyFill="1" applyAlignment="1">
      <alignment horizontal="center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Font="1" applyFill="1" applyAlignment="1">
      <alignment horizontal="left" indent="1"/>
    </xf>
    <xf numFmtId="170" fontId="106" fillId="0" borderId="6" xfId="0" applyNumberFormat="1" applyFont="1" applyFill="1" applyBorder="1" applyAlignment="1">
      <alignment horizontal="right"/>
    </xf>
    <xf numFmtId="170" fontId="107" fillId="0" borderId="6" xfId="0" applyNumberFormat="1" applyFont="1" applyFill="1" applyBorder="1" applyAlignment="1">
      <alignment horizontal="right"/>
    </xf>
    <xf numFmtId="165" fontId="108" fillId="0" borderId="0" xfId="0" applyNumberFormat="1" applyFont="1" applyFill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70" fontId="110" fillId="0" borderId="6" xfId="0" applyNumberFormat="1" applyFont="1" applyFill="1" applyBorder="1" applyAlignment="1">
      <alignment horizontal="right"/>
    </xf>
    <xf numFmtId="165" fontId="111" fillId="0" borderId="0" xfId="0" applyNumberFormat="1" applyFont="1" applyFill="1" applyAlignment="1">
      <alignment horizontal="right"/>
    </xf>
    <xf numFmtId="170" fontId="112" fillId="0" borderId="0" xfId="0" applyNumberFormat="1" applyFont="1" applyFill="1" applyAlignment="1">
      <alignment horizontal="right"/>
    </xf>
    <xf numFmtId="170" fontId="113" fillId="0" borderId="0" xfId="0" applyNumberFormat="1" applyFont="1" applyFill="1" applyAlignment="1">
      <alignment horizontal="right"/>
    </xf>
    <xf numFmtId="165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70" fontId="116" fillId="0" borderId="0" xfId="0" applyNumberFormat="1" applyFont="1" applyFill="1" applyAlignment="1">
      <alignment horizontal="right"/>
    </xf>
    <xf numFmtId="165" fontId="117" fillId="0" borderId="0" xfId="0" applyNumberFormat="1" applyFont="1" applyFill="1" applyAlignment="1">
      <alignment horizontal="right"/>
    </xf>
    <xf numFmtId="171" fontId="118" fillId="0" borderId="0" xfId="0" applyNumberFormat="1" applyFont="1" applyFill="1" applyAlignment="1">
      <alignment horizontal="right"/>
    </xf>
    <xf numFmtId="171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70" fontId="124" fillId="0" borderId="6" xfId="0" applyNumberFormat="1" applyFont="1" applyFill="1" applyBorder="1" applyAlignment="1">
      <alignment horizontal="right"/>
    </xf>
    <xf numFmtId="170" fontId="125" fillId="0" borderId="6" xfId="0" applyNumberFormat="1" applyFont="1" applyFill="1" applyBorder="1" applyAlignment="1">
      <alignment horizontal="right"/>
    </xf>
    <xf numFmtId="165" fontId="126" fillId="0" borderId="0" xfId="0" applyNumberFormat="1" applyFont="1" applyFill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70" fontId="128" fillId="0" borderId="6" xfId="0" applyNumberFormat="1" applyFont="1" applyFill="1" applyBorder="1" applyAlignment="1">
      <alignment horizontal="right"/>
    </xf>
    <xf numFmtId="165" fontId="129" fillId="0" borderId="0" xfId="0" applyNumberFormat="1" applyFont="1" applyFill="1" applyAlignment="1">
      <alignment horizontal="right"/>
    </xf>
    <xf numFmtId="170" fontId="130" fillId="0" borderId="0" xfId="0" applyNumberFormat="1" applyFont="1" applyFill="1" applyAlignment="1">
      <alignment horizontal="right"/>
    </xf>
    <xf numFmtId="170" fontId="131" fillId="0" borderId="0" xfId="0" applyNumberFormat="1" applyFont="1" applyFill="1" applyAlignment="1">
      <alignment horizontal="right"/>
    </xf>
    <xf numFmtId="165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70" fontId="134" fillId="0" borderId="0" xfId="0" applyNumberFormat="1" applyFont="1" applyFill="1" applyAlignment="1">
      <alignment horizontal="right"/>
    </xf>
    <xf numFmtId="165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37" fontId="137" fillId="0" borderId="0" xfId="0" applyNumberFormat="1" applyFont="1" applyFill="1" applyAlignment="1">
      <alignment horizontal="right"/>
    </xf>
    <xf numFmtId="164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37" fontId="140" fillId="0" borderId="0" xfId="0" applyNumberFormat="1" applyFont="1" applyFill="1" applyAlignment="1">
      <alignment horizontal="right"/>
    </xf>
    <xf numFmtId="164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37" fontId="143" fillId="0" borderId="0" xfId="0" applyNumberFormat="1" applyFont="1" applyFill="1" applyAlignment="1">
      <alignment horizontal="right"/>
    </xf>
    <xf numFmtId="164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37" fontId="146" fillId="0" borderId="0" xfId="0" applyNumberFormat="1" applyFont="1" applyFill="1" applyAlignment="1">
      <alignment horizontal="right"/>
    </xf>
    <xf numFmtId="164" fontId="147" fillId="0" borderId="0" xfId="0" applyNumberFormat="1" applyFont="1" applyFill="1" applyAlignment="1">
      <alignment horizontal="right"/>
    </xf>
    <xf numFmtId="0" fontId="148" fillId="0" borderId="0" xfId="0" applyFont="1" applyFill="1" applyAlignment="1">
      <alignment horizontal="left" indent="1"/>
    </xf>
    <xf numFmtId="170" fontId="149" fillId="0" borderId="6" xfId="0" applyNumberFormat="1" applyFont="1" applyFill="1" applyBorder="1" applyAlignment="1">
      <alignment horizontal="right"/>
    </xf>
    <xf numFmtId="170" fontId="150" fillId="0" borderId="6" xfId="0" applyNumberFormat="1" applyFont="1" applyFill="1" applyBorder="1" applyAlignment="1">
      <alignment horizontal="right"/>
    </xf>
    <xf numFmtId="165" fontId="151" fillId="0" borderId="0" xfId="0" applyNumberFormat="1" applyFont="1" applyFill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70" fontId="153" fillId="0" borderId="6" xfId="0" applyNumberFormat="1" applyFont="1" applyFill="1" applyBorder="1" applyAlignment="1">
      <alignment horizontal="right"/>
    </xf>
    <xf numFmtId="165" fontId="154" fillId="0" borderId="0" xfId="0" applyNumberFormat="1" applyFont="1" applyFill="1" applyAlignment="1">
      <alignment horizontal="right"/>
    </xf>
    <xf numFmtId="0" fontId="155" fillId="0" borderId="0" xfId="0" applyFont="1" applyFill="1" applyAlignment="1">
      <alignment horizontal="center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170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70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70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70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71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71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71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71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71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0" fontId="216" fillId="0" borderId="0" xfId="0" applyFont="1" applyFill="1" applyAlignment="1">
      <alignment horizontal="left" indent="1"/>
    </xf>
    <xf numFmtId="170" fontId="217" fillId="0" borderId="6" xfId="0" applyNumberFormat="1" applyFont="1" applyFill="1" applyBorder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0" fontId="7" fillId="0" borderId="0" xfId="0" applyFont="1" applyFill="1"/>
    <xf numFmtId="0" fontId="22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70" fillId="0" borderId="0" xfId="0" applyFont="1" applyFill="1" applyAlignment="1">
      <alignment horizontal="left"/>
    </xf>
    <xf numFmtId="167" fontId="2" fillId="0" borderId="0" xfId="0" applyNumberFormat="1" applyFont="1" applyFill="1" applyAlignment="1">
      <alignment horizontal="right"/>
    </xf>
    <xf numFmtId="170" fontId="2" fillId="0" borderId="0" xfId="0" applyNumberFormat="1" applyFont="1" applyFill="1" applyAlignment="1">
      <alignment horizontal="right"/>
    </xf>
    <xf numFmtId="0" fontId="270" fillId="0" borderId="0" xfId="0" applyFont="1" applyFill="1" applyAlignment="1">
      <alignment horizontal="left" indent="1"/>
    </xf>
    <xf numFmtId="17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indent="2"/>
    </xf>
    <xf numFmtId="37" fontId="2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37" fontId="2" fillId="0" borderId="2" xfId="0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37" fontId="2" fillId="0" borderId="6" xfId="0" applyNumberFormat="1" applyFont="1" applyFill="1" applyBorder="1" applyAlignment="1">
      <alignment horizontal="right"/>
    </xf>
    <xf numFmtId="170" fontId="2" fillId="0" borderId="6" xfId="0" applyNumberFormat="1" applyFont="1" applyFill="1" applyBorder="1" applyAlignment="1">
      <alignment horizontal="right"/>
    </xf>
    <xf numFmtId="167" fontId="2" fillId="0" borderId="0" xfId="0" applyNumberFormat="1" applyFont="1" applyFill="1" applyAlignment="1">
      <alignment horizontal="center"/>
    </xf>
    <xf numFmtId="168" fontId="2" fillId="0" borderId="2" xfId="0" applyNumberFormat="1" applyFont="1" applyFill="1" applyBorder="1" applyAlignment="1">
      <alignment horizontal="right"/>
    </xf>
    <xf numFmtId="168" fontId="2" fillId="0" borderId="6" xfId="0" applyNumberFormat="1" applyFont="1" applyFill="1" applyBorder="1" applyAlignment="1">
      <alignment horizontal="right"/>
    </xf>
    <xf numFmtId="0" fontId="367" fillId="0" borderId="0" xfId="0" applyFont="1" applyFill="1"/>
    <xf numFmtId="0" fontId="368" fillId="0" borderId="0" xfId="0" applyFont="1" applyFill="1" applyAlignment="1">
      <alignment horizontal="center"/>
    </xf>
    <xf numFmtId="0" fontId="369" fillId="0" borderId="4" xfId="0" applyFont="1" applyFill="1" applyBorder="1" applyAlignment="1">
      <alignment horizontal="center" vertical="center" wrapText="1"/>
    </xf>
    <xf numFmtId="0" fontId="370" fillId="0" borderId="0" xfId="0" applyFont="1" applyFill="1" applyAlignment="1">
      <alignment horizontal="center"/>
    </xf>
    <xf numFmtId="0" fontId="371" fillId="0" borderId="0" xfId="0" applyFont="1" applyFill="1" applyAlignment="1">
      <alignment horizontal="left"/>
    </xf>
    <xf numFmtId="167" fontId="372" fillId="0" borderId="0" xfId="0" applyNumberFormat="1" applyFont="1" applyFill="1" applyAlignment="1">
      <alignment horizontal="right"/>
    </xf>
    <xf numFmtId="167" fontId="373" fillId="0" borderId="0" xfId="0" applyNumberFormat="1" applyFont="1" applyFill="1" applyAlignment="1">
      <alignment horizontal="right"/>
    </xf>
    <xf numFmtId="167" fontId="374" fillId="0" borderId="0" xfId="0" applyNumberFormat="1" applyFont="1" applyFill="1" applyAlignment="1">
      <alignment horizontal="right"/>
    </xf>
    <xf numFmtId="170" fontId="375" fillId="0" borderId="0" xfId="0" applyNumberFormat="1" applyFont="1" applyFill="1" applyAlignment="1">
      <alignment horizontal="right"/>
    </xf>
    <xf numFmtId="167" fontId="376" fillId="0" borderId="0" xfId="0" applyNumberFormat="1" applyFont="1" applyFill="1" applyAlignment="1">
      <alignment horizontal="right"/>
    </xf>
    <xf numFmtId="0" fontId="377" fillId="0" borderId="0" xfId="0" applyFont="1" applyFill="1" applyAlignment="1">
      <alignment horizontal="left" indent="1"/>
    </xf>
    <xf numFmtId="167" fontId="378" fillId="0" borderId="0" xfId="0" applyNumberFormat="1" applyFont="1" applyFill="1" applyAlignment="1">
      <alignment horizontal="right"/>
    </xf>
    <xf numFmtId="37" fontId="379" fillId="0" borderId="0" xfId="0" applyNumberFormat="1" applyFont="1" applyFill="1" applyAlignment="1">
      <alignment horizontal="right"/>
    </xf>
    <xf numFmtId="168" fontId="380" fillId="0" borderId="0" xfId="0" applyNumberFormat="1" applyFont="1" applyFill="1" applyAlignment="1">
      <alignment horizontal="right"/>
    </xf>
    <xf numFmtId="168" fontId="381" fillId="0" borderId="0" xfId="0" applyNumberFormat="1" applyFont="1" applyFill="1" applyAlignment="1">
      <alignment horizontal="right"/>
    </xf>
    <xf numFmtId="167" fontId="382" fillId="0" borderId="0" xfId="0" applyNumberFormat="1" applyFont="1" applyFill="1" applyAlignment="1">
      <alignment horizontal="right"/>
    </xf>
    <xf numFmtId="37" fontId="383" fillId="0" borderId="2" xfId="0" applyNumberFormat="1" applyFont="1" applyFill="1" applyBorder="1" applyAlignment="1">
      <alignment horizontal="right"/>
    </xf>
    <xf numFmtId="168" fontId="384" fillId="0" borderId="2" xfId="0" applyNumberFormat="1" applyFont="1" applyFill="1" applyBorder="1" applyAlignment="1">
      <alignment horizontal="right"/>
    </xf>
    <xf numFmtId="170" fontId="385" fillId="0" borderId="2" xfId="0" applyNumberFormat="1" applyFont="1" applyFill="1" applyBorder="1" applyAlignment="1">
      <alignment horizontal="right"/>
    </xf>
    <xf numFmtId="168" fontId="386" fillId="0" borderId="2" xfId="0" applyNumberFormat="1" applyFont="1" applyFill="1" applyBorder="1" applyAlignment="1">
      <alignment horizontal="right"/>
    </xf>
    <xf numFmtId="167" fontId="387" fillId="0" borderId="0" xfId="0" applyNumberFormat="1" applyFont="1" applyFill="1" applyAlignment="1">
      <alignment horizontal="right"/>
    </xf>
    <xf numFmtId="172" fontId="388" fillId="0" borderId="0" xfId="0" applyNumberFormat="1" applyFont="1" applyFill="1" applyAlignment="1">
      <alignment horizontal="right"/>
    </xf>
    <xf numFmtId="172" fontId="389" fillId="0" borderId="0" xfId="0" applyNumberFormat="1" applyFont="1" applyFill="1" applyAlignment="1">
      <alignment horizontal="right"/>
    </xf>
    <xf numFmtId="172" fontId="390" fillId="0" borderId="0" xfId="0" applyNumberFormat="1" applyFont="1" applyFill="1" applyAlignment="1">
      <alignment horizontal="right"/>
    </xf>
    <xf numFmtId="172" fontId="391" fillId="0" borderId="0" xfId="0" applyNumberFormat="1" applyFont="1" applyFill="1" applyAlignment="1">
      <alignment horizontal="right"/>
    </xf>
    <xf numFmtId="0" fontId="335" fillId="0" borderId="0" xfId="0" applyFont="1" applyFill="1"/>
    <xf numFmtId="0" fontId="336" fillId="0" borderId="0" xfId="0" applyFont="1" applyFill="1" applyAlignment="1">
      <alignment horizontal="center"/>
    </xf>
    <xf numFmtId="0" fontId="337" fillId="0" borderId="4" xfId="0" applyFont="1" applyFill="1" applyBorder="1" applyAlignment="1">
      <alignment horizontal="center" vertical="center" wrapText="1"/>
    </xf>
    <xf numFmtId="0" fontId="338" fillId="0" borderId="0" xfId="0" applyFont="1" applyFill="1" applyAlignment="1">
      <alignment horizontal="center"/>
    </xf>
    <xf numFmtId="0" fontId="339" fillId="0" borderId="0" xfId="0" applyFont="1" applyFill="1" applyAlignment="1">
      <alignment horizontal="left"/>
    </xf>
    <xf numFmtId="167" fontId="340" fillId="0" borderId="0" xfId="0" applyNumberFormat="1" applyFont="1" applyFill="1" applyAlignment="1">
      <alignment horizontal="right"/>
    </xf>
    <xf numFmtId="167" fontId="341" fillId="0" borderId="0" xfId="0" applyNumberFormat="1" applyFont="1" applyFill="1" applyAlignment="1">
      <alignment horizontal="right"/>
    </xf>
    <xf numFmtId="167" fontId="342" fillId="0" borderId="0" xfId="0" applyNumberFormat="1" applyFont="1" applyFill="1" applyAlignment="1">
      <alignment horizontal="right"/>
    </xf>
    <xf numFmtId="170" fontId="343" fillId="0" borderId="0" xfId="0" applyNumberFormat="1" applyFont="1" applyFill="1" applyAlignment="1">
      <alignment horizontal="right"/>
    </xf>
    <xf numFmtId="167" fontId="344" fillId="0" borderId="0" xfId="0" applyNumberFormat="1" applyFont="1" applyFill="1" applyAlignment="1">
      <alignment horizontal="right"/>
    </xf>
    <xf numFmtId="0" fontId="345" fillId="0" borderId="0" xfId="0" applyFont="1" applyFill="1" applyAlignment="1">
      <alignment horizontal="left" indent="1"/>
    </xf>
    <xf numFmtId="167" fontId="346" fillId="0" borderId="0" xfId="0" applyNumberFormat="1" applyFont="1" applyFill="1" applyAlignment="1">
      <alignment horizontal="right"/>
    </xf>
    <xf numFmtId="167" fontId="347" fillId="0" borderId="0" xfId="0" applyNumberFormat="1" applyFont="1" applyFill="1" applyAlignment="1">
      <alignment horizontal="right"/>
    </xf>
    <xf numFmtId="167" fontId="348" fillId="0" borderId="0" xfId="0" applyNumberFormat="1" applyFont="1" applyFill="1" applyAlignment="1">
      <alignment horizontal="right"/>
    </xf>
    <xf numFmtId="167" fontId="349" fillId="0" borderId="0" xfId="0" applyNumberFormat="1" applyFont="1" applyFill="1" applyAlignment="1">
      <alignment horizontal="right"/>
    </xf>
    <xf numFmtId="0" fontId="350" fillId="0" borderId="0" xfId="0" applyFont="1" applyFill="1" applyAlignment="1">
      <alignment horizontal="left" indent="2"/>
    </xf>
    <xf numFmtId="0" fontId="351" fillId="0" borderId="0" xfId="0" applyNumberFormat="1" applyFont="1" applyFill="1" applyAlignment="1">
      <alignment horizontal="center"/>
    </xf>
    <xf numFmtId="37" fontId="352" fillId="0" borderId="0" xfId="0" applyNumberFormat="1" applyFont="1" applyFill="1" applyAlignment="1">
      <alignment horizontal="right"/>
    </xf>
    <xf numFmtId="168" fontId="353" fillId="0" borderId="0" xfId="0" applyNumberFormat="1" applyFont="1" applyFill="1" applyAlignment="1">
      <alignment horizontal="right"/>
    </xf>
    <xf numFmtId="168" fontId="354" fillId="0" borderId="0" xfId="0" applyNumberFormat="1" applyFont="1" applyFill="1" applyAlignment="1">
      <alignment horizontal="right"/>
    </xf>
    <xf numFmtId="0" fontId="355" fillId="0" borderId="0" xfId="0" applyFont="1" applyFill="1" applyAlignment="1">
      <alignment horizontal="left" indent="1"/>
    </xf>
    <xf numFmtId="167" fontId="356" fillId="0" borderId="0" xfId="0" applyNumberFormat="1" applyFont="1" applyFill="1" applyAlignment="1">
      <alignment horizontal="right"/>
    </xf>
    <xf numFmtId="37" fontId="357" fillId="0" borderId="2" xfId="0" applyNumberFormat="1" applyFont="1" applyFill="1" applyBorder="1" applyAlignment="1">
      <alignment horizontal="right"/>
    </xf>
    <xf numFmtId="168" fontId="358" fillId="0" borderId="2" xfId="0" applyNumberFormat="1" applyFont="1" applyFill="1" applyBorder="1" applyAlignment="1">
      <alignment horizontal="right"/>
    </xf>
    <xf numFmtId="170" fontId="359" fillId="0" borderId="2" xfId="0" applyNumberFormat="1" applyFont="1" applyFill="1" applyBorder="1" applyAlignment="1">
      <alignment horizontal="right"/>
    </xf>
    <xf numFmtId="168" fontId="360" fillId="0" borderId="2" xfId="0" applyNumberFormat="1" applyFont="1" applyFill="1" applyBorder="1" applyAlignment="1">
      <alignment horizontal="right"/>
    </xf>
    <xf numFmtId="0" fontId="361" fillId="0" borderId="0" xfId="0" applyFont="1" applyFill="1" applyAlignment="1">
      <alignment horizontal="left"/>
    </xf>
    <xf numFmtId="167" fontId="362" fillId="0" borderId="0" xfId="0" applyNumberFormat="1" applyFont="1" applyFill="1" applyAlignment="1">
      <alignment horizontal="right"/>
    </xf>
    <xf numFmtId="37" fontId="363" fillId="0" borderId="6" xfId="0" applyNumberFormat="1" applyFont="1" applyFill="1" applyBorder="1" applyAlignment="1">
      <alignment horizontal="right"/>
    </xf>
    <xf numFmtId="168" fontId="364" fillId="0" borderId="6" xfId="0" applyNumberFormat="1" applyFont="1" applyFill="1" applyBorder="1" applyAlignment="1">
      <alignment horizontal="right"/>
    </xf>
    <xf numFmtId="170" fontId="365" fillId="0" borderId="6" xfId="0" applyNumberFormat="1" applyFont="1" applyFill="1" applyBorder="1" applyAlignment="1">
      <alignment horizontal="right"/>
    </xf>
    <xf numFmtId="168" fontId="366" fillId="0" borderId="6" xfId="0" applyNumberFormat="1" applyFont="1" applyFill="1" applyBorder="1" applyAlignment="1">
      <alignment horizontal="right"/>
    </xf>
    <xf numFmtId="0" fontId="266" fillId="0" borderId="0" xfId="0" applyFont="1" applyFill="1"/>
    <xf numFmtId="0" fontId="267" fillId="0" borderId="0" xfId="0" applyFont="1" applyFill="1" applyAlignment="1">
      <alignment horizontal="center"/>
    </xf>
    <xf numFmtId="0" fontId="268" fillId="0" borderId="4" xfId="0" applyFont="1" applyFill="1" applyBorder="1" applyAlignment="1">
      <alignment horizontal="center" vertical="center" wrapText="1"/>
    </xf>
    <xf numFmtId="0" fontId="269" fillId="0" borderId="0" xfId="0" applyFont="1" applyFill="1" applyAlignment="1">
      <alignment horizontal="center"/>
    </xf>
    <xf numFmtId="0" fontId="271" fillId="0" borderId="0" xfId="0" applyNumberFormat="1" applyFont="1" applyFill="1" applyAlignment="1">
      <alignment horizontal="right"/>
    </xf>
    <xf numFmtId="167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0" fontId="279" fillId="0" borderId="0" xfId="0" applyFont="1" applyFill="1" applyAlignment="1">
      <alignment horizontal="left" indent="1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73" fontId="290" fillId="0" borderId="0" xfId="0" applyNumberFormat="1" applyFont="1" applyFill="1" applyAlignment="1">
      <alignment horizontal="right"/>
    </xf>
    <xf numFmtId="168" fontId="291" fillId="0" borderId="0" xfId="0" applyNumberFormat="1" applyFont="1" applyFill="1" applyAlignment="1">
      <alignment horizontal="right"/>
    </xf>
    <xf numFmtId="37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16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2" xfId="0" applyNumberFormat="1" applyFont="1" applyFill="1" applyBorder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37" fontId="308" fillId="0" borderId="0" xfId="0" applyNumberFormat="1" applyFont="1" applyFill="1" applyAlignment="1">
      <alignment horizontal="right"/>
    </xf>
    <xf numFmtId="167" fontId="309" fillId="0" borderId="0" xfId="0" applyNumberFormat="1" applyFont="1" applyFill="1" applyAlignment="1">
      <alignment horizontal="right"/>
    </xf>
    <xf numFmtId="167" fontId="310" fillId="0" borderId="2" xfId="0" applyNumberFormat="1" applyFont="1" applyFill="1" applyBorder="1" applyAlignment="1">
      <alignment horizontal="right"/>
    </xf>
    <xf numFmtId="167" fontId="311" fillId="0" borderId="0" xfId="0" applyNumberFormat="1" applyFont="1" applyFill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2" xfId="0" applyNumberFormat="1" applyFont="1" applyFill="1" applyBorder="1" applyAlignment="1">
      <alignment horizontal="right"/>
    </xf>
    <xf numFmtId="37" fontId="319" fillId="0" borderId="0" xfId="0" applyNumberFormat="1" applyFont="1" applyFill="1" applyAlignment="1">
      <alignment horizontal="right"/>
    </xf>
    <xf numFmtId="37" fontId="320" fillId="0" borderId="2" xfId="0" applyNumberFormat="1" applyFont="1" applyFill="1" applyBorder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168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37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9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0" fontId="224" fillId="0" borderId="0" xfId="0" applyFont="1" applyFill="1"/>
    <xf numFmtId="0" fontId="225" fillId="0" borderId="0" xfId="0" applyFont="1" applyFill="1" applyAlignment="1">
      <alignment horizontal="center"/>
    </xf>
    <xf numFmtId="0" fontId="226" fillId="0" borderId="4" xfId="0" applyFont="1" applyFill="1" applyBorder="1" applyAlignment="1">
      <alignment horizontal="center" vertical="center" wrapText="1"/>
    </xf>
    <xf numFmtId="0" fontId="227" fillId="0" borderId="0" xfId="0" applyFont="1" applyFill="1" applyAlignment="1">
      <alignment horizontal="center"/>
    </xf>
    <xf numFmtId="0" fontId="228" fillId="0" borderId="0" xfId="0" applyFont="1" applyFill="1" applyAlignment="1">
      <alignment horizontal="left"/>
    </xf>
    <xf numFmtId="167" fontId="229" fillId="0" borderId="0" xfId="0" applyNumberFormat="1" applyFont="1" applyFill="1" applyAlignment="1">
      <alignment horizontal="righ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37" fontId="234" fillId="0" borderId="0" xfId="0" applyNumberFormat="1" applyFont="1" applyFill="1" applyAlignment="1">
      <alignment horizontal="right"/>
    </xf>
    <xf numFmtId="0" fontId="235" fillId="0" borderId="0" xfId="0" applyFont="1" applyFill="1" applyAlignment="1">
      <alignment horizontal="left" indent="1"/>
    </xf>
    <xf numFmtId="167" fontId="236" fillId="0" borderId="0" xfId="0" applyNumberFormat="1" applyFont="1" applyFill="1" applyAlignment="1">
      <alignment horizontal="right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0" fontId="241" fillId="0" borderId="0" xfId="0" applyFont="1" applyFill="1" applyAlignment="1">
      <alignment horizontal="left" indent="2"/>
    </xf>
    <xf numFmtId="167" fontId="242" fillId="0" borderId="0" xfId="0" applyNumberFormat="1" applyFont="1" applyFill="1" applyAlignment="1">
      <alignment horizontal="center"/>
    </xf>
    <xf numFmtId="37" fontId="243" fillId="0" borderId="0" xfId="0" applyNumberFormat="1" applyFont="1" applyFill="1" applyAlignment="1">
      <alignment horizontal="right"/>
    </xf>
    <xf numFmtId="37" fontId="244" fillId="0" borderId="0" xfId="0" applyNumberFormat="1" applyFont="1" applyFill="1" applyAlignment="1">
      <alignment horizontal="right"/>
    </xf>
    <xf numFmtId="168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0" fontId="247" fillId="0" borderId="0" xfId="0" applyFont="1" applyFill="1" applyAlignment="1">
      <alignment horizontal="left" indent="2"/>
    </xf>
    <xf numFmtId="167" fontId="248" fillId="0" borderId="0" xfId="0" applyNumberFormat="1" applyFont="1" applyFill="1" applyAlignment="1">
      <alignment horizontal="right"/>
    </xf>
    <xf numFmtId="37" fontId="249" fillId="0" borderId="2" xfId="0" applyNumberFormat="1" applyFont="1" applyFill="1" applyBorder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168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37" fontId="253" fillId="0" borderId="2" xfId="0" applyNumberFormat="1" applyFont="1" applyFill="1" applyBorder="1" applyAlignment="1">
      <alignment horizontal="right"/>
    </xf>
    <xf numFmtId="0" fontId="254" fillId="0" borderId="0" xfId="0" applyFont="1" applyFill="1" applyAlignment="1">
      <alignment horizontal="left" indent="1"/>
    </xf>
    <xf numFmtId="167" fontId="255" fillId="0" borderId="0" xfId="0" applyNumberFormat="1" applyFont="1" applyFill="1" applyAlignment="1">
      <alignment horizontal="right"/>
    </xf>
    <xf numFmtId="37" fontId="256" fillId="0" borderId="6" xfId="0" applyNumberFormat="1" applyFont="1" applyFill="1" applyBorder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168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37" fontId="260" fillId="0" borderId="6" xfId="0" applyNumberFormat="1" applyFont="1" applyFill="1" applyBorder="1" applyAlignment="1">
      <alignment horizontal="right"/>
    </xf>
    <xf numFmtId="0" fontId="261" fillId="0" borderId="0" xfId="0" applyFont="1" applyFill="1" applyAlignment="1">
      <alignment horizontal="left"/>
    </xf>
    <xf numFmtId="0" fontId="262" fillId="0" borderId="0" xfId="0" applyFont="1" applyFill="1" applyAlignment="1">
      <alignment horizontal="left" indent="1"/>
    </xf>
    <xf numFmtId="0" fontId="263" fillId="0" borderId="0" xfId="0" applyFont="1" applyFill="1" applyAlignment="1">
      <alignment horizontal="left" indent="2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5" fillId="0" borderId="0" xfId="0" applyFont="1" applyFill="1"/>
  </cellXfs>
  <cellStyles count="15">
    <cellStyle name="Comma 2" xfId="4"/>
    <cellStyle name="Comma 3" xfId="5"/>
    <cellStyle name="Comma 4" xfId="3"/>
    <cellStyle name="Currency 2" xfId="2"/>
    <cellStyle name="Currency 3" xfId="6"/>
    <cellStyle name="Currency 4" xfId="7"/>
    <cellStyle name="Normal" xfId="0" builtinId="0"/>
    <cellStyle name="Normal 2" xfId="1"/>
    <cellStyle name="Normal 2 2" xfId="8"/>
    <cellStyle name="Normal 2_JV09G-PPA April 2012" xfId="9"/>
    <cellStyle name="Normal 3" xfId="10"/>
    <cellStyle name="Normal 4" xfId="14"/>
    <cellStyle name="Style 1" xfId="11"/>
    <cellStyle name="Style 1 2" xfId="12"/>
    <cellStyle name="Style 1_JV09G-PPA April 201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412" customFormat="1" x14ac:dyDescent="0.3">
      <c r="B1" s="412" t="s">
        <v>206</v>
      </c>
    </row>
    <row r="2" spans="1:10" s="412" customFormat="1" x14ac:dyDescent="0.3">
      <c r="B2" s="412" t="s">
        <v>207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56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410" t="s">
        <v>9</v>
      </c>
      <c r="B8" s="410" t="s">
        <v>52</v>
      </c>
      <c r="C8" s="410" t="s">
        <v>57</v>
      </c>
      <c r="D8" s="411"/>
      <c r="E8" s="411"/>
      <c r="F8" s="411"/>
      <c r="G8" s="410" t="s">
        <v>58</v>
      </c>
      <c r="H8" s="411"/>
      <c r="I8" s="411"/>
      <c r="J8" s="410"/>
    </row>
    <row r="9" spans="1:10" x14ac:dyDescent="0.3">
      <c r="A9" s="410"/>
      <c r="B9" s="410"/>
      <c r="C9" s="5" t="s">
        <v>10</v>
      </c>
      <c r="D9" s="5" t="s">
        <v>59</v>
      </c>
      <c r="E9" s="5" t="s">
        <v>60</v>
      </c>
      <c r="F9" s="5" t="s">
        <v>61</v>
      </c>
      <c r="G9" s="5" t="s">
        <v>10</v>
      </c>
      <c r="H9" s="5" t="s">
        <v>59</v>
      </c>
      <c r="I9" s="5" t="s">
        <v>60</v>
      </c>
      <c r="J9" s="5" t="s">
        <v>61</v>
      </c>
    </row>
    <row r="10" spans="1:10" x14ac:dyDescent="0.3">
      <c r="A10" s="6" t="s">
        <v>12</v>
      </c>
      <c r="B10" s="7" t="s">
        <v>62</v>
      </c>
      <c r="C10" s="8" t="s">
        <v>52</v>
      </c>
      <c r="D10" s="9" t="s">
        <v>52</v>
      </c>
      <c r="E10" s="9" t="s">
        <v>52</v>
      </c>
      <c r="F10" s="10" t="s">
        <v>52</v>
      </c>
      <c r="G10" s="11" t="s">
        <v>52</v>
      </c>
      <c r="H10" s="12" t="s">
        <v>52</v>
      </c>
      <c r="I10" s="12" t="s">
        <v>52</v>
      </c>
      <c r="J10" s="13" t="s">
        <v>52</v>
      </c>
    </row>
    <row r="11" spans="1:10" x14ac:dyDescent="0.3">
      <c r="A11" s="6" t="s">
        <v>13</v>
      </c>
      <c r="B11" s="14" t="s">
        <v>63</v>
      </c>
      <c r="C11" s="15">
        <v>243323735.31999999</v>
      </c>
      <c r="D11" s="16">
        <v>248270812</v>
      </c>
      <c r="E11" s="16">
        <f t="shared" ref="E11:E18" si="0">C11 - D11</f>
        <v>-4947076.6800000072</v>
      </c>
      <c r="F11" s="17">
        <f t="shared" ref="F11:F18" si="1">IF(D11 =0,0,( C11 - D11 ) / D11 )</f>
        <v>-1.9926130825237753E-2</v>
      </c>
      <c r="G11" s="18">
        <v>3473735271</v>
      </c>
      <c r="H11" s="19">
        <v>3518574875</v>
      </c>
      <c r="I11" s="19">
        <f t="shared" ref="I11:I18" si="2">G11 - H11</f>
        <v>-44839604</v>
      </c>
      <c r="J11" s="20">
        <f t="shared" ref="J11:J18" si="3">IF(H11 =0,0,( G11 - H11 ) / H11 )</f>
        <v>-1.274368333571415E-2</v>
      </c>
    </row>
    <row r="12" spans="1:10" x14ac:dyDescent="0.3">
      <c r="A12" s="6" t="s">
        <v>15</v>
      </c>
      <c r="B12" s="14" t="s">
        <v>14</v>
      </c>
      <c r="C12" s="21">
        <v>0</v>
      </c>
      <c r="D12" s="22">
        <v>0</v>
      </c>
      <c r="E12" s="22">
        <f t="shared" si="0"/>
        <v>0</v>
      </c>
      <c r="F12" s="23">
        <f t="shared" si="1"/>
        <v>0</v>
      </c>
      <c r="G12" s="24">
        <v>8789711</v>
      </c>
      <c r="H12" s="25">
        <v>8789712</v>
      </c>
      <c r="I12" s="25">
        <f t="shared" si="2"/>
        <v>-1</v>
      </c>
      <c r="J12" s="26">
        <f t="shared" si="3"/>
        <v>-1.137693703729997E-7</v>
      </c>
    </row>
    <row r="13" spans="1:10" x14ac:dyDescent="0.3">
      <c r="A13" s="6" t="s">
        <v>16</v>
      </c>
      <c r="B13" s="14" t="s">
        <v>64</v>
      </c>
      <c r="C13" s="21">
        <v>-7611417.5899999999</v>
      </c>
      <c r="D13" s="22">
        <v>-6512407.1699999999</v>
      </c>
      <c r="E13" s="22">
        <f t="shared" si="0"/>
        <v>-1099010.42</v>
      </c>
      <c r="F13" s="23">
        <f t="shared" si="1"/>
        <v>0.16875640470741635</v>
      </c>
      <c r="G13" s="24">
        <v>-82914272</v>
      </c>
      <c r="H13" s="25">
        <v>-81950190</v>
      </c>
      <c r="I13" s="25">
        <f t="shared" si="2"/>
        <v>-964082</v>
      </c>
      <c r="J13" s="26">
        <f t="shared" si="3"/>
        <v>1.1764243621643831E-2</v>
      </c>
    </row>
    <row r="14" spans="1:10" x14ac:dyDescent="0.3">
      <c r="A14" s="6" t="s">
        <v>17</v>
      </c>
      <c r="B14" s="14" t="s">
        <v>65</v>
      </c>
      <c r="C14" s="21">
        <v>-2046251.38</v>
      </c>
      <c r="D14" s="22">
        <v>-1320000</v>
      </c>
      <c r="E14" s="22">
        <f t="shared" si="0"/>
        <v>-726251.37999999989</v>
      </c>
      <c r="F14" s="23">
        <f t="shared" si="1"/>
        <v>0.5501904393939393</v>
      </c>
      <c r="G14" s="24">
        <v>-46064330</v>
      </c>
      <c r="H14" s="25">
        <v>-42893430</v>
      </c>
      <c r="I14" s="25">
        <f t="shared" si="2"/>
        <v>-3170900</v>
      </c>
      <c r="J14" s="26">
        <f t="shared" si="3"/>
        <v>7.3925074306251559E-2</v>
      </c>
    </row>
    <row r="15" spans="1:10" x14ac:dyDescent="0.3">
      <c r="A15" s="6" t="s">
        <v>18</v>
      </c>
      <c r="B15" s="14" t="s">
        <v>66</v>
      </c>
      <c r="C15" s="21">
        <v>7309735.9900000002</v>
      </c>
      <c r="D15" s="22">
        <v>11442958.07</v>
      </c>
      <c r="E15" s="22">
        <f t="shared" si="0"/>
        <v>-4133222.08</v>
      </c>
      <c r="F15" s="23">
        <f t="shared" si="1"/>
        <v>-0.36120223937865042</v>
      </c>
      <c r="G15" s="24">
        <v>203950650</v>
      </c>
      <c r="H15" s="25">
        <v>184849403</v>
      </c>
      <c r="I15" s="25">
        <f t="shared" si="2"/>
        <v>19101247</v>
      </c>
      <c r="J15" s="26">
        <f t="shared" si="3"/>
        <v>0.10333410165246787</v>
      </c>
    </row>
    <row r="16" spans="1:10" x14ac:dyDescent="0.3">
      <c r="A16" s="6" t="s">
        <v>19</v>
      </c>
      <c r="B16" s="14" t="s">
        <v>67</v>
      </c>
      <c r="C16" s="21">
        <v>2548711.0699999998</v>
      </c>
      <c r="D16" s="22">
        <v>5897720.7300000004</v>
      </c>
      <c r="E16" s="22">
        <f t="shared" si="0"/>
        <v>-3349009.6600000006</v>
      </c>
      <c r="F16" s="23">
        <f t="shared" si="1"/>
        <v>-0.56784812528754658</v>
      </c>
      <c r="G16" s="24">
        <v>99145525</v>
      </c>
      <c r="H16" s="25">
        <v>114866688</v>
      </c>
      <c r="I16" s="25">
        <f t="shared" si="2"/>
        <v>-15721163</v>
      </c>
      <c r="J16" s="26">
        <f t="shared" si="3"/>
        <v>-0.13686442321728645</v>
      </c>
    </row>
    <row r="17" spans="1:10" x14ac:dyDescent="0.3">
      <c r="A17" s="6" t="s">
        <v>20</v>
      </c>
      <c r="B17" s="14" t="s">
        <v>68</v>
      </c>
      <c r="C17" s="21">
        <v>560</v>
      </c>
      <c r="D17" s="22">
        <v>50400</v>
      </c>
      <c r="E17" s="22">
        <f t="shared" si="0"/>
        <v>-49840</v>
      </c>
      <c r="F17" s="23">
        <f t="shared" si="1"/>
        <v>-0.98888888888888893</v>
      </c>
      <c r="G17" s="24">
        <v>20444079</v>
      </c>
      <c r="H17" s="25">
        <v>13469741</v>
      </c>
      <c r="I17" s="25">
        <f t="shared" si="2"/>
        <v>6974338</v>
      </c>
      <c r="J17" s="26">
        <f t="shared" si="3"/>
        <v>0.51777818148099508</v>
      </c>
    </row>
    <row r="18" spans="1:10" x14ac:dyDescent="0.3">
      <c r="A18" s="6" t="s">
        <v>21</v>
      </c>
      <c r="B18" s="27" t="s">
        <v>69</v>
      </c>
      <c r="C18" s="28">
        <v>243525073.41</v>
      </c>
      <c r="D18" s="29">
        <v>257829483.58798534</v>
      </c>
      <c r="E18" s="29">
        <f t="shared" si="0"/>
        <v>-14304410.17798534</v>
      </c>
      <c r="F18" s="30">
        <f t="shared" si="1"/>
        <v>-5.5480118018015202E-2</v>
      </c>
      <c r="G18" s="31">
        <v>3677086633</v>
      </c>
      <c r="H18" s="32">
        <v>3715706800</v>
      </c>
      <c r="I18" s="32">
        <f t="shared" si="2"/>
        <v>-38620167</v>
      </c>
      <c r="J18" s="33">
        <f t="shared" si="3"/>
        <v>-1.0393760616418928E-2</v>
      </c>
    </row>
    <row r="19" spans="1:10" x14ac:dyDescent="0.3">
      <c r="A19" s="6" t="s">
        <v>22</v>
      </c>
    </row>
    <row r="20" spans="1:10" x14ac:dyDescent="0.3">
      <c r="A20" s="6" t="s">
        <v>23</v>
      </c>
      <c r="B20" s="34" t="s">
        <v>70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24</v>
      </c>
      <c r="B21" s="14" t="s">
        <v>29</v>
      </c>
      <c r="C21" s="21">
        <v>51121.91</v>
      </c>
      <c r="D21" s="22">
        <v>50587</v>
      </c>
      <c r="E21" s="22">
        <f>C21 - D21</f>
        <v>534.91000000000349</v>
      </c>
      <c r="F21" s="23">
        <f>IF(D21 =0,0,( C21 - D21 ) / D21 )</f>
        <v>1.0574060529385089E-2</v>
      </c>
      <c r="G21" s="24">
        <v>460428</v>
      </c>
      <c r="H21" s="25">
        <v>464746.81</v>
      </c>
      <c r="I21" s="25">
        <f>G21 - H21</f>
        <v>-4318.8099999999977</v>
      </c>
      <c r="J21" s="26">
        <f>IF(H21 =0,0,( G21 - H21 ) / H21 )</f>
        <v>-9.2928233332037237E-3</v>
      </c>
    </row>
    <row r="22" spans="1:10" x14ac:dyDescent="0.3">
      <c r="A22" s="6" t="s">
        <v>25</v>
      </c>
      <c r="B22" s="14" t="s">
        <v>31</v>
      </c>
      <c r="C22" s="21">
        <v>423371</v>
      </c>
      <c r="D22" s="22">
        <v>279350</v>
      </c>
      <c r="E22" s="22">
        <f>C22 - D22</f>
        <v>144021</v>
      </c>
      <c r="F22" s="23">
        <f>IF(D22 =0,0,( C22 - D22 ) / D22 )</f>
        <v>0.51555754429926615</v>
      </c>
      <c r="G22" s="24">
        <v>2259985</v>
      </c>
      <c r="H22" s="25">
        <v>1832655.0899999999</v>
      </c>
      <c r="I22" s="25">
        <f>G22 - H22</f>
        <v>427329.91000000015</v>
      </c>
      <c r="J22" s="26">
        <f>IF(H22 =0,0,( G22 - H22 ) / H22 )</f>
        <v>0.23317530523433092</v>
      </c>
    </row>
    <row r="23" spans="1:10" x14ac:dyDescent="0.3">
      <c r="A23" s="6" t="s">
        <v>26</v>
      </c>
      <c r="B23" s="14" t="s">
        <v>71</v>
      </c>
      <c r="C23" s="21">
        <v>474492.91</v>
      </c>
      <c r="D23" s="22">
        <v>329937</v>
      </c>
      <c r="E23" s="22">
        <f>C23 - D23</f>
        <v>144555.90999999997</v>
      </c>
      <c r="F23" s="23">
        <f>IF(D23 =0,0,( C23 - D23 ) / D23 )</f>
        <v>0.43813185547543915</v>
      </c>
      <c r="G23" s="24">
        <v>2720413</v>
      </c>
      <c r="H23" s="25">
        <v>2297401.9</v>
      </c>
      <c r="I23" s="25">
        <f>G23 - H23</f>
        <v>423011.10000000009</v>
      </c>
      <c r="J23" s="26">
        <f>IF(H23 =0,0,( G23 - H23 ) / H23 )</f>
        <v>0.18412585973747131</v>
      </c>
    </row>
    <row r="24" spans="1:10" x14ac:dyDescent="0.3">
      <c r="A24" s="6" t="s">
        <v>27</v>
      </c>
    </row>
    <row r="25" spans="1:10" x14ac:dyDescent="0.3">
      <c r="A25" s="6" t="s">
        <v>28</v>
      </c>
      <c r="B25" s="14" t="s">
        <v>34</v>
      </c>
      <c r="C25" s="21">
        <v>750</v>
      </c>
      <c r="D25" s="22">
        <v>375</v>
      </c>
      <c r="E25" s="22">
        <f>C25 - D25</f>
        <v>375</v>
      </c>
      <c r="F25" s="23">
        <f>IF(D25 =0,0,( C25 - D25 ) / D25 )</f>
        <v>1</v>
      </c>
      <c r="G25" s="24">
        <v>5898</v>
      </c>
      <c r="H25" s="25">
        <v>5897.7199999999993</v>
      </c>
      <c r="I25" s="25">
        <f>G25 - H25</f>
        <v>0.28000000000065484</v>
      </c>
      <c r="J25" s="26">
        <f>IF(H25 =0,0,( G25 - H25 ) / H25 )</f>
        <v>4.7475973766244392E-5</v>
      </c>
    </row>
    <row r="26" spans="1:10" x14ac:dyDescent="0.3">
      <c r="A26" s="6" t="s">
        <v>30</v>
      </c>
    </row>
    <row r="27" spans="1:10" x14ac:dyDescent="0.3">
      <c r="A27" s="6" t="s">
        <v>32</v>
      </c>
      <c r="B27" s="43" t="s">
        <v>72</v>
      </c>
      <c r="C27" s="44" t="s">
        <v>52</v>
      </c>
      <c r="D27" s="45" t="s">
        <v>52</v>
      </c>
      <c r="E27" s="45" t="s">
        <v>52</v>
      </c>
      <c r="F27" s="46" t="s">
        <v>52</v>
      </c>
      <c r="G27" s="47" t="s">
        <v>52</v>
      </c>
      <c r="H27" s="48" t="s">
        <v>52</v>
      </c>
      <c r="I27" s="48" t="s">
        <v>52</v>
      </c>
      <c r="J27" s="49" t="s">
        <v>52</v>
      </c>
    </row>
    <row r="28" spans="1:10" x14ac:dyDescent="0.3">
      <c r="A28" s="6" t="s">
        <v>33</v>
      </c>
      <c r="B28" s="14" t="s">
        <v>73</v>
      </c>
      <c r="C28" s="21">
        <v>132869.47</v>
      </c>
      <c r="D28" s="22">
        <v>0</v>
      </c>
      <c r="E28" s="22">
        <f>C28 - D28</f>
        <v>132869.47</v>
      </c>
      <c r="F28" s="50">
        <f>IF(D28 =0,0,( C28 - D28 ) / D28 )</f>
        <v>0</v>
      </c>
      <c r="G28" s="24">
        <v>-1442700</v>
      </c>
      <c r="H28" s="25">
        <v>-662934</v>
      </c>
      <c r="I28" s="25">
        <f>G28 - H28</f>
        <v>-779766</v>
      </c>
      <c r="J28" s="51">
        <f>IF(H28 =0,0,( G28 - H28 ) / H28 )</f>
        <v>1.1762347382997402</v>
      </c>
    </row>
    <row r="29" spans="1:10" x14ac:dyDescent="0.3">
      <c r="A29" s="6" t="s">
        <v>35</v>
      </c>
      <c r="B29" s="14" t="s">
        <v>74</v>
      </c>
      <c r="C29" s="21">
        <v>193513.51</v>
      </c>
      <c r="D29" s="22">
        <v>0</v>
      </c>
      <c r="E29" s="22">
        <f>C29 - D29</f>
        <v>193513.51</v>
      </c>
      <c r="F29" s="52">
        <f>IF(D29 =0,0,( C29 - D29 ) / D29 )</f>
        <v>0</v>
      </c>
      <c r="G29" s="24">
        <v>25937</v>
      </c>
      <c r="H29" s="25">
        <v>255266</v>
      </c>
      <c r="I29" s="25">
        <f>G29 - H29</f>
        <v>-229329</v>
      </c>
      <c r="J29" s="53">
        <f>IF(H29 =0,0,( G29 - H29 ) / H29 )</f>
        <v>-0.89839226532323146</v>
      </c>
    </row>
    <row r="30" spans="1:10" x14ac:dyDescent="0.3">
      <c r="A30" s="6" t="s">
        <v>36</v>
      </c>
      <c r="B30" s="14" t="s">
        <v>75</v>
      </c>
      <c r="C30" s="21">
        <v>-62676.11</v>
      </c>
      <c r="D30" s="22">
        <v>0</v>
      </c>
      <c r="E30" s="22">
        <f>C30 - D30</f>
        <v>-62676.11</v>
      </c>
      <c r="F30" s="54">
        <f>IF(D30 =0,0,( C30 - D30 ) / D30 )</f>
        <v>0</v>
      </c>
      <c r="G30" s="24">
        <v>466871</v>
      </c>
      <c r="H30" s="25">
        <v>-708798</v>
      </c>
      <c r="I30" s="25">
        <f>G30 - H30</f>
        <v>1175669</v>
      </c>
      <c r="J30" s="55">
        <f>IF(H30 =0,0,( G30 - H30 ) / H30 )</f>
        <v>-1.6586799059816759</v>
      </c>
    </row>
    <row r="31" spans="1:10" x14ac:dyDescent="0.3">
      <c r="A31" s="6" t="s">
        <v>37</v>
      </c>
      <c r="B31" s="56" t="s">
        <v>76</v>
      </c>
      <c r="C31" s="57">
        <v>244264023.19</v>
      </c>
      <c r="D31" s="58">
        <v>258159796</v>
      </c>
      <c r="E31" s="58">
        <f>C31 - D31</f>
        <v>-13895772.810000002</v>
      </c>
      <c r="F31" s="59">
        <f>IF(D31 =0,0,( C31 - D31 ) / D31 )</f>
        <v>-5.3826246477201287E-2</v>
      </c>
      <c r="G31" s="60">
        <v>3678863052</v>
      </c>
      <c r="H31" s="61">
        <v>3716893637</v>
      </c>
      <c r="I31" s="61">
        <f>G31 - H31</f>
        <v>-38030585</v>
      </c>
      <c r="J31" s="62">
        <f>IF(H31 =0,0,( G31 - H31 ) / H31 )</f>
        <v>-1.0231819555292806E-2</v>
      </c>
    </row>
    <row r="32" spans="1:10" x14ac:dyDescent="0.3">
      <c r="A32" s="6" t="s">
        <v>38</v>
      </c>
    </row>
    <row r="33" spans="1:10" x14ac:dyDescent="0.3">
      <c r="A33" s="6" t="s">
        <v>39</v>
      </c>
      <c r="B33" s="63" t="s">
        <v>77</v>
      </c>
      <c r="C33" s="64" t="s">
        <v>52</v>
      </c>
      <c r="D33" s="65" t="s">
        <v>52</v>
      </c>
      <c r="E33" s="65" t="s">
        <v>52</v>
      </c>
      <c r="F33" s="66" t="s">
        <v>52</v>
      </c>
      <c r="G33" s="67" t="s">
        <v>52</v>
      </c>
      <c r="H33" s="68" t="s">
        <v>52</v>
      </c>
      <c r="I33" s="68" t="s">
        <v>52</v>
      </c>
      <c r="J33" s="69" t="s">
        <v>52</v>
      </c>
    </row>
    <row r="34" spans="1:10" x14ac:dyDescent="0.3">
      <c r="A34" s="6" t="s">
        <v>40</v>
      </c>
      <c r="B34" s="14" t="s">
        <v>78</v>
      </c>
      <c r="C34" s="21">
        <v>7520349923</v>
      </c>
      <c r="D34" s="22">
        <v>7989256624</v>
      </c>
      <c r="E34" s="22">
        <f>C34 - D34</f>
        <v>-468906701</v>
      </c>
      <c r="F34" s="23">
        <f>IF(D34 =0,0,( C34 - D34 ) / D34 )</f>
        <v>-5.8692156613343503E-2</v>
      </c>
      <c r="G34" s="24">
        <v>104389051746</v>
      </c>
      <c r="H34" s="25">
        <v>105514819018</v>
      </c>
      <c r="I34" s="25">
        <f>G34 - H34</f>
        <v>-1125767272</v>
      </c>
      <c r="J34" s="26">
        <f>IF(H34 =0,0,( G34 - H34 ) / H34 )</f>
        <v>-1.066928117279861E-2</v>
      </c>
    </row>
    <row r="35" spans="1:10" x14ac:dyDescent="0.3">
      <c r="A35" s="6" t="s">
        <v>41</v>
      </c>
      <c r="B35" s="14" t="s">
        <v>79</v>
      </c>
      <c r="C35" s="21">
        <v>385273615</v>
      </c>
      <c r="D35" s="22">
        <v>358799599</v>
      </c>
      <c r="E35" s="22">
        <f>C35 - D35</f>
        <v>26474016</v>
      </c>
      <c r="F35" s="23">
        <f>IF(D35 =0,0,( C35 - D35 ) / D35 )</f>
        <v>7.378496540627405E-2</v>
      </c>
      <c r="G35" s="24">
        <v>5374839339</v>
      </c>
      <c r="H35" s="25">
        <v>5099313468</v>
      </c>
      <c r="I35" s="25">
        <f>G35 - H35</f>
        <v>275525871</v>
      </c>
      <c r="J35" s="26">
        <f>IF(H35 =0,0,( G35 - H35 ) / H35 )</f>
        <v>5.4031954052054756E-2</v>
      </c>
    </row>
    <row r="36" spans="1:10" x14ac:dyDescent="0.3">
      <c r="A36" s="6" t="s">
        <v>42</v>
      </c>
      <c r="B36" s="14" t="s">
        <v>80</v>
      </c>
      <c r="C36" s="70">
        <v>7905623538</v>
      </c>
      <c r="D36" s="71">
        <v>8348056223</v>
      </c>
      <c r="E36" s="71">
        <f>C36 - D36</f>
        <v>-442432685</v>
      </c>
      <c r="F36" s="72">
        <f>IF(D36 =0,0,( C36 - D36 ) / D36 )</f>
        <v>-5.2998287647014093E-2</v>
      </c>
      <c r="G36" s="73">
        <v>109763891085</v>
      </c>
      <c r="H36" s="74">
        <v>110614132486</v>
      </c>
      <c r="I36" s="74">
        <f>G36 - H36</f>
        <v>-850241401</v>
      </c>
      <c r="J36" s="75">
        <f>IF(H36 =0,0,( G36 - H36 ) / H36 )</f>
        <v>-7.6865530822439144E-3</v>
      </c>
    </row>
    <row r="37" spans="1:10" x14ac:dyDescent="0.3">
      <c r="A37" s="6" t="s">
        <v>43</v>
      </c>
      <c r="B37" s="76" t="s">
        <v>81</v>
      </c>
      <c r="C37" s="77">
        <v>7905623538</v>
      </c>
      <c r="D37" s="78">
        <v>8348056223</v>
      </c>
      <c r="E37" s="78">
        <f>C37 - D37</f>
        <v>-442432685</v>
      </c>
      <c r="F37" s="79">
        <f>IF(D37 =0,0,( C37 - D37 ) / D37 )</f>
        <v>-5.2998287647014093E-2</v>
      </c>
      <c r="G37" s="80">
        <v>109763891085</v>
      </c>
      <c r="H37" s="81">
        <v>110614132486</v>
      </c>
      <c r="I37" s="81">
        <f>G37 - H37</f>
        <v>-850241401</v>
      </c>
      <c r="J37" s="82">
        <f>IF(H37 =0,0,( G37 - H37 ) / H37 )</f>
        <v>-7.6865530822439144E-3</v>
      </c>
    </row>
    <row r="38" spans="1:10" x14ac:dyDescent="0.3">
      <c r="A38" s="6" t="s">
        <v>44</v>
      </c>
      <c r="B38" s="14" t="s">
        <v>82</v>
      </c>
      <c r="C38" s="83">
        <v>0.9512659</v>
      </c>
      <c r="D38" s="84">
        <v>0.95701999999999998</v>
      </c>
      <c r="E38" s="84">
        <f>C38 - D38</f>
        <v>-5.7540999999999842E-3</v>
      </c>
      <c r="F38" s="85">
        <f>IF(D38 =0,0,( C38 - D38 ) / D38 )</f>
        <v>-6.0125180247016614E-3</v>
      </c>
      <c r="G38" s="86">
        <v>0.95103269999999995</v>
      </c>
      <c r="H38" s="87">
        <v>0.95389999999999997</v>
      </c>
      <c r="I38" s="87">
        <f>G38 - H38</f>
        <v>-2.8673000000000171E-3</v>
      </c>
      <c r="J38" s="88">
        <f>IF(H38 =0,0,( G38 - H38 ) / H38 )</f>
        <v>-3.0058706363350635E-3</v>
      </c>
    </row>
    <row r="39" spans="1:10" x14ac:dyDescent="0.3">
      <c r="A39" s="6" t="s">
        <v>45</v>
      </c>
    </row>
    <row r="40" spans="1:10" x14ac:dyDescent="0.3">
      <c r="A40" s="6" t="s">
        <v>46</v>
      </c>
      <c r="B40" s="89" t="s">
        <v>83</v>
      </c>
      <c r="C40" s="90" t="s">
        <v>52</v>
      </c>
      <c r="D40" s="91" t="s">
        <v>52</v>
      </c>
      <c r="E40" s="91" t="s">
        <v>52</v>
      </c>
      <c r="F40" s="92" t="s">
        <v>52</v>
      </c>
      <c r="G40" s="93" t="s">
        <v>52</v>
      </c>
      <c r="H40" s="94" t="s">
        <v>52</v>
      </c>
      <c r="I40" s="94" t="s">
        <v>52</v>
      </c>
      <c r="J40" s="95" t="s">
        <v>52</v>
      </c>
    </row>
    <row r="41" spans="1:10" x14ac:dyDescent="0.3">
      <c r="A41" s="6" t="s">
        <v>47</v>
      </c>
      <c r="B41" s="14" t="s">
        <v>84</v>
      </c>
      <c r="C41" s="21">
        <v>240017282.43203917</v>
      </c>
      <c r="D41" s="22">
        <v>260501747.24169838</v>
      </c>
      <c r="E41" s="22">
        <f>C41 - D41</f>
        <v>-20484464.809659213</v>
      </c>
      <c r="F41" s="23">
        <f>IF(D41 =0,0,( C41 - D41 ) / D41 )</f>
        <v>-7.8634654187763831E-2</v>
      </c>
      <c r="G41" s="24">
        <v>3416458833.0918088</v>
      </c>
      <c r="H41" s="25">
        <v>3452473007</v>
      </c>
      <c r="I41" s="25">
        <f>G41 - H41</f>
        <v>-36014173.908191204</v>
      </c>
      <c r="J41" s="26">
        <f>IF(H41 =0,0,( G41 - H41 ) / H41 )</f>
        <v>-1.0431413608497824E-2</v>
      </c>
    </row>
    <row r="42" spans="1:10" x14ac:dyDescent="0.3">
      <c r="A42" s="6" t="s">
        <v>48</v>
      </c>
    </row>
    <row r="43" spans="1:10" x14ac:dyDescent="0.3">
      <c r="A43" s="6" t="s">
        <v>49</v>
      </c>
      <c r="B43" s="96" t="s">
        <v>85</v>
      </c>
      <c r="C43" s="97" t="s">
        <v>52</v>
      </c>
      <c r="D43" s="98" t="s">
        <v>52</v>
      </c>
      <c r="E43" s="98" t="s">
        <v>52</v>
      </c>
      <c r="F43" s="99" t="s">
        <v>52</v>
      </c>
      <c r="G43" s="100" t="s">
        <v>52</v>
      </c>
      <c r="H43" s="101" t="s">
        <v>52</v>
      </c>
      <c r="I43" s="101" t="s">
        <v>52</v>
      </c>
      <c r="J43" s="102" t="s">
        <v>52</v>
      </c>
    </row>
    <row r="44" spans="1:10" x14ac:dyDescent="0.3">
      <c r="A44" s="6" t="s">
        <v>50</v>
      </c>
      <c r="B44" s="14" t="s">
        <v>86</v>
      </c>
      <c r="C44" s="21">
        <v>-12313801.083333334</v>
      </c>
      <c r="D44" s="22">
        <v>-12313801</v>
      </c>
      <c r="E44" s="22">
        <f>C44 - D44</f>
        <v>-8.333333395421505E-2</v>
      </c>
      <c r="F44" s="23">
        <f>IF(D44 =0,0,( C44 - D44 ) / D44 )</f>
        <v>6.7674744747145943E-9</v>
      </c>
      <c r="G44" s="24">
        <v>-147765613</v>
      </c>
      <c r="H44" s="25">
        <v>-147765612</v>
      </c>
      <c r="I44" s="25">
        <f>G44 - H44</f>
        <v>-1</v>
      </c>
      <c r="J44" s="26">
        <f>IF(H44 =0,0,( G44 - H44 ) / H44 )</f>
        <v>6.7674744242929812E-9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12</v>
      </c>
      <c r="B46" s="14" t="s">
        <v>87</v>
      </c>
      <c r="C46" s="21">
        <v>-1722090.04</v>
      </c>
      <c r="D46" s="22">
        <v>-1722090</v>
      </c>
      <c r="E46" s="22">
        <f t="shared" ref="E46:E57" si="4">C46 - D46</f>
        <v>-4.0000000037252903E-2</v>
      </c>
      <c r="F46" s="23">
        <f t="shared" ref="F46:F57" si="5">IF(D46 =0,0,( C46 - D46 ) / D46 )</f>
        <v>2.3227589752714958E-8</v>
      </c>
      <c r="G46" s="24">
        <v>-20665080</v>
      </c>
      <c r="H46" s="25">
        <v>-20665080</v>
      </c>
      <c r="I46" s="25">
        <f t="shared" ref="I46:I57" si="6">G46 - H46</f>
        <v>0</v>
      </c>
      <c r="J46" s="26">
        <f t="shared" ref="J46:J57" si="7">IF(H46 =0,0,( G46 - H46 ) / H46 )</f>
        <v>0</v>
      </c>
    </row>
    <row r="47" spans="1:10" x14ac:dyDescent="0.3">
      <c r="A47" s="6" t="s">
        <v>13</v>
      </c>
      <c r="B47" s="103" t="s">
        <v>88</v>
      </c>
      <c r="C47" s="104">
        <v>225981391.30870584</v>
      </c>
      <c r="D47" s="105">
        <v>246465856</v>
      </c>
      <c r="E47" s="105">
        <f t="shared" si="4"/>
        <v>-20484464.691294163</v>
      </c>
      <c r="F47" s="106">
        <f t="shared" si="5"/>
        <v>-8.3112789023783329E-2</v>
      </c>
      <c r="G47" s="107">
        <v>3248028140</v>
      </c>
      <c r="H47" s="108">
        <v>3284042314</v>
      </c>
      <c r="I47" s="108">
        <f t="shared" si="6"/>
        <v>-36014174</v>
      </c>
      <c r="J47" s="109">
        <f t="shared" si="7"/>
        <v>-1.0966415946125352E-2</v>
      </c>
    </row>
    <row r="48" spans="1:10" x14ac:dyDescent="0.3">
      <c r="A48" s="6" t="s">
        <v>15</v>
      </c>
      <c r="B48" s="14" t="s">
        <v>89</v>
      </c>
      <c r="C48" s="110">
        <v>244264023.19</v>
      </c>
      <c r="D48" s="111">
        <v>258159795.58798534</v>
      </c>
      <c r="E48" s="111">
        <f t="shared" si="4"/>
        <v>-13895772.397985339</v>
      </c>
      <c r="F48" s="112">
        <f t="shared" si="5"/>
        <v>-5.3826244967138656E-2</v>
      </c>
      <c r="G48" s="113">
        <v>3678863052</v>
      </c>
      <c r="H48" s="114">
        <v>3716893634</v>
      </c>
      <c r="I48" s="114">
        <f t="shared" si="6"/>
        <v>-38030582</v>
      </c>
      <c r="J48" s="115">
        <f t="shared" si="7"/>
        <v>-1.023181875642557E-2</v>
      </c>
    </row>
    <row r="49" spans="1:10" x14ac:dyDescent="0.3">
      <c r="A49" s="6" t="s">
        <v>16</v>
      </c>
      <c r="B49" s="14" t="s">
        <v>90</v>
      </c>
      <c r="C49" s="21">
        <v>244264023.19</v>
      </c>
      <c r="D49" s="22">
        <v>258159796</v>
      </c>
      <c r="E49" s="22">
        <f t="shared" si="4"/>
        <v>-13895772.810000002</v>
      </c>
      <c r="F49" s="23">
        <f t="shared" si="5"/>
        <v>-5.3826246477201287E-2</v>
      </c>
      <c r="G49" s="24">
        <v>3678863052</v>
      </c>
      <c r="H49" s="25">
        <v>3716893637</v>
      </c>
      <c r="I49" s="25">
        <f t="shared" si="6"/>
        <v>-38030585</v>
      </c>
      <c r="J49" s="26">
        <f t="shared" si="7"/>
        <v>-1.0231819555292806E-2</v>
      </c>
    </row>
    <row r="50" spans="1:10" x14ac:dyDescent="0.3">
      <c r="A50" s="6" t="s">
        <v>17</v>
      </c>
      <c r="B50" s="14" t="s">
        <v>91</v>
      </c>
      <c r="C50" s="116">
        <v>0.9512659</v>
      </c>
      <c r="D50" s="117">
        <v>0.95701999999999998</v>
      </c>
      <c r="E50" s="117">
        <f t="shared" si="4"/>
        <v>-5.7540999999999842E-3</v>
      </c>
      <c r="F50" s="118">
        <f t="shared" si="5"/>
        <v>-6.0125180247016614E-3</v>
      </c>
      <c r="G50" s="119">
        <v>0</v>
      </c>
      <c r="H50" s="120">
        <v>0</v>
      </c>
      <c r="I50" s="120">
        <f t="shared" si="6"/>
        <v>0</v>
      </c>
      <c r="J50" s="121">
        <f t="shared" si="7"/>
        <v>0</v>
      </c>
    </row>
    <row r="51" spans="1:10" x14ac:dyDescent="0.3">
      <c r="A51" s="6" t="s">
        <v>18</v>
      </c>
      <c r="B51" s="14" t="s">
        <v>92</v>
      </c>
      <c r="C51" s="122">
        <v>232752724.3180553</v>
      </c>
      <c r="D51" s="123">
        <v>247481626.27658579</v>
      </c>
      <c r="E51" s="123">
        <f t="shared" si="4"/>
        <v>-14728901.958530486</v>
      </c>
      <c r="F51" s="124">
        <f t="shared" si="5"/>
        <v>-5.9515133224756836E-2</v>
      </c>
      <c r="G51" s="125">
        <v>3504345523</v>
      </c>
      <c r="H51" s="126">
        <v>3550459440</v>
      </c>
      <c r="I51" s="126">
        <f t="shared" si="6"/>
        <v>-46113917</v>
      </c>
      <c r="J51" s="127">
        <f t="shared" si="7"/>
        <v>-1.2988154851305667E-2</v>
      </c>
    </row>
    <row r="52" spans="1:10" x14ac:dyDescent="0.3">
      <c r="A52" s="6" t="s">
        <v>19</v>
      </c>
      <c r="B52" s="14" t="s">
        <v>93</v>
      </c>
      <c r="C52" s="128">
        <v>-6771333.0093494654</v>
      </c>
      <c r="D52" s="129">
        <v>-1015770.2765857875</v>
      </c>
      <c r="E52" s="129">
        <f t="shared" si="4"/>
        <v>-5755562.7327636778</v>
      </c>
      <c r="F52" s="130">
        <f t="shared" si="5"/>
        <v>5.6662051109718492</v>
      </c>
      <c r="G52" s="131">
        <v>-256317383</v>
      </c>
      <c r="H52" s="132">
        <v>-266417126</v>
      </c>
      <c r="I52" s="132">
        <f t="shared" si="6"/>
        <v>10099743</v>
      </c>
      <c r="J52" s="133">
        <f t="shared" si="7"/>
        <v>-3.790951111753979E-2</v>
      </c>
    </row>
    <row r="53" spans="1:10" x14ac:dyDescent="0.3">
      <c r="A53" s="6" t="s">
        <v>20</v>
      </c>
      <c r="B53" s="14" t="s">
        <v>94</v>
      </c>
      <c r="C53" s="134">
        <v>-19449.27269413515</v>
      </c>
      <c r="D53" s="135">
        <v>-13614.8</v>
      </c>
      <c r="E53" s="135">
        <f t="shared" si="4"/>
        <v>-5834.472694135151</v>
      </c>
      <c r="F53" s="136">
        <f t="shared" si="5"/>
        <v>0.42853899389892991</v>
      </c>
      <c r="G53" s="137">
        <v>-155986</v>
      </c>
      <c r="H53" s="138">
        <v>-145081</v>
      </c>
      <c r="I53" s="138">
        <f t="shared" si="6"/>
        <v>-10905</v>
      </c>
      <c r="J53" s="139">
        <f t="shared" si="7"/>
        <v>7.516490787904688E-2</v>
      </c>
    </row>
    <row r="54" spans="1:10" x14ac:dyDescent="0.3">
      <c r="A54" s="6" t="s">
        <v>21</v>
      </c>
      <c r="B54" s="14" t="s">
        <v>95</v>
      </c>
      <c r="C54" s="21">
        <v>-261996387.97</v>
      </c>
      <c r="D54" s="22">
        <v>-277846622.22000003</v>
      </c>
      <c r="E54" s="22">
        <f t="shared" si="4"/>
        <v>15850234.25000003</v>
      </c>
      <c r="F54" s="23">
        <f t="shared" si="5"/>
        <v>-5.7046704845127659E-2</v>
      </c>
      <c r="G54" s="24">
        <v>-147765613</v>
      </c>
      <c r="H54" s="25">
        <v>-147765613</v>
      </c>
      <c r="I54" s="25">
        <f t="shared" si="6"/>
        <v>0</v>
      </c>
      <c r="J54" s="26">
        <f t="shared" si="7"/>
        <v>0</v>
      </c>
    </row>
    <row r="55" spans="1:10" x14ac:dyDescent="0.3">
      <c r="A55" s="6" t="s">
        <v>22</v>
      </c>
      <c r="B55" s="14" t="s">
        <v>96</v>
      </c>
      <c r="C55" s="140">
        <v>-98482</v>
      </c>
      <c r="D55" s="141">
        <v>-98482</v>
      </c>
      <c r="E55" s="141">
        <f t="shared" si="4"/>
        <v>0</v>
      </c>
      <c r="F55" s="142">
        <f t="shared" si="5"/>
        <v>0</v>
      </c>
      <c r="G55" s="143">
        <v>-98482</v>
      </c>
      <c r="H55" s="144">
        <v>-98482</v>
      </c>
      <c r="I55" s="144">
        <f t="shared" si="6"/>
        <v>0</v>
      </c>
      <c r="J55" s="145">
        <f t="shared" si="7"/>
        <v>0</v>
      </c>
    </row>
    <row r="56" spans="1:10" x14ac:dyDescent="0.3">
      <c r="A56" s="6" t="s">
        <v>23</v>
      </c>
      <c r="B56" s="14" t="s">
        <v>97</v>
      </c>
      <c r="C56" s="21">
        <v>12313801.083333334</v>
      </c>
      <c r="D56" s="22">
        <v>12313801.08</v>
      </c>
      <c r="E56" s="22">
        <f t="shared" si="4"/>
        <v>3.3333338797092438E-3</v>
      </c>
      <c r="F56" s="23">
        <f t="shared" si="5"/>
        <v>2.706990195840685E-10</v>
      </c>
      <c r="G56" s="24">
        <v>147765613</v>
      </c>
      <c r="H56" s="25">
        <v>147765613</v>
      </c>
      <c r="I56" s="25">
        <f t="shared" si="6"/>
        <v>0</v>
      </c>
      <c r="J56" s="26">
        <f t="shared" si="7"/>
        <v>0</v>
      </c>
    </row>
    <row r="57" spans="1:10" x14ac:dyDescent="0.3">
      <c r="A57" s="6" t="s">
        <v>24</v>
      </c>
      <c r="B57" s="146" t="s">
        <v>98</v>
      </c>
      <c r="C57" s="147">
        <v>-256571851.16871026</v>
      </c>
      <c r="D57" s="148">
        <v>-266660687.66</v>
      </c>
      <c r="E57" s="148">
        <f t="shared" si="4"/>
        <v>10088836.491289735</v>
      </c>
      <c r="F57" s="149">
        <f t="shared" si="5"/>
        <v>-3.7833985128521416E-2</v>
      </c>
      <c r="G57" s="150">
        <v>-256571851</v>
      </c>
      <c r="H57" s="151">
        <v>-266660688</v>
      </c>
      <c r="I57" s="151">
        <f t="shared" si="6"/>
        <v>10088837</v>
      </c>
      <c r="J57" s="152">
        <f t="shared" si="7"/>
        <v>-3.7833986987988268E-2</v>
      </c>
    </row>
    <row r="58" spans="1:10" x14ac:dyDescent="0.3">
      <c r="A58" s="6" t="s">
        <v>25</v>
      </c>
    </row>
    <row r="59" spans="1:10" x14ac:dyDescent="0.3">
      <c r="A59" s="6" t="s">
        <v>26</v>
      </c>
      <c r="B59" s="153" t="s">
        <v>99</v>
      </c>
      <c r="C59" s="154" t="s">
        <v>52</v>
      </c>
      <c r="D59" s="155" t="s">
        <v>52</v>
      </c>
      <c r="E59" s="155" t="s">
        <v>52</v>
      </c>
      <c r="F59" s="156" t="s">
        <v>52</v>
      </c>
      <c r="G59" s="157" t="s">
        <v>52</v>
      </c>
      <c r="H59" s="158" t="s">
        <v>52</v>
      </c>
      <c r="I59" s="158" t="s">
        <v>52</v>
      </c>
      <c r="J59" s="159" t="s">
        <v>52</v>
      </c>
    </row>
    <row r="60" spans="1:10" x14ac:dyDescent="0.3">
      <c r="A60" s="6" t="s">
        <v>27</v>
      </c>
      <c r="B60" s="14" t="s">
        <v>100</v>
      </c>
      <c r="C60" s="160">
        <v>-262094869.97</v>
      </c>
      <c r="D60" s="161">
        <v>0</v>
      </c>
      <c r="E60" s="161">
        <f t="shared" ref="E60:E69" si="8">C60 - D60</f>
        <v>-262094869.97</v>
      </c>
      <c r="F60" s="162">
        <f t="shared" ref="F60:F69" si="9">IF(D60 =0,0,( C60 - D60 ) / D60 )</f>
        <v>0</v>
      </c>
      <c r="G60" s="163">
        <v>0</v>
      </c>
      <c r="H60" s="164">
        <v>0</v>
      </c>
      <c r="I60" s="164">
        <f t="shared" ref="I60:I69" si="10">G60 - H60</f>
        <v>0</v>
      </c>
      <c r="J60" s="165">
        <f t="shared" ref="J60:J69" si="11">IF(H60 =0,0,( G60 - H60 ) / H60 )</f>
        <v>0</v>
      </c>
    </row>
    <row r="61" spans="1:10" x14ac:dyDescent="0.3">
      <c r="A61" s="6" t="s">
        <v>28</v>
      </c>
      <c r="B61" s="14" t="s">
        <v>101</v>
      </c>
      <c r="C61" s="166">
        <v>-256552401.89601615</v>
      </c>
      <c r="D61" s="167">
        <v>0</v>
      </c>
      <c r="E61" s="167">
        <f t="shared" si="8"/>
        <v>-256552401.89601615</v>
      </c>
      <c r="F61" s="168">
        <f t="shared" si="9"/>
        <v>0</v>
      </c>
      <c r="G61" s="169">
        <v>0</v>
      </c>
      <c r="H61" s="170">
        <v>0</v>
      </c>
      <c r="I61" s="170">
        <f t="shared" si="10"/>
        <v>0</v>
      </c>
      <c r="J61" s="171">
        <f t="shared" si="11"/>
        <v>0</v>
      </c>
    </row>
    <row r="62" spans="1:10" x14ac:dyDescent="0.3">
      <c r="A62" s="6" t="s">
        <v>30</v>
      </c>
      <c r="B62" s="14" t="s">
        <v>102</v>
      </c>
      <c r="C62" s="172">
        <v>-518647271.86601615</v>
      </c>
      <c r="D62" s="173">
        <v>0</v>
      </c>
      <c r="E62" s="173">
        <f t="shared" si="8"/>
        <v>-518647271.86601615</v>
      </c>
      <c r="F62" s="174">
        <f t="shared" si="9"/>
        <v>0</v>
      </c>
      <c r="G62" s="175">
        <v>0</v>
      </c>
      <c r="H62" s="176">
        <v>0</v>
      </c>
      <c r="I62" s="176">
        <f t="shared" si="10"/>
        <v>0</v>
      </c>
      <c r="J62" s="177">
        <f t="shared" si="11"/>
        <v>0</v>
      </c>
    </row>
    <row r="63" spans="1:10" x14ac:dyDescent="0.3">
      <c r="A63" s="6" t="s">
        <v>32</v>
      </c>
      <c r="B63" s="14" t="s">
        <v>103</v>
      </c>
      <c r="C63" s="178">
        <v>-259323635.93300807</v>
      </c>
      <c r="D63" s="179">
        <v>0</v>
      </c>
      <c r="E63" s="179">
        <f t="shared" si="8"/>
        <v>-259323635.93300807</v>
      </c>
      <c r="F63" s="180">
        <f t="shared" si="9"/>
        <v>0</v>
      </c>
      <c r="G63" s="181">
        <v>0</v>
      </c>
      <c r="H63" s="182">
        <v>0</v>
      </c>
      <c r="I63" s="182">
        <f t="shared" si="10"/>
        <v>0</v>
      </c>
      <c r="J63" s="183">
        <f t="shared" si="11"/>
        <v>0</v>
      </c>
    </row>
    <row r="64" spans="1:10" x14ac:dyDescent="0.3">
      <c r="A64" s="6" t="s">
        <v>33</v>
      </c>
      <c r="B64" s="14" t="s">
        <v>104</v>
      </c>
      <c r="C64" s="184">
        <v>8.0000000000000004E-4</v>
      </c>
      <c r="D64" s="185">
        <v>0</v>
      </c>
      <c r="E64" s="185">
        <f t="shared" si="8"/>
        <v>8.0000000000000004E-4</v>
      </c>
      <c r="F64" s="186">
        <f t="shared" si="9"/>
        <v>0</v>
      </c>
      <c r="G64" s="187">
        <v>0</v>
      </c>
      <c r="H64" s="188">
        <v>0</v>
      </c>
      <c r="I64" s="188">
        <f t="shared" si="10"/>
        <v>0</v>
      </c>
      <c r="J64" s="189">
        <f t="shared" si="11"/>
        <v>0</v>
      </c>
    </row>
    <row r="65" spans="1:10" x14ac:dyDescent="0.3">
      <c r="A65" s="6" t="s">
        <v>35</v>
      </c>
      <c r="B65" s="14" t="s">
        <v>105</v>
      </c>
      <c r="C65" s="190">
        <v>1E-3</v>
      </c>
      <c r="D65" s="191">
        <v>0</v>
      </c>
      <c r="E65" s="191">
        <f t="shared" si="8"/>
        <v>1E-3</v>
      </c>
      <c r="F65" s="192">
        <f t="shared" si="9"/>
        <v>0</v>
      </c>
      <c r="G65" s="193">
        <v>0</v>
      </c>
      <c r="H65" s="194">
        <v>0</v>
      </c>
      <c r="I65" s="194">
        <f t="shared" si="10"/>
        <v>0</v>
      </c>
      <c r="J65" s="195">
        <f t="shared" si="11"/>
        <v>0</v>
      </c>
    </row>
    <row r="66" spans="1:10" x14ac:dyDescent="0.3">
      <c r="A66" s="6" t="s">
        <v>36</v>
      </c>
      <c r="B66" s="14" t="s">
        <v>106</v>
      </c>
      <c r="C66" s="196">
        <v>1.8E-3</v>
      </c>
      <c r="D66" s="197">
        <v>0</v>
      </c>
      <c r="E66" s="197">
        <f t="shared" si="8"/>
        <v>1.8E-3</v>
      </c>
      <c r="F66" s="198">
        <f t="shared" si="9"/>
        <v>0</v>
      </c>
      <c r="G66" s="199">
        <v>0</v>
      </c>
      <c r="H66" s="200">
        <v>0</v>
      </c>
      <c r="I66" s="200">
        <f t="shared" si="10"/>
        <v>0</v>
      </c>
      <c r="J66" s="201">
        <f t="shared" si="11"/>
        <v>0</v>
      </c>
    </row>
    <row r="67" spans="1:10" x14ac:dyDescent="0.3">
      <c r="A67" s="6" t="s">
        <v>37</v>
      </c>
      <c r="B67" s="14" t="s">
        <v>107</v>
      </c>
      <c r="C67" s="202">
        <v>8.9999999999999998E-4</v>
      </c>
      <c r="D67" s="203">
        <v>0</v>
      </c>
      <c r="E67" s="203">
        <f t="shared" si="8"/>
        <v>8.9999999999999998E-4</v>
      </c>
      <c r="F67" s="204">
        <f t="shared" si="9"/>
        <v>0</v>
      </c>
      <c r="G67" s="205">
        <v>0</v>
      </c>
      <c r="H67" s="206">
        <v>0</v>
      </c>
      <c r="I67" s="206">
        <f t="shared" si="10"/>
        <v>0</v>
      </c>
      <c r="J67" s="207">
        <f t="shared" si="11"/>
        <v>0</v>
      </c>
    </row>
    <row r="68" spans="1:10" x14ac:dyDescent="0.3">
      <c r="A68" s="6" t="s">
        <v>38</v>
      </c>
      <c r="B68" s="14" t="s">
        <v>108</v>
      </c>
      <c r="C68" s="208">
        <v>7.4999999999999993E-5</v>
      </c>
      <c r="D68" s="209">
        <v>0</v>
      </c>
      <c r="E68" s="209">
        <f t="shared" si="8"/>
        <v>7.4999999999999993E-5</v>
      </c>
      <c r="F68" s="210">
        <f t="shared" si="9"/>
        <v>0</v>
      </c>
      <c r="G68" s="211">
        <v>0</v>
      </c>
      <c r="H68" s="212">
        <v>0</v>
      </c>
      <c r="I68" s="212">
        <f t="shared" si="10"/>
        <v>0</v>
      </c>
      <c r="J68" s="213">
        <f t="shared" si="11"/>
        <v>0</v>
      </c>
    </row>
    <row r="69" spans="1:10" x14ac:dyDescent="0.3">
      <c r="A69" s="6" t="s">
        <v>39</v>
      </c>
      <c r="B69" s="214" t="s">
        <v>109</v>
      </c>
      <c r="C69" s="215">
        <v>-19449.27269413515</v>
      </c>
      <c r="D69" s="216">
        <v>0</v>
      </c>
      <c r="E69" s="216">
        <f t="shared" si="8"/>
        <v>-19449.27269413515</v>
      </c>
      <c r="F69" s="217">
        <f t="shared" si="9"/>
        <v>0</v>
      </c>
      <c r="G69" s="218">
        <v>0</v>
      </c>
      <c r="H69" s="219">
        <v>0</v>
      </c>
      <c r="I69" s="219">
        <f t="shared" si="10"/>
        <v>0</v>
      </c>
      <c r="J69" s="220">
        <f t="shared" si="11"/>
        <v>0</v>
      </c>
    </row>
    <row r="70" spans="1:10" x14ac:dyDescent="0.3">
      <c r="A70" s="6" t="s">
        <v>40</v>
      </c>
      <c r="B70" s="221" t="s">
        <v>52</v>
      </c>
    </row>
    <row r="71" spans="1:10" x14ac:dyDescent="0.3">
      <c r="A71" s="6" t="s">
        <v>41</v>
      </c>
      <c r="B71" s="221" t="s">
        <v>110</v>
      </c>
    </row>
    <row r="72" spans="1:10" x14ac:dyDescent="0.3">
      <c r="A72" s="6" t="s">
        <v>42</v>
      </c>
      <c r="B72" s="221" t="s">
        <v>111</v>
      </c>
    </row>
    <row r="73" spans="1:10" x14ac:dyDescent="0.3">
      <c r="A73" s="6" t="s">
        <v>43</v>
      </c>
      <c r="B73" s="221" t="s">
        <v>112</v>
      </c>
    </row>
    <row r="74" spans="1:10" x14ac:dyDescent="0.3">
      <c r="A74" s="6" t="s">
        <v>44</v>
      </c>
      <c r="B74" s="221" t="s">
        <v>54</v>
      </c>
    </row>
    <row r="75" spans="1:10" x14ac:dyDescent="0.3">
      <c r="A75" s="6" t="s">
        <v>45</v>
      </c>
      <c r="B75" s="221" t="s">
        <v>55</v>
      </c>
    </row>
    <row r="76" spans="1:10" x14ac:dyDescent="0.3">
      <c r="A76" s="6" t="s">
        <v>46</v>
      </c>
      <c r="B76" s="222" t="s">
        <v>52</v>
      </c>
    </row>
    <row r="77" spans="1:10" x14ac:dyDescent="0.3">
      <c r="A77" s="6" t="s">
        <v>47</v>
      </c>
      <c r="B77" s="222" t="s">
        <v>113</v>
      </c>
    </row>
    <row r="78" spans="1:10" x14ac:dyDescent="0.3">
      <c r="A78" s="6" t="s">
        <v>48</v>
      </c>
    </row>
    <row r="79" spans="1:10" x14ac:dyDescent="0.3">
      <c r="A79" s="6" t="s">
        <v>49</v>
      </c>
    </row>
    <row r="80" spans="1:10" x14ac:dyDescent="0.3">
      <c r="A80" s="6" t="s">
        <v>50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412" customFormat="1" x14ac:dyDescent="0.3">
      <c r="B1" s="412" t="s">
        <v>208</v>
      </c>
    </row>
    <row r="2" spans="1:13" s="412" customFormat="1" x14ac:dyDescent="0.3">
      <c r="B2" s="412" t="s">
        <v>207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68" t="s">
        <v>114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69" t="s">
        <v>0</v>
      </c>
      <c r="C6" s="369" t="s">
        <v>1</v>
      </c>
      <c r="D6" s="369" t="s">
        <v>2</v>
      </c>
      <c r="E6" s="369" t="s">
        <v>3</v>
      </c>
      <c r="F6" s="369" t="s">
        <v>4</v>
      </c>
      <c r="G6" s="369" t="s">
        <v>5</v>
      </c>
      <c r="H6" s="369" t="s">
        <v>6</v>
      </c>
      <c r="I6" s="369" t="s">
        <v>7</v>
      </c>
      <c r="J6" s="369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70" t="s">
        <v>9</v>
      </c>
      <c r="B8" s="370" t="s">
        <v>115</v>
      </c>
      <c r="C8" s="370" t="s">
        <v>116</v>
      </c>
      <c r="D8" s="370" t="s">
        <v>117</v>
      </c>
      <c r="E8" s="370" t="s">
        <v>118</v>
      </c>
      <c r="F8" s="370" t="s">
        <v>119</v>
      </c>
      <c r="G8" s="370" t="s">
        <v>120</v>
      </c>
      <c r="H8" s="370" t="s">
        <v>121</v>
      </c>
      <c r="I8" s="370" t="s">
        <v>122</v>
      </c>
      <c r="J8" s="370" t="s">
        <v>123</v>
      </c>
    </row>
    <row r="9" spans="1:13" x14ac:dyDescent="0.3">
      <c r="A9" s="371" t="s">
        <v>12</v>
      </c>
      <c r="B9" s="372" t="s">
        <v>11</v>
      </c>
      <c r="C9" s="373"/>
      <c r="D9" s="374"/>
      <c r="E9" s="375"/>
      <c r="F9" s="376"/>
      <c r="G9" s="377"/>
      <c r="H9" s="378"/>
      <c r="I9" s="378"/>
      <c r="J9" s="378"/>
    </row>
    <row r="10" spans="1:13" x14ac:dyDescent="0.3">
      <c r="A10" s="371" t="s">
        <v>13</v>
      </c>
      <c r="B10" s="379" t="s">
        <v>124</v>
      </c>
      <c r="C10" s="380"/>
      <c r="D10" s="381"/>
      <c r="E10" s="382"/>
      <c r="F10" s="383"/>
      <c r="G10" s="384"/>
      <c r="H10" s="378"/>
      <c r="I10" s="378"/>
      <c r="J10" s="378"/>
    </row>
    <row r="11" spans="1:13" x14ac:dyDescent="0.3">
      <c r="A11" s="371" t="s">
        <v>15</v>
      </c>
      <c r="B11" s="385" t="s">
        <v>125</v>
      </c>
      <c r="C11" s="386" t="s">
        <v>126</v>
      </c>
      <c r="D11" s="387">
        <v>185000</v>
      </c>
      <c r="E11" s="388">
        <v>185000</v>
      </c>
      <c r="F11" s="389">
        <f>IF(( E11 * 1000 ) =0,0,( H11 * 100 ) / ( E11 * 1000 ) )</f>
        <v>3.3087567567567566</v>
      </c>
      <c r="G11" s="390">
        <f>IF(( E11 * 1000 ) =0,0,( I11 * 100 ) / ( E11 * 1000 ) )</f>
        <v>4.3438918918918921</v>
      </c>
      <c r="H11" s="378">
        <v>6121200</v>
      </c>
      <c r="I11" s="378">
        <v>8036200</v>
      </c>
      <c r="J11" s="378">
        <v>1320000</v>
      </c>
    </row>
    <row r="12" spans="1:13" x14ac:dyDescent="0.3">
      <c r="A12" s="371" t="s">
        <v>16</v>
      </c>
      <c r="B12" s="385" t="s">
        <v>127</v>
      </c>
      <c r="C12" s="386" t="s">
        <v>126</v>
      </c>
      <c r="D12" s="387">
        <v>54189.283036328401</v>
      </c>
      <c r="E12" s="388">
        <v>54189.283036328401</v>
      </c>
      <c r="F12" s="389">
        <f>IF(( E12 * 1000 ) =0,0,( H12 * 100 ) / ( E12 * 1000 ) )</f>
        <v>0.72192720000000066</v>
      </c>
      <c r="G12" s="390">
        <f>IF(( E12 * 1000 ) =0,0,( I12 * 100 ) / ( E12 * 1000 ) )</f>
        <v>0.72192720000000066</v>
      </c>
      <c r="H12" s="378">
        <v>391207.17372424097</v>
      </c>
      <c r="I12" s="378">
        <v>391207.17372424097</v>
      </c>
      <c r="J12" s="378">
        <v>0</v>
      </c>
    </row>
    <row r="13" spans="1:13" x14ac:dyDescent="0.3">
      <c r="A13" s="371" t="s">
        <v>17</v>
      </c>
      <c r="B13" s="391" t="s">
        <v>128</v>
      </c>
      <c r="C13" s="392"/>
      <c r="D13" s="393">
        <v>239189.28303632839</v>
      </c>
      <c r="E13" s="394">
        <v>239189.28303632839</v>
      </c>
      <c r="F13" s="395">
        <f>IF(( E13 * 1000 ) =0,0,( H13 * 100 ) / ( E13 * 1000 ) )</f>
        <v>2.7227002360031021</v>
      </c>
      <c r="G13" s="396">
        <f>IF(( E13 * 1000 ) =0,0,( I13 * 100 ) / ( E13 * 1000 ) )</f>
        <v>3.5233213908017258</v>
      </c>
      <c r="H13" s="397">
        <v>6512407.1737242406</v>
      </c>
      <c r="I13" s="397">
        <v>8427407.1737242416</v>
      </c>
      <c r="J13" s="397">
        <v>1320000</v>
      </c>
    </row>
    <row r="14" spans="1:13" x14ac:dyDescent="0.3">
      <c r="A14" s="371" t="s">
        <v>18</v>
      </c>
    </row>
    <row r="15" spans="1:13" x14ac:dyDescent="0.3">
      <c r="A15" s="371" t="s">
        <v>19</v>
      </c>
      <c r="B15" s="398" t="s">
        <v>129</v>
      </c>
      <c r="C15" s="399"/>
      <c r="D15" s="400">
        <v>239189.28303632839</v>
      </c>
      <c r="E15" s="401">
        <v>239189.28303632839</v>
      </c>
      <c r="F15" s="402">
        <f>IF(( E15 * 1000 ) =0,0,( H15 * 100 ) / ( E15 * 1000 ) )</f>
        <v>2.7227002360031021</v>
      </c>
      <c r="G15" s="403">
        <f>IF(( E15 * 1000 ) =0,0,( I15 * 100 ) / ( E15 * 1000 ) )</f>
        <v>3.5233213908017258</v>
      </c>
      <c r="H15" s="404">
        <v>6512407.1737242406</v>
      </c>
      <c r="I15" s="404">
        <v>8427407.1737242416</v>
      </c>
      <c r="J15" s="404">
        <v>1320000</v>
      </c>
    </row>
    <row r="16" spans="1:13" x14ac:dyDescent="0.3">
      <c r="A16" s="371" t="s">
        <v>20</v>
      </c>
    </row>
    <row r="17" spans="1:10" x14ac:dyDescent="0.3">
      <c r="A17" s="371" t="s">
        <v>21</v>
      </c>
      <c r="B17" s="405" t="s">
        <v>10</v>
      </c>
      <c r="C17" s="373"/>
      <c r="D17" s="374"/>
      <c r="E17" s="375"/>
      <c r="F17" s="376"/>
      <c r="G17" s="377"/>
      <c r="H17" s="378"/>
      <c r="I17" s="378"/>
      <c r="J17" s="378"/>
    </row>
    <row r="18" spans="1:10" x14ac:dyDescent="0.3">
      <c r="A18" s="371" t="s">
        <v>22</v>
      </c>
      <c r="B18" s="406" t="s">
        <v>130</v>
      </c>
      <c r="C18" s="380"/>
      <c r="D18" s="381"/>
      <c r="E18" s="382"/>
      <c r="F18" s="383"/>
      <c r="G18" s="384"/>
      <c r="H18" s="378"/>
      <c r="I18" s="378"/>
      <c r="J18" s="378"/>
    </row>
    <row r="19" spans="1:10" x14ac:dyDescent="0.3">
      <c r="A19" s="371" t="s">
        <v>23</v>
      </c>
      <c r="B19" s="407" t="s">
        <v>131</v>
      </c>
      <c r="C19" s="386" t="s">
        <v>132</v>
      </c>
      <c r="D19" s="387">
        <v>32803</v>
      </c>
      <c r="E19" s="388">
        <v>32803</v>
      </c>
      <c r="F19" s="389">
        <f>IF(( E19 * 1000 ) =0,0,( H19 * 100 ) / ( E19 * 1000 ) )</f>
        <v>0.72821031612962228</v>
      </c>
      <c r="G19" s="390">
        <f>IF(( E19 * 1000 ) =0,0,( I19 * 100 ) / ( E19 * 1000 ) )</f>
        <v>0.72821031612962228</v>
      </c>
      <c r="H19" s="378">
        <v>238874.83</v>
      </c>
      <c r="I19" s="378">
        <v>238874.83</v>
      </c>
      <c r="J19" s="378">
        <v>0</v>
      </c>
    </row>
    <row r="20" spans="1:10" x14ac:dyDescent="0.3">
      <c r="A20" s="371" t="s">
        <v>24</v>
      </c>
      <c r="B20" s="407" t="s">
        <v>133</v>
      </c>
      <c r="C20" s="386" t="s">
        <v>132</v>
      </c>
      <c r="D20" s="387">
        <v>22684</v>
      </c>
      <c r="E20" s="388">
        <v>22684</v>
      </c>
      <c r="F20" s="389">
        <f>IF(( E20 * 1000 ) =0,0,( H20 * 100 ) / ( E20 * 1000 ) )</f>
        <v>0.67814384588256038</v>
      </c>
      <c r="G20" s="390">
        <f>IF(( E20 * 1000 ) =0,0,( I20 * 100 ) / ( E20 * 1000 ) )</f>
        <v>0.67814384588256038</v>
      </c>
      <c r="H20" s="378">
        <v>153830.15</v>
      </c>
      <c r="I20" s="378">
        <v>153830.15</v>
      </c>
      <c r="J20" s="378">
        <v>0</v>
      </c>
    </row>
    <row r="21" spans="1:10" x14ac:dyDescent="0.3">
      <c r="A21" s="371" t="s">
        <v>25</v>
      </c>
      <c r="B21" s="408" t="s">
        <v>134</v>
      </c>
      <c r="C21" s="392"/>
      <c r="D21" s="393">
        <v>55487</v>
      </c>
      <c r="E21" s="394">
        <v>55487</v>
      </c>
      <c r="F21" s="395">
        <f>IF(( E21 * 1000 ) =0,0,( H21 * 100 ) / ( E21 * 1000 ) )</f>
        <v>0.70774231802043719</v>
      </c>
      <c r="G21" s="396">
        <f>IF(( E21 * 1000 ) =0,0,( I21 * 100 ) / ( E21 * 1000 ) )</f>
        <v>0.70774231802043719</v>
      </c>
      <c r="H21" s="397">
        <v>392704.98</v>
      </c>
      <c r="I21" s="397">
        <v>392704.98</v>
      </c>
      <c r="J21" s="397">
        <v>0</v>
      </c>
    </row>
    <row r="22" spans="1:10" x14ac:dyDescent="0.3">
      <c r="A22" s="371" t="s">
        <v>26</v>
      </c>
    </row>
    <row r="23" spans="1:10" x14ac:dyDescent="0.3">
      <c r="A23" s="371" t="s">
        <v>27</v>
      </c>
      <c r="B23" s="406" t="s">
        <v>135</v>
      </c>
      <c r="C23" s="380"/>
      <c r="D23" s="381"/>
      <c r="E23" s="382"/>
      <c r="F23" s="383"/>
      <c r="G23" s="384"/>
      <c r="H23" s="378"/>
      <c r="I23" s="378"/>
      <c r="J23" s="378"/>
    </row>
    <row r="24" spans="1:10" x14ac:dyDescent="0.3">
      <c r="A24" s="371" t="s">
        <v>28</v>
      </c>
      <c r="B24" s="407" t="s">
        <v>136</v>
      </c>
      <c r="C24" s="386" t="s">
        <v>126</v>
      </c>
      <c r="D24" s="387">
        <v>56048</v>
      </c>
      <c r="E24" s="388">
        <v>56048</v>
      </c>
      <c r="F24" s="389">
        <f t="shared" ref="F24:F43" si="0">IF(( E24 * 1000 ) =0,0,( H24 * 100 ) / ( E24 * 1000 ) )</f>
        <v>2.6953261846988297</v>
      </c>
      <c r="G24" s="390">
        <f t="shared" ref="G24:G43" si="1">IF(( E24 * 1000 ) =0,0,( I24 * 100 ) / ( E24 * 1000 ) )</f>
        <v>3.2800760062803311</v>
      </c>
      <c r="H24" s="378">
        <v>1510676.42</v>
      </c>
      <c r="I24" s="378">
        <v>1838417</v>
      </c>
      <c r="J24" s="378">
        <v>321029.6700000001</v>
      </c>
    </row>
    <row r="25" spans="1:10" x14ac:dyDescent="0.3">
      <c r="A25" s="371" t="s">
        <v>30</v>
      </c>
      <c r="B25" s="407" t="s">
        <v>137</v>
      </c>
      <c r="C25" s="386" t="s">
        <v>126</v>
      </c>
      <c r="D25" s="387">
        <v>43393</v>
      </c>
      <c r="E25" s="388">
        <v>43393</v>
      </c>
      <c r="F25" s="389">
        <f t="shared" si="0"/>
        <v>3.0251166086696015</v>
      </c>
      <c r="G25" s="390">
        <f t="shared" si="1"/>
        <v>3.5254512248519347</v>
      </c>
      <c r="H25" s="378">
        <v>1312688.8500000001</v>
      </c>
      <c r="I25" s="378">
        <v>1529799.05</v>
      </c>
      <c r="J25" s="378">
        <v>166917.95999999996</v>
      </c>
    </row>
    <row r="26" spans="1:10" x14ac:dyDescent="0.3">
      <c r="A26" s="371" t="s">
        <v>32</v>
      </c>
      <c r="B26" s="407" t="s">
        <v>138</v>
      </c>
      <c r="C26" s="386" t="s">
        <v>126</v>
      </c>
      <c r="D26" s="387">
        <v>28503</v>
      </c>
      <c r="E26" s="388">
        <v>28503</v>
      </c>
      <c r="F26" s="389">
        <f t="shared" si="0"/>
        <v>2.2159679332000142</v>
      </c>
      <c r="G26" s="390">
        <f t="shared" si="1"/>
        <v>3.2950426270918851</v>
      </c>
      <c r="H26" s="378">
        <v>631617.34</v>
      </c>
      <c r="I26" s="378">
        <v>939186</v>
      </c>
      <c r="J26" s="378">
        <v>165777.54000000004</v>
      </c>
    </row>
    <row r="27" spans="1:10" x14ac:dyDescent="0.3">
      <c r="A27" s="371" t="s">
        <v>33</v>
      </c>
      <c r="B27" s="407" t="s">
        <v>139</v>
      </c>
      <c r="C27" s="386" t="s">
        <v>126</v>
      </c>
      <c r="D27" s="387">
        <v>12052</v>
      </c>
      <c r="E27" s="388">
        <v>12052</v>
      </c>
      <c r="F27" s="389">
        <f t="shared" si="0"/>
        <v>2.0871946564885495</v>
      </c>
      <c r="G27" s="390">
        <f t="shared" si="1"/>
        <v>2.9499004314636577</v>
      </c>
      <c r="H27" s="378">
        <v>251548.7</v>
      </c>
      <c r="I27" s="378">
        <v>355522</v>
      </c>
      <c r="J27" s="378">
        <v>8488.1299999999901</v>
      </c>
    </row>
    <row r="28" spans="1:10" x14ac:dyDescent="0.3">
      <c r="A28" s="371" t="s">
        <v>35</v>
      </c>
      <c r="B28" s="407" t="s">
        <v>140</v>
      </c>
      <c r="C28" s="386" t="s">
        <v>126</v>
      </c>
      <c r="D28" s="387">
        <v>579</v>
      </c>
      <c r="E28" s="388">
        <v>579</v>
      </c>
      <c r="F28" s="389">
        <f t="shared" si="0"/>
        <v>2.2574093264248707</v>
      </c>
      <c r="G28" s="390">
        <f t="shared" si="1"/>
        <v>5.3462867012089808</v>
      </c>
      <c r="H28" s="378">
        <v>13070.4</v>
      </c>
      <c r="I28" s="378">
        <v>30955</v>
      </c>
      <c r="J28" s="378">
        <v>5256.3999999999978</v>
      </c>
    </row>
    <row r="29" spans="1:10" x14ac:dyDescent="0.3">
      <c r="A29" s="371" t="s">
        <v>36</v>
      </c>
      <c r="B29" s="407" t="s">
        <v>141</v>
      </c>
      <c r="C29" s="386" t="s">
        <v>126</v>
      </c>
      <c r="D29" s="387">
        <v>2820</v>
      </c>
      <c r="E29" s="388">
        <v>2820</v>
      </c>
      <c r="F29" s="389">
        <f t="shared" si="0"/>
        <v>2.2966446808510637</v>
      </c>
      <c r="G29" s="390">
        <f t="shared" si="1"/>
        <v>3.3398581560283689</v>
      </c>
      <c r="H29" s="378">
        <v>64765.38</v>
      </c>
      <c r="I29" s="378">
        <v>94184</v>
      </c>
      <c r="J29" s="378">
        <v>19613.170000000002</v>
      </c>
    </row>
    <row r="30" spans="1:10" x14ac:dyDescent="0.3">
      <c r="A30" s="371" t="s">
        <v>37</v>
      </c>
      <c r="B30" s="407" t="s">
        <v>142</v>
      </c>
      <c r="C30" s="386" t="s">
        <v>126</v>
      </c>
      <c r="D30" s="387">
        <v>61733</v>
      </c>
      <c r="E30" s="388">
        <v>61733</v>
      </c>
      <c r="F30" s="389">
        <f t="shared" si="0"/>
        <v>2.4551243095265094</v>
      </c>
      <c r="G30" s="390">
        <f t="shared" si="1"/>
        <v>3.5507848314515735</v>
      </c>
      <c r="H30" s="378">
        <v>1515621.8900000001</v>
      </c>
      <c r="I30" s="378">
        <v>2192006</v>
      </c>
      <c r="J30" s="378">
        <v>659264.02</v>
      </c>
    </row>
    <row r="31" spans="1:10" x14ac:dyDescent="0.3">
      <c r="A31" s="371" t="s">
        <v>38</v>
      </c>
      <c r="B31" s="407" t="s">
        <v>143</v>
      </c>
      <c r="C31" s="386" t="s">
        <v>126</v>
      </c>
      <c r="D31" s="387">
        <v>2297</v>
      </c>
      <c r="E31" s="388">
        <v>2297</v>
      </c>
      <c r="F31" s="389">
        <f t="shared" si="0"/>
        <v>2.2489325206791468</v>
      </c>
      <c r="G31" s="390">
        <f t="shared" si="1"/>
        <v>3.4716804527644753</v>
      </c>
      <c r="H31" s="378">
        <v>51657.98</v>
      </c>
      <c r="I31" s="378">
        <v>79744.5</v>
      </c>
      <c r="J31" s="378">
        <v>28086.519999999997</v>
      </c>
    </row>
    <row r="32" spans="1:10" x14ac:dyDescent="0.3">
      <c r="A32" s="371" t="s">
        <v>39</v>
      </c>
      <c r="B32" s="407" t="s">
        <v>144</v>
      </c>
      <c r="C32" s="386" t="s">
        <v>126</v>
      </c>
      <c r="D32" s="387">
        <v>1828</v>
      </c>
      <c r="E32" s="388">
        <v>1828</v>
      </c>
      <c r="F32" s="389">
        <f t="shared" si="0"/>
        <v>2.292929978118162</v>
      </c>
      <c r="G32" s="390">
        <f t="shared" si="1"/>
        <v>3.4378555798687089</v>
      </c>
      <c r="H32" s="378">
        <v>41914.76</v>
      </c>
      <c r="I32" s="378">
        <v>62844</v>
      </c>
      <c r="J32" s="378">
        <v>9879.909999999998</v>
      </c>
    </row>
    <row r="33" spans="1:13" x14ac:dyDescent="0.3">
      <c r="A33" s="371" t="s">
        <v>40</v>
      </c>
      <c r="B33" s="407" t="s">
        <v>145</v>
      </c>
      <c r="C33" s="386" t="s">
        <v>126</v>
      </c>
      <c r="D33" s="387">
        <v>1575</v>
      </c>
      <c r="E33" s="388">
        <v>1575</v>
      </c>
      <c r="F33" s="389">
        <f t="shared" si="0"/>
        <v>2.5098799999999999</v>
      </c>
      <c r="G33" s="390">
        <f t="shared" si="1"/>
        <v>4.1634920634920638</v>
      </c>
      <c r="H33" s="378">
        <v>39530.61</v>
      </c>
      <c r="I33" s="378">
        <v>65575</v>
      </c>
      <c r="J33" s="378">
        <v>18184.79</v>
      </c>
    </row>
    <row r="34" spans="1:13" x14ac:dyDescent="0.3">
      <c r="A34" s="371" t="s">
        <v>41</v>
      </c>
      <c r="B34" s="407" t="s">
        <v>146</v>
      </c>
      <c r="C34" s="386" t="s">
        <v>126</v>
      </c>
      <c r="D34" s="387">
        <v>3382</v>
      </c>
      <c r="E34" s="388">
        <v>3382</v>
      </c>
      <c r="F34" s="389">
        <f t="shared" si="0"/>
        <v>2.1308222945002955</v>
      </c>
      <c r="G34" s="390">
        <f t="shared" si="1"/>
        <v>3.4547309284447074</v>
      </c>
      <c r="H34" s="378">
        <v>72064.41</v>
      </c>
      <c r="I34" s="378">
        <v>116839</v>
      </c>
      <c r="J34" s="378">
        <v>9375.4699999999939</v>
      </c>
    </row>
    <row r="35" spans="1:13" x14ac:dyDescent="0.3">
      <c r="A35" s="371" t="s">
        <v>42</v>
      </c>
      <c r="B35" s="407" t="s">
        <v>147</v>
      </c>
      <c r="C35" s="386" t="s">
        <v>126</v>
      </c>
      <c r="D35" s="387">
        <v>6203</v>
      </c>
      <c r="E35" s="388">
        <v>6203</v>
      </c>
      <c r="F35" s="389">
        <f t="shared" si="0"/>
        <v>2.3090433661131708</v>
      </c>
      <c r="G35" s="390">
        <f t="shared" si="1"/>
        <v>3.3254473641786233</v>
      </c>
      <c r="H35" s="378">
        <v>143229.96</v>
      </c>
      <c r="I35" s="378">
        <v>206277.5</v>
      </c>
      <c r="J35" s="378">
        <v>61440.19000000001</v>
      </c>
    </row>
    <row r="36" spans="1:13" x14ac:dyDescent="0.3">
      <c r="A36" s="371" t="s">
        <v>43</v>
      </c>
      <c r="B36" s="407" t="s">
        <v>148</v>
      </c>
      <c r="C36" s="386" t="s">
        <v>126</v>
      </c>
      <c r="D36" s="387">
        <v>8730</v>
      </c>
      <c r="E36" s="388">
        <v>8730</v>
      </c>
      <c r="F36" s="389">
        <f t="shared" si="0"/>
        <v>1.9816890034364261</v>
      </c>
      <c r="G36" s="390">
        <f t="shared" si="1"/>
        <v>2.7169530355097367</v>
      </c>
      <c r="H36" s="378">
        <v>173001.45</v>
      </c>
      <c r="I36" s="378">
        <v>237190</v>
      </c>
      <c r="J36" s="378">
        <v>64188.549999999988</v>
      </c>
    </row>
    <row r="37" spans="1:13" x14ac:dyDescent="0.3">
      <c r="A37" s="371" t="s">
        <v>44</v>
      </c>
      <c r="B37" s="407" t="s">
        <v>149</v>
      </c>
      <c r="C37" s="386" t="s">
        <v>126</v>
      </c>
      <c r="D37" s="387">
        <v>18434</v>
      </c>
      <c r="E37" s="388">
        <v>18434</v>
      </c>
      <c r="F37" s="389">
        <f t="shared" si="0"/>
        <v>2.7458663339481393</v>
      </c>
      <c r="G37" s="390">
        <f t="shared" si="1"/>
        <v>3.4372599544320277</v>
      </c>
      <c r="H37" s="378">
        <v>506173</v>
      </c>
      <c r="I37" s="378">
        <v>633624.5</v>
      </c>
      <c r="J37" s="378">
        <v>117300.19000000002</v>
      </c>
    </row>
    <row r="38" spans="1:13" x14ac:dyDescent="0.3">
      <c r="A38" s="371" t="s">
        <v>45</v>
      </c>
      <c r="B38" s="407" t="s">
        <v>150</v>
      </c>
      <c r="C38" s="386" t="s">
        <v>126</v>
      </c>
      <c r="D38" s="387">
        <v>19130</v>
      </c>
      <c r="E38" s="388">
        <v>19130</v>
      </c>
      <c r="F38" s="389">
        <f t="shared" si="0"/>
        <v>2.1098203868269731</v>
      </c>
      <c r="G38" s="390">
        <f t="shared" si="1"/>
        <v>3.2684736016727651</v>
      </c>
      <c r="H38" s="378">
        <v>403608.64</v>
      </c>
      <c r="I38" s="378">
        <v>625259</v>
      </c>
      <c r="J38" s="378">
        <v>176966.74</v>
      </c>
    </row>
    <row r="39" spans="1:13" x14ac:dyDescent="0.3">
      <c r="A39" s="371" t="s">
        <v>46</v>
      </c>
      <c r="B39" s="407" t="s">
        <v>151</v>
      </c>
      <c r="C39" s="386" t="s">
        <v>126</v>
      </c>
      <c r="D39" s="387">
        <v>1293</v>
      </c>
      <c r="E39" s="388">
        <v>1293</v>
      </c>
      <c r="F39" s="389">
        <f t="shared" si="0"/>
        <v>2.4936705336426912</v>
      </c>
      <c r="G39" s="390">
        <f t="shared" si="1"/>
        <v>3.9020108275328691</v>
      </c>
      <c r="H39" s="378">
        <v>32243.16</v>
      </c>
      <c r="I39" s="378">
        <v>50453</v>
      </c>
      <c r="J39" s="378">
        <v>15103.16</v>
      </c>
    </row>
    <row r="40" spans="1:13" x14ac:dyDescent="0.3">
      <c r="A40" s="371" t="s">
        <v>47</v>
      </c>
      <c r="B40" s="407" t="s">
        <v>152</v>
      </c>
      <c r="C40" s="386" t="s">
        <v>126</v>
      </c>
      <c r="D40" s="387">
        <v>8031</v>
      </c>
      <c r="E40" s="388">
        <v>8031</v>
      </c>
      <c r="F40" s="389">
        <f t="shared" si="0"/>
        <v>2.3283056904495081</v>
      </c>
      <c r="G40" s="390">
        <f t="shared" si="1"/>
        <v>3.3974660689826921</v>
      </c>
      <c r="H40" s="378">
        <v>186986.23</v>
      </c>
      <c r="I40" s="378">
        <v>272850.5</v>
      </c>
      <c r="J40" s="378">
        <v>32496.259999999987</v>
      </c>
    </row>
    <row r="41" spans="1:13" x14ac:dyDescent="0.3">
      <c r="A41" s="371" t="s">
        <v>48</v>
      </c>
      <c r="B41" s="407" t="s">
        <v>153</v>
      </c>
      <c r="C41" s="386" t="s">
        <v>126</v>
      </c>
      <c r="D41" s="387">
        <v>7065</v>
      </c>
      <c r="E41" s="388">
        <v>7065</v>
      </c>
      <c r="F41" s="389">
        <f t="shared" si="0"/>
        <v>2.2311840056617127</v>
      </c>
      <c r="G41" s="390">
        <f t="shared" si="1"/>
        <v>3.9544084925690028</v>
      </c>
      <c r="H41" s="378">
        <v>157633.15</v>
      </c>
      <c r="I41" s="378">
        <v>279378.96000000002</v>
      </c>
      <c r="J41" s="378">
        <v>121745.81000000003</v>
      </c>
    </row>
    <row r="42" spans="1:13" x14ac:dyDescent="0.3">
      <c r="A42" s="371" t="s">
        <v>49</v>
      </c>
      <c r="B42" s="407" t="s">
        <v>154</v>
      </c>
      <c r="C42" s="386" t="s">
        <v>126</v>
      </c>
      <c r="D42" s="387">
        <v>5008</v>
      </c>
      <c r="E42" s="388">
        <v>5008</v>
      </c>
      <c r="F42" s="389">
        <f t="shared" si="0"/>
        <v>2.0823873801916934</v>
      </c>
      <c r="G42" s="390">
        <f t="shared" si="1"/>
        <v>2.9485623003194887</v>
      </c>
      <c r="H42" s="378">
        <v>104285.96</v>
      </c>
      <c r="I42" s="378">
        <v>147664</v>
      </c>
      <c r="J42" s="378">
        <v>43378.039999999994</v>
      </c>
    </row>
    <row r="43" spans="1:13" x14ac:dyDescent="0.3">
      <c r="A43" s="371" t="s">
        <v>50</v>
      </c>
      <c r="B43" s="408" t="s">
        <v>155</v>
      </c>
      <c r="C43" s="392"/>
      <c r="D43" s="393">
        <v>288104</v>
      </c>
      <c r="E43" s="394">
        <v>288104</v>
      </c>
      <c r="F43" s="395">
        <f t="shared" si="0"/>
        <v>2.5033731881542782</v>
      </c>
      <c r="G43" s="396">
        <f t="shared" si="1"/>
        <v>3.3868911955404997</v>
      </c>
      <c r="H43" s="397">
        <v>7212318.2900000019</v>
      </c>
      <c r="I43" s="397">
        <v>9757769.0100000016</v>
      </c>
      <c r="J43" s="397">
        <v>2044492.52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71" t="s">
        <v>12</v>
      </c>
    </row>
    <row r="46" spans="1:13" x14ac:dyDescent="0.3">
      <c r="A46" s="371" t="s">
        <v>13</v>
      </c>
      <c r="B46" s="406" t="s">
        <v>156</v>
      </c>
      <c r="C46" s="380"/>
      <c r="D46" s="381"/>
      <c r="E46" s="382"/>
      <c r="F46" s="383"/>
      <c r="G46" s="384"/>
      <c r="H46" s="378"/>
      <c r="I46" s="378"/>
      <c r="J46" s="378"/>
    </row>
    <row r="47" spans="1:13" x14ac:dyDescent="0.3">
      <c r="A47" s="371" t="s">
        <v>15</v>
      </c>
      <c r="B47" s="407" t="s">
        <v>157</v>
      </c>
      <c r="C47" s="386" t="s">
        <v>156</v>
      </c>
      <c r="D47" s="387">
        <v>60</v>
      </c>
      <c r="E47" s="388">
        <v>60</v>
      </c>
      <c r="F47" s="389">
        <f>IF(( E47 * 1000 ) =0,0,( H47 * 100 ) / ( E47 * 1000 ) )</f>
        <v>2.2951666666666668</v>
      </c>
      <c r="G47" s="390">
        <f>IF(( E47 * 1000 ) =0,0,( I47 * 100 ) / ( E47 * 1000 ) )</f>
        <v>3.1234833333333332</v>
      </c>
      <c r="H47" s="378">
        <v>1377.1</v>
      </c>
      <c r="I47" s="378">
        <v>1874.09</v>
      </c>
      <c r="J47" s="378">
        <v>496.99</v>
      </c>
    </row>
    <row r="48" spans="1:13" x14ac:dyDescent="0.3">
      <c r="A48" s="371" t="s">
        <v>16</v>
      </c>
      <c r="B48" s="407" t="s">
        <v>158</v>
      </c>
      <c r="C48" s="386" t="s">
        <v>156</v>
      </c>
      <c r="D48" s="387">
        <v>173</v>
      </c>
      <c r="E48" s="388">
        <v>173</v>
      </c>
      <c r="F48" s="389">
        <f>IF(( E48 * 1000 ) =0,0,( H48 * 100 ) / ( E48 * 1000 ) )</f>
        <v>2.3314855491329478</v>
      </c>
      <c r="G48" s="390">
        <f>IF(( E48 * 1000 ) =0,0,( I48 * 100 ) / ( E48 * 1000 ) )</f>
        <v>2.9060346820809246</v>
      </c>
      <c r="H48" s="378">
        <v>4033.47</v>
      </c>
      <c r="I48" s="378">
        <v>5027.4399999999996</v>
      </c>
      <c r="J48" s="378">
        <v>993.9699999999998</v>
      </c>
    </row>
    <row r="49" spans="1:10" x14ac:dyDescent="0.3">
      <c r="A49" s="371" t="s">
        <v>17</v>
      </c>
      <c r="B49" s="407" t="s">
        <v>159</v>
      </c>
      <c r="C49" s="386" t="s">
        <v>156</v>
      </c>
      <c r="D49" s="387">
        <v>45</v>
      </c>
      <c r="E49" s="388">
        <v>45</v>
      </c>
      <c r="F49" s="389">
        <f>IF(( E49 * 1000 ) =0,0,( H49 * 100 ) / ( E49 * 1000 ) )</f>
        <v>2.1861111111111109</v>
      </c>
      <c r="G49" s="390">
        <f>IF(( E49 * 1000 ) =0,0,( I49 * 100 ) / ( E49 * 1000 ) )</f>
        <v>2.7814444444444448</v>
      </c>
      <c r="H49" s="378">
        <v>983.75</v>
      </c>
      <c r="I49" s="378">
        <v>1251.6500000000001</v>
      </c>
      <c r="J49" s="378">
        <v>267.90000000000009</v>
      </c>
    </row>
    <row r="50" spans="1:10" x14ac:dyDescent="0.3">
      <c r="A50" s="371" t="s">
        <v>18</v>
      </c>
      <c r="B50" s="408" t="s">
        <v>160</v>
      </c>
      <c r="C50" s="392"/>
      <c r="D50" s="393">
        <v>278</v>
      </c>
      <c r="E50" s="394">
        <v>278</v>
      </c>
      <c r="F50" s="395">
        <f>IF(( E50 * 1000 ) =0,0,( H50 * 100 ) / ( E50 * 1000 ) )</f>
        <v>2.300115107913669</v>
      </c>
      <c r="G50" s="396">
        <f>IF(( E50 * 1000 ) =0,0,( I50 * 100 ) / ( E50 * 1000 ) )</f>
        <v>2.932798561151079</v>
      </c>
      <c r="H50" s="397">
        <v>6394.32</v>
      </c>
      <c r="I50" s="397">
        <v>8153.18</v>
      </c>
      <c r="J50" s="397">
        <v>1758.86</v>
      </c>
    </row>
    <row r="51" spans="1:10" x14ac:dyDescent="0.3">
      <c r="A51" s="371" t="s">
        <v>19</v>
      </c>
    </row>
    <row r="52" spans="1:10" x14ac:dyDescent="0.3">
      <c r="A52" s="371" t="s">
        <v>20</v>
      </c>
      <c r="B52" s="409" t="s">
        <v>161</v>
      </c>
      <c r="C52" s="399"/>
      <c r="D52" s="400">
        <v>343869</v>
      </c>
      <c r="E52" s="401">
        <v>343869</v>
      </c>
      <c r="F52" s="402">
        <f>IF(( E52 * 1000 ) =0,0,( H52 * 100 ) / ( E52 * 1000 ) )</f>
        <v>2.2134643105368617</v>
      </c>
      <c r="G52" s="403">
        <f>IF(( E52 * 1000 ) =0,0,( I52 * 100 ) / ( E52 * 1000 ) )</f>
        <v>2.9542142996315466</v>
      </c>
      <c r="H52" s="404">
        <v>7611417.5900000017</v>
      </c>
      <c r="I52" s="404">
        <v>10158627.170000002</v>
      </c>
      <c r="J52" s="404">
        <v>2046251.3800000001</v>
      </c>
    </row>
    <row r="53" spans="1:10" x14ac:dyDescent="0.3">
      <c r="A53" s="371" t="s">
        <v>21</v>
      </c>
    </row>
    <row r="54" spans="1:10" x14ac:dyDescent="0.3">
      <c r="A54" s="371" t="s">
        <v>22</v>
      </c>
    </row>
    <row r="55" spans="1:10" x14ac:dyDescent="0.3">
      <c r="A55" s="371" t="s">
        <v>23</v>
      </c>
    </row>
    <row r="56" spans="1:10" x14ac:dyDescent="0.3">
      <c r="A56" s="371" t="s">
        <v>24</v>
      </c>
    </row>
    <row r="57" spans="1:10" x14ac:dyDescent="0.3">
      <c r="A57" s="371" t="s">
        <v>25</v>
      </c>
    </row>
    <row r="58" spans="1:10" x14ac:dyDescent="0.3">
      <c r="A58" s="371" t="s">
        <v>26</v>
      </c>
    </row>
    <row r="59" spans="1:10" x14ac:dyDescent="0.3">
      <c r="A59" s="371" t="s">
        <v>27</v>
      </c>
    </row>
    <row r="60" spans="1:10" x14ac:dyDescent="0.3">
      <c r="A60" s="371" t="s">
        <v>28</v>
      </c>
    </row>
    <row r="61" spans="1:10" x14ac:dyDescent="0.3">
      <c r="A61" s="371" t="s">
        <v>30</v>
      </c>
    </row>
    <row r="62" spans="1:10" x14ac:dyDescent="0.3">
      <c r="A62" s="371" t="s">
        <v>32</v>
      </c>
    </row>
    <row r="63" spans="1:10" x14ac:dyDescent="0.3">
      <c r="A63" s="371" t="s">
        <v>33</v>
      </c>
    </row>
    <row r="64" spans="1:10" x14ac:dyDescent="0.3">
      <c r="A64" s="371" t="s">
        <v>35</v>
      </c>
    </row>
    <row r="65" spans="1:13" x14ac:dyDescent="0.3">
      <c r="A65" s="371" t="s">
        <v>36</v>
      </c>
    </row>
    <row r="66" spans="1:13" x14ac:dyDescent="0.3">
      <c r="A66" s="371" t="s">
        <v>37</v>
      </c>
    </row>
    <row r="67" spans="1:13" x14ac:dyDescent="0.3">
      <c r="A67" s="371" t="s">
        <v>38</v>
      </c>
    </row>
    <row r="68" spans="1:13" x14ac:dyDescent="0.3">
      <c r="A68" s="371" t="s">
        <v>39</v>
      </c>
    </row>
    <row r="69" spans="1:13" x14ac:dyDescent="0.3">
      <c r="A69" s="371" t="s">
        <v>40</v>
      </c>
    </row>
    <row r="70" spans="1:13" x14ac:dyDescent="0.3">
      <c r="A70" s="371" t="s">
        <v>41</v>
      </c>
    </row>
    <row r="71" spans="1:13" x14ac:dyDescent="0.3">
      <c r="A71" s="371" t="s">
        <v>42</v>
      </c>
    </row>
    <row r="72" spans="1:13" x14ac:dyDescent="0.3">
      <c r="A72" s="371" t="s">
        <v>43</v>
      </c>
    </row>
    <row r="73" spans="1:13" x14ac:dyDescent="0.3">
      <c r="A73" s="371" t="s">
        <v>44</v>
      </c>
    </row>
    <row r="74" spans="1:13" x14ac:dyDescent="0.3">
      <c r="A74" s="371" t="s">
        <v>45</v>
      </c>
    </row>
    <row r="75" spans="1:13" x14ac:dyDescent="0.3">
      <c r="A75" s="371" t="s">
        <v>46</v>
      </c>
    </row>
    <row r="76" spans="1:13" x14ac:dyDescent="0.3">
      <c r="A76" s="371" t="s">
        <v>47</v>
      </c>
    </row>
    <row r="77" spans="1:13" x14ac:dyDescent="0.3">
      <c r="A77" s="371" t="s">
        <v>48</v>
      </c>
    </row>
    <row r="78" spans="1:13" x14ac:dyDescent="0.3">
      <c r="A78" s="371" t="s">
        <v>49</v>
      </c>
    </row>
    <row r="79" spans="1:13" x14ac:dyDescent="0.3">
      <c r="A79" s="371" t="s">
        <v>50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412" customFormat="1" x14ac:dyDescent="0.3">
      <c r="B1" s="412" t="s">
        <v>209</v>
      </c>
    </row>
    <row r="2" spans="1:12" s="412" customFormat="1" x14ac:dyDescent="0.3">
      <c r="B2" s="412" t="s">
        <v>207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300" t="s">
        <v>114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301" t="s">
        <v>0</v>
      </c>
      <c r="C6" s="301" t="s">
        <v>1</v>
      </c>
      <c r="D6" s="301" t="s">
        <v>2</v>
      </c>
      <c r="E6" s="301" t="s">
        <v>3</v>
      </c>
      <c r="F6" s="301" t="s">
        <v>4</v>
      </c>
      <c r="G6" s="301" t="s">
        <v>5</v>
      </c>
      <c r="H6" s="301" t="s">
        <v>6</v>
      </c>
      <c r="I6" s="301" t="s">
        <v>7</v>
      </c>
      <c r="J6" s="301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302" t="s">
        <v>9</v>
      </c>
      <c r="B8" s="302" t="s">
        <v>115</v>
      </c>
      <c r="C8" s="302" t="s">
        <v>116</v>
      </c>
      <c r="D8" s="302" t="s">
        <v>117</v>
      </c>
      <c r="E8" s="302" t="s">
        <v>118</v>
      </c>
      <c r="F8" s="302" t="s">
        <v>119</v>
      </c>
      <c r="G8" s="302" t="s">
        <v>120</v>
      </c>
      <c r="H8" s="302" t="s">
        <v>121</v>
      </c>
      <c r="I8" s="302" t="s">
        <v>122</v>
      </c>
      <c r="J8" s="302" t="s">
        <v>123</v>
      </c>
    </row>
    <row r="9" spans="1:12" x14ac:dyDescent="0.3">
      <c r="A9" s="303" t="s">
        <v>12</v>
      </c>
      <c r="B9" s="226" t="s">
        <v>162</v>
      </c>
      <c r="C9" s="304"/>
      <c r="D9" s="305"/>
      <c r="E9" s="306"/>
      <c r="F9" s="307"/>
      <c r="G9" s="308"/>
      <c r="H9" s="309"/>
      <c r="I9" s="310"/>
      <c r="J9" s="311"/>
    </row>
    <row r="10" spans="1:12" x14ac:dyDescent="0.3">
      <c r="A10" s="303" t="s">
        <v>13</v>
      </c>
      <c r="B10" s="312" t="s">
        <v>163</v>
      </c>
      <c r="C10" s="313">
        <v>0</v>
      </c>
      <c r="D10" s="314">
        <v>0</v>
      </c>
      <c r="E10" s="315">
        <v>0</v>
      </c>
      <c r="F10" s="316">
        <v>0</v>
      </c>
      <c r="G10" s="317">
        <v>0</v>
      </c>
      <c r="H10" s="318">
        <v>0</v>
      </c>
      <c r="I10" s="319">
        <v>0</v>
      </c>
      <c r="J10" s="320">
        <v>2046251.3800000001</v>
      </c>
    </row>
    <row r="11" spans="1:12" x14ac:dyDescent="0.3">
      <c r="A11" s="303" t="s">
        <v>15</v>
      </c>
      <c r="B11" s="312" t="s">
        <v>164</v>
      </c>
      <c r="C11" s="304" t="s">
        <v>52</v>
      </c>
      <c r="D11" s="321">
        <v>0</v>
      </c>
      <c r="E11" s="322">
        <v>0</v>
      </c>
      <c r="F11" s="323">
        <v>0</v>
      </c>
      <c r="G11" s="324">
        <v>0</v>
      </c>
      <c r="H11" s="325">
        <v>0</v>
      </c>
      <c r="I11" s="326">
        <v>0</v>
      </c>
      <c r="J11" s="327">
        <v>9.9999999999999995E-8</v>
      </c>
    </row>
    <row r="12" spans="1:12" x14ac:dyDescent="0.3">
      <c r="A12" s="303" t="s">
        <v>16</v>
      </c>
      <c r="B12" s="312" t="s">
        <v>165</v>
      </c>
      <c r="C12" s="328">
        <v>0</v>
      </c>
      <c r="D12" s="329">
        <v>0</v>
      </c>
      <c r="E12" s="330">
        <v>0</v>
      </c>
      <c r="F12" s="331">
        <v>0</v>
      </c>
      <c r="G12" s="332">
        <v>0</v>
      </c>
      <c r="H12" s="333">
        <v>0</v>
      </c>
      <c r="I12" s="334">
        <v>0</v>
      </c>
      <c r="J12" s="335">
        <v>2046251.3800001</v>
      </c>
    </row>
    <row r="13" spans="1:12" x14ac:dyDescent="0.3">
      <c r="A13" s="303" t="s">
        <v>17</v>
      </c>
      <c r="B13" s="312" t="s">
        <v>166</v>
      </c>
      <c r="C13" s="304" t="s">
        <v>52</v>
      </c>
      <c r="D13" s="321">
        <v>0</v>
      </c>
      <c r="E13" s="322">
        <v>0</v>
      </c>
      <c r="F13" s="323">
        <v>0</v>
      </c>
      <c r="G13" s="324">
        <v>0</v>
      </c>
      <c r="H13" s="325">
        <v>0</v>
      </c>
      <c r="I13" s="326">
        <v>0</v>
      </c>
      <c r="J13" s="327">
        <v>-41271.83</v>
      </c>
    </row>
    <row r="14" spans="1:12" x14ac:dyDescent="0.3">
      <c r="A14" s="303" t="s">
        <v>18</v>
      </c>
      <c r="B14" s="312" t="s">
        <v>167</v>
      </c>
      <c r="C14" s="304" t="s">
        <v>52</v>
      </c>
      <c r="D14" s="321">
        <v>0</v>
      </c>
      <c r="E14" s="322">
        <v>0</v>
      </c>
      <c r="F14" s="323">
        <v>0</v>
      </c>
      <c r="G14" s="324">
        <v>0</v>
      </c>
      <c r="H14" s="325">
        <v>0</v>
      </c>
      <c r="I14" s="326">
        <v>0</v>
      </c>
      <c r="J14" s="327">
        <v>-423371</v>
      </c>
    </row>
    <row r="15" spans="1:12" x14ac:dyDescent="0.3">
      <c r="A15" s="303" t="s">
        <v>19</v>
      </c>
      <c r="B15" s="312" t="s">
        <v>168</v>
      </c>
      <c r="C15" s="336">
        <v>0</v>
      </c>
      <c r="D15" s="337">
        <v>0</v>
      </c>
      <c r="E15" s="338">
        <v>0</v>
      </c>
      <c r="F15" s="339">
        <v>0</v>
      </c>
      <c r="G15" s="340">
        <v>0</v>
      </c>
      <c r="H15" s="341">
        <v>0</v>
      </c>
      <c r="I15" s="342">
        <v>0</v>
      </c>
      <c r="J15" s="343">
        <v>1581608.5500000999</v>
      </c>
    </row>
    <row r="16" spans="1:12" x14ac:dyDescent="0.3">
      <c r="A16" s="303" t="s">
        <v>20</v>
      </c>
    </row>
    <row r="17" spans="1:10" x14ac:dyDescent="0.3">
      <c r="A17" s="303" t="s">
        <v>21</v>
      </c>
      <c r="B17" s="226" t="s">
        <v>169</v>
      </c>
      <c r="C17" s="304"/>
      <c r="D17" s="305"/>
      <c r="E17" s="306"/>
      <c r="F17" s="307"/>
      <c r="G17" s="308"/>
      <c r="H17" s="309"/>
      <c r="I17" s="310"/>
      <c r="J17" s="311"/>
    </row>
    <row r="18" spans="1:10" x14ac:dyDescent="0.3">
      <c r="A18" s="303" t="s">
        <v>22</v>
      </c>
      <c r="B18" s="312" t="s">
        <v>170</v>
      </c>
      <c r="C18" s="304" t="s">
        <v>52</v>
      </c>
      <c r="D18" s="321">
        <v>0</v>
      </c>
      <c r="E18" s="322">
        <v>0</v>
      </c>
      <c r="F18" s="323">
        <v>0</v>
      </c>
      <c r="G18" s="324">
        <v>0</v>
      </c>
      <c r="H18" s="325">
        <v>0</v>
      </c>
      <c r="I18" s="326">
        <v>0</v>
      </c>
      <c r="J18" s="327">
        <v>1320000</v>
      </c>
    </row>
    <row r="19" spans="1:10" x14ac:dyDescent="0.3">
      <c r="A19" s="303" t="s">
        <v>23</v>
      </c>
      <c r="B19" s="312" t="s">
        <v>164</v>
      </c>
      <c r="C19" s="304" t="s">
        <v>52</v>
      </c>
      <c r="D19" s="321">
        <v>0</v>
      </c>
      <c r="E19" s="322">
        <v>0</v>
      </c>
      <c r="F19" s="323">
        <v>0</v>
      </c>
      <c r="G19" s="324">
        <v>0</v>
      </c>
      <c r="H19" s="325">
        <v>0</v>
      </c>
      <c r="I19" s="326">
        <v>0</v>
      </c>
      <c r="J19" s="327">
        <v>9.9999999999999995E-8</v>
      </c>
    </row>
    <row r="20" spans="1:10" x14ac:dyDescent="0.3">
      <c r="A20" s="303" t="s">
        <v>24</v>
      </c>
      <c r="B20" s="312" t="s">
        <v>167</v>
      </c>
      <c r="C20" s="304" t="s">
        <v>52</v>
      </c>
      <c r="D20" s="321">
        <v>0</v>
      </c>
      <c r="E20" s="322">
        <v>0</v>
      </c>
      <c r="F20" s="323">
        <v>0</v>
      </c>
      <c r="G20" s="324">
        <v>0</v>
      </c>
      <c r="H20" s="325">
        <v>0</v>
      </c>
      <c r="I20" s="326">
        <v>0</v>
      </c>
      <c r="J20" s="327">
        <v>-279350</v>
      </c>
    </row>
    <row r="21" spans="1:10" x14ac:dyDescent="0.3">
      <c r="A21" s="303" t="s">
        <v>25</v>
      </c>
      <c r="B21" s="312" t="s">
        <v>71</v>
      </c>
      <c r="C21" s="344">
        <v>0</v>
      </c>
      <c r="D21" s="345">
        <v>0</v>
      </c>
      <c r="E21" s="346">
        <v>0</v>
      </c>
      <c r="F21" s="347">
        <v>0</v>
      </c>
      <c r="G21" s="348">
        <v>0</v>
      </c>
      <c r="H21" s="349">
        <v>0</v>
      </c>
      <c r="I21" s="350">
        <v>0</v>
      </c>
      <c r="J21" s="351">
        <v>1040650.0000000999</v>
      </c>
    </row>
    <row r="22" spans="1:10" x14ac:dyDescent="0.3">
      <c r="A22" s="303" t="s">
        <v>26</v>
      </c>
    </row>
    <row r="23" spans="1:10" x14ac:dyDescent="0.3">
      <c r="A23" s="303" t="s">
        <v>27</v>
      </c>
      <c r="B23" s="226" t="s">
        <v>57</v>
      </c>
      <c r="C23" s="304"/>
      <c r="D23" s="305"/>
      <c r="E23" s="306"/>
      <c r="F23" s="307"/>
      <c r="G23" s="308"/>
      <c r="H23" s="309"/>
      <c r="I23" s="310"/>
      <c r="J23" s="311"/>
    </row>
    <row r="24" spans="1:10" x14ac:dyDescent="0.3">
      <c r="A24" s="303" t="s">
        <v>28</v>
      </c>
      <c r="B24" s="312" t="s">
        <v>10</v>
      </c>
      <c r="C24" s="304" t="s">
        <v>52</v>
      </c>
      <c r="D24" s="321">
        <v>343869</v>
      </c>
      <c r="E24" s="322">
        <v>343869</v>
      </c>
      <c r="F24" s="323">
        <v>2.2134643105368617</v>
      </c>
      <c r="G24" s="324">
        <v>2.9542142996315466</v>
      </c>
      <c r="H24" s="325">
        <v>7611417.5900000017</v>
      </c>
      <c r="I24" s="326">
        <v>10158627.170000002</v>
      </c>
      <c r="J24" s="327">
        <v>1581608.5500000999</v>
      </c>
    </row>
    <row r="25" spans="1:10" x14ac:dyDescent="0.3">
      <c r="A25" s="303" t="s">
        <v>30</v>
      </c>
      <c r="B25" s="312" t="s">
        <v>59</v>
      </c>
      <c r="C25" s="304" t="s">
        <v>52</v>
      </c>
      <c r="D25" s="321">
        <v>239189.28303632839</v>
      </c>
      <c r="E25" s="322">
        <v>239189.28303632839</v>
      </c>
      <c r="F25" s="323">
        <v>2.7227002360031021</v>
      </c>
      <c r="G25" s="324">
        <v>3.5233213908017258</v>
      </c>
      <c r="H25" s="325">
        <v>6512407.1737242406</v>
      </c>
      <c r="I25" s="326">
        <v>8427407.1737242416</v>
      </c>
      <c r="J25" s="327">
        <v>1040650</v>
      </c>
    </row>
    <row r="26" spans="1:10" x14ac:dyDescent="0.3">
      <c r="A26" s="303" t="s">
        <v>32</v>
      </c>
      <c r="B26" s="312" t="s">
        <v>171</v>
      </c>
      <c r="C26" s="352">
        <v>0</v>
      </c>
      <c r="D26" s="353">
        <v>104679.71696367161</v>
      </c>
      <c r="E26" s="354">
        <v>104679.71696367161</v>
      </c>
      <c r="F26" s="355">
        <v>-0.50923592546624041</v>
      </c>
      <c r="G26" s="356">
        <v>-0.56910709117017921</v>
      </c>
      <c r="H26" s="357">
        <v>1099010.4162757611</v>
      </c>
      <c r="I26" s="358">
        <v>1731219.9962757602</v>
      </c>
      <c r="J26" s="359">
        <v>540958.55000009993</v>
      </c>
    </row>
    <row r="27" spans="1:10" x14ac:dyDescent="0.3">
      <c r="A27" s="303" t="s">
        <v>33</v>
      </c>
      <c r="B27" s="312" t="s">
        <v>172</v>
      </c>
      <c r="C27" s="360">
        <v>0</v>
      </c>
      <c r="D27" s="361">
        <v>0.43764384271252121</v>
      </c>
      <c r="E27" s="362">
        <v>0.43764384271252121</v>
      </c>
      <c r="F27" s="363">
        <v>-0.18703341584668678</v>
      </c>
      <c r="G27" s="364">
        <v>-0.16152573893938182</v>
      </c>
      <c r="H27" s="365">
        <v>0.16875640403904163</v>
      </c>
      <c r="I27" s="366">
        <v>0.20542735868672868</v>
      </c>
      <c r="J27" s="367">
        <v>0.51982755969836159</v>
      </c>
    </row>
    <row r="28" spans="1:10" x14ac:dyDescent="0.3">
      <c r="A28" s="303" t="s">
        <v>35</v>
      </c>
    </row>
    <row r="29" spans="1:10" x14ac:dyDescent="0.3">
      <c r="A29" s="303" t="s">
        <v>36</v>
      </c>
      <c r="B29" s="226" t="s">
        <v>173</v>
      </c>
      <c r="C29" s="304"/>
      <c r="D29" s="305"/>
      <c r="E29" s="306"/>
      <c r="F29" s="307"/>
      <c r="G29" s="308"/>
      <c r="H29" s="309"/>
      <c r="I29" s="310"/>
      <c r="J29" s="311"/>
    </row>
    <row r="30" spans="1:10" x14ac:dyDescent="0.3">
      <c r="A30" s="303" t="s">
        <v>37</v>
      </c>
      <c r="B30" s="312" t="s">
        <v>10</v>
      </c>
      <c r="C30" s="304" t="s">
        <v>52</v>
      </c>
      <c r="D30" s="321">
        <v>3165838</v>
      </c>
      <c r="E30" s="322">
        <v>3165838</v>
      </c>
      <c r="F30" s="323">
        <v>2.6190308218385518</v>
      </c>
      <c r="G30" s="324">
        <v>4.2281271679094123</v>
      </c>
      <c r="H30" s="325">
        <v>82914272.989477172</v>
      </c>
      <c r="I30" s="326">
        <v>133855656.56999999</v>
      </c>
      <c r="J30" s="327">
        <v>43481874.200523324</v>
      </c>
    </row>
    <row r="31" spans="1:10" x14ac:dyDescent="0.3">
      <c r="A31" s="303" t="s">
        <v>38</v>
      </c>
      <c r="B31" s="312" t="s">
        <v>59</v>
      </c>
      <c r="C31" s="304" t="s">
        <v>52</v>
      </c>
      <c r="D31" s="321">
        <v>2702773.7786538331</v>
      </c>
      <c r="E31" s="322">
        <v>2702773.7786538331</v>
      </c>
      <c r="F31" s="323">
        <v>3.0320772867852304</v>
      </c>
      <c r="G31" s="324">
        <v>4.7930180707093673</v>
      </c>
      <c r="H31" s="325">
        <v>81950189.855749786</v>
      </c>
      <c r="I31" s="326">
        <v>129544435.62127261</v>
      </c>
      <c r="J31" s="327">
        <v>41060775.909999996</v>
      </c>
    </row>
    <row r="32" spans="1:10" x14ac:dyDescent="0.3">
      <c r="A32" s="303" t="s">
        <v>39</v>
      </c>
      <c r="B32" s="312" t="s">
        <v>171</v>
      </c>
      <c r="C32" s="352">
        <v>0</v>
      </c>
      <c r="D32" s="353">
        <v>463064.22134616692</v>
      </c>
      <c r="E32" s="354">
        <v>463064.22134616692</v>
      </c>
      <c r="F32" s="355">
        <v>-0.41304646494667852</v>
      </c>
      <c r="G32" s="356">
        <v>-0.56489090279995491</v>
      </c>
      <c r="H32" s="357">
        <v>964083.13372738659</v>
      </c>
      <c r="I32" s="358">
        <v>4311220.9487273842</v>
      </c>
      <c r="J32" s="359">
        <v>2421098.2905233279</v>
      </c>
    </row>
    <row r="33" spans="1:12" x14ac:dyDescent="0.3">
      <c r="A33" s="303" t="s">
        <v>40</v>
      </c>
      <c r="B33" s="312" t="s">
        <v>172</v>
      </c>
      <c r="C33" s="360">
        <v>0</v>
      </c>
      <c r="D33" s="361">
        <v>0.17132925626383896</v>
      </c>
      <c r="E33" s="362">
        <v>0.17132925626383896</v>
      </c>
      <c r="F33" s="363">
        <v>-0.1362255727276043</v>
      </c>
      <c r="G33" s="364">
        <v>-0.11785703589395209</v>
      </c>
      <c r="H33" s="365">
        <v>1.1764257476698752E-2</v>
      </c>
      <c r="I33" s="366">
        <v>3.3279862064715615E-2</v>
      </c>
      <c r="J33" s="367">
        <v>5.8963773500775231E-2</v>
      </c>
    </row>
    <row r="34" spans="1:12" x14ac:dyDescent="0.3">
      <c r="A34" s="303" t="s">
        <v>41</v>
      </c>
    </row>
    <row r="35" spans="1:12" x14ac:dyDescent="0.3">
      <c r="A35" s="303" t="s">
        <v>42</v>
      </c>
    </row>
    <row r="36" spans="1:12" x14ac:dyDescent="0.3">
      <c r="A36" s="303" t="s">
        <v>43</v>
      </c>
    </row>
    <row r="37" spans="1:12" x14ac:dyDescent="0.3">
      <c r="A37" s="303" t="s">
        <v>44</v>
      </c>
    </row>
    <row r="38" spans="1:12" x14ac:dyDescent="0.3">
      <c r="A38" s="303" t="s">
        <v>45</v>
      </c>
    </row>
    <row r="39" spans="1:12" x14ac:dyDescent="0.3">
      <c r="A39" s="303" t="s">
        <v>46</v>
      </c>
    </row>
    <row r="40" spans="1:12" x14ac:dyDescent="0.3">
      <c r="A40" s="303" t="s">
        <v>47</v>
      </c>
    </row>
    <row r="41" spans="1:12" x14ac:dyDescent="0.3">
      <c r="A41" s="303" t="s">
        <v>48</v>
      </c>
    </row>
    <row r="42" spans="1:12" x14ac:dyDescent="0.3">
      <c r="A42" s="303" t="s">
        <v>49</v>
      </c>
    </row>
    <row r="43" spans="1:12" x14ac:dyDescent="0.3">
      <c r="A43" s="303" t="s">
        <v>50</v>
      </c>
    </row>
    <row r="44" spans="1:12" x14ac:dyDescent="0.3">
      <c r="A44" s="303" t="s">
        <v>51</v>
      </c>
    </row>
    <row r="45" spans="1:12" x14ac:dyDescent="0.3">
      <c r="A45" s="303" t="s">
        <v>53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412" customFormat="1" x14ac:dyDescent="0.3">
      <c r="B1" s="412" t="s">
        <v>210</v>
      </c>
    </row>
    <row r="2" spans="1:13" s="412" customFormat="1" x14ac:dyDescent="0.3">
      <c r="B2" s="412" t="s">
        <v>207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68" t="s">
        <v>177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70" t="s">
        <v>9</v>
      </c>
      <c r="B8" s="270" t="s">
        <v>178</v>
      </c>
      <c r="C8" s="270" t="s">
        <v>116</v>
      </c>
      <c r="D8" s="270" t="s">
        <v>175</v>
      </c>
      <c r="E8" s="270" t="s">
        <v>179</v>
      </c>
      <c r="F8" s="270" t="s">
        <v>180</v>
      </c>
      <c r="G8" s="270" t="s">
        <v>181</v>
      </c>
      <c r="H8" s="270" t="s">
        <v>182</v>
      </c>
      <c r="I8" s="270" t="s">
        <v>183</v>
      </c>
    </row>
    <row r="9" spans="1:13" x14ac:dyDescent="0.3">
      <c r="A9" s="271" t="s">
        <v>12</v>
      </c>
      <c r="B9" s="272" t="s">
        <v>11</v>
      </c>
      <c r="C9" s="273"/>
      <c r="D9" s="274"/>
      <c r="E9" s="275"/>
      <c r="F9" s="276"/>
      <c r="G9" s="277"/>
      <c r="H9" s="276"/>
      <c r="I9" s="276"/>
    </row>
    <row r="10" spans="1:13" x14ac:dyDescent="0.3">
      <c r="A10" s="271" t="s">
        <v>13</v>
      </c>
      <c r="B10" s="278" t="s">
        <v>184</v>
      </c>
      <c r="C10" s="279"/>
      <c r="D10" s="280"/>
      <c r="E10" s="281"/>
      <c r="F10" s="276"/>
      <c r="G10" s="282"/>
      <c r="H10" s="276"/>
      <c r="I10" s="276"/>
    </row>
    <row r="11" spans="1:13" x14ac:dyDescent="0.3">
      <c r="A11" s="271" t="s">
        <v>15</v>
      </c>
      <c r="B11" s="283" t="s">
        <v>184</v>
      </c>
      <c r="C11" s="284" t="s">
        <v>124</v>
      </c>
      <c r="D11" s="285">
        <v>2400</v>
      </c>
      <c r="E11" s="286">
        <f>IF(( D11 * 1000 ) =0,0,( F11 * 100 ) / ( D11 * 1000 ) )</f>
        <v>2.1</v>
      </c>
      <c r="F11" s="276">
        <v>50400</v>
      </c>
      <c r="G11" s="287">
        <f>IF(( D11 * 1000 ) =0,0,( H11 * 100 ) / ( D11 * 1000 ) )</f>
        <v>3.3570000000000002</v>
      </c>
      <c r="H11" s="276">
        <v>80568</v>
      </c>
      <c r="I11" s="276">
        <v>30168</v>
      </c>
    </row>
    <row r="12" spans="1:13" x14ac:dyDescent="0.3">
      <c r="A12" s="271" t="s">
        <v>16</v>
      </c>
      <c r="B12" s="288" t="s">
        <v>185</v>
      </c>
      <c r="C12" s="289"/>
      <c r="D12" s="290">
        <v>2400</v>
      </c>
      <c r="E12" s="291">
        <f>IF(( D12 * 1000 ) =0,0,( F12 * 100 ) / ( D12 * 1000 ) )</f>
        <v>2.1</v>
      </c>
      <c r="F12" s="292">
        <v>50400</v>
      </c>
      <c r="G12" s="293">
        <f>IF(( D12 * 1000 ) =0,0,( H12 * 100 ) / ( D12 * 1000 ) )</f>
        <v>3.3570000000000002</v>
      </c>
      <c r="H12" s="292">
        <v>80568</v>
      </c>
      <c r="I12" s="292">
        <v>30168</v>
      </c>
    </row>
    <row r="13" spans="1:13" x14ac:dyDescent="0.3">
      <c r="A13" s="271" t="s">
        <v>17</v>
      </c>
      <c r="B13" s="294" t="s">
        <v>129</v>
      </c>
      <c r="C13" s="295"/>
      <c r="D13" s="296">
        <v>2400</v>
      </c>
      <c r="E13" s="297">
        <f>IF(( D13 * 1000 ) =0,0,( F13 * 100 ) / ( D13 * 1000 ) )</f>
        <v>2.1</v>
      </c>
      <c r="F13" s="298">
        <v>50400</v>
      </c>
      <c r="G13" s="299">
        <f>IF(( D13 * 1000 ) =0,0,( H13 * 100 ) / ( D13 * 1000 ) )</f>
        <v>3.3570000000000002</v>
      </c>
      <c r="H13" s="298">
        <v>80568</v>
      </c>
      <c r="I13" s="298">
        <v>30168</v>
      </c>
    </row>
    <row r="14" spans="1:13" x14ac:dyDescent="0.3">
      <c r="A14" s="271" t="s">
        <v>18</v>
      </c>
    </row>
    <row r="15" spans="1:13" x14ac:dyDescent="0.3">
      <c r="A15" s="271" t="s">
        <v>19</v>
      </c>
      <c r="B15" s="272" t="s">
        <v>10</v>
      </c>
      <c r="C15" s="273"/>
      <c r="D15" s="274"/>
      <c r="E15" s="275"/>
      <c r="F15" s="276"/>
      <c r="G15" s="277"/>
      <c r="H15" s="276"/>
      <c r="I15" s="276"/>
    </row>
    <row r="16" spans="1:13" x14ac:dyDescent="0.3">
      <c r="A16" s="271" t="s">
        <v>20</v>
      </c>
      <c r="B16" s="278" t="s">
        <v>184</v>
      </c>
      <c r="C16" s="279"/>
      <c r="D16" s="280"/>
      <c r="E16" s="281"/>
      <c r="F16" s="276"/>
      <c r="G16" s="282"/>
      <c r="H16" s="276"/>
      <c r="I16" s="276"/>
    </row>
    <row r="17" spans="1:9" x14ac:dyDescent="0.3">
      <c r="A17" s="271" t="s">
        <v>21</v>
      </c>
      <c r="B17" s="283" t="s">
        <v>148</v>
      </c>
      <c r="C17" s="284" t="s">
        <v>126</v>
      </c>
      <c r="D17" s="285">
        <v>35</v>
      </c>
      <c r="E17" s="286">
        <f>IF(( D17 * 1000 ) =0,0,( F17 * 100 ) / ( D17 * 1000 ) )</f>
        <v>1.6</v>
      </c>
      <c r="F17" s="276">
        <v>560</v>
      </c>
      <c r="G17" s="287">
        <f>IF(( D17 * 1000 ) =0,0,( H17 * 100 ) / ( D17 * 1000 ) )</f>
        <v>2.0030000000000001</v>
      </c>
      <c r="H17" s="276">
        <v>701.05</v>
      </c>
      <c r="I17" s="276">
        <v>141.04999999999995</v>
      </c>
    </row>
    <row r="18" spans="1:9" x14ac:dyDescent="0.3">
      <c r="A18" s="271" t="s">
        <v>22</v>
      </c>
      <c r="B18" s="288" t="s">
        <v>185</v>
      </c>
      <c r="C18" s="289"/>
      <c r="D18" s="290">
        <v>35</v>
      </c>
      <c r="E18" s="291">
        <f>IF(( D18 * 1000 ) =0,0,( F18 * 100 ) / ( D18 * 1000 ) )</f>
        <v>1.6</v>
      </c>
      <c r="F18" s="292">
        <v>560</v>
      </c>
      <c r="G18" s="293">
        <f>IF(( D18 * 1000 ) =0,0,( H18 * 100 ) / ( D18 * 1000 ) )</f>
        <v>2.0030000000000001</v>
      </c>
      <c r="H18" s="292">
        <v>701.05</v>
      </c>
      <c r="I18" s="292">
        <v>141.04999999999995</v>
      </c>
    </row>
    <row r="19" spans="1:9" x14ac:dyDescent="0.3">
      <c r="A19" s="271" t="s">
        <v>23</v>
      </c>
      <c r="B19" s="294" t="s">
        <v>161</v>
      </c>
      <c r="C19" s="295"/>
      <c r="D19" s="296">
        <v>35</v>
      </c>
      <c r="E19" s="297">
        <f>IF(( D19 * 1000 ) =0,0,( F19 * 100 ) / ( D19 * 1000 ) )</f>
        <v>1.6</v>
      </c>
      <c r="F19" s="298">
        <v>560</v>
      </c>
      <c r="G19" s="299">
        <f>IF(( D19 * 1000 ) =0,0,( H19 * 100 ) / ( D19 * 1000 ) )</f>
        <v>2.0030000000000001</v>
      </c>
      <c r="H19" s="298">
        <v>701.05</v>
      </c>
      <c r="I19" s="298">
        <v>141.04999999999995</v>
      </c>
    </row>
    <row r="20" spans="1:9" x14ac:dyDescent="0.3">
      <c r="A20" s="271" t="s">
        <v>24</v>
      </c>
    </row>
    <row r="21" spans="1:9" x14ac:dyDescent="0.3">
      <c r="A21" s="271" t="s">
        <v>25</v>
      </c>
    </row>
    <row r="22" spans="1:9" x14ac:dyDescent="0.3">
      <c r="A22" s="271" t="s">
        <v>26</v>
      </c>
    </row>
    <row r="23" spans="1:9" x14ac:dyDescent="0.3">
      <c r="A23" s="271" t="s">
        <v>27</v>
      </c>
    </row>
    <row r="24" spans="1:9" x14ac:dyDescent="0.3">
      <c r="A24" s="271" t="s">
        <v>28</v>
      </c>
    </row>
    <row r="25" spans="1:9" x14ac:dyDescent="0.3">
      <c r="A25" s="271" t="s">
        <v>30</v>
      </c>
    </row>
    <row r="26" spans="1:9" x14ac:dyDescent="0.3">
      <c r="A26" s="271" t="s">
        <v>32</v>
      </c>
    </row>
    <row r="27" spans="1:9" x14ac:dyDescent="0.3">
      <c r="A27" s="271" t="s">
        <v>33</v>
      </c>
    </row>
    <row r="28" spans="1:9" x14ac:dyDescent="0.3">
      <c r="A28" s="271" t="s">
        <v>35</v>
      </c>
    </row>
    <row r="29" spans="1:9" x14ac:dyDescent="0.3">
      <c r="A29" s="271" t="s">
        <v>36</v>
      </c>
    </row>
    <row r="30" spans="1:9" x14ac:dyDescent="0.3">
      <c r="A30" s="271" t="s">
        <v>37</v>
      </c>
    </row>
    <row r="31" spans="1:9" x14ac:dyDescent="0.3">
      <c r="A31" s="271" t="s">
        <v>38</v>
      </c>
    </row>
    <row r="32" spans="1:9" x14ac:dyDescent="0.3">
      <c r="A32" s="271" t="s">
        <v>39</v>
      </c>
    </row>
    <row r="33" spans="1:13" x14ac:dyDescent="0.3">
      <c r="A33" s="271" t="s">
        <v>40</v>
      </c>
    </row>
    <row r="34" spans="1:13" x14ac:dyDescent="0.3">
      <c r="A34" s="271" t="s">
        <v>41</v>
      </c>
    </row>
    <row r="35" spans="1:13" x14ac:dyDescent="0.3">
      <c r="A35" s="271" t="s">
        <v>42</v>
      </c>
    </row>
    <row r="36" spans="1:13" x14ac:dyDescent="0.3">
      <c r="A36" s="271" t="s">
        <v>43</v>
      </c>
    </row>
    <row r="37" spans="1:13" x14ac:dyDescent="0.3">
      <c r="A37" s="271" t="s">
        <v>44</v>
      </c>
    </row>
    <row r="38" spans="1:13" x14ac:dyDescent="0.3">
      <c r="A38" s="271" t="s">
        <v>45</v>
      </c>
    </row>
    <row r="39" spans="1:13" x14ac:dyDescent="0.3">
      <c r="A39" s="271" t="s">
        <v>46</v>
      </c>
    </row>
    <row r="40" spans="1:13" x14ac:dyDescent="0.3">
      <c r="A40" s="271" t="s">
        <v>47</v>
      </c>
    </row>
    <row r="41" spans="1:13" x14ac:dyDescent="0.3">
      <c r="A41" s="271" t="s">
        <v>48</v>
      </c>
    </row>
    <row r="42" spans="1:13" x14ac:dyDescent="0.3">
      <c r="A42" s="271" t="s">
        <v>49</v>
      </c>
    </row>
    <row r="43" spans="1:13" x14ac:dyDescent="0.3">
      <c r="A43" s="271" t="s">
        <v>50</v>
      </c>
    </row>
    <row r="44" spans="1:13" x14ac:dyDescent="0.3">
      <c r="A44" s="271" t="s">
        <v>51</v>
      </c>
    </row>
    <row r="45" spans="1:13" x14ac:dyDescent="0.3">
      <c r="A45" s="271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412" customFormat="1" x14ac:dyDescent="0.3">
      <c r="B1" s="412" t="s">
        <v>211</v>
      </c>
    </row>
    <row r="2" spans="1:13" s="412" customFormat="1" x14ac:dyDescent="0.3">
      <c r="B2" s="412" t="s">
        <v>207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43" t="s">
        <v>56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44" t="s">
        <v>0</v>
      </c>
      <c r="C6" s="244" t="s">
        <v>1</v>
      </c>
      <c r="D6" s="244" t="s">
        <v>2</v>
      </c>
      <c r="E6" s="244" t="s">
        <v>3</v>
      </c>
      <c r="F6" s="244" t="s">
        <v>4</v>
      </c>
      <c r="G6" s="244" t="s">
        <v>5</v>
      </c>
      <c r="H6" s="244" t="s">
        <v>6</v>
      </c>
      <c r="I6" s="244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45" t="s">
        <v>9</v>
      </c>
      <c r="B8" s="245" t="s">
        <v>174</v>
      </c>
      <c r="C8" s="245" t="s">
        <v>116</v>
      </c>
      <c r="D8" s="245" t="s">
        <v>175</v>
      </c>
      <c r="E8" s="245" t="s">
        <v>186</v>
      </c>
      <c r="F8" s="245" t="s">
        <v>180</v>
      </c>
      <c r="G8" s="245" t="s">
        <v>187</v>
      </c>
      <c r="H8" s="245" t="s">
        <v>182</v>
      </c>
      <c r="I8" s="245" t="s">
        <v>183</v>
      </c>
    </row>
    <row r="9" spans="1:13" x14ac:dyDescent="0.3">
      <c r="A9" s="246" t="s">
        <v>12</v>
      </c>
      <c r="B9" s="247" t="s">
        <v>57</v>
      </c>
      <c r="C9" s="248"/>
      <c r="D9" s="249"/>
      <c r="E9" s="250"/>
      <c r="F9" s="251"/>
      <c r="G9" s="252"/>
      <c r="H9" s="251"/>
      <c r="I9" s="251"/>
    </row>
    <row r="10" spans="1:13" x14ac:dyDescent="0.3">
      <c r="A10" s="246" t="s">
        <v>13</v>
      </c>
      <c r="B10" s="253" t="s">
        <v>10</v>
      </c>
      <c r="C10" s="254">
        <v>0</v>
      </c>
      <c r="D10" s="255">
        <v>35</v>
      </c>
      <c r="E10" s="256">
        <v>1.6</v>
      </c>
      <c r="F10" s="251">
        <v>560</v>
      </c>
      <c r="G10" s="257">
        <v>2.0029999999999997</v>
      </c>
      <c r="H10" s="251">
        <v>701.05</v>
      </c>
      <c r="I10" s="251">
        <v>141.04999999999995</v>
      </c>
    </row>
    <row r="11" spans="1:13" x14ac:dyDescent="0.3">
      <c r="A11" s="246" t="s">
        <v>15</v>
      </c>
      <c r="B11" s="253" t="s">
        <v>59</v>
      </c>
      <c r="C11" s="254">
        <v>0</v>
      </c>
      <c r="D11" s="255">
        <v>2400</v>
      </c>
      <c r="E11" s="256">
        <v>2.1</v>
      </c>
      <c r="F11" s="251">
        <v>50400</v>
      </c>
      <c r="G11" s="257">
        <v>3.3570000000000002</v>
      </c>
      <c r="H11" s="251">
        <v>80568</v>
      </c>
      <c r="I11" s="251">
        <v>30168</v>
      </c>
    </row>
    <row r="12" spans="1:13" x14ac:dyDescent="0.3">
      <c r="A12" s="246" t="s">
        <v>16</v>
      </c>
      <c r="B12" s="253" t="s">
        <v>171</v>
      </c>
      <c r="C12" s="258">
        <v>0</v>
      </c>
      <c r="D12" s="259">
        <v>-2365</v>
      </c>
      <c r="E12" s="260">
        <v>-0.5</v>
      </c>
      <c r="F12" s="261">
        <v>-49840</v>
      </c>
      <c r="G12" s="262">
        <v>-1.3540000000000005</v>
      </c>
      <c r="H12" s="261">
        <v>-79866.95</v>
      </c>
      <c r="I12" s="261">
        <v>-30026.95</v>
      </c>
    </row>
    <row r="13" spans="1:13" x14ac:dyDescent="0.3">
      <c r="A13" s="246" t="s">
        <v>17</v>
      </c>
      <c r="B13" s="253" t="s">
        <v>172</v>
      </c>
      <c r="C13" s="263">
        <v>0</v>
      </c>
      <c r="D13" s="264">
        <v>-0.98541666666666672</v>
      </c>
      <c r="E13" s="265">
        <v>-0.23809523809523808</v>
      </c>
      <c r="F13" s="266">
        <v>-0.98888888888888893</v>
      </c>
      <c r="G13" s="267">
        <v>-0.4033363121834973</v>
      </c>
      <c r="H13" s="266">
        <v>-0.99129865455267596</v>
      </c>
      <c r="I13" s="266">
        <v>-0.99532451604348982</v>
      </c>
    </row>
    <row r="14" spans="1:13" x14ac:dyDescent="0.3">
      <c r="A14" s="246" t="s">
        <v>18</v>
      </c>
    </row>
    <row r="15" spans="1:13" x14ac:dyDescent="0.3">
      <c r="A15" s="246" t="s">
        <v>19</v>
      </c>
      <c r="B15" s="247" t="s">
        <v>176</v>
      </c>
      <c r="C15" s="248"/>
      <c r="D15" s="249"/>
      <c r="E15" s="250"/>
      <c r="F15" s="251"/>
      <c r="G15" s="252"/>
      <c r="H15" s="251"/>
      <c r="I15" s="251"/>
    </row>
    <row r="16" spans="1:13" x14ac:dyDescent="0.3">
      <c r="A16" s="246" t="s">
        <v>20</v>
      </c>
      <c r="B16" s="253" t="s">
        <v>10</v>
      </c>
      <c r="C16" s="254">
        <v>0</v>
      </c>
      <c r="D16" s="255">
        <v>413070</v>
      </c>
      <c r="E16" s="256">
        <v>4.9493012249739747</v>
      </c>
      <c r="F16" s="251">
        <v>20444078.569999997</v>
      </c>
      <c r="G16" s="257">
        <v>7.4423187232188246</v>
      </c>
      <c r="H16" s="251">
        <v>30741985.949999996</v>
      </c>
      <c r="I16" s="251">
        <v>10297907.379999999</v>
      </c>
    </row>
    <row r="17" spans="1:9" x14ac:dyDescent="0.3">
      <c r="A17" s="246" t="s">
        <v>21</v>
      </c>
      <c r="B17" s="253" t="s">
        <v>59</v>
      </c>
      <c r="C17" s="254">
        <v>0</v>
      </c>
      <c r="D17" s="255">
        <v>272024</v>
      </c>
      <c r="E17" s="256">
        <v>4.9516738412787111</v>
      </c>
      <c r="F17" s="251">
        <v>13469741.25</v>
      </c>
      <c r="G17" s="257">
        <v>8.2404358402199804</v>
      </c>
      <c r="H17" s="251">
        <v>22415963.190000001</v>
      </c>
      <c r="I17" s="251">
        <v>8946221.9400000013</v>
      </c>
    </row>
    <row r="18" spans="1:9" x14ac:dyDescent="0.3">
      <c r="A18" s="246" t="s">
        <v>22</v>
      </c>
      <c r="B18" s="253" t="s">
        <v>171</v>
      </c>
      <c r="C18" s="258">
        <v>0</v>
      </c>
      <c r="D18" s="259">
        <v>141046</v>
      </c>
      <c r="E18" s="260">
        <v>-2.3726163047363968E-3</v>
      </c>
      <c r="F18" s="261">
        <v>6974337.3199999966</v>
      </c>
      <c r="G18" s="262">
        <v>-0.79811711700115584</v>
      </c>
      <c r="H18" s="261">
        <v>8326022.7599999942</v>
      </c>
      <c r="I18" s="261">
        <v>1351685.4399999976</v>
      </c>
    </row>
    <row r="19" spans="1:9" x14ac:dyDescent="0.3">
      <c r="A19" s="246" t="s">
        <v>23</v>
      </c>
      <c r="B19" s="253" t="s">
        <v>172</v>
      </c>
      <c r="C19" s="263">
        <v>0</v>
      </c>
      <c r="D19" s="264">
        <v>0.51850572008352203</v>
      </c>
      <c r="E19" s="265">
        <v>-4.7915439925738261E-4</v>
      </c>
      <c r="F19" s="266">
        <v>0.51777812138744661</v>
      </c>
      <c r="G19" s="267">
        <v>-9.6853750514711845E-2</v>
      </c>
      <c r="H19" s="266">
        <v>0.3714327459153895</v>
      </c>
      <c r="I19" s="266">
        <v>0.15109008574406074</v>
      </c>
    </row>
    <row r="20" spans="1:9" x14ac:dyDescent="0.3">
      <c r="A20" s="246" t="s">
        <v>24</v>
      </c>
    </row>
    <row r="21" spans="1:9" x14ac:dyDescent="0.3">
      <c r="A21" s="246" t="s">
        <v>25</v>
      </c>
    </row>
    <row r="22" spans="1:9" x14ac:dyDescent="0.3">
      <c r="A22" s="246" t="s">
        <v>26</v>
      </c>
    </row>
    <row r="23" spans="1:9" x14ac:dyDescent="0.3">
      <c r="A23" s="246" t="s">
        <v>27</v>
      </c>
    </row>
    <row r="24" spans="1:9" x14ac:dyDescent="0.3">
      <c r="A24" s="246" t="s">
        <v>28</v>
      </c>
    </row>
    <row r="25" spans="1:9" x14ac:dyDescent="0.3">
      <c r="A25" s="246" t="s">
        <v>30</v>
      </c>
    </row>
    <row r="26" spans="1:9" x14ac:dyDescent="0.3">
      <c r="A26" s="246" t="s">
        <v>32</v>
      </c>
    </row>
    <row r="27" spans="1:9" x14ac:dyDescent="0.3">
      <c r="A27" s="246" t="s">
        <v>33</v>
      </c>
    </row>
    <row r="28" spans="1:9" x14ac:dyDescent="0.3">
      <c r="A28" s="246" t="s">
        <v>35</v>
      </c>
    </row>
    <row r="29" spans="1:9" x14ac:dyDescent="0.3">
      <c r="A29" s="246" t="s">
        <v>36</v>
      </c>
    </row>
    <row r="30" spans="1:9" x14ac:dyDescent="0.3">
      <c r="A30" s="246" t="s">
        <v>37</v>
      </c>
    </row>
    <row r="31" spans="1:9" x14ac:dyDescent="0.3">
      <c r="A31" s="246" t="s">
        <v>38</v>
      </c>
    </row>
    <row r="32" spans="1:9" x14ac:dyDescent="0.3">
      <c r="A32" s="246" t="s">
        <v>39</v>
      </c>
    </row>
    <row r="33" spans="1:13" x14ac:dyDescent="0.3">
      <c r="A33" s="246" t="s">
        <v>40</v>
      </c>
    </row>
    <row r="34" spans="1:13" x14ac:dyDescent="0.3">
      <c r="A34" s="246" t="s">
        <v>41</v>
      </c>
    </row>
    <row r="35" spans="1:13" x14ac:dyDescent="0.3">
      <c r="A35" s="246" t="s">
        <v>42</v>
      </c>
    </row>
    <row r="36" spans="1:13" x14ac:dyDescent="0.3">
      <c r="A36" s="246" t="s">
        <v>43</v>
      </c>
    </row>
    <row r="37" spans="1:13" x14ac:dyDescent="0.3">
      <c r="A37" s="246" t="s">
        <v>44</v>
      </c>
    </row>
    <row r="38" spans="1:13" x14ac:dyDescent="0.3">
      <c r="A38" s="246" t="s">
        <v>45</v>
      </c>
    </row>
    <row r="39" spans="1:13" x14ac:dyDescent="0.3">
      <c r="A39" s="246" t="s">
        <v>46</v>
      </c>
    </row>
    <row r="40" spans="1:13" x14ac:dyDescent="0.3">
      <c r="A40" s="246" t="s">
        <v>47</v>
      </c>
    </row>
    <row r="41" spans="1:13" x14ac:dyDescent="0.3">
      <c r="A41" s="246" t="s">
        <v>48</v>
      </c>
    </row>
    <row r="42" spans="1:13" x14ac:dyDescent="0.3">
      <c r="A42" s="246" t="s">
        <v>49</v>
      </c>
    </row>
    <row r="43" spans="1:13" x14ac:dyDescent="0.3">
      <c r="A43" s="246" t="s">
        <v>50</v>
      </c>
    </row>
    <row r="44" spans="1:13" x14ac:dyDescent="0.3">
      <c r="A44" s="246" t="s">
        <v>51</v>
      </c>
    </row>
    <row r="45" spans="1:13" x14ac:dyDescent="0.3">
      <c r="A45" s="246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74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ColWidth="9.109375"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9.109375" style="2"/>
  </cols>
  <sheetData>
    <row r="1" spans="1:13" s="412" customFormat="1" x14ac:dyDescent="0.3">
      <c r="B1" s="412" t="s">
        <v>212</v>
      </c>
    </row>
    <row r="2" spans="1:13" s="412" customFormat="1" x14ac:dyDescent="0.3">
      <c r="B2" s="412" t="s">
        <v>207</v>
      </c>
    </row>
    <row r="3" spans="1:13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223" t="s">
        <v>198</v>
      </c>
    </row>
    <row r="5" spans="1:13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  <c r="J6" s="224" t="s">
        <v>8</v>
      </c>
    </row>
    <row r="7" spans="1:13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1.2" thickBot="1" x14ac:dyDescent="0.35">
      <c r="A8" s="225" t="s">
        <v>9</v>
      </c>
      <c r="B8" s="225" t="s">
        <v>115</v>
      </c>
      <c r="C8" s="225" t="s">
        <v>116</v>
      </c>
      <c r="D8" s="225" t="s">
        <v>117</v>
      </c>
      <c r="E8" s="225" t="s">
        <v>118</v>
      </c>
      <c r="F8" s="225" t="s">
        <v>119</v>
      </c>
      <c r="G8" s="225" t="s">
        <v>120</v>
      </c>
      <c r="H8" s="225" t="s">
        <v>121</v>
      </c>
      <c r="I8" s="225" t="s">
        <v>122</v>
      </c>
      <c r="J8" s="225" t="s">
        <v>123</v>
      </c>
    </row>
    <row r="9" spans="1:13" x14ac:dyDescent="0.3">
      <c r="A9" s="224" t="s">
        <v>12</v>
      </c>
      <c r="B9" s="237" t="s">
        <v>10</v>
      </c>
      <c r="C9" s="227"/>
      <c r="D9" s="227"/>
      <c r="E9" s="227"/>
      <c r="F9" s="227"/>
      <c r="G9" s="227"/>
      <c r="H9" s="232"/>
      <c r="I9" s="232"/>
      <c r="J9" s="232"/>
    </row>
    <row r="10" spans="1:13" x14ac:dyDescent="0.3">
      <c r="A10" s="224" t="s">
        <v>13</v>
      </c>
      <c r="B10" s="234" t="s">
        <v>130</v>
      </c>
      <c r="C10" s="227"/>
      <c r="D10" s="227"/>
      <c r="E10" s="227"/>
      <c r="F10" s="227"/>
      <c r="G10" s="227"/>
      <c r="H10" s="232"/>
      <c r="I10" s="232"/>
      <c r="J10" s="232"/>
    </row>
    <row r="11" spans="1:13" x14ac:dyDescent="0.3">
      <c r="A11" s="224" t="s">
        <v>15</v>
      </c>
      <c r="B11" s="231" t="s">
        <v>131</v>
      </c>
      <c r="C11" s="240" t="s">
        <v>132</v>
      </c>
      <c r="D11" s="232">
        <v>397009</v>
      </c>
      <c r="E11" s="232">
        <v>397009</v>
      </c>
      <c r="F11" s="233">
        <f>IF(( E11 * 1000 ) =0,0,( H11 * 100 ) / ( E11 * 1000 ) )</f>
        <v>0.76234952104360365</v>
      </c>
      <c r="G11" s="233">
        <f>IF(( E11 * 1000 ) =0,0,( I11 * 100 ) / ( E11 * 1000 ) )</f>
        <v>0.76234952104360365</v>
      </c>
      <c r="H11" s="232">
        <v>3026596.2100000004</v>
      </c>
      <c r="I11" s="232">
        <v>3026596.2100000004</v>
      </c>
      <c r="J11" s="232">
        <v>0</v>
      </c>
    </row>
    <row r="12" spans="1:13" ht="15" thickBot="1" x14ac:dyDescent="0.35">
      <c r="A12" s="224" t="s">
        <v>16</v>
      </c>
      <c r="B12" s="231" t="s">
        <v>133</v>
      </c>
      <c r="C12" s="240" t="s">
        <v>132</v>
      </c>
      <c r="D12" s="232">
        <v>274539</v>
      </c>
      <c r="E12" s="232">
        <v>274539</v>
      </c>
      <c r="F12" s="233">
        <f>IF(( E12 * 1000 ) =0,0,( H12 * 100 ) / ( E12 * 1000 ) )</f>
        <v>0.7317721343779936</v>
      </c>
      <c r="G12" s="233">
        <f>IF(( E12 * 1000 ) =0,0,( I12 * 100 ) / ( E12 * 1000 ) )</f>
        <v>0.7317721343779936</v>
      </c>
      <c r="H12" s="232">
        <v>2008999.8999999997</v>
      </c>
      <c r="I12" s="232">
        <v>2008999.8999999997</v>
      </c>
      <c r="J12" s="232">
        <v>0</v>
      </c>
    </row>
    <row r="13" spans="1:13" x14ac:dyDescent="0.3">
      <c r="A13" s="224" t="s">
        <v>17</v>
      </c>
      <c r="B13" s="231" t="s">
        <v>134</v>
      </c>
      <c r="C13" s="227"/>
      <c r="D13" s="235">
        <v>671548</v>
      </c>
      <c r="E13" s="235">
        <v>671548</v>
      </c>
      <c r="F13" s="241">
        <f>IF(( E13 * 1000 ) =0,0,( H13 * 100 ) / ( E13 * 1000 ) )</f>
        <v>0.74984902196120018</v>
      </c>
      <c r="G13" s="241">
        <f>IF(( E13 * 1000 ) =0,0,( I13 * 100 ) / ( E13 * 1000 ) )</f>
        <v>0.74984902196120018</v>
      </c>
      <c r="H13" s="235">
        <v>5035596.1100000003</v>
      </c>
      <c r="I13" s="235">
        <v>5035596.1100000003</v>
      </c>
      <c r="J13" s="235">
        <v>0</v>
      </c>
    </row>
    <row r="14" spans="1:13" x14ac:dyDescent="0.3">
      <c r="A14" s="224" t="s">
        <v>18</v>
      </c>
    </row>
    <row r="15" spans="1:13" x14ac:dyDescent="0.3">
      <c r="A15" s="224" t="s">
        <v>19</v>
      </c>
      <c r="B15" s="234" t="s">
        <v>135</v>
      </c>
      <c r="C15" s="227"/>
      <c r="D15" s="227"/>
      <c r="E15" s="227"/>
      <c r="F15" s="227"/>
      <c r="G15" s="227"/>
      <c r="H15" s="232"/>
      <c r="I15" s="232"/>
      <c r="J15" s="232"/>
    </row>
    <row r="16" spans="1:13" x14ac:dyDescent="0.3">
      <c r="A16" s="224" t="s">
        <v>20</v>
      </c>
      <c r="B16" s="231" t="s">
        <v>136</v>
      </c>
      <c r="C16" s="240" t="s">
        <v>126</v>
      </c>
      <c r="D16" s="232">
        <v>378519</v>
      </c>
      <c r="E16" s="232">
        <v>378519</v>
      </c>
      <c r="F16" s="233">
        <f t="shared" ref="F16:F40" si="0">IF(( E16 * 1000 ) =0,0,( H16 * 100 ) / ( E16 * 1000 ) )</f>
        <v>3.0989185457004793</v>
      </c>
      <c r="G16" s="233">
        <f t="shared" ref="G16:G40" si="1">IF(( E16 * 1000 ) =0,0,( I16 * 100 ) / ( E16 * 1000 ) )</f>
        <v>4.384781186677551</v>
      </c>
      <c r="H16" s="232">
        <v>11729995.489999998</v>
      </c>
      <c r="I16" s="232">
        <v>16597229.9</v>
      </c>
      <c r="J16" s="232">
        <v>4671141.6800000006</v>
      </c>
    </row>
    <row r="17" spans="1:10" x14ac:dyDescent="0.3">
      <c r="A17" s="224" t="s">
        <v>21</v>
      </c>
      <c r="B17" s="231" t="s">
        <v>137</v>
      </c>
      <c r="C17" s="240" t="s">
        <v>126</v>
      </c>
      <c r="D17" s="232">
        <v>177594</v>
      </c>
      <c r="E17" s="232">
        <v>177594</v>
      </c>
      <c r="F17" s="233">
        <f t="shared" si="0"/>
        <v>3.3261648816964535</v>
      </c>
      <c r="G17" s="233">
        <f t="shared" si="1"/>
        <v>5.8291856988411777</v>
      </c>
      <c r="H17" s="232">
        <v>5907069.2599999998</v>
      </c>
      <c r="I17" s="232">
        <v>10352284.050000001</v>
      </c>
      <c r="J17" s="232">
        <v>4083215.2399999998</v>
      </c>
    </row>
    <row r="18" spans="1:10" x14ac:dyDescent="0.3">
      <c r="A18" s="224" t="s">
        <v>22</v>
      </c>
      <c r="B18" s="231" t="s">
        <v>138</v>
      </c>
      <c r="C18" s="240" t="s">
        <v>126</v>
      </c>
      <c r="D18" s="232">
        <v>223674</v>
      </c>
      <c r="E18" s="232">
        <v>223674</v>
      </c>
      <c r="F18" s="233">
        <f t="shared" si="0"/>
        <v>2.9435738709014005</v>
      </c>
      <c r="G18" s="233">
        <f t="shared" si="1"/>
        <v>4.2988074653290056</v>
      </c>
      <c r="H18" s="232">
        <v>6584009.419999999</v>
      </c>
      <c r="I18" s="232">
        <v>9615314.6099999994</v>
      </c>
      <c r="J18" s="232">
        <v>2157682.41</v>
      </c>
    </row>
    <row r="19" spans="1:10" x14ac:dyDescent="0.3">
      <c r="A19" s="224" t="s">
        <v>23</v>
      </c>
      <c r="B19" s="231" t="s">
        <v>139</v>
      </c>
      <c r="C19" s="240" t="s">
        <v>126</v>
      </c>
      <c r="D19" s="232">
        <v>275421</v>
      </c>
      <c r="E19" s="232">
        <v>275421</v>
      </c>
      <c r="F19" s="233">
        <f t="shared" si="0"/>
        <v>3.0825318439770393</v>
      </c>
      <c r="G19" s="233">
        <f t="shared" si="1"/>
        <v>4.9570301465756064</v>
      </c>
      <c r="H19" s="232">
        <v>8489940.0300000012</v>
      </c>
      <c r="I19" s="232">
        <v>13652702</v>
      </c>
      <c r="J19" s="232">
        <v>4622608.54</v>
      </c>
    </row>
    <row r="20" spans="1:10" x14ac:dyDescent="0.3">
      <c r="A20" s="224" t="s">
        <v>24</v>
      </c>
      <c r="B20" s="231" t="s">
        <v>197</v>
      </c>
      <c r="C20" s="240" t="s">
        <v>126</v>
      </c>
      <c r="D20" s="232">
        <v>1260</v>
      </c>
      <c r="E20" s="232">
        <v>1260</v>
      </c>
      <c r="F20" s="233">
        <f t="shared" si="0"/>
        <v>2.7847619047619045</v>
      </c>
      <c r="G20" s="233">
        <f t="shared" si="1"/>
        <v>66.88095238095238</v>
      </c>
      <c r="H20" s="232">
        <v>35088</v>
      </c>
      <c r="I20" s="232">
        <v>842700</v>
      </c>
      <c r="J20" s="232">
        <v>807612</v>
      </c>
    </row>
    <row r="21" spans="1:10" x14ac:dyDescent="0.3">
      <c r="A21" s="224" t="s">
        <v>25</v>
      </c>
      <c r="B21" s="231" t="s">
        <v>196</v>
      </c>
      <c r="C21" s="240" t="s">
        <v>126</v>
      </c>
      <c r="D21" s="232">
        <v>1227</v>
      </c>
      <c r="E21" s="232">
        <v>1227</v>
      </c>
      <c r="F21" s="233">
        <f t="shared" si="0"/>
        <v>3.3772640586797067</v>
      </c>
      <c r="G21" s="233">
        <f t="shared" si="1"/>
        <v>4.4740016299918501</v>
      </c>
      <c r="H21" s="232">
        <v>41439.03</v>
      </c>
      <c r="I21" s="232">
        <v>54896</v>
      </c>
      <c r="J21" s="232">
        <v>13456.970000000001</v>
      </c>
    </row>
    <row r="22" spans="1:10" x14ac:dyDescent="0.3">
      <c r="A22" s="224" t="s">
        <v>26</v>
      </c>
      <c r="B22" s="231" t="s">
        <v>140</v>
      </c>
      <c r="C22" s="240" t="s">
        <v>126</v>
      </c>
      <c r="D22" s="232">
        <v>57796</v>
      </c>
      <c r="E22" s="232">
        <v>57796</v>
      </c>
      <c r="F22" s="233">
        <f t="shared" si="0"/>
        <v>3.2118732611253367</v>
      </c>
      <c r="G22" s="233">
        <f t="shared" si="1"/>
        <v>4.3225024223129624</v>
      </c>
      <c r="H22" s="232">
        <v>1856334.2699999998</v>
      </c>
      <c r="I22" s="232">
        <v>2498233.5</v>
      </c>
      <c r="J22" s="232">
        <v>484555.30000000016</v>
      </c>
    </row>
    <row r="23" spans="1:10" x14ac:dyDescent="0.3">
      <c r="A23" s="224" t="s">
        <v>27</v>
      </c>
      <c r="B23" s="231" t="s">
        <v>195</v>
      </c>
      <c r="C23" s="240" t="s">
        <v>193</v>
      </c>
      <c r="D23" s="232">
        <v>41</v>
      </c>
      <c r="E23" s="232">
        <v>41</v>
      </c>
      <c r="F23" s="233">
        <f t="shared" si="0"/>
        <v>16.687000000000001</v>
      </c>
      <c r="G23" s="233">
        <f t="shared" si="1"/>
        <v>22.138219512195121</v>
      </c>
      <c r="H23" s="232">
        <v>6841.67</v>
      </c>
      <c r="I23" s="232">
        <v>9076.67</v>
      </c>
      <c r="J23" s="232">
        <v>0</v>
      </c>
    </row>
    <row r="24" spans="1:10" x14ac:dyDescent="0.3">
      <c r="A24" s="224" t="s">
        <v>28</v>
      </c>
      <c r="B24" s="231" t="s">
        <v>141</v>
      </c>
      <c r="C24" s="240" t="s">
        <v>126</v>
      </c>
      <c r="D24" s="232">
        <v>238764</v>
      </c>
      <c r="E24" s="232">
        <v>238764</v>
      </c>
      <c r="F24" s="233">
        <f t="shared" si="0"/>
        <v>3.3353816655777258</v>
      </c>
      <c r="G24" s="233">
        <f t="shared" si="1"/>
        <v>5.2545867467457406</v>
      </c>
      <c r="H24" s="232">
        <v>7963690.6800000016</v>
      </c>
      <c r="I24" s="232">
        <v>12546061.5</v>
      </c>
      <c r="J24" s="232">
        <v>4275912.8000000007</v>
      </c>
    </row>
    <row r="25" spans="1:10" x14ac:dyDescent="0.3">
      <c r="A25" s="224" t="s">
        <v>30</v>
      </c>
      <c r="B25" s="231" t="s">
        <v>142</v>
      </c>
      <c r="C25" s="240" t="s">
        <v>126</v>
      </c>
      <c r="D25" s="232">
        <v>234938</v>
      </c>
      <c r="E25" s="232">
        <v>234938</v>
      </c>
      <c r="F25" s="233">
        <f t="shared" si="0"/>
        <v>2.8288408346031719</v>
      </c>
      <c r="G25" s="233">
        <f t="shared" si="1"/>
        <v>4.0786424503486023</v>
      </c>
      <c r="H25" s="232">
        <v>6646022.0800000001</v>
      </c>
      <c r="I25" s="232">
        <v>9582281</v>
      </c>
      <c r="J25" s="232">
        <v>2575911.54</v>
      </c>
    </row>
    <row r="26" spans="1:10" x14ac:dyDescent="0.3">
      <c r="A26" s="224" t="s">
        <v>32</v>
      </c>
      <c r="B26" s="231" t="s">
        <v>194</v>
      </c>
      <c r="C26" s="240" t="s">
        <v>193</v>
      </c>
      <c r="D26" s="232">
        <v>125</v>
      </c>
      <c r="E26" s="232">
        <v>125</v>
      </c>
      <c r="F26" s="233">
        <f t="shared" si="0"/>
        <v>16.1296</v>
      </c>
      <c r="G26" s="233">
        <f t="shared" si="1"/>
        <v>20.630112</v>
      </c>
      <c r="H26" s="232">
        <v>20162</v>
      </c>
      <c r="I26" s="232">
        <v>25787.64</v>
      </c>
      <c r="J26" s="232">
        <v>410.64000000000044</v>
      </c>
    </row>
    <row r="27" spans="1:10" x14ac:dyDescent="0.3">
      <c r="A27" s="224" t="s">
        <v>33</v>
      </c>
      <c r="B27" s="231" t="s">
        <v>143</v>
      </c>
      <c r="C27" s="240" t="s">
        <v>126</v>
      </c>
      <c r="D27" s="232">
        <v>30659</v>
      </c>
      <c r="E27" s="232">
        <v>30659</v>
      </c>
      <c r="F27" s="233">
        <f t="shared" si="0"/>
        <v>2.936788838513976</v>
      </c>
      <c r="G27" s="233">
        <f t="shared" si="1"/>
        <v>4.1060098176718096</v>
      </c>
      <c r="H27" s="232">
        <v>900390.08999999985</v>
      </c>
      <c r="I27" s="232">
        <v>1258861.55</v>
      </c>
      <c r="J27" s="232">
        <v>328446.57000000007</v>
      </c>
    </row>
    <row r="28" spans="1:10" x14ac:dyDescent="0.3">
      <c r="A28" s="224" t="s">
        <v>35</v>
      </c>
      <c r="B28" s="231" t="s">
        <v>144</v>
      </c>
      <c r="C28" s="240" t="s">
        <v>126</v>
      </c>
      <c r="D28" s="232">
        <v>42437</v>
      </c>
      <c r="E28" s="232">
        <v>42437</v>
      </c>
      <c r="F28" s="233">
        <f t="shared" si="0"/>
        <v>3.0406496453566456</v>
      </c>
      <c r="G28" s="233">
        <f t="shared" si="1"/>
        <v>7.7623606758253407</v>
      </c>
      <c r="H28" s="232">
        <v>1290360.4899999998</v>
      </c>
      <c r="I28" s="232">
        <v>3294113</v>
      </c>
      <c r="J28" s="232">
        <v>1820814.19</v>
      </c>
    </row>
    <row r="29" spans="1:10" x14ac:dyDescent="0.3">
      <c r="A29" s="224" t="s">
        <v>36</v>
      </c>
      <c r="B29" s="231" t="s">
        <v>145</v>
      </c>
      <c r="C29" s="240" t="s">
        <v>126</v>
      </c>
      <c r="D29" s="232">
        <v>28738</v>
      </c>
      <c r="E29" s="232">
        <v>28738</v>
      </c>
      <c r="F29" s="233">
        <f t="shared" si="0"/>
        <v>3.3084712227712441</v>
      </c>
      <c r="G29" s="233">
        <f t="shared" si="1"/>
        <v>4.6894947456329596</v>
      </c>
      <c r="H29" s="232">
        <v>950788.46000000008</v>
      </c>
      <c r="I29" s="232">
        <v>1347667</v>
      </c>
      <c r="J29" s="232">
        <v>311584.67999999993</v>
      </c>
    </row>
    <row r="30" spans="1:10" x14ac:dyDescent="0.3">
      <c r="A30" s="224" t="s">
        <v>37</v>
      </c>
      <c r="B30" s="231" t="s">
        <v>146</v>
      </c>
      <c r="C30" s="240" t="s">
        <v>126</v>
      </c>
      <c r="D30" s="232">
        <v>60110</v>
      </c>
      <c r="E30" s="232">
        <v>60110</v>
      </c>
      <c r="F30" s="233">
        <f t="shared" si="0"/>
        <v>2.7331139244718017</v>
      </c>
      <c r="G30" s="233">
        <f t="shared" si="1"/>
        <v>4.5370820163034438</v>
      </c>
      <c r="H30" s="232">
        <v>1642874.78</v>
      </c>
      <c r="I30" s="232">
        <v>2727240</v>
      </c>
      <c r="J30" s="232">
        <v>783715.58000000007</v>
      </c>
    </row>
    <row r="31" spans="1:10" x14ac:dyDescent="0.3">
      <c r="A31" s="224" t="s">
        <v>38</v>
      </c>
      <c r="B31" s="231" t="s">
        <v>147</v>
      </c>
      <c r="C31" s="240" t="s">
        <v>126</v>
      </c>
      <c r="D31" s="232">
        <v>67394</v>
      </c>
      <c r="E31" s="232">
        <v>67394</v>
      </c>
      <c r="F31" s="233">
        <f t="shared" si="0"/>
        <v>2.884347568032763</v>
      </c>
      <c r="G31" s="233">
        <f t="shared" si="1"/>
        <v>3.9078011395673204</v>
      </c>
      <c r="H31" s="232">
        <v>1943877.2000000002</v>
      </c>
      <c r="I31" s="232">
        <v>2633623.5</v>
      </c>
      <c r="J31" s="232">
        <v>645434.16</v>
      </c>
    </row>
    <row r="32" spans="1:10" x14ac:dyDescent="0.3">
      <c r="A32" s="224" t="s">
        <v>39</v>
      </c>
      <c r="B32" s="231" t="s">
        <v>148</v>
      </c>
      <c r="C32" s="240" t="s">
        <v>126</v>
      </c>
      <c r="D32" s="232">
        <v>90802</v>
      </c>
      <c r="E32" s="232">
        <v>90802</v>
      </c>
      <c r="F32" s="233">
        <f t="shared" si="0"/>
        <v>2.8579292251271999</v>
      </c>
      <c r="G32" s="233">
        <f t="shared" si="1"/>
        <v>3.8177374947688376</v>
      </c>
      <c r="H32" s="232">
        <v>2595056.895</v>
      </c>
      <c r="I32" s="232">
        <v>3466582</v>
      </c>
      <c r="J32" s="232">
        <v>830881.15500000003</v>
      </c>
    </row>
    <row r="33" spans="1:13" x14ac:dyDescent="0.3">
      <c r="A33" s="224" t="s">
        <v>40</v>
      </c>
      <c r="B33" s="231" t="s">
        <v>149</v>
      </c>
      <c r="C33" s="240" t="s">
        <v>126</v>
      </c>
      <c r="D33" s="232">
        <v>217686</v>
      </c>
      <c r="E33" s="232">
        <v>217686</v>
      </c>
      <c r="F33" s="233">
        <f t="shared" si="0"/>
        <v>3.7590739551464032</v>
      </c>
      <c r="G33" s="233">
        <f t="shared" si="1"/>
        <v>9.8770529570114753</v>
      </c>
      <c r="H33" s="232">
        <v>8182977.7299999986</v>
      </c>
      <c r="I33" s="232">
        <v>21500961.5</v>
      </c>
      <c r="J33" s="232">
        <v>13084351.65</v>
      </c>
    </row>
    <row r="34" spans="1:13" x14ac:dyDescent="0.3">
      <c r="A34" s="224" t="s">
        <v>41</v>
      </c>
      <c r="B34" s="231" t="s">
        <v>192</v>
      </c>
      <c r="C34" s="240" t="s">
        <v>126</v>
      </c>
      <c r="D34" s="232">
        <v>1230</v>
      </c>
      <c r="E34" s="232">
        <v>1230</v>
      </c>
      <c r="F34" s="233">
        <f t="shared" si="0"/>
        <v>4.1007382113821143</v>
      </c>
      <c r="G34" s="233">
        <f t="shared" si="1"/>
        <v>6.5569105691056908</v>
      </c>
      <c r="H34" s="232">
        <v>50439.08</v>
      </c>
      <c r="I34" s="232">
        <v>80650</v>
      </c>
      <c r="J34" s="232">
        <v>24707.89</v>
      </c>
    </row>
    <row r="35" spans="1:13" x14ac:dyDescent="0.3">
      <c r="A35" s="224" t="s">
        <v>42</v>
      </c>
      <c r="B35" s="231" t="s">
        <v>150</v>
      </c>
      <c r="C35" s="240" t="s">
        <v>126</v>
      </c>
      <c r="D35" s="232">
        <v>141504</v>
      </c>
      <c r="E35" s="232">
        <v>141504</v>
      </c>
      <c r="F35" s="233">
        <f t="shared" si="0"/>
        <v>2.9645553443557686</v>
      </c>
      <c r="G35" s="233">
        <f t="shared" si="1"/>
        <v>4.1575556168023518</v>
      </c>
      <c r="H35" s="232">
        <v>4194964.3944771867</v>
      </c>
      <c r="I35" s="232">
        <v>5883107.5</v>
      </c>
      <c r="J35" s="232">
        <v>1475357.8155228142</v>
      </c>
    </row>
    <row r="36" spans="1:13" x14ac:dyDescent="0.3">
      <c r="A36" s="224" t="s">
        <v>43</v>
      </c>
      <c r="B36" s="231" t="s">
        <v>151</v>
      </c>
      <c r="C36" s="240" t="s">
        <v>126</v>
      </c>
      <c r="D36" s="232">
        <v>111680</v>
      </c>
      <c r="E36" s="232">
        <v>111680</v>
      </c>
      <c r="F36" s="233">
        <f t="shared" si="0"/>
        <v>3.1971771669054441</v>
      </c>
      <c r="G36" s="233">
        <f t="shared" si="1"/>
        <v>5.5336022564469918</v>
      </c>
      <c r="H36" s="232">
        <v>3570607.46</v>
      </c>
      <c r="I36" s="232">
        <v>6179927</v>
      </c>
      <c r="J36" s="232">
        <v>2360915.8400000003</v>
      </c>
    </row>
    <row r="37" spans="1:13" x14ac:dyDescent="0.3">
      <c r="A37" s="224" t="s">
        <v>44</v>
      </c>
      <c r="B37" s="231" t="s">
        <v>152</v>
      </c>
      <c r="C37" s="240" t="s">
        <v>126</v>
      </c>
      <c r="D37" s="232">
        <v>87005</v>
      </c>
      <c r="E37" s="232">
        <v>87005</v>
      </c>
      <c r="F37" s="233">
        <f t="shared" si="0"/>
        <v>3.028134463536579</v>
      </c>
      <c r="G37" s="233">
        <f t="shared" si="1"/>
        <v>4.2935825527268552</v>
      </c>
      <c r="H37" s="232">
        <v>2634628.3900000006</v>
      </c>
      <c r="I37" s="232">
        <v>3735631.5</v>
      </c>
      <c r="J37" s="232">
        <v>611028.47999999998</v>
      </c>
    </row>
    <row r="38" spans="1:13" x14ac:dyDescent="0.3">
      <c r="A38" s="224" t="s">
        <v>45</v>
      </c>
      <c r="B38" s="231" t="s">
        <v>153</v>
      </c>
      <c r="C38" s="240" t="s">
        <v>126</v>
      </c>
      <c r="D38" s="232">
        <v>11349</v>
      </c>
      <c r="E38" s="232">
        <v>11349</v>
      </c>
      <c r="F38" s="233">
        <f t="shared" si="0"/>
        <v>2.3411708520574499</v>
      </c>
      <c r="G38" s="233">
        <f t="shared" si="1"/>
        <v>3.9880677592739455</v>
      </c>
      <c r="H38" s="232">
        <v>265699.48</v>
      </c>
      <c r="I38" s="232">
        <v>452605.81000000006</v>
      </c>
      <c r="J38" s="232">
        <v>186906.33000000002</v>
      </c>
    </row>
    <row r="39" spans="1:13" ht="15" thickBot="1" x14ac:dyDescent="0.35">
      <c r="A39" s="224" t="s">
        <v>46</v>
      </c>
      <c r="B39" s="231" t="s">
        <v>154</v>
      </c>
      <c r="C39" s="240" t="s">
        <v>126</v>
      </c>
      <c r="D39" s="232">
        <v>5008</v>
      </c>
      <c r="E39" s="232">
        <v>5008</v>
      </c>
      <c r="F39" s="233">
        <f t="shared" si="0"/>
        <v>2.0823873801916934</v>
      </c>
      <c r="G39" s="233">
        <f t="shared" si="1"/>
        <v>2.9485623003194887</v>
      </c>
      <c r="H39" s="232">
        <v>104285.96</v>
      </c>
      <c r="I39" s="232">
        <v>147664</v>
      </c>
      <c r="J39" s="232">
        <v>43378.039999999994</v>
      </c>
    </row>
    <row r="40" spans="1:13" x14ac:dyDescent="0.3">
      <c r="A40" s="224" t="s">
        <v>47</v>
      </c>
      <c r="B40" s="231" t="s">
        <v>155</v>
      </c>
      <c r="C40" s="227"/>
      <c r="D40" s="235">
        <v>2484961</v>
      </c>
      <c r="E40" s="235">
        <v>2484961</v>
      </c>
      <c r="F40" s="241">
        <f t="shared" si="0"/>
        <v>3.1230889474513757</v>
      </c>
      <c r="G40" s="241">
        <f t="shared" si="1"/>
        <v>5.1705117798629434</v>
      </c>
      <c r="H40" s="235">
        <v>77607542.339477181</v>
      </c>
      <c r="I40" s="235">
        <v>128485201.23</v>
      </c>
      <c r="J40" s="235">
        <v>46200029.500522815</v>
      </c>
    </row>
    <row r="41" spans="1:13" ht="15" thickBo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24" t="s">
        <v>12</v>
      </c>
    </row>
    <row r="43" spans="1:13" x14ac:dyDescent="0.3">
      <c r="A43" s="224" t="s">
        <v>13</v>
      </c>
      <c r="B43" s="234" t="s">
        <v>156</v>
      </c>
      <c r="C43" s="227"/>
      <c r="D43" s="227"/>
      <c r="E43" s="227"/>
      <c r="F43" s="227"/>
      <c r="G43" s="227"/>
      <c r="H43" s="232"/>
      <c r="I43" s="232"/>
      <c r="J43" s="232"/>
    </row>
    <row r="44" spans="1:13" x14ac:dyDescent="0.3">
      <c r="A44" s="224" t="s">
        <v>15</v>
      </c>
      <c r="B44" s="231" t="s">
        <v>191</v>
      </c>
      <c r="C44" s="240" t="s">
        <v>156</v>
      </c>
      <c r="D44" s="232">
        <v>4361</v>
      </c>
      <c r="E44" s="232">
        <v>4361</v>
      </c>
      <c r="F44" s="233">
        <f t="shared" ref="F44:F51" si="2">IF(( E44 * 1000 ) =0,0,( H44 * 100 ) / ( E44 * 1000 ) )</f>
        <v>2.6261527172666814</v>
      </c>
      <c r="G44" s="233">
        <f t="shared" ref="G44:G51" si="3">IF(( E44 * 1000 ) =0,0,( I44 * 100 ) / ( E44 * 1000 ) )</f>
        <v>3.2435400137583121</v>
      </c>
      <c r="H44" s="232">
        <v>114526.51999999999</v>
      </c>
      <c r="I44" s="232">
        <v>141450.78</v>
      </c>
      <c r="J44" s="232">
        <v>26924.26</v>
      </c>
    </row>
    <row r="45" spans="1:13" x14ac:dyDescent="0.3">
      <c r="A45" s="224" t="s">
        <v>16</v>
      </c>
      <c r="B45" s="231" t="s">
        <v>157</v>
      </c>
      <c r="C45" s="240" t="s">
        <v>156</v>
      </c>
      <c r="D45" s="232">
        <v>902</v>
      </c>
      <c r="E45" s="232">
        <v>902</v>
      </c>
      <c r="F45" s="233">
        <f t="shared" si="2"/>
        <v>2.7071219512195124</v>
      </c>
      <c r="G45" s="233">
        <f t="shared" si="3"/>
        <v>3.4959733924611975</v>
      </c>
      <c r="H45" s="232">
        <v>24418.240000000002</v>
      </c>
      <c r="I45" s="232">
        <v>31533.68</v>
      </c>
      <c r="J45" s="232">
        <v>7115.4399999999987</v>
      </c>
    </row>
    <row r="46" spans="1:13" x14ac:dyDescent="0.3">
      <c r="A46" s="224" t="s">
        <v>17</v>
      </c>
      <c r="B46" s="231" t="s">
        <v>158</v>
      </c>
      <c r="C46" s="240" t="s">
        <v>156</v>
      </c>
      <c r="D46" s="232">
        <v>1940</v>
      </c>
      <c r="E46" s="232">
        <v>1940</v>
      </c>
      <c r="F46" s="233">
        <f t="shared" si="2"/>
        <v>3.3630855670103088</v>
      </c>
      <c r="G46" s="233">
        <f t="shared" si="3"/>
        <v>4.1082675257731971</v>
      </c>
      <c r="H46" s="232">
        <v>65243.859999999993</v>
      </c>
      <c r="I46" s="232">
        <v>79700.390000000014</v>
      </c>
      <c r="J46" s="232">
        <v>14456.530000000002</v>
      </c>
    </row>
    <row r="47" spans="1:13" x14ac:dyDescent="0.3">
      <c r="A47" s="224" t="s">
        <v>18</v>
      </c>
      <c r="B47" s="231" t="s">
        <v>159</v>
      </c>
      <c r="C47" s="240" t="s">
        <v>156</v>
      </c>
      <c r="D47" s="232">
        <v>798</v>
      </c>
      <c r="E47" s="232">
        <v>798</v>
      </c>
      <c r="F47" s="233">
        <f t="shared" si="2"/>
        <v>2.7332669172932329</v>
      </c>
      <c r="G47" s="233">
        <f t="shared" si="3"/>
        <v>3.2746127819548874</v>
      </c>
      <c r="H47" s="232">
        <v>21811.47</v>
      </c>
      <c r="I47" s="232">
        <v>26131.41</v>
      </c>
      <c r="J47" s="232">
        <v>4319.9400000000005</v>
      </c>
    </row>
    <row r="48" spans="1:13" x14ac:dyDescent="0.3">
      <c r="A48" s="224" t="s">
        <v>19</v>
      </c>
      <c r="B48" s="231" t="s">
        <v>190</v>
      </c>
      <c r="C48" s="240" t="s">
        <v>156</v>
      </c>
      <c r="D48" s="232">
        <v>85</v>
      </c>
      <c r="E48" s="232">
        <v>85</v>
      </c>
      <c r="F48" s="233">
        <f t="shared" si="2"/>
        <v>3.6381764705882351</v>
      </c>
      <c r="G48" s="233">
        <f t="shared" si="3"/>
        <v>3.9545882352941177</v>
      </c>
      <c r="H48" s="232">
        <v>3092.45</v>
      </c>
      <c r="I48" s="232">
        <v>3361.4</v>
      </c>
      <c r="J48" s="232">
        <v>268.95000000000027</v>
      </c>
    </row>
    <row r="49" spans="1:10" x14ac:dyDescent="0.3">
      <c r="A49" s="224" t="s">
        <v>20</v>
      </c>
      <c r="B49" s="231" t="s">
        <v>189</v>
      </c>
      <c r="C49" s="240" t="s">
        <v>156</v>
      </c>
      <c r="D49" s="232">
        <v>225</v>
      </c>
      <c r="E49" s="232">
        <v>225</v>
      </c>
      <c r="F49" s="233">
        <f t="shared" si="2"/>
        <v>4.2177777777777781</v>
      </c>
      <c r="G49" s="233">
        <f t="shared" si="3"/>
        <v>5.0632222222222225</v>
      </c>
      <c r="H49" s="232">
        <v>9490</v>
      </c>
      <c r="I49" s="232">
        <v>11392.25</v>
      </c>
      <c r="J49" s="232">
        <v>1902.25</v>
      </c>
    </row>
    <row r="50" spans="1:10" ht="15" thickBot="1" x14ac:dyDescent="0.35">
      <c r="A50" s="224" t="s">
        <v>21</v>
      </c>
      <c r="B50" s="231" t="s">
        <v>188</v>
      </c>
      <c r="C50" s="240" t="s">
        <v>156</v>
      </c>
      <c r="D50" s="232">
        <v>1018</v>
      </c>
      <c r="E50" s="232">
        <v>1018</v>
      </c>
      <c r="F50" s="233">
        <f t="shared" si="2"/>
        <v>3.1976424361493123</v>
      </c>
      <c r="G50" s="233">
        <f t="shared" si="3"/>
        <v>4.0559253438113947</v>
      </c>
      <c r="H50" s="232">
        <v>32552</v>
      </c>
      <c r="I50" s="232">
        <v>41289.32</v>
      </c>
      <c r="J50" s="232">
        <v>8737.3199999999979</v>
      </c>
    </row>
    <row r="51" spans="1:10" x14ac:dyDescent="0.3">
      <c r="A51" s="224" t="s">
        <v>22</v>
      </c>
      <c r="B51" s="231" t="s">
        <v>160</v>
      </c>
      <c r="C51" s="227"/>
      <c r="D51" s="235">
        <v>9329</v>
      </c>
      <c r="E51" s="235">
        <v>9329</v>
      </c>
      <c r="F51" s="241">
        <f t="shared" si="2"/>
        <v>2.9063623110729977</v>
      </c>
      <c r="G51" s="241">
        <f t="shared" si="3"/>
        <v>3.5894439918533609</v>
      </c>
      <c r="H51" s="235">
        <v>271134.53999999998</v>
      </c>
      <c r="I51" s="235">
        <v>334859.23000000004</v>
      </c>
      <c r="J51" s="235">
        <v>63724.689999999995</v>
      </c>
    </row>
    <row r="52" spans="1:10" ht="15" thickBot="1" x14ac:dyDescent="0.35">
      <c r="A52" s="224" t="s">
        <v>23</v>
      </c>
    </row>
    <row r="53" spans="1:10" ht="15" thickBot="1" x14ac:dyDescent="0.35">
      <c r="A53" s="224" t="s">
        <v>24</v>
      </c>
      <c r="B53" s="234" t="s">
        <v>161</v>
      </c>
      <c r="C53" s="227"/>
      <c r="D53" s="238">
        <v>3165838</v>
      </c>
      <c r="E53" s="238">
        <v>3165838</v>
      </c>
      <c r="F53" s="242">
        <f>IF(( E53 * 1000 ) =0,0,( H53 * 100 ) / ( E53 * 1000 ) )</f>
        <v>2.6190308218385523</v>
      </c>
      <c r="G53" s="242">
        <f>IF(( E53 * 1000 ) =0,0,( I53 * 100 ) / ( E53 * 1000 ) )</f>
        <v>4.2281271679094132</v>
      </c>
      <c r="H53" s="238">
        <v>82914272.989477187</v>
      </c>
      <c r="I53" s="238">
        <v>133855656.57000001</v>
      </c>
      <c r="J53" s="238">
        <v>46263754.190522812</v>
      </c>
    </row>
    <row r="54" spans="1:10" ht="15" thickTop="1" x14ac:dyDescent="0.3">
      <c r="A54" s="224" t="s">
        <v>25</v>
      </c>
    </row>
    <row r="55" spans="1:10" x14ac:dyDescent="0.3">
      <c r="A55" s="224" t="s">
        <v>26</v>
      </c>
    </row>
    <row r="56" spans="1:10" x14ac:dyDescent="0.3">
      <c r="A56" s="224" t="s">
        <v>27</v>
      </c>
    </row>
    <row r="57" spans="1:10" x14ac:dyDescent="0.3">
      <c r="A57" s="224" t="s">
        <v>28</v>
      </c>
    </row>
    <row r="58" spans="1:10" x14ac:dyDescent="0.3">
      <c r="A58" s="224" t="s">
        <v>30</v>
      </c>
    </row>
    <row r="59" spans="1:10" x14ac:dyDescent="0.3">
      <c r="A59" s="224" t="s">
        <v>32</v>
      </c>
    </row>
    <row r="60" spans="1:10" x14ac:dyDescent="0.3">
      <c r="A60" s="224" t="s">
        <v>33</v>
      </c>
    </row>
    <row r="61" spans="1:10" x14ac:dyDescent="0.3">
      <c r="A61" s="224" t="s">
        <v>35</v>
      </c>
    </row>
    <row r="62" spans="1:10" x14ac:dyDescent="0.3">
      <c r="A62" s="224" t="s">
        <v>36</v>
      </c>
    </row>
    <row r="63" spans="1:10" x14ac:dyDescent="0.3">
      <c r="A63" s="224" t="s">
        <v>37</v>
      </c>
    </row>
    <row r="64" spans="1:10" x14ac:dyDescent="0.3">
      <c r="A64" s="224" t="s">
        <v>38</v>
      </c>
    </row>
    <row r="65" spans="1:13" x14ac:dyDescent="0.3">
      <c r="A65" s="224" t="s">
        <v>39</v>
      </c>
    </row>
    <row r="66" spans="1:13" x14ac:dyDescent="0.3">
      <c r="A66" s="224" t="s">
        <v>40</v>
      </c>
    </row>
    <row r="67" spans="1:13" x14ac:dyDescent="0.3">
      <c r="A67" s="224" t="s">
        <v>41</v>
      </c>
    </row>
    <row r="68" spans="1:13" x14ac:dyDescent="0.3">
      <c r="A68" s="224" t="s">
        <v>42</v>
      </c>
    </row>
    <row r="69" spans="1:13" x14ac:dyDescent="0.3">
      <c r="A69" s="224" t="s">
        <v>43</v>
      </c>
    </row>
    <row r="70" spans="1:13" x14ac:dyDescent="0.3">
      <c r="A70" s="224" t="s">
        <v>44</v>
      </c>
    </row>
    <row r="71" spans="1:13" x14ac:dyDescent="0.3">
      <c r="A71" s="224" t="s">
        <v>45</v>
      </c>
    </row>
    <row r="72" spans="1:13" x14ac:dyDescent="0.3">
      <c r="A72" s="224" t="s">
        <v>46</v>
      </c>
    </row>
    <row r="73" spans="1:13" x14ac:dyDescent="0.3">
      <c r="A73" s="224" t="s">
        <v>47</v>
      </c>
    </row>
    <row r="74" spans="1:13" ht="15" thickBo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</sheetData>
  <pageMargins left="0.5" right="0.5" top="1" bottom="0.5" header="0.75" footer="0.5"/>
  <pageSetup scale="75" orientation="landscape"/>
  <headerFooter>
    <oddHeader>&amp;C&amp;8&amp;"Arial,"POWER SOLD
&amp;8&amp;"Arial,"FLORIDA POWER AND LIGHT COMPANY&amp;R&amp;8&amp;"Arial,"SCHEDULE: A6</oddHeader>
  </headerFooter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ColWidth="9.109375" defaultRowHeight="14.4" x14ac:dyDescent="0.3"/>
  <cols>
    <col min="1" max="1" width="5.44140625" style="2" customWidth="1"/>
    <col min="2" max="2" width="39" style="2" customWidth="1"/>
    <col min="3" max="8" width="11.6640625" style="2" customWidth="1"/>
    <col min="9" max="16384" width="9.109375" style="2"/>
  </cols>
  <sheetData>
    <row r="1" spans="1:8" s="412" customFormat="1" x14ac:dyDescent="0.3">
      <c r="B1" s="412" t="s">
        <v>213</v>
      </c>
    </row>
    <row r="2" spans="1:8" s="412" customFormat="1" x14ac:dyDescent="0.3">
      <c r="B2" s="412" t="s">
        <v>207</v>
      </c>
    </row>
    <row r="3" spans="1:8" ht="15" thickBot="1" x14ac:dyDescent="0.35">
      <c r="A3" s="1"/>
      <c r="B3" s="1"/>
      <c r="C3" s="1"/>
      <c r="D3" s="1"/>
      <c r="E3" s="1"/>
      <c r="F3" s="1"/>
      <c r="G3" s="1"/>
      <c r="H3" s="1"/>
    </row>
    <row r="4" spans="1:8" x14ac:dyDescent="0.3">
      <c r="F4" s="223" t="s">
        <v>205</v>
      </c>
    </row>
    <row r="5" spans="1:8" ht="15" thickBot="1" x14ac:dyDescent="0.35">
      <c r="A5" s="1"/>
      <c r="B5" s="1"/>
      <c r="C5" s="1"/>
      <c r="D5" s="1"/>
      <c r="E5" s="1"/>
      <c r="F5" s="1"/>
      <c r="G5" s="1"/>
      <c r="H5" s="1"/>
    </row>
    <row r="6" spans="1:8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</row>
    <row r="7" spans="1:8" ht="15" thickBot="1" x14ac:dyDescent="0.35">
      <c r="A7" s="1"/>
      <c r="B7" s="1"/>
      <c r="C7" s="1"/>
      <c r="D7" s="1"/>
      <c r="E7" s="1"/>
      <c r="F7" s="1"/>
      <c r="G7" s="1"/>
      <c r="H7" s="1"/>
    </row>
    <row r="8" spans="1:8" ht="31.2" thickBot="1" x14ac:dyDescent="0.35">
      <c r="A8" s="225" t="s">
        <v>9</v>
      </c>
      <c r="B8" s="225" t="s">
        <v>204</v>
      </c>
      <c r="C8" s="225" t="s">
        <v>175</v>
      </c>
      <c r="D8" s="225" t="s">
        <v>186</v>
      </c>
      <c r="E8" s="225" t="s">
        <v>180</v>
      </c>
      <c r="F8" s="225" t="s">
        <v>187</v>
      </c>
      <c r="G8" s="225" t="s">
        <v>182</v>
      </c>
      <c r="H8" s="225" t="s">
        <v>183</v>
      </c>
    </row>
    <row r="9" spans="1:8" x14ac:dyDescent="0.3">
      <c r="A9" s="224" t="s">
        <v>12</v>
      </c>
      <c r="B9" s="226" t="s">
        <v>10</v>
      </c>
      <c r="C9" s="227"/>
      <c r="D9" s="227"/>
      <c r="E9" s="228"/>
      <c r="F9" s="227"/>
      <c r="G9" s="228"/>
      <c r="H9" s="228"/>
    </row>
    <row r="10" spans="1:8" x14ac:dyDescent="0.3">
      <c r="A10" s="224" t="s">
        <v>13</v>
      </c>
      <c r="B10" s="229" t="s">
        <v>184</v>
      </c>
      <c r="C10" s="227"/>
      <c r="D10" s="230"/>
      <c r="E10" s="228"/>
      <c r="F10" s="230"/>
      <c r="G10" s="228"/>
      <c r="H10" s="228"/>
    </row>
    <row r="11" spans="1:8" x14ac:dyDescent="0.3">
      <c r="A11" s="224" t="s">
        <v>15</v>
      </c>
      <c r="B11" s="231" t="s">
        <v>203</v>
      </c>
      <c r="C11" s="232">
        <v>2900</v>
      </c>
      <c r="D11" s="233">
        <f t="shared" ref="D11:D25" si="0">IF(( C11 * 1000 ) =0,0,( E11 * 100 ) / ( C11 * 1000 ) )</f>
        <v>5.3517241379310345</v>
      </c>
      <c r="E11" s="228">
        <v>155200</v>
      </c>
      <c r="F11" s="233">
        <f t="shared" ref="F11:F25" si="1">IF(( C11 * 1000 ) =0,0,( G11 * 100 ) / ( C11 * 1000 ) )</f>
        <v>5.7592758620689652</v>
      </c>
      <c r="G11" s="228">
        <v>167019</v>
      </c>
      <c r="H11" s="228">
        <v>11819</v>
      </c>
    </row>
    <row r="12" spans="1:8" x14ac:dyDescent="0.3">
      <c r="A12" s="224" t="s">
        <v>16</v>
      </c>
      <c r="B12" s="231" t="s">
        <v>136</v>
      </c>
      <c r="C12" s="232">
        <v>96008</v>
      </c>
      <c r="D12" s="233">
        <f t="shared" si="0"/>
        <v>4.4064187671860671</v>
      </c>
      <c r="E12" s="228">
        <v>4230514.5299999993</v>
      </c>
      <c r="F12" s="233">
        <f t="shared" si="1"/>
        <v>6.0756907341054927</v>
      </c>
      <c r="G12" s="228">
        <v>5833149.1600000011</v>
      </c>
      <c r="H12" s="228">
        <v>1602634.6300000001</v>
      </c>
    </row>
    <row r="13" spans="1:8" x14ac:dyDescent="0.3">
      <c r="A13" s="224" t="s">
        <v>17</v>
      </c>
      <c r="B13" s="231" t="s">
        <v>137</v>
      </c>
      <c r="C13" s="232">
        <v>22526</v>
      </c>
      <c r="D13" s="233">
        <f t="shared" si="0"/>
        <v>5.5488295303205177</v>
      </c>
      <c r="E13" s="228">
        <v>1249929.3399999999</v>
      </c>
      <c r="F13" s="233">
        <f t="shared" si="1"/>
        <v>8.1564127674687033</v>
      </c>
      <c r="G13" s="228">
        <v>1837313.54</v>
      </c>
      <c r="H13" s="228">
        <v>587384.19999999995</v>
      </c>
    </row>
    <row r="14" spans="1:8" x14ac:dyDescent="0.3">
      <c r="A14" s="224" t="s">
        <v>18</v>
      </c>
      <c r="B14" s="231" t="s">
        <v>138</v>
      </c>
      <c r="C14" s="232">
        <v>49647</v>
      </c>
      <c r="D14" s="233">
        <f t="shared" si="0"/>
        <v>5.0871261506234013</v>
      </c>
      <c r="E14" s="228">
        <v>2525605.52</v>
      </c>
      <c r="F14" s="233">
        <f t="shared" si="1"/>
        <v>7.8353007231051226</v>
      </c>
      <c r="G14" s="228">
        <v>3889991.75</v>
      </c>
      <c r="H14" s="228">
        <v>1364386.23</v>
      </c>
    </row>
    <row r="15" spans="1:8" x14ac:dyDescent="0.3">
      <c r="A15" s="224" t="s">
        <v>19</v>
      </c>
      <c r="B15" s="231" t="s">
        <v>139</v>
      </c>
      <c r="C15" s="232">
        <v>99407</v>
      </c>
      <c r="D15" s="233">
        <f t="shared" si="0"/>
        <v>5.0756238334254462</v>
      </c>
      <c r="E15" s="228">
        <v>5045525.3840932334</v>
      </c>
      <c r="F15" s="233">
        <f t="shared" si="1"/>
        <v>7.9591137445049149</v>
      </c>
      <c r="G15" s="228">
        <v>7911916.2000000011</v>
      </c>
      <c r="H15" s="228">
        <v>2866390.8159067663</v>
      </c>
    </row>
    <row r="16" spans="1:8" x14ac:dyDescent="0.3">
      <c r="A16" s="224" t="s">
        <v>20</v>
      </c>
      <c r="B16" s="231" t="s">
        <v>141</v>
      </c>
      <c r="C16" s="232">
        <v>10350</v>
      </c>
      <c r="D16" s="233">
        <f t="shared" si="0"/>
        <v>5.1658785797480613</v>
      </c>
      <c r="E16" s="228">
        <v>534668.43300392432</v>
      </c>
      <c r="F16" s="233">
        <f t="shared" si="1"/>
        <v>9.3168191304347818</v>
      </c>
      <c r="G16" s="228">
        <v>964290.78</v>
      </c>
      <c r="H16" s="228">
        <v>429622.34699607559</v>
      </c>
    </row>
    <row r="17" spans="1:8" x14ac:dyDescent="0.3">
      <c r="A17" s="224" t="s">
        <v>21</v>
      </c>
      <c r="B17" s="231" t="s">
        <v>142</v>
      </c>
      <c r="C17" s="232">
        <v>36437</v>
      </c>
      <c r="D17" s="233">
        <f t="shared" si="0"/>
        <v>5.0829028539749217</v>
      </c>
      <c r="E17" s="228">
        <v>1852057.3129028422</v>
      </c>
      <c r="F17" s="233">
        <f t="shared" si="1"/>
        <v>7.5022139034497899</v>
      </c>
      <c r="G17" s="228">
        <v>2733581.68</v>
      </c>
      <c r="H17" s="228">
        <v>881524.36709715775</v>
      </c>
    </row>
    <row r="18" spans="1:8" x14ac:dyDescent="0.3">
      <c r="A18" s="224" t="s">
        <v>22</v>
      </c>
      <c r="B18" s="231" t="s">
        <v>144</v>
      </c>
      <c r="C18" s="232">
        <v>1000</v>
      </c>
      <c r="D18" s="233">
        <f t="shared" si="0"/>
        <v>1.75</v>
      </c>
      <c r="E18" s="228">
        <v>17500</v>
      </c>
      <c r="F18" s="233">
        <f t="shared" si="1"/>
        <v>2.6741000000000001</v>
      </c>
      <c r="G18" s="228">
        <v>26741</v>
      </c>
      <c r="H18" s="228">
        <v>9241</v>
      </c>
    </row>
    <row r="19" spans="1:8" x14ac:dyDescent="0.3">
      <c r="A19" s="224" t="s">
        <v>23</v>
      </c>
      <c r="B19" s="231" t="s">
        <v>145</v>
      </c>
      <c r="C19" s="232">
        <v>1140</v>
      </c>
      <c r="D19" s="233">
        <f t="shared" si="0"/>
        <v>5.037719298245614</v>
      </c>
      <c r="E19" s="228">
        <v>57430</v>
      </c>
      <c r="F19" s="233">
        <f t="shared" si="1"/>
        <v>6.3456359649122804</v>
      </c>
      <c r="G19" s="228">
        <v>72340.25</v>
      </c>
      <c r="H19" s="228">
        <v>14910.25</v>
      </c>
    </row>
    <row r="20" spans="1:8" x14ac:dyDescent="0.3">
      <c r="A20" s="224" t="s">
        <v>24</v>
      </c>
      <c r="B20" s="231" t="s">
        <v>202</v>
      </c>
      <c r="C20" s="232">
        <v>51340</v>
      </c>
      <c r="D20" s="233">
        <f t="shared" si="0"/>
        <v>4.5189301714063106</v>
      </c>
      <c r="E20" s="228">
        <v>2320018.75</v>
      </c>
      <c r="F20" s="233">
        <f t="shared" si="1"/>
        <v>6.5587971951694586</v>
      </c>
      <c r="G20" s="228">
        <v>3367286.48</v>
      </c>
      <c r="H20" s="228">
        <v>1047267.7299999999</v>
      </c>
    </row>
    <row r="21" spans="1:8" x14ac:dyDescent="0.3">
      <c r="A21" s="224" t="s">
        <v>25</v>
      </c>
      <c r="B21" s="231" t="s">
        <v>148</v>
      </c>
      <c r="C21" s="232">
        <v>5185</v>
      </c>
      <c r="D21" s="233">
        <f t="shared" si="0"/>
        <v>6.5552555448408869</v>
      </c>
      <c r="E21" s="228">
        <v>339890</v>
      </c>
      <c r="F21" s="233">
        <f t="shared" si="1"/>
        <v>10.819764705882355</v>
      </c>
      <c r="G21" s="228">
        <v>561004.80000000005</v>
      </c>
      <c r="H21" s="228">
        <v>221114.80000000002</v>
      </c>
    </row>
    <row r="22" spans="1:8" x14ac:dyDescent="0.3">
      <c r="A22" s="224" t="s">
        <v>26</v>
      </c>
      <c r="B22" s="231" t="s">
        <v>149</v>
      </c>
      <c r="C22" s="232">
        <v>19696</v>
      </c>
      <c r="D22" s="233">
        <f t="shared" si="0"/>
        <v>5.6767896527213644</v>
      </c>
      <c r="E22" s="228">
        <v>1118100.49</v>
      </c>
      <c r="F22" s="233">
        <f t="shared" si="1"/>
        <v>9.4566048943948005</v>
      </c>
      <c r="G22" s="228">
        <v>1862572.9</v>
      </c>
      <c r="H22" s="228">
        <v>744472.40999999992</v>
      </c>
    </row>
    <row r="23" spans="1:8" x14ac:dyDescent="0.3">
      <c r="A23" s="224" t="s">
        <v>27</v>
      </c>
      <c r="B23" s="231" t="s">
        <v>150</v>
      </c>
      <c r="C23" s="232">
        <v>13840</v>
      </c>
      <c r="D23" s="233">
        <f t="shared" si="0"/>
        <v>5.4130599710982663</v>
      </c>
      <c r="E23" s="228">
        <v>749167.5</v>
      </c>
      <c r="F23" s="233">
        <f t="shared" si="1"/>
        <v>8.4801484826589597</v>
      </c>
      <c r="G23" s="228">
        <v>1173652.55</v>
      </c>
      <c r="H23" s="228">
        <v>424485.05</v>
      </c>
    </row>
    <row r="24" spans="1:8" ht="15" thickBot="1" x14ac:dyDescent="0.35">
      <c r="A24" s="224" t="s">
        <v>28</v>
      </c>
      <c r="B24" s="231" t="s">
        <v>152</v>
      </c>
      <c r="C24" s="232">
        <v>2717</v>
      </c>
      <c r="D24" s="233">
        <f t="shared" si="0"/>
        <v>7.7138086124401912</v>
      </c>
      <c r="E24" s="228">
        <v>209584.18</v>
      </c>
      <c r="F24" s="233">
        <f t="shared" si="1"/>
        <v>10.924162679425837</v>
      </c>
      <c r="G24" s="228">
        <v>296809.5</v>
      </c>
      <c r="H24" s="228">
        <v>87225.32</v>
      </c>
    </row>
    <row r="25" spans="1:8" x14ac:dyDescent="0.3">
      <c r="A25" s="224" t="s">
        <v>30</v>
      </c>
      <c r="B25" s="234" t="s">
        <v>201</v>
      </c>
      <c r="C25" s="235">
        <v>412193</v>
      </c>
      <c r="D25" s="230">
        <f t="shared" si="0"/>
        <v>4.9503973721048142</v>
      </c>
      <c r="E25" s="236">
        <v>20405191.439999998</v>
      </c>
      <c r="F25" s="230">
        <f t="shared" si="1"/>
        <v>7.4474019670397134</v>
      </c>
      <c r="G25" s="236">
        <v>30697669.590000004</v>
      </c>
      <c r="H25" s="236">
        <v>10292478.150000002</v>
      </c>
    </row>
    <row r="26" spans="1:8" x14ac:dyDescent="0.3">
      <c r="A26" s="224" t="s">
        <v>32</v>
      </c>
      <c r="B26" s="229" t="s">
        <v>156</v>
      </c>
      <c r="C26" s="227"/>
      <c r="D26" s="230"/>
      <c r="E26" s="228"/>
      <c r="F26" s="230"/>
      <c r="G26" s="228"/>
      <c r="H26" s="228"/>
    </row>
    <row r="27" spans="1:8" x14ac:dyDescent="0.3">
      <c r="A27" s="224" t="s">
        <v>33</v>
      </c>
      <c r="B27" s="231" t="s">
        <v>158</v>
      </c>
      <c r="C27" s="232">
        <v>606</v>
      </c>
      <c r="D27" s="233">
        <f>IF(( C27 * 1000 ) =0,0,( E27 * 100 ) / ( C27 * 1000 ) )</f>
        <v>4.4209917491749176</v>
      </c>
      <c r="E27" s="228">
        <v>26791.21</v>
      </c>
      <c r="F27" s="233">
        <f>IF(( C27 * 1000 ) =0,0,( G27 * 100 ) / ( C27 * 1000 ) )</f>
        <v>5.1009125412541261</v>
      </c>
      <c r="G27" s="228">
        <v>30911.530000000002</v>
      </c>
      <c r="H27" s="228">
        <v>4120.3200000000006</v>
      </c>
    </row>
    <row r="28" spans="1:8" x14ac:dyDescent="0.3">
      <c r="A28" s="224" t="s">
        <v>35</v>
      </c>
      <c r="B28" s="231" t="s">
        <v>190</v>
      </c>
      <c r="C28" s="232">
        <v>99</v>
      </c>
      <c r="D28" s="233">
        <f>IF(( C28 * 1000 ) =0,0,( E28 * 100 ) / ( C28 * 1000 ) )</f>
        <v>5.1333636363636366</v>
      </c>
      <c r="E28" s="228">
        <v>5082.0300000000007</v>
      </c>
      <c r="F28" s="233">
        <f>IF(( C28 * 1000 ) =0,0,( G28 * 100 ) / ( C28 * 1000 ) )</f>
        <v>5.7298181818181817</v>
      </c>
      <c r="G28" s="228">
        <v>5672.52</v>
      </c>
      <c r="H28" s="228">
        <v>590.49000000000012</v>
      </c>
    </row>
    <row r="29" spans="1:8" ht="15" thickBot="1" x14ac:dyDescent="0.35">
      <c r="A29" s="224" t="s">
        <v>36</v>
      </c>
      <c r="B29" s="231" t="s">
        <v>189</v>
      </c>
      <c r="C29" s="232">
        <v>172</v>
      </c>
      <c r="D29" s="233">
        <f>IF(( C29 * 1000 ) =0,0,( E29 * 100 ) / ( C29 * 1000 ) )</f>
        <v>4.0778430232558138</v>
      </c>
      <c r="E29" s="228">
        <v>7013.8899999999994</v>
      </c>
      <c r="F29" s="233">
        <f>IF(( C29 * 1000 ) =0,0,( G29 * 100 ) / ( C29 * 1000 ) )</f>
        <v>4.4955290697674419</v>
      </c>
      <c r="G29" s="228">
        <v>7732.3099999999995</v>
      </c>
      <c r="H29" s="228">
        <v>718.41999999999962</v>
      </c>
    </row>
    <row r="30" spans="1:8" ht="15" thickBot="1" x14ac:dyDescent="0.35">
      <c r="A30" s="224" t="s">
        <v>37</v>
      </c>
      <c r="B30" s="234" t="s">
        <v>200</v>
      </c>
      <c r="C30" s="235">
        <v>877</v>
      </c>
      <c r="D30" s="230">
        <f>IF(( C30 * 1000 ) =0,0,( E30 * 100 ) / ( C30 * 1000 ) )</f>
        <v>4.434108323831242</v>
      </c>
      <c r="E30" s="236">
        <v>38887.129999999997</v>
      </c>
      <c r="F30" s="230">
        <f>IF(( C30 * 1000 ) =0,0,( G30 * 100 ) / ( C30 * 1000 ) )</f>
        <v>5.0531767388825539</v>
      </c>
      <c r="G30" s="236">
        <v>44316.36</v>
      </c>
      <c r="H30" s="236">
        <v>5429.23</v>
      </c>
    </row>
    <row r="31" spans="1:8" ht="15" thickBot="1" x14ac:dyDescent="0.35">
      <c r="A31" s="224" t="s">
        <v>38</v>
      </c>
      <c r="B31" s="237" t="s">
        <v>199</v>
      </c>
      <c r="C31" s="238">
        <v>413070</v>
      </c>
      <c r="D31" s="230">
        <f>IF(( C31 * 1000 ) =0,0,( E31 * 100 ) / ( C31 * 1000 ) )</f>
        <v>4.9493012249739747</v>
      </c>
      <c r="E31" s="239">
        <v>20444078.569999997</v>
      </c>
      <c r="F31" s="230">
        <f>IF(( C31 * 1000 ) =0,0,( G31 * 100 ) / ( C31 * 1000 ) )</f>
        <v>7.4423187232188264</v>
      </c>
      <c r="G31" s="239">
        <v>30741985.950000003</v>
      </c>
      <c r="H31" s="239">
        <v>10297907.380000003</v>
      </c>
    </row>
    <row r="32" spans="1:8" ht="15" thickTop="1" x14ac:dyDescent="0.3">
      <c r="A32" s="224" t="s">
        <v>39</v>
      </c>
    </row>
  </sheetData>
  <pageMargins left="0.7" right="0.7" top="0.75" bottom="0.75" header="0.3" footer="0.3"/>
  <pageSetup scale="75" orientation="landscape"/>
  <headerFooter>
    <oddHeader>&amp;C&amp;8&amp;"Arial,"FLORIDA POWER AND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341D375-6E82-48FD-B2F9-7D63F3592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F900D-BFE0-482C-B493-88A4F49E3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42C55-0360-49C0-8637-BE310EB3B70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A2_Schedule</vt:lpstr>
      <vt:lpstr>A6_Schedule</vt:lpstr>
      <vt:lpstr>A6.1_Schedule</vt:lpstr>
      <vt:lpstr>A9_Schedule</vt:lpstr>
      <vt:lpstr>A9.1_Schedule</vt:lpstr>
      <vt:lpstr>A6_Schedule_YTD</vt:lpstr>
      <vt:lpstr>A9_Schedule_YTD</vt:lpstr>
      <vt:lpstr>A2_Schedule!Print_Titles</vt:lpstr>
      <vt:lpstr>A6.1_Schedule!Print_Titles</vt:lpstr>
      <vt:lpstr>A6_Schedule!Print_Titles</vt:lpstr>
      <vt:lpstr>A6_Schedule_YTD!Print_Titles</vt:lpstr>
      <vt:lpstr>A9.1_Schedule!Print_Titles</vt:lpstr>
      <vt:lpstr>A9_Schedule!Print_Titles</vt:lpstr>
      <vt:lpstr>A9_Schedule_YTD!Print_Titles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2016-05-23T17:43:16Z</dcterms:created>
  <dcterms:modified xsi:type="dcterms:W3CDTF">2016-05-28T14:57:38Z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