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105" yWindow="-15" windowWidth="11940" windowHeight="10080"/>
  </bookViews>
  <sheets>
    <sheet name="Exhibit DED-11" sheetId="5" r:id="rId1"/>
    <sheet name="2016 Detail" sheetId="1" r:id="rId2"/>
    <sheet name="2012 Detail" sheetId="3" r:id="rId3"/>
    <sheet name="2016 F-7 Residential" sheetId="4" r:id="rId4"/>
    <sheet name="2016 F-7 Commercial" sheetId="6" r:id="rId5"/>
    <sheet name="2016 F-7 NEL" sheetId="11" r:id="rId6"/>
    <sheet name="2012 F-7 Residential" sheetId="7" r:id="rId7"/>
    <sheet name="2012 F-7 Commercial" sheetId="8" r:id="rId8"/>
    <sheet name="2012 F-7 NEL" sheetId="10" r:id="rId9"/>
  </sheets>
  <calcPr calcId="145621"/>
</workbook>
</file>

<file path=xl/calcChain.xml><?xml version="1.0" encoding="utf-8"?>
<calcChain xmlns="http://schemas.openxmlformats.org/spreadsheetml/2006/main">
  <c r="M19" i="5" l="1"/>
  <c r="M20" i="5"/>
  <c r="M18" i="5"/>
  <c r="M15" i="5"/>
  <c r="M14" i="5"/>
  <c r="J19" i="5"/>
  <c r="J20" i="5"/>
  <c r="I19" i="5"/>
  <c r="I20" i="5"/>
  <c r="I18" i="5"/>
  <c r="J18" i="5"/>
  <c r="K18" i="5" s="1"/>
  <c r="F19" i="5"/>
  <c r="F20" i="5"/>
  <c r="F18" i="5"/>
  <c r="E19" i="5"/>
  <c r="E20" i="5"/>
  <c r="E18" i="5"/>
  <c r="N18" i="5" l="1"/>
  <c r="O18" i="5" s="1"/>
  <c r="N19" i="5"/>
  <c r="O19" i="5" s="1"/>
  <c r="N20" i="5"/>
  <c r="O20" i="5" s="1"/>
  <c r="K20" i="5"/>
  <c r="G18" i="5"/>
  <c r="K19" i="5"/>
  <c r="G20" i="5"/>
  <c r="G19" i="5"/>
  <c r="J15" i="5"/>
  <c r="J14" i="5"/>
  <c r="F15" i="5"/>
  <c r="N15" i="5" s="1"/>
  <c r="O15" i="5" s="1"/>
  <c r="F14" i="5"/>
  <c r="N14" i="5" s="1"/>
  <c r="O14" i="5" s="1"/>
  <c r="I15" i="5"/>
  <c r="I14" i="5"/>
  <c r="E15" i="5"/>
  <c r="E14" i="5"/>
  <c r="G14" i="5" l="1"/>
  <c r="G15" i="5"/>
  <c r="K14" i="5"/>
  <c r="K15" i="5"/>
</calcChain>
</file>

<file path=xl/sharedStrings.xml><?xml version="1.0" encoding="utf-8"?>
<sst xmlns="http://schemas.openxmlformats.org/spreadsheetml/2006/main" count="78" uniqueCount="48">
  <si>
    <t>Year</t>
  </si>
  <si>
    <t>Month</t>
  </si>
  <si>
    <t>Residential Sales</t>
  </si>
  <si>
    <t>Residential Customers</t>
  </si>
  <si>
    <t>Residential Use Per Customer</t>
  </si>
  <si>
    <t>Bill Cycle Cooling Degree Hours</t>
  </si>
  <si>
    <t>Bill Cycle Heating Degree Days</t>
  </si>
  <si>
    <t>Florida Per Capita Income Weighted by the Percent of Florida Population Employed</t>
  </si>
  <si>
    <t>Real Electric Price Increase Two Month Average</t>
  </si>
  <si>
    <t>Retail Electric Price Decrease</t>
  </si>
  <si>
    <t>Out-of-Model Adjustment for NEL Reconciliation</t>
  </si>
  <si>
    <t>(MWh)</t>
  </si>
  <si>
    <t>Base - 72</t>
  </si>
  <si>
    <t>Base - 66</t>
  </si>
  <si>
    <t>($1,000's)</t>
  </si>
  <si>
    <t>Cents / kWh</t>
  </si>
  <si>
    <t>Lighting Commercial Sales</t>
  </si>
  <si>
    <t>Small Commercial Sales</t>
  </si>
  <si>
    <t>Medium Commercial Sales</t>
  </si>
  <si>
    <t>Large Commercial Sales</t>
  </si>
  <si>
    <t>Out-of-Model Adjustment for Economic Development Rate</t>
  </si>
  <si>
    <t>Total Commercial Sales</t>
  </si>
  <si>
    <t>NEL</t>
  </si>
  <si>
    <t>(MWH)</t>
  </si>
  <si>
    <t>RES Out-of-Model Adjustment for NEL Reconciliation</t>
  </si>
  <si>
    <t>COM Out-of-Model Adjustment for NEL Reconciliation</t>
  </si>
  <si>
    <t xml:space="preserve"> ---- (MWhs) ----</t>
  </si>
  <si>
    <t>Residential</t>
  </si>
  <si>
    <t>Sales Forecast</t>
  </si>
  <si>
    <t>Commercial</t>
  </si>
  <si>
    <t>Total</t>
  </si>
  <si>
    <t>Reconciliation</t>
  </si>
  <si>
    <t>Adjustment</t>
  </si>
  <si>
    <t>Prepared By: MD 6/23/2016</t>
  </si>
  <si>
    <t>Docket No. 120015-EI (Prior Rate Case)</t>
  </si>
  <si>
    <t>Docket No. 160021-EI (Current Rate Case)</t>
  </si>
  <si>
    <t>-- (MWhs) --</t>
  </si>
  <si>
    <t>-- (%) --</t>
  </si>
  <si>
    <t>Total Net Energy for Load</t>
  </si>
  <si>
    <t>NEL Forecast</t>
  </si>
  <si>
    <t>Forecast</t>
  </si>
  <si>
    <t>Total Sales</t>
  </si>
  <si>
    <t>Source: Petition, Schedule F-7; and In re; Petition for rate increase by Florida Power &amp; Light Company, Florida Public Service Commission Docket No. 120015-EI, Petition, Schedule F-7.</t>
  </si>
  <si>
    <t>Checked By: GO 6/30/2016</t>
  </si>
  <si>
    <t>Exhibit DED-11 Comparison of NEL Reconciliation Adjusments</t>
  </si>
  <si>
    <t>Witness: Dismukes</t>
  </si>
  <si>
    <t>Docket No. 160021-EI</t>
  </si>
  <si>
    <t>Exhibit DED-11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</si>
</sst>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C23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Fill="1" applyBorder="1" applyAlignment="1">
      <alignment horizontal="center" wrapText="1"/>
    </xf>
    <xf numFmtId="0" fontId="2" fillId="0" borderId="0" xfId="0" quotePrefix="1" applyFont="1" applyFill="1" applyBorder="1" applyAlignment="1">
      <alignment horizontal="center" wrapText="1"/>
    </xf>
    <xf numFmtId="3" fontId="3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quotePrefix="1" applyFont="1" applyFill="1" applyBorder="1" applyAlignment="1">
      <alignment horizontal="center" wrapText="1"/>
    </xf>
    <xf numFmtId="0" fontId="3" fillId="0" borderId="0" xfId="0" applyFont="1"/>
    <xf numFmtId="165" fontId="3" fillId="0" borderId="0" xfId="1" applyNumberFormat="1" applyFont="1"/>
    <xf numFmtId="164" fontId="3" fillId="0" borderId="0" xfId="1" applyNumberFormat="1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7" fillId="0" borderId="0" xfId="0" applyFont="1" applyAlignment="1"/>
    <xf numFmtId="0" fontId="5" fillId="2" borderId="1" xfId="0" applyFont="1" applyFill="1" applyBorder="1" applyAlignment="1"/>
    <xf numFmtId="0" fontId="5" fillId="2" borderId="2" xfId="0" applyFont="1" applyFill="1" applyBorder="1" applyAlignment="1"/>
    <xf numFmtId="0" fontId="5" fillId="2" borderId="4" xfId="0" applyFont="1" applyFill="1" applyBorder="1" applyAlignment="1"/>
    <xf numFmtId="0" fontId="5" fillId="2" borderId="0" xfId="0" applyFont="1" applyFill="1" applyBorder="1" applyAlignment="1"/>
    <xf numFmtId="0" fontId="5" fillId="2" borderId="6" xfId="0" applyFont="1" applyFill="1" applyBorder="1" applyAlignment="1"/>
    <xf numFmtId="0" fontId="5" fillId="2" borderId="7" xfId="0" applyFont="1" applyFill="1" applyBorder="1" applyAlignment="1"/>
    <xf numFmtId="0" fontId="5" fillId="2" borderId="9" xfId="0" applyFont="1" applyFill="1" applyBorder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/>
    <xf numFmtId="0" fontId="6" fillId="2" borderId="0" xfId="0" applyFont="1" applyFill="1" applyBorder="1" applyAlignment="1"/>
    <xf numFmtId="0" fontId="5" fillId="2" borderId="0" xfId="0" applyFont="1" applyFill="1" applyBorder="1" applyAlignment="1">
      <alignment horizontal="center"/>
    </xf>
    <xf numFmtId="0" fontId="5" fillId="2" borderId="5" xfId="0" applyFont="1" applyFill="1" applyBorder="1" applyAlignment="1"/>
    <xf numFmtId="0" fontId="6" fillId="2" borderId="0" xfId="0" applyFont="1" applyFill="1" applyBorder="1"/>
    <xf numFmtId="0" fontId="5" fillId="2" borderId="0" xfId="0" applyFont="1" applyFill="1" applyBorder="1"/>
    <xf numFmtId="0" fontId="5" fillId="2" borderId="8" xfId="0" applyFont="1" applyFill="1" applyBorder="1" applyAlignment="1"/>
    <xf numFmtId="0" fontId="5" fillId="2" borderId="10" xfId="0" applyFont="1" applyFill="1" applyBorder="1" applyAlignment="1">
      <alignment horizontal="center"/>
    </xf>
    <xf numFmtId="0" fontId="8" fillId="3" borderId="1" xfId="0" applyFont="1" applyFill="1" applyBorder="1" applyAlignment="1"/>
    <xf numFmtId="0" fontId="8" fillId="3" borderId="2" xfId="0" applyFont="1" applyFill="1" applyBorder="1" applyAlignment="1"/>
    <xf numFmtId="0" fontId="9" fillId="3" borderId="2" xfId="0" applyFont="1" applyFill="1" applyBorder="1" applyAlignment="1"/>
    <xf numFmtId="0" fontId="9" fillId="3" borderId="3" xfId="0" applyFont="1" applyFill="1" applyBorder="1" applyAlignment="1"/>
    <xf numFmtId="0" fontId="8" fillId="3" borderId="4" xfId="0" applyFont="1" applyFill="1" applyBorder="1" applyAlignment="1"/>
    <xf numFmtId="0" fontId="8" fillId="3" borderId="0" xfId="0" applyFont="1" applyFill="1" applyBorder="1" applyAlignment="1"/>
    <xf numFmtId="0" fontId="9" fillId="3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9" fillId="3" borderId="5" xfId="0" applyFont="1" applyFill="1" applyBorder="1" applyAlignment="1"/>
    <xf numFmtId="0" fontId="9" fillId="3" borderId="0" xfId="0" quotePrefix="1" applyFont="1" applyFill="1" applyBorder="1" applyAlignment="1">
      <alignment horizontal="center"/>
    </xf>
    <xf numFmtId="0" fontId="8" fillId="3" borderId="6" xfId="0" applyFont="1" applyFill="1" applyBorder="1" applyAlignment="1"/>
    <xf numFmtId="0" fontId="8" fillId="3" borderId="7" xfId="0" applyFont="1" applyFill="1" applyBorder="1" applyAlignment="1"/>
    <xf numFmtId="0" fontId="9" fillId="3" borderId="7" xfId="0" applyFont="1" applyFill="1" applyBorder="1" applyAlignment="1"/>
    <xf numFmtId="0" fontId="9" fillId="3" borderId="7" xfId="0" applyFont="1" applyFill="1" applyBorder="1" applyAlignment="1">
      <alignment horizontal="center"/>
    </xf>
    <xf numFmtId="0" fontId="9" fillId="3" borderId="8" xfId="0" applyFont="1" applyFill="1" applyBorder="1" applyAlignment="1"/>
    <xf numFmtId="0" fontId="9" fillId="3" borderId="2" xfId="0" applyFont="1" applyFill="1" applyBorder="1" applyAlignment="1">
      <alignment horizontal="center"/>
    </xf>
    <xf numFmtId="165" fontId="5" fillId="2" borderId="0" xfId="1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165" fontId="5" fillId="0" borderId="0" xfId="1" applyNumberFormat="1" applyFont="1" applyAlignment="1">
      <alignment horizontal="center"/>
    </xf>
    <xf numFmtId="166" fontId="5" fillId="0" borderId="0" xfId="2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9" fillId="3" borderId="0" xfId="0" quotePrefix="1" applyFont="1" applyFill="1" applyBorder="1" applyAlignment="1"/>
    <xf numFmtId="2" fontId="5" fillId="2" borderId="0" xfId="2" applyNumberFormat="1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5" fillId="0" borderId="0" xfId="0" applyFon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1C2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Relationship Id="rId4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239265</xdr:colOff>
      <xdr:row>36</xdr:row>
      <xdr:rowOff>10484</xdr:rowOff>
    </xdr:to>
    <xdr:pic>
      <xdr:nvPicPr>
        <xdr:cNvPr id="2" name="Picture 1" descr="Screen Clippi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64065" cy="6868484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28</xdr:col>
      <xdr:colOff>86929</xdr:colOff>
      <xdr:row>36</xdr:row>
      <xdr:rowOff>58116</xdr:rowOff>
    </xdr:to>
    <xdr:pic>
      <xdr:nvPicPr>
        <xdr:cNvPr id="3" name="Picture 2" descr="Screen Clippi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4400" y="0"/>
          <a:ext cx="8621329" cy="6916116"/>
        </a:xfrm>
        <a:prstGeom prst="rect">
          <a:avLst/>
        </a:prstGeom>
      </xdr:spPr>
    </xdr:pic>
    <xdr:clientData/>
  </xdr:twoCellAnchor>
  <xdr:twoCellAnchor editAs="oneCell">
    <xdr:from>
      <xdr:col>28</xdr:col>
      <xdr:colOff>0</xdr:colOff>
      <xdr:row>1</xdr:row>
      <xdr:rowOff>0</xdr:rowOff>
    </xdr:from>
    <xdr:to>
      <xdr:col>41</xdr:col>
      <xdr:colOff>172581</xdr:colOff>
      <xdr:row>37</xdr:row>
      <xdr:rowOff>958</xdr:rowOff>
    </xdr:to>
    <xdr:pic>
      <xdr:nvPicPr>
        <xdr:cNvPr id="4" name="Picture 3" descr="Screen Clippi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68800" y="190500"/>
          <a:ext cx="8097381" cy="6858958"/>
        </a:xfrm>
        <a:prstGeom prst="rect">
          <a:avLst/>
        </a:prstGeom>
      </xdr:spPr>
    </xdr:pic>
    <xdr:clientData/>
  </xdr:twoCellAnchor>
  <xdr:twoCellAnchor editAs="oneCell">
    <xdr:from>
      <xdr:col>42</xdr:col>
      <xdr:colOff>0</xdr:colOff>
      <xdr:row>0</xdr:row>
      <xdr:rowOff>0</xdr:rowOff>
    </xdr:from>
    <xdr:to>
      <xdr:col>55</xdr:col>
      <xdr:colOff>410739</xdr:colOff>
      <xdr:row>37</xdr:row>
      <xdr:rowOff>181985</xdr:rowOff>
    </xdr:to>
    <xdr:pic>
      <xdr:nvPicPr>
        <xdr:cNvPr id="5" name="Picture 4" descr="Screen Clippi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03200" y="0"/>
          <a:ext cx="8335539" cy="72304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172581</xdr:colOff>
      <xdr:row>37</xdr:row>
      <xdr:rowOff>67669</xdr:rowOff>
    </xdr:to>
    <xdr:pic>
      <xdr:nvPicPr>
        <xdr:cNvPr id="2" name="Picture 1" descr="Screen Clippi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97381" cy="711616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26</xdr:col>
      <xdr:colOff>325002</xdr:colOff>
      <xdr:row>37</xdr:row>
      <xdr:rowOff>48616</xdr:rowOff>
    </xdr:to>
    <xdr:pic>
      <xdr:nvPicPr>
        <xdr:cNvPr id="3" name="Picture 2" descr="Screen Clippi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0"/>
          <a:ext cx="8249802" cy="7097116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0</xdr:row>
      <xdr:rowOff>0</xdr:rowOff>
    </xdr:from>
    <xdr:to>
      <xdr:col>40</xdr:col>
      <xdr:colOff>267844</xdr:colOff>
      <xdr:row>35</xdr:row>
      <xdr:rowOff>67615</xdr:rowOff>
    </xdr:to>
    <xdr:pic>
      <xdr:nvPicPr>
        <xdr:cNvPr id="4" name="Picture 3" descr="Screen Clippi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200" y="0"/>
          <a:ext cx="8192644" cy="6735115"/>
        </a:xfrm>
        <a:prstGeom prst="rect">
          <a:avLst/>
        </a:prstGeom>
      </xdr:spPr>
    </xdr:pic>
    <xdr:clientData/>
  </xdr:twoCellAnchor>
  <xdr:twoCellAnchor editAs="oneCell">
    <xdr:from>
      <xdr:col>41</xdr:col>
      <xdr:colOff>0</xdr:colOff>
      <xdr:row>0</xdr:row>
      <xdr:rowOff>0</xdr:rowOff>
    </xdr:from>
    <xdr:to>
      <xdr:col>55</xdr:col>
      <xdr:colOff>67876</xdr:colOff>
      <xdr:row>36</xdr:row>
      <xdr:rowOff>96221</xdr:rowOff>
    </xdr:to>
    <xdr:pic>
      <xdr:nvPicPr>
        <xdr:cNvPr id="5" name="Picture 4" descr="Screen Clippi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93600" y="0"/>
          <a:ext cx="8602276" cy="69542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460800</xdr:colOff>
      <xdr:row>52</xdr:row>
      <xdr:rowOff>155715</xdr:rowOff>
    </xdr:to>
    <xdr:pic>
      <xdr:nvPicPr>
        <xdr:cNvPr id="2" name="Picture 1" descr="Pages from MFR F-7 Net Energy for Load_Attachment 5_Page_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776000" cy="1006171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25</xdr:col>
      <xdr:colOff>460800</xdr:colOff>
      <xdr:row>52</xdr:row>
      <xdr:rowOff>155715</xdr:rowOff>
    </xdr:to>
    <xdr:pic>
      <xdr:nvPicPr>
        <xdr:cNvPr id="3" name="Picture 2" descr="Pages from MFR F-7 Net Energy for Load_Attachment 5_Page_2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24800" y="0"/>
          <a:ext cx="7776000" cy="100617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334103</xdr:colOff>
      <xdr:row>36</xdr:row>
      <xdr:rowOff>172432</xdr:rowOff>
    </xdr:to>
    <xdr:pic>
      <xdr:nvPicPr>
        <xdr:cNvPr id="2" name="Picture 1" descr="Screen Clippi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10903" cy="703043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17</xdr:col>
      <xdr:colOff>219787</xdr:colOff>
      <xdr:row>36</xdr:row>
      <xdr:rowOff>10484</xdr:rowOff>
    </xdr:to>
    <xdr:pic>
      <xdr:nvPicPr>
        <xdr:cNvPr id="3" name="Picture 2" descr="Screen Clippi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0"/>
          <a:ext cx="5096587" cy="686848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26</xdr:col>
      <xdr:colOff>505577</xdr:colOff>
      <xdr:row>36</xdr:row>
      <xdr:rowOff>153379</xdr:rowOff>
    </xdr:to>
    <xdr:pic>
      <xdr:nvPicPr>
        <xdr:cNvPr id="4" name="Picture 3" descr="Screen Clippi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0"/>
          <a:ext cx="5382377" cy="701137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114997</xdr:colOff>
      <xdr:row>35</xdr:row>
      <xdr:rowOff>143826</xdr:rowOff>
    </xdr:to>
    <xdr:pic>
      <xdr:nvPicPr>
        <xdr:cNvPr id="2" name="Picture 1" descr="Screen Clippi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91797" cy="681132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16</xdr:col>
      <xdr:colOff>172155</xdr:colOff>
      <xdr:row>36</xdr:row>
      <xdr:rowOff>58116</xdr:rowOff>
    </xdr:to>
    <xdr:pic>
      <xdr:nvPicPr>
        <xdr:cNvPr id="3" name="Picture 2" descr="Screen Clippi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0"/>
          <a:ext cx="5048955" cy="6916116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0</xdr:row>
      <xdr:rowOff>0</xdr:rowOff>
    </xdr:from>
    <xdr:to>
      <xdr:col>25</xdr:col>
      <xdr:colOff>76892</xdr:colOff>
      <xdr:row>36</xdr:row>
      <xdr:rowOff>134326</xdr:rowOff>
    </xdr:to>
    <xdr:pic>
      <xdr:nvPicPr>
        <xdr:cNvPr id="4" name="Picture 3" descr="Screen Clippi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3200" y="0"/>
          <a:ext cx="4953692" cy="6992326"/>
        </a:xfrm>
        <a:prstGeom prst="rect">
          <a:avLst/>
        </a:prstGeom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33</xdr:col>
      <xdr:colOff>105471</xdr:colOff>
      <xdr:row>37</xdr:row>
      <xdr:rowOff>96248</xdr:rowOff>
    </xdr:to>
    <xdr:pic>
      <xdr:nvPicPr>
        <xdr:cNvPr id="5" name="Picture 4" descr="Screen Clippi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0" y="0"/>
          <a:ext cx="4982271" cy="7144748"/>
        </a:xfrm>
        <a:prstGeom prst="rect">
          <a:avLst/>
        </a:prstGeom>
      </xdr:spPr>
    </xdr:pic>
    <xdr:clientData/>
  </xdr:twoCellAnchor>
  <xdr:twoCellAnchor editAs="oneCell">
    <xdr:from>
      <xdr:col>34</xdr:col>
      <xdr:colOff>0</xdr:colOff>
      <xdr:row>0</xdr:row>
      <xdr:rowOff>0</xdr:rowOff>
    </xdr:from>
    <xdr:to>
      <xdr:col>42</xdr:col>
      <xdr:colOff>210260</xdr:colOff>
      <xdr:row>37</xdr:row>
      <xdr:rowOff>10511</xdr:rowOff>
    </xdr:to>
    <xdr:pic>
      <xdr:nvPicPr>
        <xdr:cNvPr id="6" name="Picture 5" descr="Screen Clippi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26400" y="0"/>
          <a:ext cx="5087060" cy="7059011"/>
        </a:xfrm>
        <a:prstGeom prst="rect">
          <a:avLst/>
        </a:prstGeom>
      </xdr:spPr>
    </xdr:pic>
    <xdr:clientData/>
  </xdr:twoCellAnchor>
  <xdr:twoCellAnchor editAs="oneCell">
    <xdr:from>
      <xdr:col>43</xdr:col>
      <xdr:colOff>0</xdr:colOff>
      <xdr:row>0</xdr:row>
      <xdr:rowOff>0</xdr:rowOff>
    </xdr:from>
    <xdr:to>
      <xdr:col>51</xdr:col>
      <xdr:colOff>124523</xdr:colOff>
      <xdr:row>36</xdr:row>
      <xdr:rowOff>77168</xdr:rowOff>
    </xdr:to>
    <xdr:pic>
      <xdr:nvPicPr>
        <xdr:cNvPr id="7" name="Picture 6" descr="Screen Clippi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2800" y="0"/>
          <a:ext cx="5001323" cy="6935168"/>
        </a:xfrm>
        <a:prstGeom prst="rect">
          <a:avLst/>
        </a:prstGeom>
      </xdr:spPr>
    </xdr:pic>
    <xdr:clientData/>
  </xdr:twoCellAnchor>
  <xdr:twoCellAnchor editAs="oneCell">
    <xdr:from>
      <xdr:col>51</xdr:col>
      <xdr:colOff>0</xdr:colOff>
      <xdr:row>0</xdr:row>
      <xdr:rowOff>0</xdr:rowOff>
    </xdr:from>
    <xdr:to>
      <xdr:col>59</xdr:col>
      <xdr:colOff>134050</xdr:colOff>
      <xdr:row>36</xdr:row>
      <xdr:rowOff>115274</xdr:rowOff>
    </xdr:to>
    <xdr:pic>
      <xdr:nvPicPr>
        <xdr:cNvPr id="8" name="Picture 7" descr="Screen Clippi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89600" y="0"/>
          <a:ext cx="5010850" cy="6973274"/>
        </a:xfrm>
        <a:prstGeom prst="rect">
          <a:avLst/>
        </a:prstGeom>
      </xdr:spPr>
    </xdr:pic>
    <xdr:clientData/>
  </xdr:twoCellAnchor>
  <xdr:twoCellAnchor editAs="oneCell">
    <xdr:from>
      <xdr:col>59</xdr:col>
      <xdr:colOff>0</xdr:colOff>
      <xdr:row>0</xdr:row>
      <xdr:rowOff>0</xdr:rowOff>
    </xdr:from>
    <xdr:to>
      <xdr:col>67</xdr:col>
      <xdr:colOff>86418</xdr:colOff>
      <xdr:row>32</xdr:row>
      <xdr:rowOff>162799</xdr:rowOff>
    </xdr:to>
    <xdr:pic>
      <xdr:nvPicPr>
        <xdr:cNvPr id="9" name="Picture 8" descr="Screen Clippin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6400" y="0"/>
          <a:ext cx="4963218" cy="62587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362767</xdr:colOff>
      <xdr:row>37</xdr:row>
      <xdr:rowOff>105774</xdr:rowOff>
    </xdr:to>
    <xdr:pic>
      <xdr:nvPicPr>
        <xdr:cNvPr id="2" name="Picture 1" descr="Screen Clippi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49167" cy="7154274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18</xdr:col>
      <xdr:colOff>67365</xdr:colOff>
      <xdr:row>36</xdr:row>
      <xdr:rowOff>48589</xdr:rowOff>
    </xdr:to>
    <xdr:pic>
      <xdr:nvPicPr>
        <xdr:cNvPr id="4" name="Picture 3" descr="Screen Clippi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0"/>
          <a:ext cx="4944165" cy="6906589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0</xdr:row>
      <xdr:rowOff>0</xdr:rowOff>
    </xdr:from>
    <xdr:to>
      <xdr:col>27</xdr:col>
      <xdr:colOff>38786</xdr:colOff>
      <xdr:row>36</xdr:row>
      <xdr:rowOff>124800</xdr:rowOff>
    </xdr:to>
    <xdr:pic>
      <xdr:nvPicPr>
        <xdr:cNvPr id="5" name="Picture 4" descr="Screen Clippi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2400" y="0"/>
          <a:ext cx="4915586" cy="6982800"/>
        </a:xfrm>
        <a:prstGeom prst="rect">
          <a:avLst/>
        </a:prstGeom>
      </xdr:spPr>
    </xdr:pic>
    <xdr:clientData/>
  </xdr:twoCellAnchor>
  <xdr:twoCellAnchor editAs="oneCell">
    <xdr:from>
      <xdr:col>28</xdr:col>
      <xdr:colOff>0</xdr:colOff>
      <xdr:row>0</xdr:row>
      <xdr:rowOff>0</xdr:rowOff>
    </xdr:from>
    <xdr:to>
      <xdr:col>36</xdr:col>
      <xdr:colOff>10207</xdr:colOff>
      <xdr:row>16</xdr:row>
      <xdr:rowOff>19478</xdr:rowOff>
    </xdr:to>
    <xdr:pic>
      <xdr:nvPicPr>
        <xdr:cNvPr id="6" name="Picture 5" descr="Screen Clippi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68800" y="0"/>
          <a:ext cx="4887007" cy="3067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C2300"/>
    <pageSetUpPr fitToPage="1"/>
  </sheetPr>
  <dimension ref="A1:P28"/>
  <sheetViews>
    <sheetView tabSelected="1" workbookViewId="0">
      <selection activeCell="A3" sqref="A3"/>
    </sheetView>
  </sheetViews>
  <sheetFormatPr defaultRowHeight="12.75" x14ac:dyDescent="0.2"/>
  <cols>
    <col min="1" max="1" width="9.140625" style="9"/>
    <col min="2" max="2" width="0.85546875" style="9" customWidth="1"/>
    <col min="3" max="3" width="5.7109375" style="9" customWidth="1"/>
    <col min="4" max="4" width="1.7109375" style="9" customWidth="1"/>
    <col min="5" max="5" width="14.42578125" style="10" bestFit="1" customWidth="1"/>
    <col min="6" max="6" width="11" style="10" bestFit="1" customWidth="1"/>
    <col min="7" max="7" width="7" style="10" bestFit="1" customWidth="1"/>
    <col min="8" max="8" width="1.7109375" style="10" customWidth="1"/>
    <col min="9" max="9" width="14.42578125" style="10" bestFit="1" customWidth="1"/>
    <col min="10" max="10" width="10.85546875" style="10" bestFit="1" customWidth="1"/>
    <col min="11" max="11" width="5.85546875" style="10" bestFit="1" customWidth="1"/>
    <col min="12" max="12" width="1.7109375" style="10" customWidth="1"/>
    <col min="13" max="13" width="14.42578125" style="10" bestFit="1" customWidth="1"/>
    <col min="14" max="14" width="12.28515625" style="10" bestFit="1" customWidth="1"/>
    <col min="15" max="15" width="6.5703125" style="10" bestFit="1" customWidth="1"/>
    <col min="16" max="16" width="0.85546875" style="9" customWidth="1"/>
    <col min="17" max="16384" width="9.140625" style="9"/>
  </cols>
  <sheetData>
    <row r="1" spans="1:16" x14ac:dyDescent="0.2">
      <c r="A1" s="11" t="s">
        <v>44</v>
      </c>
      <c r="P1" s="55" t="s">
        <v>45</v>
      </c>
    </row>
    <row r="2" spans="1:16" x14ac:dyDescent="0.2">
      <c r="P2" s="55" t="s">
        <v>46</v>
      </c>
    </row>
    <row r="3" spans="1:16" x14ac:dyDescent="0.2">
      <c r="P3" s="55" t="s">
        <v>47</v>
      </c>
    </row>
    <row r="5" spans="1:16" ht="1.5" customHeight="1" x14ac:dyDescent="0.2">
      <c r="B5" s="18"/>
      <c r="C5" s="19"/>
      <c r="D5" s="1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0"/>
    </row>
    <row r="6" spans="1:16" ht="6" customHeight="1" x14ac:dyDescent="0.2">
      <c r="B6" s="30"/>
      <c r="C6" s="31"/>
      <c r="D6" s="32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33"/>
    </row>
    <row r="7" spans="1:16" x14ac:dyDescent="0.2">
      <c r="B7" s="34"/>
      <c r="C7" s="35"/>
      <c r="D7" s="36"/>
      <c r="E7" s="54" t="s">
        <v>27</v>
      </c>
      <c r="F7" s="54"/>
      <c r="G7" s="54"/>
      <c r="H7" s="37"/>
      <c r="I7" s="54" t="s">
        <v>29</v>
      </c>
      <c r="J7" s="54"/>
      <c r="K7" s="54"/>
      <c r="L7" s="37"/>
      <c r="M7" s="54" t="s">
        <v>38</v>
      </c>
      <c r="N7" s="54"/>
      <c r="O7" s="54"/>
      <c r="P7" s="38"/>
    </row>
    <row r="8" spans="1:16" x14ac:dyDescent="0.2">
      <c r="B8" s="34"/>
      <c r="C8" s="35"/>
      <c r="D8" s="36"/>
      <c r="E8" s="37"/>
      <c r="F8" s="53" t="s">
        <v>31</v>
      </c>
      <c r="G8" s="53"/>
      <c r="H8" s="37"/>
      <c r="I8" s="37"/>
      <c r="J8" s="53" t="s">
        <v>31</v>
      </c>
      <c r="K8" s="53"/>
      <c r="L8" s="37"/>
      <c r="M8" s="37" t="s">
        <v>30</v>
      </c>
      <c r="N8" s="53" t="s">
        <v>41</v>
      </c>
      <c r="O8" s="53"/>
      <c r="P8" s="38"/>
    </row>
    <row r="9" spans="1:16" x14ac:dyDescent="0.2">
      <c r="B9" s="34"/>
      <c r="C9" s="35"/>
      <c r="D9" s="36"/>
      <c r="E9" s="37" t="s">
        <v>28</v>
      </c>
      <c r="F9" s="54" t="s">
        <v>32</v>
      </c>
      <c r="G9" s="54"/>
      <c r="H9" s="37"/>
      <c r="I9" s="37" t="s">
        <v>28</v>
      </c>
      <c r="J9" s="54" t="s">
        <v>32</v>
      </c>
      <c r="K9" s="54"/>
      <c r="L9" s="37"/>
      <c r="M9" s="37" t="s">
        <v>39</v>
      </c>
      <c r="N9" s="54" t="s">
        <v>40</v>
      </c>
      <c r="O9" s="54"/>
      <c r="P9" s="38"/>
    </row>
    <row r="10" spans="1:16" x14ac:dyDescent="0.2">
      <c r="B10" s="34"/>
      <c r="C10" s="35"/>
      <c r="D10" s="36"/>
      <c r="E10" s="51" t="s">
        <v>26</v>
      </c>
      <c r="F10" s="51" t="s">
        <v>36</v>
      </c>
      <c r="G10" s="39" t="s">
        <v>37</v>
      </c>
      <c r="H10" s="37"/>
      <c r="I10" s="51" t="s">
        <v>26</v>
      </c>
      <c r="J10" s="51" t="s">
        <v>36</v>
      </c>
      <c r="K10" s="39" t="s">
        <v>37</v>
      </c>
      <c r="L10" s="37"/>
      <c r="M10" s="51" t="s">
        <v>26</v>
      </c>
      <c r="N10" s="51" t="s">
        <v>36</v>
      </c>
      <c r="O10" s="39" t="s">
        <v>37</v>
      </c>
      <c r="P10" s="38"/>
    </row>
    <row r="11" spans="1:16" ht="6" customHeight="1" x14ac:dyDescent="0.2">
      <c r="B11" s="40"/>
      <c r="C11" s="41"/>
      <c r="D11" s="42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4"/>
    </row>
    <row r="12" spans="1:16" ht="6" customHeight="1" x14ac:dyDescent="0.2">
      <c r="B12" s="12"/>
      <c r="C12" s="13"/>
      <c r="D12" s="13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2"/>
    </row>
    <row r="13" spans="1:16" x14ac:dyDescent="0.2">
      <c r="B13" s="14"/>
      <c r="C13" s="23" t="s">
        <v>34</v>
      </c>
      <c r="D13" s="15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5"/>
    </row>
    <row r="14" spans="1:16" x14ac:dyDescent="0.2">
      <c r="B14" s="14"/>
      <c r="C14" s="15">
        <v>2012</v>
      </c>
      <c r="D14" s="15"/>
      <c r="E14" s="46">
        <f>SUMIF('2012 Detail'!$A$6:$A$41,'Exhibit DED-11'!C14,'2012 Detail'!$C$6:$C$41)</f>
        <v>52457606</v>
      </c>
      <c r="F14" s="46">
        <f>SUMIF('2012 Detail'!$A$6:$A$41,'Exhibit DED-11'!C14,'2012 Detail'!$D$6:$D$41)</f>
        <v>-414630</v>
      </c>
      <c r="G14" s="52">
        <f>F14/E14*100</f>
        <v>-0.79040968815847212</v>
      </c>
      <c r="H14" s="24"/>
      <c r="I14" s="46">
        <f>SUMIF('2012 Detail'!$A$6:$A$41,'Exhibit DED-11'!C14,'2012 Detail'!$E$6:$E$41)</f>
        <v>45566766</v>
      </c>
      <c r="J14" s="46">
        <f>SUMIF('2012 Detail'!$A$6:$A$41,'Exhibit DED-11'!C14,'2012 Detail'!$F$6:$F$41)</f>
        <v>-311803</v>
      </c>
      <c r="K14" s="52">
        <f t="shared" ref="K14:K15" si="0">J14/I14*100</f>
        <v>-0.68427722081483688</v>
      </c>
      <c r="L14" s="24"/>
      <c r="M14" s="46">
        <f>SUMIF('2012 Detail'!$A$6:$A$41,'Exhibit DED-11'!C14,'2012 Detail'!$G$6:$G$41)</f>
        <v>111020890</v>
      </c>
      <c r="N14" s="46">
        <f>M14-(F14+J14)</f>
        <v>111747323</v>
      </c>
      <c r="O14" s="52">
        <f>(N14-M14)/N14*100</f>
        <v>0.65006747409958088</v>
      </c>
      <c r="P14" s="25"/>
    </row>
    <row r="15" spans="1:16" x14ac:dyDescent="0.2">
      <c r="B15" s="14"/>
      <c r="C15" s="15">
        <v>2013</v>
      </c>
      <c r="D15" s="15"/>
      <c r="E15" s="46">
        <f>SUMIF('2012 Detail'!$A$6:$A$41,'Exhibit DED-11'!C15,'2012 Detail'!$C$6:$C$41)</f>
        <v>53056007</v>
      </c>
      <c r="F15" s="46">
        <f>SUMIF('2012 Detail'!$A$6:$A$41,'Exhibit DED-11'!C15,'2012 Detail'!$D$6:$D$41)</f>
        <v>-933109</v>
      </c>
      <c r="G15" s="52">
        <f>F15/E15*100</f>
        <v>-1.7587245116278727</v>
      </c>
      <c r="H15" s="24"/>
      <c r="I15" s="46">
        <f>SUMIF('2012 Detail'!$A$6:$A$41,'Exhibit DED-11'!C15,'2012 Detail'!$E$6:$E$41)</f>
        <v>46542643</v>
      </c>
      <c r="J15" s="46">
        <f>SUMIF('2012 Detail'!$A$6:$A$41,'Exhibit DED-11'!C15,'2012 Detail'!$F$6:$F$41)</f>
        <v>-754895</v>
      </c>
      <c r="K15" s="52">
        <f t="shared" si="0"/>
        <v>-1.6219426988707968</v>
      </c>
      <c r="L15" s="24"/>
      <c r="M15" s="46">
        <f>SUMIF('2012 Detail'!$A$6:$A$41,'Exhibit DED-11'!C15,'2012 Detail'!$G$6:$G$41)</f>
        <v>112200524</v>
      </c>
      <c r="N15" s="46">
        <f>M15-(F15+J15)</f>
        <v>113888528</v>
      </c>
      <c r="O15" s="52">
        <f>(N15-M15)/N15*100</f>
        <v>1.4821545502809554</v>
      </c>
      <c r="P15" s="25"/>
    </row>
    <row r="16" spans="1:16" ht="6" customHeight="1" x14ac:dyDescent="0.2">
      <c r="B16" s="14"/>
      <c r="C16" s="15"/>
      <c r="D16" s="15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5"/>
    </row>
    <row r="17" spans="2:16" x14ac:dyDescent="0.2">
      <c r="B17" s="14"/>
      <c r="C17" s="26" t="s">
        <v>35</v>
      </c>
      <c r="D17" s="15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5"/>
    </row>
    <row r="18" spans="2:16" x14ac:dyDescent="0.2">
      <c r="B18" s="14"/>
      <c r="C18" s="27">
        <v>2016</v>
      </c>
      <c r="D18" s="27"/>
      <c r="E18" s="46">
        <f>SUMIF('2016 Detail'!$A$6:$A$41,'Exhibit DED-11'!$C18,'2016 Detail'!$C$6:$C$41)</f>
        <v>57230468.23950582</v>
      </c>
      <c r="F18" s="46">
        <f>SUMIF('2016 Detail'!$A$6:$A$41,'Exhibit DED-11'!$C18,'2016 Detail'!$K$6:$K$41)</f>
        <v>-1352642.0738571172</v>
      </c>
      <c r="G18" s="52">
        <f t="shared" ref="G18:G20" si="1">F18/E18*100</f>
        <v>-2.3634999248938473</v>
      </c>
      <c r="H18" s="24"/>
      <c r="I18" s="46">
        <f>SUMIF('2016 Detail'!$A$6:$A$41,'Exhibit DED-11'!$C18,'2016 Detail'!$R$6:$R$41)</f>
        <v>46377965.456556216</v>
      </c>
      <c r="J18" s="46">
        <f>SUMIF('2016 Detail'!$A$6:$A$41,'Exhibit DED-11'!$C18,'2016 Detail'!$P$6:$P$41)</f>
        <v>-1053500.9301436262</v>
      </c>
      <c r="K18" s="52">
        <f t="shared" ref="K18:K20" si="2">J18/I18*100</f>
        <v>-2.2715548639805587</v>
      </c>
      <c r="L18" s="24"/>
      <c r="M18" s="46">
        <f>SUMIF('2016 Detail'!$A$6:$A$41,'Exhibit DED-11'!$C18,'2016 Detail'!$S$6:$S$41)</f>
        <v>119624759.69152738</v>
      </c>
      <c r="N18" s="46">
        <f>M18-(F18+J18)</f>
        <v>122030902.69552812</v>
      </c>
      <c r="O18" s="52">
        <f>(N18-M18)/N18*100</f>
        <v>1.9717489183900896</v>
      </c>
      <c r="P18" s="25"/>
    </row>
    <row r="19" spans="2:16" x14ac:dyDescent="0.2">
      <c r="B19" s="14"/>
      <c r="C19" s="27">
        <v>2017</v>
      </c>
      <c r="D19" s="27"/>
      <c r="E19" s="46">
        <f>SUMIF('2016 Detail'!$A$6:$A$41,'Exhibit DED-11'!$C19,'2016 Detail'!$C$6:$C$41)</f>
        <v>57025197.227031365</v>
      </c>
      <c r="F19" s="46">
        <f>SUMIF('2016 Detail'!$A$6:$A$41,'Exhibit DED-11'!$C19,'2016 Detail'!$K$6:$K$41)</f>
        <v>-2111786.1307265987</v>
      </c>
      <c r="G19" s="52">
        <f t="shared" si="1"/>
        <v>-3.703250902086419</v>
      </c>
      <c r="H19" s="24"/>
      <c r="I19" s="46">
        <f>SUMIF('2016 Detail'!$A$6:$A$41,'Exhibit DED-11'!$C19,'2016 Detail'!$R$6:$R$41)</f>
        <v>46363405.888644986</v>
      </c>
      <c r="J19" s="46">
        <f>SUMIF('2016 Detail'!$A$6:$A$41,'Exhibit DED-11'!$C19,'2016 Detail'!$P$6:$P$41)</f>
        <v>-1675883.5712481842</v>
      </c>
      <c r="K19" s="52">
        <f t="shared" si="2"/>
        <v>-3.614668808571353</v>
      </c>
      <c r="L19" s="24"/>
      <c r="M19" s="46">
        <f>SUMIF('2016 Detail'!$A$6:$A$41,'Exhibit DED-11'!$C19,'2016 Detail'!$S$6:$S$41)</f>
        <v>118831903.29271215</v>
      </c>
      <c r="N19" s="46">
        <f>M19-(F19+J19)</f>
        <v>122619572.99468693</v>
      </c>
      <c r="O19" s="52">
        <f>(N19-M19)/N19*100</f>
        <v>3.0889601141727168</v>
      </c>
      <c r="P19" s="25"/>
    </row>
    <row r="20" spans="2:16" x14ac:dyDescent="0.2">
      <c r="B20" s="14"/>
      <c r="C20" s="27">
        <v>2018</v>
      </c>
      <c r="D20" s="27"/>
      <c r="E20" s="46">
        <f>SUMIF('2016 Detail'!$A$6:$A$41,'Exhibit DED-11'!$C20,'2016 Detail'!$C$6:$C$41)</f>
        <v>57392485.768023476</v>
      </c>
      <c r="F20" s="46">
        <f>SUMIF('2016 Detail'!$A$6:$A$41,'Exhibit DED-11'!$C20,'2016 Detail'!$K$6:$K$41)</f>
        <v>-2659254.2482293751</v>
      </c>
      <c r="G20" s="52">
        <f t="shared" si="1"/>
        <v>-4.6334536876097339</v>
      </c>
      <c r="H20" s="24"/>
      <c r="I20" s="46">
        <f>SUMIF('2016 Detail'!$A$6:$A$41,'Exhibit DED-11'!$C20,'2016 Detail'!$R$6:$R$41)</f>
        <v>46533890.906361505</v>
      </c>
      <c r="J20" s="46">
        <f>SUMIF('2016 Detail'!$A$6:$A$41,'Exhibit DED-11'!$C20,'2016 Detail'!$P$6:$P$41)</f>
        <v>-2115116.3005379625</v>
      </c>
      <c r="K20" s="52">
        <f t="shared" si="2"/>
        <v>-4.5453244062357383</v>
      </c>
      <c r="L20" s="24"/>
      <c r="M20" s="46">
        <f>SUMIF('2016 Detail'!$A$6:$A$41,'Exhibit DED-11'!$C20,'2016 Detail'!$S$6:$S$41)</f>
        <v>119562964.28621197</v>
      </c>
      <c r="N20" s="46">
        <f>M20-(F20+J20)</f>
        <v>124337334.83497931</v>
      </c>
      <c r="O20" s="52">
        <f>(N20-M20)/N20*100</f>
        <v>3.8398527321692191</v>
      </c>
      <c r="P20" s="25"/>
    </row>
    <row r="21" spans="2:16" ht="6" customHeight="1" x14ac:dyDescent="0.2">
      <c r="B21" s="16"/>
      <c r="C21" s="17"/>
      <c r="D21" s="1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28"/>
    </row>
    <row r="22" spans="2:16" ht="1.5" customHeight="1" x14ac:dyDescent="0.2">
      <c r="B22" s="18"/>
      <c r="C22" s="19"/>
      <c r="D22" s="1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0"/>
    </row>
    <row r="23" spans="2:16" x14ac:dyDescent="0.2">
      <c r="E23" s="48"/>
      <c r="F23" s="48"/>
      <c r="G23" s="49"/>
      <c r="I23" s="48"/>
      <c r="J23" s="48"/>
      <c r="K23" s="49"/>
      <c r="M23" s="50"/>
      <c r="N23" s="48"/>
      <c r="O23" s="49"/>
    </row>
    <row r="24" spans="2:16" x14ac:dyDescent="0.2">
      <c r="E24" s="48"/>
      <c r="F24" s="48"/>
      <c r="G24" s="49"/>
      <c r="I24" s="48"/>
      <c r="J24" s="48"/>
      <c r="K24" s="49"/>
      <c r="M24" s="50"/>
      <c r="N24" s="48"/>
      <c r="O24" s="49"/>
    </row>
    <row r="25" spans="2:16" x14ac:dyDescent="0.2">
      <c r="B25" s="9" t="s">
        <v>42</v>
      </c>
      <c r="E25" s="48"/>
      <c r="F25" s="48"/>
      <c r="G25" s="49"/>
      <c r="I25" s="48"/>
      <c r="J25" s="48"/>
      <c r="K25" s="49"/>
      <c r="M25" s="50"/>
      <c r="N25" s="48"/>
      <c r="O25" s="49"/>
    </row>
    <row r="27" spans="2:16" x14ac:dyDescent="0.2">
      <c r="B27" s="9" t="s">
        <v>33</v>
      </c>
    </row>
    <row r="28" spans="2:16" x14ac:dyDescent="0.2">
      <c r="B28" s="9" t="s">
        <v>43</v>
      </c>
    </row>
  </sheetData>
  <mergeCells count="9">
    <mergeCell ref="F8:G8"/>
    <mergeCell ref="F9:G9"/>
    <mergeCell ref="J8:K8"/>
    <mergeCell ref="J9:K9"/>
    <mergeCell ref="M7:O7"/>
    <mergeCell ref="I7:K7"/>
    <mergeCell ref="E7:G7"/>
    <mergeCell ref="N8:O8"/>
    <mergeCell ref="N9:O9"/>
  </mergeCells>
  <pageMargins left="0.7" right="0.7" top="0.75" bottom="0.75" header="0.3" footer="0.3"/>
  <pageSetup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S41"/>
  <sheetViews>
    <sheetView workbookViewId="0">
      <selection activeCell="A10" sqref="A10"/>
    </sheetView>
  </sheetViews>
  <sheetFormatPr defaultRowHeight="15" x14ac:dyDescent="0.25"/>
  <cols>
    <col min="3" max="11" width="16.7109375" customWidth="1"/>
    <col min="12" max="15" width="18" customWidth="1"/>
    <col min="16" max="17" width="21.85546875" customWidth="1"/>
    <col min="18" max="18" width="18" customWidth="1"/>
    <col min="19" max="19" width="14.28515625" bestFit="1" customWidth="1"/>
  </cols>
  <sheetData>
    <row r="4" spans="1:19" ht="137.25" customHeight="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1" t="s">
        <v>10</v>
      </c>
      <c r="L4" s="5" t="s">
        <v>16</v>
      </c>
      <c r="M4" s="5" t="s">
        <v>17</v>
      </c>
      <c r="N4" s="5" t="s">
        <v>18</v>
      </c>
      <c r="O4" s="5" t="s">
        <v>19</v>
      </c>
      <c r="P4" s="4" t="s">
        <v>10</v>
      </c>
      <c r="Q4" s="5" t="s">
        <v>20</v>
      </c>
      <c r="R4" s="5" t="s">
        <v>21</v>
      </c>
      <c r="S4" s="4" t="s">
        <v>22</v>
      </c>
    </row>
    <row r="5" spans="1:19" ht="18" x14ac:dyDescent="0.25">
      <c r="A5" s="1"/>
      <c r="B5" s="1"/>
      <c r="C5" s="2" t="s">
        <v>11</v>
      </c>
      <c r="D5" s="1"/>
      <c r="E5" s="1" t="s">
        <v>11</v>
      </c>
      <c r="F5" s="2" t="s">
        <v>12</v>
      </c>
      <c r="G5" s="2" t="s">
        <v>13</v>
      </c>
      <c r="H5" s="2" t="s">
        <v>14</v>
      </c>
      <c r="I5" s="1" t="s">
        <v>15</v>
      </c>
      <c r="J5" s="1" t="s">
        <v>15</v>
      </c>
      <c r="K5" s="1" t="s">
        <v>11</v>
      </c>
      <c r="L5" s="4" t="s">
        <v>11</v>
      </c>
      <c r="M5" s="4" t="s">
        <v>11</v>
      </c>
      <c r="N5" s="4" t="s">
        <v>11</v>
      </c>
      <c r="O5" s="4" t="s">
        <v>11</v>
      </c>
      <c r="P5" s="4" t="s">
        <v>11</v>
      </c>
      <c r="Q5" s="4" t="s">
        <v>11</v>
      </c>
      <c r="R5" s="4" t="s">
        <v>11</v>
      </c>
      <c r="S5" s="4" t="s">
        <v>23</v>
      </c>
    </row>
    <row r="6" spans="1:19" ht="18.75" x14ac:dyDescent="0.3">
      <c r="A6" s="6">
        <v>2016</v>
      </c>
      <c r="B6" s="6">
        <v>1</v>
      </c>
      <c r="C6" s="7">
        <v>4415439.2856759988</v>
      </c>
      <c r="D6" s="7">
        <v>4261199.3781323014</v>
      </c>
      <c r="E6" s="8">
        <v>0.97960060314377484</v>
      </c>
      <c r="F6" s="8">
        <v>34.661127124401702</v>
      </c>
      <c r="G6" s="8">
        <v>84.711434828629194</v>
      </c>
      <c r="H6" s="8">
        <v>16.869025888773098</v>
      </c>
      <c r="I6" s="8">
        <v>7.8962285578409857</v>
      </c>
      <c r="J6" s="8">
        <v>-2.433218783804401</v>
      </c>
      <c r="K6" s="7">
        <v>241165.80474171793</v>
      </c>
      <c r="L6" s="3">
        <v>14416.961079881599</v>
      </c>
      <c r="M6" s="3">
        <v>456301.88931343565</v>
      </c>
      <c r="N6" s="3">
        <v>1973366.8062717672</v>
      </c>
      <c r="O6" s="3">
        <v>1136853.0725154316</v>
      </c>
      <c r="P6" s="3">
        <v>207591.21110574339</v>
      </c>
      <c r="Q6" s="3">
        <v>12201.22</v>
      </c>
      <c r="R6" s="3">
        <v>3800731.1602862598</v>
      </c>
      <c r="S6" s="3">
        <v>8808803.1125975437</v>
      </c>
    </row>
    <row r="7" spans="1:19" ht="18.75" x14ac:dyDescent="0.3">
      <c r="A7" s="6">
        <v>2016</v>
      </c>
      <c r="B7" s="6">
        <v>2</v>
      </c>
      <c r="C7" s="7">
        <v>4013689.0605722186</v>
      </c>
      <c r="D7" s="7">
        <v>4267454.6109802928</v>
      </c>
      <c r="E7" s="8">
        <v>0.9653160989104167</v>
      </c>
      <c r="F7" s="8">
        <v>30.798265729077801</v>
      </c>
      <c r="G7" s="8">
        <v>80.980530904111902</v>
      </c>
      <c r="H7" s="8">
        <v>16.913884346795701</v>
      </c>
      <c r="I7" s="8">
        <v>7.8962285578409857</v>
      </c>
      <c r="J7" s="8">
        <v>-2.433218783804401</v>
      </c>
      <c r="K7" s="7">
        <v>-105753.57677654743</v>
      </c>
      <c r="L7" s="3">
        <v>14367.2804854019</v>
      </c>
      <c r="M7" s="3">
        <v>451482.28626793472</v>
      </c>
      <c r="N7" s="3">
        <v>1858007.3293849265</v>
      </c>
      <c r="O7" s="3">
        <v>1133098.0714232645</v>
      </c>
      <c r="P7" s="3">
        <v>-89059.542158654818</v>
      </c>
      <c r="Q7" s="3">
        <v>12201.22</v>
      </c>
      <c r="R7" s="3">
        <v>3380096.6454028729</v>
      </c>
      <c r="S7" s="3">
        <v>8194553.2661054842</v>
      </c>
    </row>
    <row r="8" spans="1:19" ht="18.75" x14ac:dyDescent="0.3">
      <c r="A8" s="6">
        <v>2016</v>
      </c>
      <c r="B8" s="6">
        <v>3</v>
      </c>
      <c r="C8" s="7">
        <v>3922216.8066351162</v>
      </c>
      <c r="D8" s="7">
        <v>4274182.7251856159</v>
      </c>
      <c r="E8" s="8">
        <v>0.93788503267854895</v>
      </c>
      <c r="F8" s="8">
        <v>50.906388729186801</v>
      </c>
      <c r="G8" s="8">
        <v>43.5412912225082</v>
      </c>
      <c r="H8" s="8">
        <v>16.948380936763801</v>
      </c>
      <c r="I8" s="8">
        <v>7.9177238653091573</v>
      </c>
      <c r="J8" s="8">
        <v>-2.433218783804401</v>
      </c>
      <c r="K8" s="7">
        <v>-86475.198249684661</v>
      </c>
      <c r="L8" s="3">
        <v>14429.5853461364</v>
      </c>
      <c r="M8" s="3">
        <v>460753.46235275682</v>
      </c>
      <c r="N8" s="3">
        <v>1919621.1622109329</v>
      </c>
      <c r="O8" s="3">
        <v>1146024.4337902816</v>
      </c>
      <c r="P8" s="3">
        <v>-76645.68928621056</v>
      </c>
      <c r="Q8" s="3">
        <v>12201.22</v>
      </c>
      <c r="R8" s="3">
        <v>3476384.1744138971</v>
      </c>
      <c r="S8" s="3">
        <v>8995609.4587945845</v>
      </c>
    </row>
    <row r="9" spans="1:19" ht="18.75" x14ac:dyDescent="0.3">
      <c r="A9" s="6">
        <v>2016</v>
      </c>
      <c r="B9" s="6">
        <v>4</v>
      </c>
      <c r="C9" s="7">
        <v>3985099.6959119248</v>
      </c>
      <c r="D9" s="7">
        <v>4278442.0621271497</v>
      </c>
      <c r="E9" s="8">
        <v>0.97249093861574076</v>
      </c>
      <c r="F9" s="8">
        <v>92.258737153164404</v>
      </c>
      <c r="G9" s="8">
        <v>14.566950458382999</v>
      </c>
      <c r="H9" s="8">
        <v>16.9848641784337</v>
      </c>
      <c r="I9" s="8">
        <v>7.9177238653091573</v>
      </c>
      <c r="J9" s="8">
        <v>-2.6111036759838697</v>
      </c>
      <c r="K9" s="7">
        <v>-175646.44089917213</v>
      </c>
      <c r="L9" s="3">
        <v>14381.010515370001</v>
      </c>
      <c r="M9" s="3">
        <v>480604.73611070693</v>
      </c>
      <c r="N9" s="3">
        <v>2024343.6305436392</v>
      </c>
      <c r="O9" s="3">
        <v>1175761.3513371297</v>
      </c>
      <c r="P9" s="3">
        <v>-156503.81319069371</v>
      </c>
      <c r="Q9" s="3">
        <v>12201.22</v>
      </c>
      <c r="R9" s="3">
        <v>3550788.1353161526</v>
      </c>
      <c r="S9" s="3">
        <v>9297257.7504615486</v>
      </c>
    </row>
    <row r="10" spans="1:19" ht="18.75" x14ac:dyDescent="0.3">
      <c r="A10" s="6">
        <v>2016</v>
      </c>
      <c r="B10" s="6">
        <v>5</v>
      </c>
      <c r="C10" s="7">
        <v>4654724.9307037275</v>
      </c>
      <c r="D10" s="7">
        <v>4281245.2908646148</v>
      </c>
      <c r="E10" s="8">
        <v>1.0917567628342499</v>
      </c>
      <c r="F10" s="8">
        <v>161.65050003731301</v>
      </c>
      <c r="G10" s="8">
        <v>0</v>
      </c>
      <c r="H10" s="8">
        <v>17.020816314585101</v>
      </c>
      <c r="I10" s="8">
        <v>7.9177238653091573</v>
      </c>
      <c r="J10" s="8">
        <v>-2.6619914962024183</v>
      </c>
      <c r="K10" s="7">
        <v>-19353.568950000717</v>
      </c>
      <c r="L10" s="3">
        <v>14441.929726202199</v>
      </c>
      <c r="M10" s="3">
        <v>519049.66839309962</v>
      </c>
      <c r="N10" s="3">
        <v>2162507.6064801542</v>
      </c>
      <c r="O10" s="3">
        <v>1224383.3992656542</v>
      </c>
      <c r="P10" s="3">
        <v>-16283.323481295691</v>
      </c>
      <c r="Q10" s="3">
        <v>12201.22</v>
      </c>
      <c r="R10" s="3">
        <v>3916300.5003838148</v>
      </c>
      <c r="S10" s="3">
        <v>10568988.114463476</v>
      </c>
    </row>
    <row r="11" spans="1:19" ht="18.75" x14ac:dyDescent="0.3">
      <c r="A11" s="6">
        <v>2016</v>
      </c>
      <c r="B11" s="6">
        <v>6</v>
      </c>
      <c r="C11" s="7">
        <v>5315702.9983230876</v>
      </c>
      <c r="D11" s="7">
        <v>4285688.8519166633</v>
      </c>
      <c r="E11" s="8">
        <v>1.2562514565682248</v>
      </c>
      <c r="F11" s="8">
        <v>239.83482026903101</v>
      </c>
      <c r="G11" s="8">
        <v>0</v>
      </c>
      <c r="H11" s="8">
        <v>17.058741258106998</v>
      </c>
      <c r="I11" s="8">
        <v>7.9177238653091573</v>
      </c>
      <c r="J11" s="8">
        <v>-2.6795398908002603</v>
      </c>
      <c r="K11" s="7">
        <v>-68199.864295423671</v>
      </c>
      <c r="L11" s="3">
        <v>14394.4353834422</v>
      </c>
      <c r="M11" s="3">
        <v>560358.32316294964</v>
      </c>
      <c r="N11" s="3">
        <v>2293445.6972345528</v>
      </c>
      <c r="O11" s="3">
        <v>1284915.6036307986</v>
      </c>
      <c r="P11" s="3">
        <v>-52763.570230049372</v>
      </c>
      <c r="Q11" s="3">
        <v>12201.22</v>
      </c>
      <c r="R11" s="3">
        <v>4112551.7091816938</v>
      </c>
      <c r="S11" s="3">
        <v>11074872.688369358</v>
      </c>
    </row>
    <row r="12" spans="1:19" ht="18.75" x14ac:dyDescent="0.3">
      <c r="A12" s="6">
        <v>2016</v>
      </c>
      <c r="B12" s="6">
        <v>7</v>
      </c>
      <c r="C12" s="7">
        <v>5783588.1729736347</v>
      </c>
      <c r="D12" s="7">
        <v>4289744.5821891427</v>
      </c>
      <c r="E12" s="8">
        <v>1.3796903503260649</v>
      </c>
      <c r="F12" s="8">
        <v>298.506119190128</v>
      </c>
      <c r="G12" s="8">
        <v>0</v>
      </c>
      <c r="H12" s="8">
        <v>17.091952593603999</v>
      </c>
      <c r="I12" s="8">
        <v>7.9177238653091573</v>
      </c>
      <c r="J12" s="8">
        <v>-2.6795693973411279</v>
      </c>
      <c r="K12" s="7">
        <v>-134931.03243624268</v>
      </c>
      <c r="L12" s="3">
        <v>14453.999591796101</v>
      </c>
      <c r="M12" s="3">
        <v>591570.47560913756</v>
      </c>
      <c r="N12" s="3">
        <v>2409808.4903745027</v>
      </c>
      <c r="O12" s="3">
        <v>1330682.3947532577</v>
      </c>
      <c r="P12" s="3">
        <v>-99370.485736218863</v>
      </c>
      <c r="Q12" s="3">
        <v>12201.22</v>
      </c>
      <c r="R12" s="3">
        <v>4259346.0945924735</v>
      </c>
      <c r="S12" s="3">
        <v>11833884.051813323</v>
      </c>
    </row>
    <row r="13" spans="1:19" ht="18.75" x14ac:dyDescent="0.3">
      <c r="A13" s="6">
        <v>2016</v>
      </c>
      <c r="B13" s="6">
        <v>8</v>
      </c>
      <c r="C13" s="7">
        <v>5911779.832064338</v>
      </c>
      <c r="D13" s="7">
        <v>4294317.0578410327</v>
      </c>
      <c r="E13" s="8">
        <v>1.4387712559584274</v>
      </c>
      <c r="F13" s="8">
        <v>326.47320018030598</v>
      </c>
      <c r="G13" s="8">
        <v>0</v>
      </c>
      <c r="H13" s="8">
        <v>17.122864052146401</v>
      </c>
      <c r="I13" s="8">
        <v>7.9177238653091573</v>
      </c>
      <c r="J13" s="8">
        <v>-2.6795693973411279</v>
      </c>
      <c r="K13" s="7">
        <v>-266760.11472930294</v>
      </c>
      <c r="L13" s="3">
        <v>14407.5616597997</v>
      </c>
      <c r="M13" s="3">
        <v>605365.35970030224</v>
      </c>
      <c r="N13" s="3">
        <v>2461351.8350238358</v>
      </c>
      <c r="O13" s="3">
        <v>1356212.9913590488</v>
      </c>
      <c r="P13" s="3">
        <v>-192110.03501621724</v>
      </c>
      <c r="Q13" s="3">
        <v>12201.22</v>
      </c>
      <c r="R13" s="3">
        <v>4257428.9327267697</v>
      </c>
      <c r="S13" s="3">
        <v>11995478.804426113</v>
      </c>
    </row>
    <row r="14" spans="1:19" ht="18.75" x14ac:dyDescent="0.3">
      <c r="A14" s="6">
        <v>2016</v>
      </c>
      <c r="B14" s="6">
        <v>9</v>
      </c>
      <c r="C14" s="7">
        <v>5717298.7459182795</v>
      </c>
      <c r="D14" s="7">
        <v>4299758.0594982263</v>
      </c>
      <c r="E14" s="8">
        <v>1.392253971244487</v>
      </c>
      <c r="F14" s="8">
        <v>303.97119146096298</v>
      </c>
      <c r="G14" s="8">
        <v>0</v>
      </c>
      <c r="H14" s="8">
        <v>17.155846963792602</v>
      </c>
      <c r="I14" s="8">
        <v>7.9177238653091573</v>
      </c>
      <c r="J14" s="8">
        <v>-2.6955688709112575</v>
      </c>
      <c r="K14" s="7">
        <v>-269056.48780861462</v>
      </c>
      <c r="L14" s="3">
        <v>14465.800993492499</v>
      </c>
      <c r="M14" s="3">
        <v>591693.58040121</v>
      </c>
      <c r="N14" s="3">
        <v>2458168.0857166713</v>
      </c>
      <c r="O14" s="3">
        <v>1346217.3016217244</v>
      </c>
      <c r="P14" s="3">
        <v>-198780.13511358789</v>
      </c>
      <c r="Q14" s="3">
        <v>12201.22</v>
      </c>
      <c r="R14" s="3">
        <v>4223965.8536195103</v>
      </c>
      <c r="S14" s="3">
        <v>11061196.752127161</v>
      </c>
    </row>
    <row r="15" spans="1:19" ht="18.75" x14ac:dyDescent="0.3">
      <c r="A15" s="6">
        <v>2016</v>
      </c>
      <c r="B15" s="6">
        <v>10</v>
      </c>
      <c r="C15" s="7">
        <v>5152656.5107092485</v>
      </c>
      <c r="D15" s="7">
        <v>4305422.8087802222</v>
      </c>
      <c r="E15" s="8">
        <v>1.2558034634625328</v>
      </c>
      <c r="F15" s="8">
        <v>238.523773735763</v>
      </c>
      <c r="G15" s="8">
        <v>0</v>
      </c>
      <c r="H15" s="8">
        <v>17.196712993671099</v>
      </c>
      <c r="I15" s="8">
        <v>7.9177238653091573</v>
      </c>
      <c r="J15" s="8">
        <v>-2.6955688709112575</v>
      </c>
      <c r="K15" s="7">
        <v>-254108.36422754088</v>
      </c>
      <c r="L15" s="3">
        <v>14420.395971849501</v>
      </c>
      <c r="M15" s="3">
        <v>557129.58371059899</v>
      </c>
      <c r="N15" s="3">
        <v>2305721.123585721</v>
      </c>
      <c r="O15" s="3">
        <v>1301618.7577802329</v>
      </c>
      <c r="P15" s="3">
        <v>-196973.85101220928</v>
      </c>
      <c r="Q15" s="3">
        <v>12201.22</v>
      </c>
      <c r="R15" s="3">
        <v>3994117.230036193</v>
      </c>
      <c r="S15" s="3">
        <v>10360328.189388869</v>
      </c>
    </row>
    <row r="16" spans="1:19" ht="18.75" x14ac:dyDescent="0.3">
      <c r="A16" s="6">
        <v>2016</v>
      </c>
      <c r="B16" s="6">
        <v>11</v>
      </c>
      <c r="C16" s="7">
        <v>4260638.0266152443</v>
      </c>
      <c r="D16" s="7">
        <v>4311466.3183326731</v>
      </c>
      <c r="E16" s="8">
        <v>1.0444194134301046</v>
      </c>
      <c r="F16" s="8">
        <v>137.25192955352901</v>
      </c>
      <c r="G16" s="8">
        <v>0</v>
      </c>
      <c r="H16" s="8">
        <v>17.2543102511254</v>
      </c>
      <c r="I16" s="8">
        <v>7.921978270559678</v>
      </c>
      <c r="J16" s="8">
        <v>-2.6955688709112575</v>
      </c>
      <c r="K16" s="7">
        <v>-242341.09660141822</v>
      </c>
      <c r="L16" s="3">
        <v>14477.3398990883</v>
      </c>
      <c r="M16" s="3">
        <v>505217.88584952115</v>
      </c>
      <c r="N16" s="3">
        <v>2116569.1001912858</v>
      </c>
      <c r="O16" s="3">
        <v>1232461.671856482</v>
      </c>
      <c r="P16" s="3">
        <v>-208863.53946034325</v>
      </c>
      <c r="Q16" s="3">
        <v>12201.22</v>
      </c>
      <c r="R16" s="3">
        <v>3672063.6783360341</v>
      </c>
      <c r="S16" s="3">
        <v>8615994.318781063</v>
      </c>
    </row>
    <row r="17" spans="1:19" ht="18.75" x14ac:dyDescent="0.3">
      <c r="A17" s="6">
        <v>2016</v>
      </c>
      <c r="B17" s="6">
        <v>12</v>
      </c>
      <c r="C17" s="7">
        <v>4097634.1734029958</v>
      </c>
      <c r="D17" s="7">
        <v>4317730.3465591315</v>
      </c>
      <c r="E17" s="8">
        <v>0.942350721431779</v>
      </c>
      <c r="F17" s="8">
        <v>59.058459028179101</v>
      </c>
      <c r="G17" s="8">
        <v>32.705244688642402</v>
      </c>
      <c r="H17" s="8">
        <v>17.3163567607075</v>
      </c>
      <c r="I17" s="8">
        <v>7.921978270559678</v>
      </c>
      <c r="J17" s="8">
        <v>-2.7262728472459159</v>
      </c>
      <c r="K17" s="7">
        <v>28817.866375112731</v>
      </c>
      <c r="L17" s="3">
        <v>14432.9448127829</v>
      </c>
      <c r="M17" s="3">
        <v>475030.56297170219</v>
      </c>
      <c r="N17" s="3">
        <v>1986071.694032057</v>
      </c>
      <c r="O17" s="3">
        <v>1220193.0770078949</v>
      </c>
      <c r="P17" s="3">
        <v>26261.843436110936</v>
      </c>
      <c r="Q17" s="3">
        <v>12201.22</v>
      </c>
      <c r="R17" s="3">
        <v>3734191.3422605479</v>
      </c>
      <c r="S17" s="3">
        <v>8817793.1841988545</v>
      </c>
    </row>
    <row r="18" spans="1:19" ht="18.75" x14ac:dyDescent="0.3">
      <c r="A18" s="6">
        <v>2017</v>
      </c>
      <c r="B18" s="6">
        <v>1</v>
      </c>
      <c r="C18" s="7">
        <v>4461672.2824602155</v>
      </c>
      <c r="D18" s="7">
        <v>4323758.3508120105</v>
      </c>
      <c r="E18" s="8">
        <v>0.98125476600262451</v>
      </c>
      <c r="F18" s="8">
        <v>34.661127124401702</v>
      </c>
      <c r="G18" s="8">
        <v>84.711434828629194</v>
      </c>
      <c r="H18" s="8">
        <v>17.377819399006398</v>
      </c>
      <c r="I18" s="8">
        <v>8.1234575271296361</v>
      </c>
      <c r="J18" s="8">
        <v>-2.7262728472459159</v>
      </c>
      <c r="K18" s="7">
        <v>218963.79368228305</v>
      </c>
      <c r="L18" s="3">
        <v>14488.622147001501</v>
      </c>
      <c r="M18" s="3">
        <v>466781.24984290305</v>
      </c>
      <c r="N18" s="3">
        <v>1984622.465696641</v>
      </c>
      <c r="O18" s="3">
        <v>1146152.3231941829</v>
      </c>
      <c r="P18" s="3">
        <v>187562.31842097238</v>
      </c>
      <c r="Q18" s="3">
        <v>22219.375</v>
      </c>
      <c r="R18" s="3">
        <v>3821826.3543016999</v>
      </c>
      <c r="S18" s="3">
        <v>8847227.7248073239</v>
      </c>
    </row>
    <row r="19" spans="1:19" ht="18.75" x14ac:dyDescent="0.3">
      <c r="A19" s="6">
        <v>2017</v>
      </c>
      <c r="B19" s="6">
        <v>2</v>
      </c>
      <c r="C19" s="7">
        <v>3963138.3318551532</v>
      </c>
      <c r="D19" s="7">
        <v>4329870.5522941966</v>
      </c>
      <c r="E19" s="8">
        <v>0.9588484100423238</v>
      </c>
      <c r="F19" s="8">
        <v>30.798265729077801</v>
      </c>
      <c r="G19" s="8">
        <v>80.980530904111902</v>
      </c>
      <c r="H19" s="8">
        <v>17.4278926429851</v>
      </c>
      <c r="I19" s="8">
        <v>8.3507436255363192</v>
      </c>
      <c r="J19" s="8">
        <v>-2.7262728472459159</v>
      </c>
      <c r="K19" s="7">
        <v>-188551.16290121592</v>
      </c>
      <c r="L19" s="3">
        <v>14445.2145322205</v>
      </c>
      <c r="M19" s="3">
        <v>459918.91515471489</v>
      </c>
      <c r="N19" s="3">
        <v>1898573.3839535278</v>
      </c>
      <c r="O19" s="3">
        <v>1139467.9274441833</v>
      </c>
      <c r="P19" s="3">
        <v>-160526.84583806182</v>
      </c>
      <c r="Q19" s="3">
        <v>22219.375</v>
      </c>
      <c r="R19" s="3">
        <v>3374097.9702465842</v>
      </c>
      <c r="S19" s="3">
        <v>7987296.8638781561</v>
      </c>
    </row>
    <row r="20" spans="1:19" ht="18.75" x14ac:dyDescent="0.3">
      <c r="A20" s="6">
        <v>2017</v>
      </c>
      <c r="B20" s="6">
        <v>3</v>
      </c>
      <c r="C20" s="7">
        <v>3880697.8211908145</v>
      </c>
      <c r="D20" s="7">
        <v>4336310.8133335682</v>
      </c>
      <c r="E20" s="8">
        <v>0.93172206360113163</v>
      </c>
      <c r="F20" s="8">
        <v>50.906388729186801</v>
      </c>
      <c r="G20" s="8">
        <v>43.5412912225082</v>
      </c>
      <c r="H20" s="8">
        <v>17.463615974457099</v>
      </c>
      <c r="I20" s="8">
        <v>8.3643408487024811</v>
      </c>
      <c r="J20" s="8">
        <v>-2.7262728472459159</v>
      </c>
      <c r="K20" s="7">
        <v>-159538.63822423876</v>
      </c>
      <c r="L20" s="3">
        <v>14499.653446005401</v>
      </c>
      <c r="M20" s="3">
        <v>467291.9664336954</v>
      </c>
      <c r="N20" s="3">
        <v>1954109.6730727393</v>
      </c>
      <c r="O20" s="3">
        <v>1150134.2952667638</v>
      </c>
      <c r="P20" s="3">
        <v>-142480.79016671865</v>
      </c>
      <c r="Q20" s="3">
        <v>22219.375</v>
      </c>
      <c r="R20" s="3">
        <v>3465774.1730524851</v>
      </c>
      <c r="S20" s="3">
        <v>8977158.7783935312</v>
      </c>
    </row>
    <row r="21" spans="1:19" ht="18.75" x14ac:dyDescent="0.3">
      <c r="A21" s="6">
        <v>2017</v>
      </c>
      <c r="B21" s="6">
        <v>4</v>
      </c>
      <c r="C21" s="7">
        <v>3975329.6275267778</v>
      </c>
      <c r="D21" s="7">
        <v>4341010.805914578</v>
      </c>
      <c r="E21" s="8">
        <v>0.96553665674851608</v>
      </c>
      <c r="F21" s="8">
        <v>92.258737153164404</v>
      </c>
      <c r="G21" s="8">
        <v>14.566950458382999</v>
      </c>
      <c r="H21" s="8">
        <v>17.5022849288911</v>
      </c>
      <c r="I21" s="8">
        <v>8.3643408487024811</v>
      </c>
      <c r="J21" s="8">
        <v>-2.7642206878308357</v>
      </c>
      <c r="K21" s="7">
        <v>-216075.43292516493</v>
      </c>
      <c r="L21" s="3">
        <v>14457.211338605301</v>
      </c>
      <c r="M21" s="3">
        <v>485421.99685249897</v>
      </c>
      <c r="N21" s="3">
        <v>2052174.7281917711</v>
      </c>
      <c r="O21" s="3">
        <v>1177409.2504190723</v>
      </c>
      <c r="P21" s="3">
        <v>-193406.84616431198</v>
      </c>
      <c r="Q21" s="3">
        <v>22219.375</v>
      </c>
      <c r="R21" s="3">
        <v>3558275.7156376354</v>
      </c>
      <c r="S21" s="3">
        <v>9245820.1920002718</v>
      </c>
    </row>
    <row r="22" spans="1:19" ht="18.75" x14ac:dyDescent="0.3">
      <c r="A22" s="6">
        <v>2017</v>
      </c>
      <c r="B22" s="6">
        <v>5</v>
      </c>
      <c r="C22" s="7">
        <v>4633241.149299589</v>
      </c>
      <c r="D22" s="7">
        <v>4344697.4089242266</v>
      </c>
      <c r="E22" s="8">
        <v>1.0848412672691599</v>
      </c>
      <c r="F22" s="8">
        <v>161.65050003731301</v>
      </c>
      <c r="G22" s="8">
        <v>0</v>
      </c>
      <c r="H22" s="8">
        <v>17.5400077924985</v>
      </c>
      <c r="I22" s="8">
        <v>8.3643408487024811</v>
      </c>
      <c r="J22" s="8">
        <v>-2.8168872902858322</v>
      </c>
      <c r="K22" s="7">
        <v>-80065.89369880392</v>
      </c>
      <c r="L22" s="3">
        <v>14510.4393779081</v>
      </c>
      <c r="M22" s="3">
        <v>524317.02032907156</v>
      </c>
      <c r="N22" s="3">
        <v>2190600.1355788684</v>
      </c>
      <c r="O22" s="3">
        <v>1225696.784140958</v>
      </c>
      <c r="P22" s="3">
        <v>-67563.937452068712</v>
      </c>
      <c r="Q22" s="3">
        <v>22219.375</v>
      </c>
      <c r="R22" s="3">
        <v>3909779.8169747377</v>
      </c>
      <c r="S22" s="3">
        <v>10504682.402446391</v>
      </c>
    </row>
    <row r="23" spans="1:19" ht="18.75" x14ac:dyDescent="0.3">
      <c r="A23" s="6">
        <v>2017</v>
      </c>
      <c r="B23" s="6">
        <v>6</v>
      </c>
      <c r="C23" s="7">
        <v>5292484.9196948372</v>
      </c>
      <c r="D23" s="7">
        <v>4349533.4274876062</v>
      </c>
      <c r="E23" s="8">
        <v>1.249327603264663</v>
      </c>
      <c r="F23" s="8">
        <v>239.83482026903101</v>
      </c>
      <c r="G23" s="8">
        <v>0</v>
      </c>
      <c r="H23" s="8">
        <v>17.580426775614601</v>
      </c>
      <c r="I23" s="8">
        <v>8.3643408487024811</v>
      </c>
      <c r="J23" s="8">
        <v>-2.8262729169065715</v>
      </c>
      <c r="K23" s="7">
        <v>-141507.25258778842</v>
      </c>
      <c r="L23" s="3">
        <v>14468.941302290499</v>
      </c>
      <c r="M23" s="3">
        <v>566113.37292382366</v>
      </c>
      <c r="N23" s="3">
        <v>2329600.5994676678</v>
      </c>
      <c r="O23" s="3">
        <v>1286298.4493909169</v>
      </c>
      <c r="P23" s="3">
        <v>-109859.70020005979</v>
      </c>
      <c r="Q23" s="3">
        <v>22219.375</v>
      </c>
      <c r="R23" s="3">
        <v>4108841.0378846391</v>
      </c>
      <c r="S23" s="3">
        <v>10996325.515224205</v>
      </c>
    </row>
    <row r="24" spans="1:19" ht="18.75" x14ac:dyDescent="0.3">
      <c r="A24" s="6">
        <v>2017</v>
      </c>
      <c r="B24" s="6">
        <v>7</v>
      </c>
      <c r="C24" s="7">
        <v>5762916.0956629608</v>
      </c>
      <c r="D24" s="7">
        <v>4354099.6412084242</v>
      </c>
      <c r="E24" s="8">
        <v>1.3728716474959344</v>
      </c>
      <c r="F24" s="8">
        <v>298.506119190128</v>
      </c>
      <c r="G24" s="8">
        <v>0</v>
      </c>
      <c r="H24" s="8">
        <v>17.618241602767799</v>
      </c>
      <c r="I24" s="8">
        <v>8.3643408487024811</v>
      </c>
      <c r="J24" s="8">
        <v>-2.8316576570054881</v>
      </c>
      <c r="K24" s="7">
        <v>-214703.85212430535</v>
      </c>
      <c r="L24" s="3">
        <v>14520.985400363699</v>
      </c>
      <c r="M24" s="3">
        <v>597723.73178804363</v>
      </c>
      <c r="N24" s="3">
        <v>2446591.7959775194</v>
      </c>
      <c r="O24" s="3">
        <v>1332166.7946261594</v>
      </c>
      <c r="P24" s="3">
        <v>-158513.90997659048</v>
      </c>
      <c r="Q24" s="3">
        <v>22219.375</v>
      </c>
      <c r="R24" s="3">
        <v>4254708.7728154957</v>
      </c>
      <c r="S24" s="3">
        <v>11750677.731709536</v>
      </c>
    </row>
    <row r="25" spans="1:19" ht="18.75" x14ac:dyDescent="0.3">
      <c r="A25" s="6">
        <v>2017</v>
      </c>
      <c r="B25" s="6">
        <v>8</v>
      </c>
      <c r="C25" s="7">
        <v>5894213.9436052004</v>
      </c>
      <c r="D25" s="7">
        <v>4359037.8754932303</v>
      </c>
      <c r="E25" s="8">
        <v>1.4320687193449608</v>
      </c>
      <c r="F25" s="8">
        <v>326.47320018030598</v>
      </c>
      <c r="G25" s="8">
        <v>0</v>
      </c>
      <c r="H25" s="8">
        <v>17.656425703724501</v>
      </c>
      <c r="I25" s="8">
        <v>8.3643408487024811</v>
      </c>
      <c r="J25" s="8">
        <v>-2.8316576570054881</v>
      </c>
      <c r="K25" s="7">
        <v>-348227.84432856826</v>
      </c>
      <c r="L25" s="3">
        <v>14480.4103586079</v>
      </c>
      <c r="M25" s="3">
        <v>611754.4918254012</v>
      </c>
      <c r="N25" s="3">
        <v>2500423.8685894827</v>
      </c>
      <c r="O25" s="3">
        <v>1357842.008388753</v>
      </c>
      <c r="P25" s="3">
        <v>-251402.49562431037</v>
      </c>
      <c r="Q25" s="3">
        <v>22219.375</v>
      </c>
      <c r="R25" s="3">
        <v>4255317.6585379345</v>
      </c>
      <c r="S25" s="3">
        <v>11913188.210152347</v>
      </c>
    </row>
    <row r="26" spans="1:19" ht="18.75" x14ac:dyDescent="0.3">
      <c r="A26" s="6">
        <v>2017</v>
      </c>
      <c r="B26" s="6">
        <v>9</v>
      </c>
      <c r="C26" s="7">
        <v>5706833.7832383281</v>
      </c>
      <c r="D26" s="7">
        <v>4364590.2679684144</v>
      </c>
      <c r="E26" s="8">
        <v>1.3855889910228421</v>
      </c>
      <c r="F26" s="8">
        <v>303.97119146096298</v>
      </c>
      <c r="G26" s="8">
        <v>0</v>
      </c>
      <c r="H26" s="8">
        <v>17.6938864997698</v>
      </c>
      <c r="I26" s="8">
        <v>8.3643408487024811</v>
      </c>
      <c r="J26" s="8">
        <v>-2.8419038239661667</v>
      </c>
      <c r="K26" s="7">
        <v>-340694.44238414336</v>
      </c>
      <c r="L26" s="3">
        <v>14531.296849632799</v>
      </c>
      <c r="M26" s="3">
        <v>597958.88620252267</v>
      </c>
      <c r="N26" s="3">
        <v>2485294.0261444356</v>
      </c>
      <c r="O26" s="3">
        <v>1347887.6958482235</v>
      </c>
      <c r="P26" s="3">
        <v>-251703.78235500772</v>
      </c>
      <c r="Q26" s="3">
        <v>22219.375</v>
      </c>
      <c r="R26" s="3">
        <v>4216187.4976898069</v>
      </c>
      <c r="S26" s="3">
        <v>10982746.776574139</v>
      </c>
    </row>
    <row r="27" spans="1:19" ht="18.75" x14ac:dyDescent="0.3">
      <c r="A27" s="6">
        <v>2017</v>
      </c>
      <c r="B27" s="6">
        <v>10</v>
      </c>
      <c r="C27" s="7">
        <v>5136409.6139994506</v>
      </c>
      <c r="D27" s="7">
        <v>4370315.4530198108</v>
      </c>
      <c r="E27" s="8">
        <v>1.2490632845696734</v>
      </c>
      <c r="F27" s="8">
        <v>238.523773735763</v>
      </c>
      <c r="G27" s="8">
        <v>0</v>
      </c>
      <c r="H27" s="8">
        <v>17.730044680314101</v>
      </c>
      <c r="I27" s="8">
        <v>8.3643408487024811</v>
      </c>
      <c r="J27" s="8">
        <v>-2.8419038239661667</v>
      </c>
      <c r="K27" s="7">
        <v>-322390.9603550742</v>
      </c>
      <c r="L27" s="3">
        <v>14491.6243108708</v>
      </c>
      <c r="M27" s="3">
        <v>562893.26669195655</v>
      </c>
      <c r="N27" s="3">
        <v>2341923.8981001801</v>
      </c>
      <c r="O27" s="3">
        <v>1303149.1496887084</v>
      </c>
      <c r="P27" s="3">
        <v>-250686.13094599443</v>
      </c>
      <c r="Q27" s="3">
        <v>22219.375</v>
      </c>
      <c r="R27" s="3">
        <v>3993991.182845721</v>
      </c>
      <c r="S27" s="3">
        <v>10297901.726722648</v>
      </c>
    </row>
    <row r="28" spans="1:19" ht="18.75" x14ac:dyDescent="0.3">
      <c r="A28" s="6">
        <v>2017</v>
      </c>
      <c r="B28" s="6">
        <v>11</v>
      </c>
      <c r="C28" s="7">
        <v>4242899.8140633954</v>
      </c>
      <c r="D28" s="7">
        <v>4376317.7902241861</v>
      </c>
      <c r="E28" s="8">
        <v>1.0373944390842278</v>
      </c>
      <c r="F28" s="8">
        <v>137.25192955352901</v>
      </c>
      <c r="G28" s="8">
        <v>0</v>
      </c>
      <c r="H28" s="8">
        <v>17.769422786592099</v>
      </c>
      <c r="I28" s="8">
        <v>8.3684229628705289</v>
      </c>
      <c r="J28" s="8">
        <v>-2.8419038239661667</v>
      </c>
      <c r="K28" s="7">
        <v>-297067.92518055165</v>
      </c>
      <c r="L28" s="3">
        <v>14541.3789432824</v>
      </c>
      <c r="M28" s="3">
        <v>510082.176648213</v>
      </c>
      <c r="N28" s="3">
        <v>2150624.3234933428</v>
      </c>
      <c r="O28" s="3">
        <v>1233662.5148020824</v>
      </c>
      <c r="P28" s="3">
        <v>-257229.26486107984</v>
      </c>
      <c r="Q28" s="3">
        <v>22219.375</v>
      </c>
      <c r="R28" s="3">
        <v>3673900.5040258407</v>
      </c>
      <c r="S28" s="3">
        <v>8563161.1414516345</v>
      </c>
    </row>
    <row r="29" spans="1:19" ht="18.75" x14ac:dyDescent="0.3">
      <c r="A29" s="6">
        <v>2017</v>
      </c>
      <c r="B29" s="6">
        <v>12</v>
      </c>
      <c r="C29" s="7">
        <v>4075359.8444346469</v>
      </c>
      <c r="D29" s="7">
        <v>4382474.0637636157</v>
      </c>
      <c r="E29" s="8">
        <v>0.93492541074275615</v>
      </c>
      <c r="F29" s="8">
        <v>59.058459028179101</v>
      </c>
      <c r="G29" s="8">
        <v>32.705244688642402</v>
      </c>
      <c r="H29" s="8">
        <v>17.806589224334399</v>
      </c>
      <c r="I29" s="8">
        <v>8.3684229628705289</v>
      </c>
      <c r="J29" s="8">
        <v>-2.8721122378473112</v>
      </c>
      <c r="K29" s="7">
        <v>-21926.519699027282</v>
      </c>
      <c r="L29" s="3">
        <v>14502.5888333106</v>
      </c>
      <c r="M29" s="3">
        <v>479152.04526764282</v>
      </c>
      <c r="N29" s="3">
        <v>2013851.9681730759</v>
      </c>
      <c r="O29" s="3">
        <v>1221051.4134433288</v>
      </c>
      <c r="P29" s="3">
        <v>-20072.186084952686</v>
      </c>
      <c r="Q29" s="3">
        <v>22219.375</v>
      </c>
      <c r="R29" s="3">
        <v>3730705.2046324057</v>
      </c>
      <c r="S29" s="3">
        <v>8765716.2293519992</v>
      </c>
    </row>
    <row r="30" spans="1:19" ht="18.75" x14ac:dyDescent="0.3">
      <c r="A30" s="6">
        <v>2018</v>
      </c>
      <c r="B30" s="6">
        <v>1</v>
      </c>
      <c r="C30" s="7">
        <v>4483162.385985489</v>
      </c>
      <c r="D30" s="7">
        <v>4388457.1012385888</v>
      </c>
      <c r="E30" s="8">
        <v>0.97838604146381569</v>
      </c>
      <c r="F30" s="8">
        <v>34.661127124401702</v>
      </c>
      <c r="G30" s="8">
        <v>84.711434828629194</v>
      </c>
      <c r="H30" s="8">
        <v>17.843263495935101</v>
      </c>
      <c r="I30" s="8">
        <v>8.4327149733538356</v>
      </c>
      <c r="J30" s="8">
        <v>-2.8721122378473112</v>
      </c>
      <c r="K30" s="7">
        <v>189557.21457089472</v>
      </c>
      <c r="L30" s="3">
        <v>14551.2367828264</v>
      </c>
      <c r="M30" s="3">
        <v>471702.95077845856</v>
      </c>
      <c r="N30" s="3">
        <v>2000316.3304106919</v>
      </c>
      <c r="O30" s="3">
        <v>1148039.6264937629</v>
      </c>
      <c r="P30" s="3">
        <v>161559.14431880609</v>
      </c>
      <c r="Q30" s="3">
        <v>24818.904999999999</v>
      </c>
      <c r="R30" s="3">
        <v>3820988.1937845461</v>
      </c>
      <c r="S30" s="3">
        <v>8870942.0426849313</v>
      </c>
    </row>
    <row r="31" spans="1:19" ht="18.75" x14ac:dyDescent="0.3">
      <c r="A31" s="6">
        <v>2018</v>
      </c>
      <c r="B31" s="6">
        <v>2</v>
      </c>
      <c r="C31" s="7">
        <v>3973240.3631721237</v>
      </c>
      <c r="D31" s="7">
        <v>4394492.7830386991</v>
      </c>
      <c r="E31" s="8">
        <v>0.96061394309018933</v>
      </c>
      <c r="F31" s="8">
        <v>30.798265729077801</v>
      </c>
      <c r="G31" s="8">
        <v>80.980530904111902</v>
      </c>
      <c r="H31" s="8">
        <v>17.875918645664498</v>
      </c>
      <c r="I31" s="8">
        <v>8.5239233449285194</v>
      </c>
      <c r="J31" s="8">
        <v>-2.8721122378473112</v>
      </c>
      <c r="K31" s="7">
        <v>-248170.67702406138</v>
      </c>
      <c r="L31" s="3">
        <v>14513.3094739476</v>
      </c>
      <c r="M31" s="3">
        <v>465786.73592569609</v>
      </c>
      <c r="N31" s="3">
        <v>1942385.0870835315</v>
      </c>
      <c r="O31" s="3">
        <v>1142569.3061237459</v>
      </c>
      <c r="P31" s="3">
        <v>-211055.24284779417</v>
      </c>
      <c r="Q31" s="3">
        <v>24818.904999999999</v>
      </c>
      <c r="R31" s="3">
        <v>3379018.1007591262</v>
      </c>
      <c r="S31" s="3">
        <v>8017769.4211006192</v>
      </c>
    </row>
    <row r="32" spans="1:19" ht="18.75" x14ac:dyDescent="0.3">
      <c r="A32" s="6">
        <v>2018</v>
      </c>
      <c r="B32" s="6">
        <v>3</v>
      </c>
      <c r="C32" s="7">
        <v>3901227.3319380954</v>
      </c>
      <c r="D32" s="7">
        <v>4400761.6195807317</v>
      </c>
      <c r="E32" s="8">
        <v>0.93332455111463608</v>
      </c>
      <c r="F32" s="8">
        <v>50.906388729186801</v>
      </c>
      <c r="G32" s="8">
        <v>43.5412912225082</v>
      </c>
      <c r="H32" s="8">
        <v>17.900704794838401</v>
      </c>
      <c r="I32" s="8">
        <v>8.5371977326685204</v>
      </c>
      <c r="J32" s="8">
        <v>-2.8721122378473112</v>
      </c>
      <c r="K32" s="7">
        <v>-206111.53121960987</v>
      </c>
      <c r="L32" s="3">
        <v>14560.8753563063</v>
      </c>
      <c r="M32" s="3">
        <v>474344.45752693643</v>
      </c>
      <c r="N32" s="3">
        <v>1993504.5665940722</v>
      </c>
      <c r="O32" s="3">
        <v>1154540.9254533888</v>
      </c>
      <c r="P32" s="3">
        <v>-183752.30073649168</v>
      </c>
      <c r="Q32" s="3">
        <v>24818.904999999999</v>
      </c>
      <c r="R32" s="3">
        <v>3478017.4291942115</v>
      </c>
      <c r="S32" s="3">
        <v>9035659.8035288677</v>
      </c>
    </row>
    <row r="33" spans="1:19" ht="18.75" x14ac:dyDescent="0.3">
      <c r="A33" s="6">
        <v>2018</v>
      </c>
      <c r="B33" s="6">
        <v>4</v>
      </c>
      <c r="C33" s="7">
        <v>4006416.6101194173</v>
      </c>
      <c r="D33" s="7">
        <v>4405810.8785533942</v>
      </c>
      <c r="E33" s="8">
        <v>0.96697495123439625</v>
      </c>
      <c r="F33" s="8">
        <v>92.258737153164404</v>
      </c>
      <c r="G33" s="8">
        <v>14.566950458382999</v>
      </c>
      <c r="H33" s="8">
        <v>17.928911109329999</v>
      </c>
      <c r="I33" s="8">
        <v>8.5371977326685204</v>
      </c>
      <c r="J33" s="8">
        <v>-2.9105558474162248</v>
      </c>
      <c r="K33" s="7">
        <v>-253892.14931772361</v>
      </c>
      <c r="L33" s="3">
        <v>14523.7916573989</v>
      </c>
      <c r="M33" s="3">
        <v>493759.27348131518</v>
      </c>
      <c r="N33" s="3">
        <v>2087100.5828037413</v>
      </c>
      <c r="O33" s="3">
        <v>1183095.9493121211</v>
      </c>
      <c r="P33" s="3">
        <v>-226656.72507780144</v>
      </c>
      <c r="Q33" s="3">
        <v>24818.904999999999</v>
      </c>
      <c r="R33" s="3">
        <v>3576641.777176775</v>
      </c>
      <c r="S33" s="3">
        <v>9319909.8209983576</v>
      </c>
    </row>
    <row r="34" spans="1:19" ht="18.75" x14ac:dyDescent="0.3">
      <c r="A34" s="6">
        <v>2018</v>
      </c>
      <c r="B34" s="6">
        <v>5</v>
      </c>
      <c r="C34" s="7">
        <v>4671237.5613644989</v>
      </c>
      <c r="D34" s="7">
        <v>4410153.2248782385</v>
      </c>
      <c r="E34" s="8">
        <v>1.086098645726822</v>
      </c>
      <c r="F34" s="8">
        <v>161.65050003731301</v>
      </c>
      <c r="G34" s="8">
        <v>0</v>
      </c>
      <c r="H34" s="8">
        <v>17.955037459523499</v>
      </c>
      <c r="I34" s="8">
        <v>8.5371977326685204</v>
      </c>
      <c r="J34" s="8">
        <v>-2.9639533721418836</v>
      </c>
      <c r="K34" s="7">
        <v>-118623.88362353336</v>
      </c>
      <c r="L34" s="3">
        <v>14570.299540816</v>
      </c>
      <c r="M34" s="3">
        <v>532876.29224579409</v>
      </c>
      <c r="N34" s="3">
        <v>2225967.0900710924</v>
      </c>
      <c r="O34" s="3">
        <v>1231227.161520178</v>
      </c>
      <c r="P34" s="3">
        <v>-99792.064916083167</v>
      </c>
      <c r="Q34" s="3">
        <v>24818.904999999999</v>
      </c>
      <c r="R34" s="3">
        <v>3929667.683461797</v>
      </c>
      <c r="S34" s="3">
        <v>10579453.238535425</v>
      </c>
    </row>
    <row r="35" spans="1:19" ht="18.75" x14ac:dyDescent="0.3">
      <c r="A35" s="6">
        <v>2018</v>
      </c>
      <c r="B35" s="6">
        <v>6</v>
      </c>
      <c r="C35" s="7">
        <v>5329517.7464675028</v>
      </c>
      <c r="D35" s="7">
        <v>4415300.5838656789</v>
      </c>
      <c r="E35" s="8">
        <v>1.2503508490730812</v>
      </c>
      <c r="F35" s="8">
        <v>239.83482026903101</v>
      </c>
      <c r="G35" s="8">
        <v>0</v>
      </c>
      <c r="H35" s="8">
        <v>17.980690178419099</v>
      </c>
      <c r="I35" s="8">
        <v>8.5371977326685204</v>
      </c>
      <c r="J35" s="8">
        <v>-2.9736319221577325</v>
      </c>
      <c r="K35" s="7">
        <v>-191157.0874818197</v>
      </c>
      <c r="L35" s="3">
        <v>14534.040687622501</v>
      </c>
      <c r="M35" s="3">
        <v>574868.48485162528</v>
      </c>
      <c r="N35" s="3">
        <v>2370657.3129707309</v>
      </c>
      <c r="O35" s="3">
        <v>1291641.4041644598</v>
      </c>
      <c r="P35" s="3">
        <v>-148077.39281430596</v>
      </c>
      <c r="Q35" s="3">
        <v>24818.904999999999</v>
      </c>
      <c r="R35" s="3">
        <v>4128442.7548601325</v>
      </c>
      <c r="S35" s="3">
        <v>11066887.993827291</v>
      </c>
    </row>
    <row r="36" spans="1:19" ht="18.75" x14ac:dyDescent="0.3">
      <c r="A36" s="6">
        <v>2018</v>
      </c>
      <c r="B36" s="6">
        <v>7</v>
      </c>
      <c r="C36" s="7">
        <v>5800193.9335720968</v>
      </c>
      <c r="D36" s="7">
        <v>4420266.0095894672</v>
      </c>
      <c r="E36" s="8">
        <v>1.3735951992868456</v>
      </c>
      <c r="F36" s="8">
        <v>298.506119190128</v>
      </c>
      <c r="G36" s="8">
        <v>0</v>
      </c>
      <c r="H36" s="8">
        <v>18.000908708336599</v>
      </c>
      <c r="I36" s="8">
        <v>8.5371977326685204</v>
      </c>
      <c r="J36" s="8">
        <v>-2.975861715594279</v>
      </c>
      <c r="K36" s="7">
        <v>-271462.23677081731</v>
      </c>
      <c r="L36" s="3">
        <v>14579.514104968801</v>
      </c>
      <c r="M36" s="3">
        <v>606507.7637068117</v>
      </c>
      <c r="N36" s="3">
        <v>2488005.7624770063</v>
      </c>
      <c r="O36" s="3">
        <v>1337263.2688980785</v>
      </c>
      <c r="P36" s="3">
        <v>-199905.13141472146</v>
      </c>
      <c r="Q36" s="3">
        <v>24818.904999999999</v>
      </c>
      <c r="R36" s="3">
        <v>4271270.0827721441</v>
      </c>
      <c r="S36" s="3">
        <v>11819273.561484005</v>
      </c>
    </row>
    <row r="37" spans="1:19" ht="18.75" x14ac:dyDescent="0.3">
      <c r="A37" s="6">
        <v>2018</v>
      </c>
      <c r="B37" s="6">
        <v>8</v>
      </c>
      <c r="C37" s="7">
        <v>5930494.9087678762</v>
      </c>
      <c r="D37" s="7">
        <v>4425448.2830355084</v>
      </c>
      <c r="E37" s="8">
        <v>1.4324530907808184</v>
      </c>
      <c r="F37" s="8">
        <v>326.47320018030598</v>
      </c>
      <c r="G37" s="8">
        <v>0</v>
      </c>
      <c r="H37" s="8">
        <v>18.017858258430401</v>
      </c>
      <c r="I37" s="8">
        <v>8.5371977326685204</v>
      </c>
      <c r="J37" s="8">
        <v>-2.975861715594279</v>
      </c>
      <c r="K37" s="7">
        <v>-408752.16235700314</v>
      </c>
      <c r="L37" s="3">
        <v>14544.061750601701</v>
      </c>
      <c r="M37" s="3">
        <v>620308.2342524007</v>
      </c>
      <c r="N37" s="3">
        <v>2542881.6662145094</v>
      </c>
      <c r="O37" s="3">
        <v>1362619.2972492145</v>
      </c>
      <c r="P37" s="3">
        <v>-294360.50887769781</v>
      </c>
      <c r="Q37" s="3">
        <v>24818.904999999999</v>
      </c>
      <c r="R37" s="3">
        <v>4270811.6555890292</v>
      </c>
      <c r="S37" s="3">
        <v>11981913.503804933</v>
      </c>
    </row>
    <row r="38" spans="1:19" ht="18.75" x14ac:dyDescent="0.3">
      <c r="A38" s="6">
        <v>2018</v>
      </c>
      <c r="B38" s="6">
        <v>9</v>
      </c>
      <c r="C38" s="7">
        <v>5745916.292150666</v>
      </c>
      <c r="D38" s="7">
        <v>4431059.3616353571</v>
      </c>
      <c r="E38" s="8">
        <v>1.3856476873044159</v>
      </c>
      <c r="F38" s="8">
        <v>303.97119146096298</v>
      </c>
      <c r="G38" s="8">
        <v>0</v>
      </c>
      <c r="H38" s="8">
        <v>18.035288161359599</v>
      </c>
      <c r="I38" s="8">
        <v>8.5371977326685204</v>
      </c>
      <c r="J38" s="8">
        <v>-2.9851389431323572</v>
      </c>
      <c r="K38" s="7">
        <v>-393970.8646079477</v>
      </c>
      <c r="L38" s="3">
        <v>14588.5237113106</v>
      </c>
      <c r="M38" s="3">
        <v>606007.28341363417</v>
      </c>
      <c r="N38" s="3">
        <v>2518794.4864162798</v>
      </c>
      <c r="O38" s="3">
        <v>1352340.7855791806</v>
      </c>
      <c r="P38" s="3">
        <v>-289808.11159212061</v>
      </c>
      <c r="Q38" s="3">
        <v>24818.904999999999</v>
      </c>
      <c r="R38" s="3">
        <v>4226741.8725282848</v>
      </c>
      <c r="S38" s="3">
        <v>11045420.731613673</v>
      </c>
    </row>
    <row r="39" spans="1:19" ht="18.75" x14ac:dyDescent="0.3">
      <c r="A39" s="6">
        <v>2018</v>
      </c>
      <c r="B39" s="6">
        <v>10</v>
      </c>
      <c r="C39" s="7">
        <v>5168960.3423556807</v>
      </c>
      <c r="D39" s="7">
        <v>4436778.0737298569</v>
      </c>
      <c r="E39" s="8">
        <v>1.2489104851238495</v>
      </c>
      <c r="F39" s="8">
        <v>238.523773735763</v>
      </c>
      <c r="G39" s="8">
        <v>0</v>
      </c>
      <c r="H39" s="8">
        <v>18.058205549169799</v>
      </c>
      <c r="I39" s="8">
        <v>8.5371977326685204</v>
      </c>
      <c r="J39" s="8">
        <v>-2.9851389431323572</v>
      </c>
      <c r="K39" s="7">
        <v>-372178.31409313326</v>
      </c>
      <c r="L39" s="3">
        <v>14553.859916968901</v>
      </c>
      <c r="M39" s="3">
        <v>570336.57066328975</v>
      </c>
      <c r="N39" s="3">
        <v>2380688.1265452988</v>
      </c>
      <c r="O39" s="3">
        <v>1307375.0284211496</v>
      </c>
      <c r="P39" s="3">
        <v>-288665.88964092563</v>
      </c>
      <c r="Q39" s="3">
        <v>24818.904999999999</v>
      </c>
      <c r="R39" s="3">
        <v>4009106.6009057825</v>
      </c>
      <c r="S39" s="3">
        <v>10362644.818800356</v>
      </c>
    </row>
    <row r="40" spans="1:19" ht="18.75" x14ac:dyDescent="0.3">
      <c r="A40" s="6">
        <v>2018</v>
      </c>
      <c r="B40" s="6">
        <v>11</v>
      </c>
      <c r="C40" s="7">
        <v>4272587.5366330175</v>
      </c>
      <c r="D40" s="7">
        <v>4442665.847277387</v>
      </c>
      <c r="E40" s="8">
        <v>1.0372282481416975</v>
      </c>
      <c r="F40" s="8">
        <v>137.25192955352901</v>
      </c>
      <c r="G40" s="8">
        <v>0</v>
      </c>
      <c r="H40" s="8">
        <v>18.093583321929799</v>
      </c>
      <c r="I40" s="8">
        <v>8.5398808091834262</v>
      </c>
      <c r="J40" s="8">
        <v>-2.9851389431323572</v>
      </c>
      <c r="K40" s="7">
        <v>-335470.97721745644</v>
      </c>
      <c r="L40" s="3">
        <v>14597.3329186795</v>
      </c>
      <c r="M40" s="3">
        <v>516901.92962000408</v>
      </c>
      <c r="N40" s="3">
        <v>2187307.6404756014</v>
      </c>
      <c r="O40" s="3">
        <v>1237775.8907981839</v>
      </c>
      <c r="P40" s="3">
        <v>-289849.77395172027</v>
      </c>
      <c r="Q40" s="3">
        <v>24818.904999999999</v>
      </c>
      <c r="R40" s="3">
        <v>3691551.924860748</v>
      </c>
      <c r="S40" s="3">
        <v>8625899.3691300042</v>
      </c>
    </row>
    <row r="41" spans="1:19" ht="18.75" x14ac:dyDescent="0.3">
      <c r="A41" s="6">
        <v>2018</v>
      </c>
      <c r="B41" s="6">
        <v>12</v>
      </c>
      <c r="C41" s="7">
        <v>4109530.7554969974</v>
      </c>
      <c r="D41" s="7">
        <v>4448649.7004691996</v>
      </c>
      <c r="E41" s="8">
        <v>0.93478979343902013</v>
      </c>
      <c r="F41" s="8">
        <v>59.058459028179101</v>
      </c>
      <c r="G41" s="8">
        <v>32.705244688642402</v>
      </c>
      <c r="H41" s="8">
        <v>18.132617476071498</v>
      </c>
      <c r="I41" s="8">
        <v>8.5398808091834262</v>
      </c>
      <c r="J41" s="8">
        <v>-3.0154727795699543</v>
      </c>
      <c r="K41" s="7">
        <v>-49021.579087164027</v>
      </c>
      <c r="L41" s="3">
        <v>14563.440144571399</v>
      </c>
      <c r="M41" s="3">
        <v>485672.10700360622</v>
      </c>
      <c r="N41" s="3">
        <v>2046138.4186495375</v>
      </c>
      <c r="O41" s="3">
        <v>1225192.2626583225</v>
      </c>
      <c r="P41" s="3">
        <v>-44752.302987106363</v>
      </c>
      <c r="Q41" s="3">
        <v>24818.904999999999</v>
      </c>
      <c r="R41" s="3">
        <v>3751632.8304689312</v>
      </c>
      <c r="S41" s="3">
        <v>8837189.9807034936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9"/>
  <sheetViews>
    <sheetView workbookViewId="0">
      <selection activeCell="C6" sqref="C6"/>
    </sheetView>
  </sheetViews>
  <sheetFormatPr defaultRowHeight="15" x14ac:dyDescent="0.25"/>
  <cols>
    <col min="3" max="7" width="16.7109375" customWidth="1"/>
  </cols>
  <sheetData>
    <row r="4" spans="1:7" ht="94.5" x14ac:dyDescent="0.25">
      <c r="A4" s="1" t="s">
        <v>0</v>
      </c>
      <c r="B4" s="1" t="s">
        <v>1</v>
      </c>
      <c r="C4" s="1" t="s">
        <v>2</v>
      </c>
      <c r="D4" s="1" t="s">
        <v>24</v>
      </c>
      <c r="E4" s="1" t="s">
        <v>21</v>
      </c>
      <c r="F4" s="1" t="s">
        <v>25</v>
      </c>
      <c r="G4" s="1" t="s">
        <v>22</v>
      </c>
    </row>
    <row r="5" spans="1:7" ht="15.75" x14ac:dyDescent="0.25">
      <c r="A5" s="1"/>
      <c r="B5" s="1"/>
      <c r="C5" s="2" t="s">
        <v>11</v>
      </c>
      <c r="D5" s="2" t="s">
        <v>11</v>
      </c>
      <c r="E5" s="2" t="s">
        <v>11</v>
      </c>
      <c r="F5" s="2" t="s">
        <v>11</v>
      </c>
      <c r="G5" s="2" t="s">
        <v>23</v>
      </c>
    </row>
    <row r="6" spans="1:7" ht="18.75" x14ac:dyDescent="0.3">
      <c r="A6" s="6">
        <v>2012</v>
      </c>
      <c r="B6" s="6">
        <v>1</v>
      </c>
      <c r="C6" s="7">
        <v>4272405</v>
      </c>
      <c r="D6" s="7">
        <v>444472</v>
      </c>
      <c r="E6" s="7">
        <v>3814745</v>
      </c>
      <c r="F6" s="7">
        <v>396861</v>
      </c>
      <c r="G6" s="7">
        <v>8281180</v>
      </c>
    </row>
    <row r="7" spans="1:7" ht="18.75" x14ac:dyDescent="0.3">
      <c r="A7" s="6">
        <v>2012</v>
      </c>
      <c r="B7" s="6">
        <v>2</v>
      </c>
      <c r="C7" s="7">
        <v>3636997</v>
      </c>
      <c r="D7" s="7">
        <v>-33145</v>
      </c>
      <c r="E7" s="7">
        <v>3354416</v>
      </c>
      <c r="F7" s="7">
        <v>-30570</v>
      </c>
      <c r="G7" s="7">
        <v>7411022</v>
      </c>
    </row>
    <row r="8" spans="1:7" ht="18.75" x14ac:dyDescent="0.3">
      <c r="A8" s="6">
        <v>2012</v>
      </c>
      <c r="B8" s="6">
        <v>3</v>
      </c>
      <c r="C8" s="7">
        <v>3531295</v>
      </c>
      <c r="D8" s="7">
        <v>-37158</v>
      </c>
      <c r="E8" s="7">
        <v>3395070</v>
      </c>
      <c r="F8" s="7">
        <v>-35724</v>
      </c>
      <c r="G8" s="7">
        <v>8307816</v>
      </c>
    </row>
    <row r="9" spans="1:7" ht="18.75" x14ac:dyDescent="0.3">
      <c r="A9" s="6">
        <v>2012</v>
      </c>
      <c r="B9" s="6">
        <v>4</v>
      </c>
      <c r="C9" s="7">
        <v>3564124</v>
      </c>
      <c r="D9" s="7">
        <v>-111792</v>
      </c>
      <c r="E9" s="7">
        <v>3433197</v>
      </c>
      <c r="F9" s="7">
        <v>-107686</v>
      </c>
      <c r="G9" s="7">
        <v>8483674</v>
      </c>
    </row>
    <row r="10" spans="1:7" ht="18.75" x14ac:dyDescent="0.3">
      <c r="A10" s="6">
        <v>2012</v>
      </c>
      <c r="B10" s="6">
        <v>5</v>
      </c>
      <c r="C10" s="7">
        <v>4205344</v>
      </c>
      <c r="D10" s="7">
        <v>69868</v>
      </c>
      <c r="E10" s="7">
        <v>3811610</v>
      </c>
      <c r="F10" s="7">
        <v>63326</v>
      </c>
      <c r="G10" s="7">
        <v>9791945</v>
      </c>
    </row>
    <row r="11" spans="1:7" ht="18.75" x14ac:dyDescent="0.3">
      <c r="A11" s="6">
        <v>2012</v>
      </c>
      <c r="B11" s="6">
        <v>6</v>
      </c>
      <c r="C11" s="7">
        <v>4822176</v>
      </c>
      <c r="D11" s="7">
        <v>-62758</v>
      </c>
      <c r="E11" s="7">
        <v>3958249</v>
      </c>
      <c r="F11" s="7">
        <v>-51514</v>
      </c>
      <c r="G11" s="7">
        <v>10204539</v>
      </c>
    </row>
    <row r="12" spans="1:7" ht="18.75" x14ac:dyDescent="0.3">
      <c r="A12" s="6">
        <v>2012</v>
      </c>
      <c r="B12" s="6">
        <v>7</v>
      </c>
      <c r="C12" s="7">
        <v>5414544</v>
      </c>
      <c r="D12" s="7">
        <v>15161</v>
      </c>
      <c r="E12" s="7">
        <v>4213589</v>
      </c>
      <c r="F12" s="7">
        <v>11799</v>
      </c>
      <c r="G12" s="7">
        <v>11110969</v>
      </c>
    </row>
    <row r="13" spans="1:7" ht="18.75" x14ac:dyDescent="0.3">
      <c r="A13" s="6">
        <v>2012</v>
      </c>
      <c r="B13" s="6">
        <v>8</v>
      </c>
      <c r="C13" s="7">
        <v>5439617</v>
      </c>
      <c r="D13" s="7">
        <v>-178711</v>
      </c>
      <c r="E13" s="7">
        <v>4149257</v>
      </c>
      <c r="F13" s="7">
        <v>-136318</v>
      </c>
      <c r="G13" s="7">
        <v>11088953</v>
      </c>
    </row>
    <row r="14" spans="1:7" ht="18.75" x14ac:dyDescent="0.3">
      <c r="A14" s="6">
        <v>2012</v>
      </c>
      <c r="B14" s="6">
        <v>9</v>
      </c>
      <c r="C14" s="7">
        <v>5185851</v>
      </c>
      <c r="D14" s="7">
        <v>-307200</v>
      </c>
      <c r="E14" s="7">
        <v>4021678</v>
      </c>
      <c r="F14" s="7">
        <v>-238245</v>
      </c>
      <c r="G14" s="7">
        <v>10281836</v>
      </c>
    </row>
    <row r="15" spans="1:7" ht="18.75" x14ac:dyDescent="0.3">
      <c r="A15" s="6">
        <v>2012</v>
      </c>
      <c r="B15" s="6">
        <v>10</v>
      </c>
      <c r="C15" s="7">
        <v>4674039</v>
      </c>
      <c r="D15" s="7">
        <v>-163042</v>
      </c>
      <c r="E15" s="7">
        <v>3926337</v>
      </c>
      <c r="F15" s="7">
        <v>-136961</v>
      </c>
      <c r="G15" s="7">
        <v>9662478</v>
      </c>
    </row>
    <row r="16" spans="1:7" ht="18.75" x14ac:dyDescent="0.3">
      <c r="A16" s="6">
        <v>2012</v>
      </c>
      <c r="B16" s="6">
        <v>11</v>
      </c>
      <c r="C16" s="7">
        <v>3962615</v>
      </c>
      <c r="D16" s="7">
        <v>-56349</v>
      </c>
      <c r="E16" s="7">
        <v>3715470</v>
      </c>
      <c r="F16" s="7">
        <v>-52835</v>
      </c>
      <c r="G16" s="7">
        <v>8079384</v>
      </c>
    </row>
    <row r="17" spans="1:7" ht="18.75" x14ac:dyDescent="0.3">
      <c r="A17" s="6">
        <v>2012</v>
      </c>
      <c r="B17" s="6">
        <v>12</v>
      </c>
      <c r="C17" s="7">
        <v>3748599</v>
      </c>
      <c r="D17" s="7">
        <v>6024</v>
      </c>
      <c r="E17" s="7">
        <v>3773148</v>
      </c>
      <c r="F17" s="7">
        <v>6064</v>
      </c>
      <c r="G17" s="7">
        <v>8317094</v>
      </c>
    </row>
    <row r="18" spans="1:7" ht="18.75" x14ac:dyDescent="0.3">
      <c r="A18" s="6">
        <v>2013</v>
      </c>
      <c r="B18" s="6">
        <v>1</v>
      </c>
      <c r="C18" s="7">
        <v>4330424</v>
      </c>
      <c r="D18" s="7">
        <v>429603</v>
      </c>
      <c r="E18" s="7">
        <v>3910206</v>
      </c>
      <c r="F18" s="7">
        <v>387915</v>
      </c>
      <c r="G18" s="7">
        <v>8409042</v>
      </c>
    </row>
    <row r="19" spans="1:7" ht="18.75" x14ac:dyDescent="0.3">
      <c r="A19" s="6">
        <v>2013</v>
      </c>
      <c r="B19" s="6">
        <v>2</v>
      </c>
      <c r="C19" s="7">
        <v>3694690</v>
      </c>
      <c r="D19" s="7">
        <v>-52022</v>
      </c>
      <c r="E19" s="7">
        <v>3439780</v>
      </c>
      <c r="F19" s="7">
        <v>-48433</v>
      </c>
      <c r="G19" s="7">
        <v>7528345</v>
      </c>
    </row>
    <row r="20" spans="1:7" ht="18.75" x14ac:dyDescent="0.3">
      <c r="A20" s="6">
        <v>2013</v>
      </c>
      <c r="B20" s="6">
        <v>3</v>
      </c>
      <c r="C20" s="7">
        <v>3584625</v>
      </c>
      <c r="D20" s="7">
        <v>-58439</v>
      </c>
      <c r="E20" s="7">
        <v>3477869</v>
      </c>
      <c r="F20" s="7">
        <v>-56699</v>
      </c>
      <c r="G20" s="7">
        <v>8419646</v>
      </c>
    </row>
    <row r="21" spans="1:7" ht="18.75" x14ac:dyDescent="0.3">
      <c r="A21" s="6">
        <v>2013</v>
      </c>
      <c r="B21" s="6">
        <v>4</v>
      </c>
      <c r="C21" s="7">
        <v>3604443</v>
      </c>
      <c r="D21" s="7">
        <v>-141569</v>
      </c>
      <c r="E21" s="7">
        <v>3509593</v>
      </c>
      <c r="F21" s="7">
        <v>-137843</v>
      </c>
      <c r="G21" s="7">
        <v>8574008</v>
      </c>
    </row>
    <row r="22" spans="1:7" ht="18.75" x14ac:dyDescent="0.3">
      <c r="A22" s="6">
        <v>2013</v>
      </c>
      <c r="B22" s="6">
        <v>5</v>
      </c>
      <c r="C22" s="7">
        <v>4236450</v>
      </c>
      <c r="D22" s="7">
        <v>34079</v>
      </c>
      <c r="E22" s="7">
        <v>3893044</v>
      </c>
      <c r="F22" s="7">
        <v>31317</v>
      </c>
      <c r="G22" s="7">
        <v>9875896</v>
      </c>
    </row>
    <row r="23" spans="1:7" ht="18.75" x14ac:dyDescent="0.3">
      <c r="A23" s="6">
        <v>2013</v>
      </c>
      <c r="B23" s="6">
        <v>6</v>
      </c>
      <c r="C23" s="7">
        <v>4844586</v>
      </c>
      <c r="D23" s="7">
        <v>-123700</v>
      </c>
      <c r="E23" s="7">
        <v>4028303</v>
      </c>
      <c r="F23" s="7">
        <v>-102858</v>
      </c>
      <c r="G23" s="7">
        <v>10252553</v>
      </c>
    </row>
    <row r="24" spans="1:7" ht="18.75" x14ac:dyDescent="0.3">
      <c r="A24" s="6">
        <v>2013</v>
      </c>
      <c r="B24" s="6">
        <v>7</v>
      </c>
      <c r="C24" s="7">
        <v>5448372</v>
      </c>
      <c r="D24" s="7">
        <v>-55042</v>
      </c>
      <c r="E24" s="7">
        <v>4286078</v>
      </c>
      <c r="F24" s="7">
        <v>-43300</v>
      </c>
      <c r="G24" s="7">
        <v>11166638</v>
      </c>
    </row>
    <row r="25" spans="1:7" ht="18.75" x14ac:dyDescent="0.3">
      <c r="A25" s="6">
        <v>2013</v>
      </c>
      <c r="B25" s="6">
        <v>8</v>
      </c>
      <c r="C25" s="7">
        <v>5479363</v>
      </c>
      <c r="D25" s="7">
        <v>-256761</v>
      </c>
      <c r="E25" s="7">
        <v>4217632</v>
      </c>
      <c r="F25" s="7">
        <v>-197636</v>
      </c>
      <c r="G25" s="7">
        <v>11144392</v>
      </c>
    </row>
    <row r="26" spans="1:7" ht="18.75" x14ac:dyDescent="0.3">
      <c r="A26" s="6">
        <v>2013</v>
      </c>
      <c r="B26" s="6">
        <v>9</v>
      </c>
      <c r="C26" s="7">
        <v>5229873</v>
      </c>
      <c r="D26" s="7">
        <v>-383148</v>
      </c>
      <c r="E26" s="7">
        <v>4091201</v>
      </c>
      <c r="F26" s="7">
        <v>-299727</v>
      </c>
      <c r="G26" s="7">
        <v>10352920</v>
      </c>
    </row>
    <row r="27" spans="1:7" ht="18.75" x14ac:dyDescent="0.3">
      <c r="A27" s="6">
        <v>2013</v>
      </c>
      <c r="B27" s="6">
        <v>10</v>
      </c>
      <c r="C27" s="7">
        <v>4729753</v>
      </c>
      <c r="D27" s="7">
        <v>-218248</v>
      </c>
      <c r="E27" s="7">
        <v>4005505</v>
      </c>
      <c r="F27" s="7">
        <v>-184829</v>
      </c>
      <c r="G27" s="7">
        <v>9768715</v>
      </c>
    </row>
    <row r="28" spans="1:7" ht="18.75" x14ac:dyDescent="0.3">
      <c r="A28" s="6">
        <v>2013</v>
      </c>
      <c r="B28" s="6">
        <v>11</v>
      </c>
      <c r="C28" s="7">
        <v>4033787</v>
      </c>
      <c r="D28" s="7">
        <v>-92150</v>
      </c>
      <c r="E28" s="7">
        <v>3805377</v>
      </c>
      <c r="F28" s="7">
        <v>-86932</v>
      </c>
      <c r="G28" s="7">
        <v>8220324</v>
      </c>
    </row>
    <row r="29" spans="1:7" ht="18.75" x14ac:dyDescent="0.3">
      <c r="A29" s="6">
        <v>2013</v>
      </c>
      <c r="B29" s="6">
        <v>12</v>
      </c>
      <c r="C29" s="7">
        <v>3839641</v>
      </c>
      <c r="D29" s="7">
        <v>-15712</v>
      </c>
      <c r="E29" s="7">
        <v>3878055</v>
      </c>
      <c r="F29" s="7">
        <v>-15870</v>
      </c>
      <c r="G29" s="7">
        <v>8488045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"/>
  <sheetViews>
    <sheetView topLeftCell="AQ1" workbookViewId="0">
      <selection activeCell="BP16" sqref="BP1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"/>
  <sheetViews>
    <sheetView topLeftCell="AV7" workbookViewId="0">
      <selection activeCell="BP16" sqref="BP1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"/>
  <sheetViews>
    <sheetView topLeftCell="S17" zoomScale="145" zoomScaleNormal="145" workbookViewId="0">
      <selection activeCell="BP16" sqref="BP1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"/>
  <sheetViews>
    <sheetView topLeftCell="BH1" zoomScale="115" zoomScaleNormal="115" workbookViewId="0">
      <selection activeCell="BP16" sqref="BP1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"/>
  <sheetViews>
    <sheetView topLeftCell="AC1" zoomScale="115" zoomScaleNormal="115" workbookViewId="0">
      <selection activeCell="AC21" sqref="AC2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Exhibit DED-11</vt:lpstr>
      <vt:lpstr>2016 Detail</vt:lpstr>
      <vt:lpstr>2012 Detail</vt:lpstr>
      <vt:lpstr>2016 F-7 Residential</vt:lpstr>
      <vt:lpstr>2016 F-7 Commercial</vt:lpstr>
      <vt:lpstr>2016 F-7 NEL</vt:lpstr>
      <vt:lpstr>2012 F-7 Residential</vt:lpstr>
      <vt:lpstr>2012 F-7 Commercial</vt:lpstr>
      <vt:lpstr>2012 F-7 NEL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Bohrmann</dc:creator>
  <cp:lastModifiedBy>Michael Deupree</cp:lastModifiedBy>
  <cp:lastPrinted>2016-06-21T21:36:18Z</cp:lastPrinted>
  <dcterms:created xsi:type="dcterms:W3CDTF">2016-06-21T20:36:11Z</dcterms:created>
  <dcterms:modified xsi:type="dcterms:W3CDTF">2016-07-12T22:40:50Z</dcterms:modified>
</cp:coreProperties>
</file>