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2"/>
  </bookViews>
  <sheets>
    <sheet name="CPI and PPI" sheetId="1" r:id="rId1"/>
    <sheet name="Weekly Earnings" sheetId="2" r:id="rId2"/>
    <sheet name="Handy Whitman" sheetId="3" r:id="rId3"/>
  </sheets>
  <definedNames>
    <definedName name="_xlnm.Print_Area" localSheetId="0">'CPI and PPI'!$A$1:$O$62</definedName>
    <definedName name="_xlnm.Print_Area" localSheetId="2">'Handy Whitman'!$A$1:$W$43</definedName>
    <definedName name="_xlnm.Print_Area" localSheetId="1">'Weekly Earnings'!$A$1:$O$47</definedName>
  </definedNames>
  <calcPr calcId="145621"/>
</workbook>
</file>

<file path=xl/calcChain.xml><?xml version="1.0" encoding="utf-8"?>
<calcChain xmlns="http://schemas.openxmlformats.org/spreadsheetml/2006/main">
  <c r="AD36" i="3" l="1"/>
  <c r="AD37" i="3"/>
  <c r="AD39" i="3"/>
  <c r="AD40" i="3"/>
  <c r="AD41" i="3"/>
  <c r="AD43" i="3"/>
  <c r="AD44" i="3"/>
  <c r="AD45" i="3"/>
  <c r="AD47" i="3"/>
  <c r="AD48" i="3"/>
  <c r="AD49" i="3"/>
  <c r="AD51" i="3"/>
  <c r="AD52" i="3"/>
  <c r="AB35" i="3"/>
  <c r="AH35" i="3" s="1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Y39" i="3"/>
  <c r="Y43" i="3"/>
  <c r="Y47" i="3"/>
  <c r="Y51" i="3"/>
  <c r="AH34" i="3"/>
  <c r="AD35" i="3"/>
  <c r="AD38" i="3"/>
  <c r="AD42" i="3"/>
  <c r="AD46" i="3"/>
  <c r="AD50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Y52" i="3"/>
  <c r="Y50" i="3"/>
  <c r="Y49" i="3"/>
  <c r="Y48" i="3"/>
  <c r="Y46" i="3"/>
  <c r="Y45" i="3"/>
  <c r="Y44" i="3"/>
  <c r="Y42" i="3"/>
  <c r="Y41" i="3"/>
  <c r="Y40" i="3"/>
  <c r="Y38" i="3"/>
  <c r="AH52" i="3" l="1"/>
  <c r="AH48" i="3"/>
  <c r="AH44" i="3"/>
  <c r="AH40" i="3"/>
  <c r="AH36" i="3"/>
  <c r="AH49" i="3"/>
  <c r="AH51" i="3"/>
  <c r="AH41" i="3"/>
  <c r="AH45" i="3"/>
  <c r="AH37" i="3"/>
  <c r="AH47" i="3"/>
  <c r="AH39" i="3"/>
  <c r="AH50" i="3"/>
  <c r="AH46" i="3"/>
  <c r="AH42" i="3"/>
  <c r="AH43" i="3"/>
  <c r="AH38" i="3"/>
  <c r="V38" i="3"/>
  <c r="U38" i="3"/>
  <c r="Z37" i="3" l="1"/>
  <c r="Y37" i="3"/>
  <c r="Y36" i="3"/>
  <c r="Z36" i="3"/>
  <c r="AA35" i="3"/>
  <c r="Z35" i="3"/>
  <c r="Y35" i="3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B36" i="2"/>
  <c r="B37" i="2" s="1"/>
  <c r="B38" i="2" s="1"/>
  <c r="B39" i="2" s="1"/>
  <c r="B40" i="2" s="1"/>
  <c r="B41" i="2" s="1"/>
  <c r="B42" i="2" s="1"/>
  <c r="B35" i="2"/>
  <c r="B34" i="2"/>
  <c r="Q150" i="2"/>
  <c r="Q149" i="2"/>
  <c r="Q148" i="2"/>
  <c r="Q147" i="2"/>
  <c r="Q146" i="2"/>
  <c r="Q145" i="2"/>
  <c r="Q144" i="2"/>
  <c r="Q143" i="2"/>
  <c r="Q142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6" i="2"/>
  <c r="B50" i="1"/>
  <c r="B51" i="1" s="1"/>
  <c r="B52" i="1" s="1"/>
  <c r="B53" i="1" s="1"/>
  <c r="B54" i="1" s="1"/>
  <c r="B55" i="1" s="1"/>
  <c r="B56" i="1" s="1"/>
  <c r="B57" i="1" s="1"/>
  <c r="B35" i="1"/>
  <c r="B36" i="1" s="1"/>
  <c r="B37" i="1" s="1"/>
  <c r="B38" i="1" s="1"/>
  <c r="B39" i="1" s="1"/>
  <c r="B40" i="1" s="1"/>
  <c r="B41" i="1" s="1"/>
  <c r="B34" i="1"/>
  <c r="T33" i="1"/>
  <c r="S33" i="1"/>
  <c r="Q141" i="2" l="1"/>
  <c r="N43" i="2"/>
  <c r="N44" i="2"/>
  <c r="Q141" i="1"/>
  <c r="S141" i="1" s="1"/>
  <c r="N44" i="1"/>
  <c r="N43" i="1"/>
  <c r="R141" i="1"/>
  <c r="T141" i="1" s="1"/>
  <c r="N60" i="1"/>
  <c r="N59" i="1"/>
  <c r="U40" i="3"/>
  <c r="V40" i="3"/>
  <c r="AF52" i="3"/>
  <c r="U36" i="3"/>
  <c r="V36" i="3"/>
  <c r="U37" i="3"/>
  <c r="AG52" i="3" s="1"/>
  <c r="V37" i="3"/>
  <c r="U35" i="3"/>
  <c r="AE52" i="3" s="1"/>
  <c r="V35" i="3"/>
  <c r="AI52" i="3"/>
  <c r="V39" i="3"/>
  <c r="U39" i="3"/>
  <c r="AJ52" i="3" s="1"/>
  <c r="AI50" i="3"/>
  <c r="Q84" i="2"/>
  <c r="Q45" i="2"/>
  <c r="AI51" i="3"/>
  <c r="AI49" i="3"/>
  <c r="AJ48" i="3"/>
  <c r="AF50" i="3"/>
  <c r="AI48" i="3"/>
  <c r="AJ51" i="3"/>
  <c r="AF49" i="3"/>
  <c r="AI47" i="3"/>
  <c r="AG47" i="3"/>
  <c r="AG51" i="3"/>
  <c r="AF47" i="3"/>
  <c r="AJ49" i="3"/>
  <c r="AG49" i="3"/>
  <c r="AF51" i="3"/>
  <c r="AG48" i="3"/>
  <c r="AJ47" i="3"/>
  <c r="AJ50" i="3"/>
  <c r="AG50" i="3"/>
  <c r="AF48" i="3"/>
  <c r="AE49" i="3"/>
  <c r="AE48" i="3"/>
  <c r="AE50" i="3"/>
  <c r="AE51" i="3"/>
  <c r="AE47" i="3"/>
  <c r="AE34" i="3"/>
  <c r="T55" i="1"/>
  <c r="T110" i="1"/>
  <c r="T123" i="1"/>
  <c r="T79" i="1"/>
  <c r="T67" i="1"/>
  <c r="T43" i="1"/>
  <c r="T115" i="1"/>
  <c r="T99" i="1"/>
  <c r="T87" i="1"/>
  <c r="T139" i="1"/>
  <c r="T131" i="1"/>
  <c r="T119" i="1"/>
  <c r="T107" i="1"/>
  <c r="T95" i="1"/>
  <c r="T63" i="1"/>
  <c r="T74" i="1"/>
  <c r="T49" i="1"/>
  <c r="T127" i="1"/>
  <c r="T103" i="1"/>
  <c r="T83" i="1"/>
  <c r="T71" i="1"/>
  <c r="T59" i="1"/>
  <c r="T47" i="1"/>
  <c r="T35" i="1"/>
  <c r="T92" i="1"/>
  <c r="T138" i="1"/>
  <c r="T108" i="1"/>
  <c r="T135" i="1"/>
  <c r="T111" i="1"/>
  <c r="T91" i="1"/>
  <c r="T75" i="1"/>
  <c r="T51" i="1"/>
  <c r="T39" i="1"/>
  <c r="T60" i="1"/>
  <c r="T38" i="1"/>
  <c r="T130" i="1"/>
  <c r="T34" i="1"/>
  <c r="T98" i="1"/>
  <c r="T86" i="1"/>
  <c r="T78" i="1"/>
  <c r="T72" i="1"/>
  <c r="T66" i="1"/>
  <c r="T54" i="1"/>
  <c r="T42" i="1"/>
  <c r="T37" i="1"/>
  <c r="T122" i="1"/>
  <c r="T114" i="1"/>
  <c r="T140" i="1"/>
  <c r="T134" i="1"/>
  <c r="T126" i="1"/>
  <c r="T106" i="1"/>
  <c r="T137" i="1"/>
  <c r="T133" i="1"/>
  <c r="T129" i="1"/>
  <c r="T125" i="1"/>
  <c r="T121" i="1"/>
  <c r="T117" i="1"/>
  <c r="T113" i="1"/>
  <c r="T109" i="1"/>
  <c r="T105" i="1"/>
  <c r="T101" i="1"/>
  <c r="T97" i="1"/>
  <c r="T93" i="1"/>
  <c r="T89" i="1"/>
  <c r="T85" i="1"/>
  <c r="T81" i="1"/>
  <c r="T77" i="1"/>
  <c r="T73" i="1"/>
  <c r="T69" i="1"/>
  <c r="T65" i="1"/>
  <c r="T61" i="1"/>
  <c r="T57" i="1"/>
  <c r="T53" i="1"/>
  <c r="T90" i="1"/>
  <c r="T76" i="1"/>
  <c r="T58" i="1"/>
  <c r="T46" i="1"/>
  <c r="T41" i="1"/>
  <c r="T36" i="1"/>
  <c r="T102" i="1"/>
  <c r="T94" i="1"/>
  <c r="T88" i="1"/>
  <c r="T82" i="1"/>
  <c r="T70" i="1"/>
  <c r="T62" i="1"/>
  <c r="T56" i="1"/>
  <c r="T50" i="1"/>
  <c r="T45" i="1"/>
  <c r="T124" i="1"/>
  <c r="T118" i="1"/>
  <c r="T136" i="1"/>
  <c r="T132" i="1"/>
  <c r="T128" i="1"/>
  <c r="T120" i="1"/>
  <c r="T116" i="1"/>
  <c r="T112" i="1"/>
  <c r="T104" i="1"/>
  <c r="T100" i="1"/>
  <c r="T96" i="1"/>
  <c r="T84" i="1"/>
  <c r="T80" i="1"/>
  <c r="T68" i="1"/>
  <c r="T64" i="1"/>
  <c r="T52" i="1"/>
  <c r="T48" i="1"/>
  <c r="T44" i="1"/>
  <c r="T40" i="1"/>
  <c r="S104" i="1"/>
  <c r="S77" i="1"/>
  <c r="S45" i="1"/>
  <c r="S101" i="1"/>
  <c r="S69" i="1"/>
  <c r="S37" i="1"/>
  <c r="S93" i="1"/>
  <c r="S61" i="1"/>
  <c r="S85" i="1"/>
  <c r="S53" i="1"/>
  <c r="S103" i="1"/>
  <c r="S95" i="1"/>
  <c r="S87" i="1"/>
  <c r="S79" i="1"/>
  <c r="S71" i="1"/>
  <c r="S63" i="1"/>
  <c r="S55" i="1"/>
  <c r="S47" i="1"/>
  <c r="S39" i="1"/>
  <c r="S34" i="1"/>
  <c r="S97" i="1"/>
  <c r="S89" i="1"/>
  <c r="S81" i="1"/>
  <c r="S73" i="1"/>
  <c r="S65" i="1"/>
  <c r="S57" i="1"/>
  <c r="S49" i="1"/>
  <c r="S41" i="1"/>
  <c r="S99" i="1"/>
  <c r="S91" i="1"/>
  <c r="S83" i="1"/>
  <c r="S75" i="1"/>
  <c r="S67" i="1"/>
  <c r="S59" i="1"/>
  <c r="S51" i="1"/>
  <c r="S43" i="1"/>
  <c r="S35" i="1"/>
  <c r="S139" i="1"/>
  <c r="S137" i="1"/>
  <c r="S135" i="1"/>
  <c r="S133" i="1"/>
  <c r="S131" i="1"/>
  <c r="S129" i="1"/>
  <c r="S127" i="1"/>
  <c r="S125" i="1"/>
  <c r="S123" i="1"/>
  <c r="S121" i="1"/>
  <c r="S119" i="1"/>
  <c r="S117" i="1"/>
  <c r="S115" i="1"/>
  <c r="S113" i="1"/>
  <c r="S111" i="1"/>
  <c r="S109" i="1"/>
  <c r="S107" i="1"/>
  <c r="S105" i="1"/>
  <c r="S102" i="1"/>
  <c r="S100" i="1"/>
  <c r="S98" i="1"/>
  <c r="S96" i="1"/>
  <c r="S94" i="1"/>
  <c r="S92" i="1"/>
  <c r="S90" i="1"/>
  <c r="S88" i="1"/>
  <c r="S86" i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44" i="1"/>
  <c r="S42" i="1"/>
  <c r="S40" i="1"/>
  <c r="S38" i="1"/>
  <c r="S36" i="1"/>
  <c r="S140" i="1"/>
  <c r="S138" i="1"/>
  <c r="S136" i="1"/>
  <c r="S134" i="1"/>
  <c r="S132" i="1"/>
  <c r="S130" i="1"/>
  <c r="S128" i="1"/>
  <c r="S126" i="1"/>
  <c r="S124" i="1"/>
  <c r="S122" i="1"/>
  <c r="S120" i="1"/>
  <c r="S118" i="1"/>
  <c r="S116" i="1"/>
  <c r="S114" i="1"/>
  <c r="S112" i="1"/>
  <c r="S110" i="1"/>
  <c r="S108" i="1"/>
  <c r="S106" i="1"/>
  <c r="AJ34" i="3" l="1"/>
  <c r="AG34" i="3"/>
  <c r="AF35" i="3"/>
  <c r="AF34" i="3"/>
  <c r="AJ46" i="3"/>
  <c r="AI35" i="3"/>
  <c r="AI34" i="3"/>
  <c r="AG35" i="3"/>
  <c r="AF39" i="3"/>
  <c r="AE35" i="3"/>
  <c r="AJ35" i="3"/>
  <c r="AF42" i="3"/>
  <c r="AE37" i="3"/>
  <c r="AG40" i="3"/>
  <c r="AJ43" i="3"/>
  <c r="AE42" i="3"/>
  <c r="AJ42" i="3"/>
  <c r="AI43" i="3"/>
  <c r="AE45" i="3" l="1"/>
  <c r="AE39" i="3"/>
  <c r="AG46" i="3"/>
  <c r="AE40" i="3"/>
  <c r="AI37" i="3"/>
  <c r="AE38" i="3"/>
  <c r="AI41" i="3"/>
  <c r="AF37" i="3"/>
  <c r="AG43" i="3"/>
  <c r="AE44" i="3"/>
  <c r="AG44" i="3"/>
  <c r="AI45" i="3"/>
  <c r="AJ40" i="3"/>
  <c r="AI44" i="3"/>
  <c r="AE43" i="3"/>
  <c r="AF46" i="3"/>
  <c r="AF41" i="3"/>
  <c r="AJ39" i="3"/>
  <c r="AJ38" i="3"/>
  <c r="AJ44" i="3"/>
  <c r="AF38" i="3"/>
  <c r="AF45" i="3"/>
  <c r="AG41" i="3"/>
  <c r="AF36" i="3"/>
  <c r="AF40" i="3"/>
  <c r="AI36" i="3"/>
  <c r="AG36" i="3"/>
  <c r="AE41" i="3"/>
  <c r="AG39" i="3"/>
  <c r="AI39" i="3"/>
  <c r="AE36" i="3"/>
  <c r="AG37" i="3"/>
  <c r="AI42" i="3"/>
  <c r="AJ45" i="3"/>
  <c r="AI40" i="3"/>
  <c r="AF43" i="3"/>
  <c r="AE46" i="3"/>
  <c r="AG45" i="3"/>
  <c r="AG38" i="3"/>
  <c r="AG42" i="3"/>
  <c r="AJ36" i="3"/>
  <c r="AJ37" i="3"/>
  <c r="AI38" i="3"/>
  <c r="AJ41" i="3"/>
  <c r="AF44" i="3"/>
  <c r="AI46" i="3"/>
</calcChain>
</file>

<file path=xl/sharedStrings.xml><?xml version="1.0" encoding="utf-8"?>
<sst xmlns="http://schemas.openxmlformats.org/spreadsheetml/2006/main" count="106" uniqueCount="49">
  <si>
    <t>Year</t>
  </si>
  <si>
    <t>May</t>
  </si>
  <si>
    <t>Producer Price Index (PPI)</t>
  </si>
  <si>
    <t>Consumer Price Index (CPI)</t>
  </si>
  <si>
    <t>Consumer Price Index and Producer Price Index</t>
  </si>
  <si>
    <t>Source: Bureau of Labor Statistics</t>
  </si>
  <si>
    <t>CPI and PPI</t>
  </si>
  <si>
    <t>Average Weekly Earnings for Electric Utility Employees</t>
  </si>
  <si>
    <t>Weekly Earnings</t>
  </si>
  <si>
    <t>Jan. 1</t>
  </si>
  <si>
    <t>Jul. 1</t>
  </si>
  <si>
    <t>Total Steam Production Plant</t>
  </si>
  <si>
    <t>Total Nuclear Production Plant</t>
  </si>
  <si>
    <t>Total Hydraulic Production Plant</t>
  </si>
  <si>
    <t>Total Transmission Plant</t>
  </si>
  <si>
    <t>Total Distribution Plant</t>
  </si>
  <si>
    <t>Source: Handy-Whitman</t>
  </si>
  <si>
    <t>Handy-Whitman Index of Electric Utility Construction Costs - South Atlantic Region</t>
  </si>
  <si>
    <t>Jul 1. 2006</t>
  </si>
  <si>
    <t>Percent Change Since</t>
  </si>
  <si>
    <t>Consumer Price Index for Urban Consumers (1982-84 = 100)</t>
  </si>
  <si>
    <t>Producer Price Index for Finished Goods (1982 = 100)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</si>
  <si>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</si>
  <si>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</si>
  <si>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</si>
  <si>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</si>
  <si>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</si>
  <si>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</si>
  <si>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</si>
  <si>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</si>
  <si>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</si>
  <si>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</si>
  <si>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</si>
  <si>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Handy-Whitman Index of Electric Utility Construction Costs (1973=100)</t>
  </si>
  <si>
    <t>Handy-Whitman Index</t>
  </si>
  <si>
    <t>Change: Last Rate Case Order (Dec. 2012) to Year-end 2014</t>
  </si>
  <si>
    <t>Change: Jan. 2006 to Year-end 2014</t>
  </si>
  <si>
    <t>Change: Mar. 2006 to Year-end 2014</t>
  </si>
  <si>
    <t>Weekly Earnings (of Utility Employees)</t>
  </si>
  <si>
    <t>Jul 1. 2012</t>
  </si>
  <si>
    <t>Total Other Production Plant</t>
  </si>
  <si>
    <t>Exhibit JJR-11, Page 1 of 1</t>
  </si>
  <si>
    <t>Exhibit JJR-12, Page 1 of 1</t>
  </si>
  <si>
    <t>Exhibit JJR-13, Page 1 of 1</t>
  </si>
  <si>
    <t>Docket No. 160021</t>
  </si>
  <si>
    <t>OPC 006992</t>
  </si>
  <si>
    <t>FPL RC-16</t>
  </si>
  <si>
    <t>OPC 006993</t>
  </si>
  <si>
    <t>OPC 006994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</si>
</sst>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;@"/>
    <numFmt numFmtId="165" formatCode="mmm\-yyyy"/>
  </numFmts>
  <fonts count="12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10"/>
      <color theme="1"/>
      <name val="Arial"/>
      <family val="2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sz val="12"/>
      <color theme="1"/>
      <name val="Times New Roman"/>
      <family val="1"/>
    </font>
    <font>
      <b/>
      <sz val="12"/>
      <color theme="1"/>
      <name val="Garamond"/>
      <family val="1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9" fontId="4" fillId="0" borderId="0" applyFont="0" applyFill="0" applyBorder="0" applyAlignment="0" applyProtection="0"/>
  </cellStyleXfs>
  <cellXfs count="5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0" fontId="5" fillId="0" borderId="0" xfId="2" applyNumberFormat="1" applyFont="1"/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 applyAlignment="1">
      <alignment horizontal="right"/>
    </xf>
    <xf numFmtId="10" fontId="5" fillId="0" borderId="3" xfId="2" applyNumberFormat="1" applyFont="1" applyBorder="1"/>
    <xf numFmtId="10" fontId="5" fillId="0" borderId="1" xfId="2" applyNumberFormat="1" applyFont="1" applyBorder="1" applyAlignment="1">
      <alignment horizontal="center"/>
    </xf>
    <xf numFmtId="0" fontId="7" fillId="0" borderId="0" xfId="0" applyFont="1" applyBorder="1" applyAlignment="1"/>
    <xf numFmtId="4" fontId="5" fillId="0" borderId="1" xfId="0" applyNumberFormat="1" applyFont="1" applyBorder="1" applyAlignment="1">
      <alignment horizontal="center"/>
    </xf>
    <xf numFmtId="0" fontId="0" fillId="0" borderId="0" xfId="0" applyFill="1"/>
    <xf numFmtId="0" fontId="3" fillId="0" borderId="5" xfId="1" applyFont="1" applyFill="1" applyBorder="1" applyAlignment="1">
      <alignment horizontal="centerContinuous"/>
    </xf>
    <xf numFmtId="1" fontId="3" fillId="0" borderId="6" xfId="1" applyNumberFormat="1" applyFont="1" applyFill="1" applyBorder="1" applyAlignment="1">
      <alignment horizontal="centerContinuous"/>
    </xf>
    <xf numFmtId="0" fontId="3" fillId="0" borderId="6" xfId="1" applyFont="1" applyFill="1" applyBorder="1" applyAlignment="1">
      <alignment horizontal="centerContinuous"/>
    </xf>
    <xf numFmtId="1" fontId="3" fillId="0" borderId="5" xfId="1" applyNumberFormat="1" applyFont="1" applyFill="1" applyBorder="1" applyAlignment="1">
      <alignment horizontal="centerContinuous"/>
    </xf>
    <xf numFmtId="10" fontId="5" fillId="0" borderId="7" xfId="2" applyNumberFormat="1" applyFont="1" applyFill="1" applyBorder="1" applyAlignment="1">
      <alignment horizontal="center"/>
    </xf>
    <xf numFmtId="10" fontId="5" fillId="0" borderId="8" xfId="2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vertical="center" wrapText="1"/>
    </xf>
    <xf numFmtId="10" fontId="5" fillId="0" borderId="10" xfId="2" applyNumberFormat="1" applyFont="1" applyFill="1" applyBorder="1" applyAlignment="1">
      <alignment horizontal="center"/>
    </xf>
    <xf numFmtId="0" fontId="3" fillId="0" borderId="11" xfId="1" applyFont="1" applyFill="1" applyBorder="1" applyAlignment="1">
      <alignment horizontal="center" vertical="center" wrapText="1"/>
    </xf>
    <xf numFmtId="10" fontId="5" fillId="0" borderId="12" xfId="2" applyNumberFormat="1" applyFont="1" applyFill="1" applyBorder="1" applyAlignment="1">
      <alignment horizontal="center"/>
    </xf>
    <xf numFmtId="10" fontId="5" fillId="0" borderId="13" xfId="2" applyNumberFormat="1" applyFont="1" applyFill="1" applyBorder="1" applyAlignment="1">
      <alignment horizontal="center"/>
    </xf>
    <xf numFmtId="10" fontId="5" fillId="0" borderId="14" xfId="2" applyNumberFormat="1" applyFont="1" applyFill="1" applyBorder="1" applyAlignment="1">
      <alignment horizontal="center"/>
    </xf>
    <xf numFmtId="1" fontId="5" fillId="0" borderId="15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3" fillId="0" borderId="17" xfId="1" applyFont="1" applyFill="1" applyBorder="1" applyAlignment="1">
      <alignment horizontal="centerContinuous"/>
    </xf>
    <xf numFmtId="0" fontId="3" fillId="0" borderId="18" xfId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21" xfId="0" applyFont="1" applyFill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23" xfId="0" applyFont="1" applyBorder="1" applyAlignment="1">
      <alignment horizontal="left"/>
    </xf>
    <xf numFmtId="165" fontId="0" fillId="0" borderId="0" xfId="0" applyNumberFormat="1"/>
    <xf numFmtId="0" fontId="3" fillId="0" borderId="30" xfId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2" fillId="0" borderId="25" xfId="1" applyFont="1" applyFill="1" applyBorder="1" applyAlignment="1">
      <alignment horizontal="center"/>
    </xf>
    <xf numFmtId="0" fontId="2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'CPI and PPI'!$S$33</c:f>
              <c:strCache>
                <c:ptCount val="1"/>
                <c:pt idx="0">
                  <c:v>Consumer Price Index (CPI)</c:v>
                </c:pt>
              </c:strCache>
            </c:strRef>
          </c:tx>
          <c:marker>
            <c:symbol val="none"/>
          </c:marker>
          <c:cat>
            <c:numRef>
              <c:f>'CPI and PPI'!$P$34:$P$141</c:f>
              <c:numCache>
                <c:formatCode>mmm\-yyyy</c:formatCode>
                <c:ptCount val="108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</c:numCache>
            </c:numRef>
          </c:cat>
          <c:val>
            <c:numRef>
              <c:f>'CPI and PPI'!$S$34:$S$141</c:f>
              <c:numCache>
                <c:formatCode>0.00</c:formatCode>
                <c:ptCount val="108"/>
                <c:pt idx="0">
                  <c:v>100</c:v>
                </c:pt>
                <c:pt idx="1">
                  <c:v>100.05017561465128</c:v>
                </c:pt>
                <c:pt idx="2">
                  <c:v>100.20070245860511</c:v>
                </c:pt>
                <c:pt idx="3">
                  <c:v>100.70245860511791</c:v>
                </c:pt>
                <c:pt idx="4">
                  <c:v>101.00351229302559</c:v>
                </c:pt>
                <c:pt idx="5">
                  <c:v>101.25439036628198</c:v>
                </c:pt>
                <c:pt idx="6">
                  <c:v>101.80632212744605</c:v>
                </c:pt>
                <c:pt idx="7">
                  <c:v>102.25790265930759</c:v>
                </c:pt>
                <c:pt idx="8">
                  <c:v>101.75614651279479</c:v>
                </c:pt>
                <c:pt idx="9">
                  <c:v>101.30456598093328</c:v>
                </c:pt>
                <c:pt idx="10">
                  <c:v>101.35474159558453</c:v>
                </c:pt>
                <c:pt idx="11">
                  <c:v>101.90667335674861</c:v>
                </c:pt>
                <c:pt idx="12">
                  <c:v>102.07576517812342</c:v>
                </c:pt>
                <c:pt idx="13">
                  <c:v>102.47165077772202</c:v>
                </c:pt>
                <c:pt idx="14">
                  <c:v>103.00451580531862</c:v>
                </c:pt>
                <c:pt idx="15">
                  <c:v>103.31359759157048</c:v>
                </c:pt>
                <c:pt idx="16">
                  <c:v>103.74059207225288</c:v>
                </c:pt>
                <c:pt idx="17">
                  <c:v>103.98093326643252</c:v>
                </c:pt>
                <c:pt idx="18">
                  <c:v>104.16608128449573</c:v>
                </c:pt>
                <c:pt idx="19">
                  <c:v>104.19819367787255</c:v>
                </c:pt>
                <c:pt idx="20">
                  <c:v>104.6397390868038</c:v>
                </c:pt>
                <c:pt idx="21">
                  <c:v>104.96236828901154</c:v>
                </c:pt>
                <c:pt idx="22">
                  <c:v>105.78725539387857</c:v>
                </c:pt>
                <c:pt idx="23">
                  <c:v>106.09382839939789</c:v>
                </c:pt>
                <c:pt idx="24">
                  <c:v>106.45960863020572</c:v>
                </c:pt>
                <c:pt idx="25">
                  <c:v>106.71700953336678</c:v>
                </c:pt>
                <c:pt idx="26">
                  <c:v>107.098845960863</c:v>
                </c:pt>
                <c:pt idx="27">
                  <c:v>107.34671349724034</c:v>
                </c:pt>
                <c:pt idx="28">
                  <c:v>107.98193677872554</c:v>
                </c:pt>
                <c:pt idx="29">
                  <c:v>109.11339688911188</c:v>
                </c:pt>
                <c:pt idx="30">
                  <c:v>109.89262418464625</c:v>
                </c:pt>
                <c:pt idx="31">
                  <c:v>109.72905168088309</c:v>
                </c:pt>
                <c:pt idx="32">
                  <c:v>109.82288008028098</c:v>
                </c:pt>
                <c:pt idx="33">
                  <c:v>108.87857501254391</c:v>
                </c:pt>
                <c:pt idx="34">
                  <c:v>106.95082789764174</c:v>
                </c:pt>
                <c:pt idx="35">
                  <c:v>106.07024586051179</c:v>
                </c:pt>
                <c:pt idx="36">
                  <c:v>106.33868539889613</c:v>
                </c:pt>
                <c:pt idx="37">
                  <c:v>106.72604114400401</c:v>
                </c:pt>
                <c:pt idx="38">
                  <c:v>106.62067235323633</c:v>
                </c:pt>
                <c:pt idx="39">
                  <c:v>106.72804816859005</c:v>
                </c:pt>
                <c:pt idx="40">
                  <c:v>106.88509784244854</c:v>
                </c:pt>
                <c:pt idx="41">
                  <c:v>107.77220270948318</c:v>
                </c:pt>
                <c:pt idx="42">
                  <c:v>107.74009031610636</c:v>
                </c:pt>
                <c:pt idx="43">
                  <c:v>108.10085298544907</c:v>
                </c:pt>
                <c:pt idx="44">
                  <c:v>108.30958354239839</c:v>
                </c:pt>
                <c:pt idx="45">
                  <c:v>108.63472152533866</c:v>
                </c:pt>
                <c:pt idx="46">
                  <c:v>108.99849473156047</c:v>
                </c:pt>
                <c:pt idx="47">
                  <c:v>109.0551931761164</c:v>
                </c:pt>
                <c:pt idx="48">
                  <c:v>109.12594079277471</c:v>
                </c:pt>
                <c:pt idx="49">
                  <c:v>109.02207727044654</c:v>
                </c:pt>
                <c:pt idx="50">
                  <c:v>109.05820371299548</c:v>
                </c:pt>
                <c:pt idx="51">
                  <c:v>109.08329152032113</c:v>
                </c:pt>
                <c:pt idx="52">
                  <c:v>109.02659307576516</c:v>
                </c:pt>
                <c:pt idx="53">
                  <c:v>108.98093326643252</c:v>
                </c:pt>
                <c:pt idx="54">
                  <c:v>109.18464626191671</c:v>
                </c:pt>
                <c:pt idx="55">
                  <c:v>109.34420471650776</c:v>
                </c:pt>
                <c:pt idx="56">
                  <c:v>109.52082288008027</c:v>
                </c:pt>
                <c:pt idx="57">
                  <c:v>109.90215755143001</c:v>
                </c:pt>
                <c:pt idx="58">
                  <c:v>110.18063221274461</c:v>
                </c:pt>
                <c:pt idx="59">
                  <c:v>110.6231811339689</c:v>
                </c:pt>
                <c:pt idx="60">
                  <c:v>110.96236828901154</c:v>
                </c:pt>
                <c:pt idx="61">
                  <c:v>111.34169593577521</c:v>
                </c:pt>
                <c:pt idx="62">
                  <c:v>111.9136979427998</c:v>
                </c:pt>
                <c:pt idx="63">
                  <c:v>112.42348218765679</c:v>
                </c:pt>
                <c:pt idx="64">
                  <c:v>112.82940291018564</c:v>
                </c:pt>
                <c:pt idx="65">
                  <c:v>112.81535373808329</c:v>
                </c:pt>
                <c:pt idx="66">
                  <c:v>113.10536879076768</c:v>
                </c:pt>
                <c:pt idx="67">
                  <c:v>113.43803311590565</c:v>
                </c:pt>
                <c:pt idx="68">
                  <c:v>113.73607626693425</c:v>
                </c:pt>
                <c:pt idx="69">
                  <c:v>113.8038133467135</c:v>
                </c:pt>
                <c:pt idx="70">
                  <c:v>113.97742097340694</c:v>
                </c:pt>
                <c:pt idx="71">
                  <c:v>113.97139989964877</c:v>
                </c:pt>
                <c:pt idx="72">
                  <c:v>114.27947817360761</c:v>
                </c:pt>
                <c:pt idx="73">
                  <c:v>114.54340190667335</c:v>
                </c:pt>
                <c:pt idx="74">
                  <c:v>114.83492222779729</c:v>
                </c:pt>
                <c:pt idx="75">
                  <c:v>114.98845960863019</c:v>
                </c:pt>
                <c:pt idx="76">
                  <c:v>114.79427997992974</c:v>
                </c:pt>
                <c:pt idx="77">
                  <c:v>114.71450075263421</c:v>
                </c:pt>
                <c:pt idx="78">
                  <c:v>114.69342699448069</c:v>
                </c:pt>
                <c:pt idx="79">
                  <c:v>115.35925740090316</c:v>
                </c:pt>
                <c:pt idx="80">
                  <c:v>115.95785248369293</c:v>
                </c:pt>
                <c:pt idx="81">
                  <c:v>116.27747114902158</c:v>
                </c:pt>
                <c:pt idx="82">
                  <c:v>116.00702458605116</c:v>
                </c:pt>
                <c:pt idx="83">
                  <c:v>115.98845960863019</c:v>
                </c:pt>
                <c:pt idx="84">
                  <c:v>116.12844957350725</c:v>
                </c:pt>
                <c:pt idx="85">
                  <c:v>116.81033617661815</c:v>
                </c:pt>
                <c:pt idx="86">
                  <c:v>116.53035624686403</c:v>
                </c:pt>
                <c:pt idx="87">
                  <c:v>116.24284997491219</c:v>
                </c:pt>
                <c:pt idx="88">
                  <c:v>116.40240842950327</c:v>
                </c:pt>
                <c:pt idx="89">
                  <c:v>116.69994982438534</c:v>
                </c:pt>
                <c:pt idx="90">
                  <c:v>116.89914701455091</c:v>
                </c:pt>
                <c:pt idx="91">
                  <c:v>117.11640742599097</c:v>
                </c:pt>
                <c:pt idx="92">
                  <c:v>117.29703963873557</c:v>
                </c:pt>
                <c:pt idx="93">
                  <c:v>117.36226793778222</c:v>
                </c:pt>
                <c:pt idx="94">
                  <c:v>117.43000501756147</c:v>
                </c:pt>
                <c:pt idx="95">
                  <c:v>117.76066231811339</c:v>
                </c:pt>
                <c:pt idx="96">
                  <c:v>117.97691921726039</c:v>
                </c:pt>
                <c:pt idx="97">
                  <c:v>118.09131961866532</c:v>
                </c:pt>
                <c:pt idx="98">
                  <c:v>118.30908178625188</c:v>
                </c:pt>
                <c:pt idx="99">
                  <c:v>118.53487205218262</c:v>
                </c:pt>
                <c:pt idx="100">
                  <c:v>118.89111891620672</c:v>
                </c:pt>
                <c:pt idx="101">
                  <c:v>119.0908178625188</c:v>
                </c:pt>
                <c:pt idx="102">
                  <c:v>119.21525338685399</c:v>
                </c:pt>
                <c:pt idx="103">
                  <c:v>119.12142498745608</c:v>
                </c:pt>
                <c:pt idx="104">
                  <c:v>119.23030607124936</c:v>
                </c:pt>
                <c:pt idx="105">
                  <c:v>119.29402910185649</c:v>
                </c:pt>
                <c:pt idx="106">
                  <c:v>118.94982438534871</c:v>
                </c:pt>
                <c:pt idx="107">
                  <c:v>118.55694932262919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'CPI and PPI'!$T$33</c:f>
              <c:strCache>
                <c:ptCount val="1"/>
                <c:pt idx="0">
                  <c:v>Producer Price Index (PPI)</c:v>
                </c:pt>
              </c:strCache>
            </c:strRef>
          </c:tx>
          <c:marker>
            <c:symbol val="none"/>
          </c:marker>
          <c:cat>
            <c:numRef>
              <c:f>'CPI and PPI'!$P$34:$P$141</c:f>
              <c:numCache>
                <c:formatCode>mmm\-yyyy</c:formatCode>
                <c:ptCount val="108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</c:numCache>
            </c:numRef>
          </c:cat>
          <c:val>
            <c:numRef>
              <c:f>'CPI and PPI'!$T$34:$T$141</c:f>
              <c:numCache>
                <c:formatCode>0.00</c:formatCode>
                <c:ptCount val="108"/>
                <c:pt idx="0">
                  <c:v>100</c:v>
                </c:pt>
                <c:pt idx="1">
                  <c:v>98.878504672897193</c:v>
                </c:pt>
                <c:pt idx="2">
                  <c:v>99.252336448598129</c:v>
                </c:pt>
                <c:pt idx="3">
                  <c:v>100.06230529595015</c:v>
                </c:pt>
                <c:pt idx="4">
                  <c:v>100.06230529595015</c:v>
                </c:pt>
                <c:pt idx="5">
                  <c:v>100.56074766355141</c:v>
                </c:pt>
                <c:pt idx="6">
                  <c:v>100.31152647975077</c:v>
                </c:pt>
                <c:pt idx="7">
                  <c:v>100.9968847352025</c:v>
                </c:pt>
                <c:pt idx="8">
                  <c:v>99.813084112149525</c:v>
                </c:pt>
                <c:pt idx="9">
                  <c:v>98.878504672897193</c:v>
                </c:pt>
                <c:pt idx="10">
                  <c:v>99.688473520249218</c:v>
                </c:pt>
                <c:pt idx="11">
                  <c:v>100.37383177570094</c:v>
                </c:pt>
                <c:pt idx="12">
                  <c:v>100.24922118380061</c:v>
                </c:pt>
                <c:pt idx="13">
                  <c:v>101.37071651090341</c:v>
                </c:pt>
                <c:pt idx="14">
                  <c:v>102.24299065420561</c:v>
                </c:pt>
                <c:pt idx="15">
                  <c:v>102.99065420560748</c:v>
                </c:pt>
                <c:pt idx="16">
                  <c:v>103.42679127725856</c:v>
                </c:pt>
                <c:pt idx="17">
                  <c:v>103.48909657320873</c:v>
                </c:pt>
                <c:pt idx="18">
                  <c:v>104.17445482866043</c:v>
                </c:pt>
                <c:pt idx="19">
                  <c:v>103.42679127725856</c:v>
                </c:pt>
                <c:pt idx="20">
                  <c:v>104.42367601246106</c:v>
                </c:pt>
                <c:pt idx="21">
                  <c:v>105.48286604361373</c:v>
                </c:pt>
                <c:pt idx="22">
                  <c:v>107.41433021806854</c:v>
                </c:pt>
                <c:pt idx="23">
                  <c:v>106.97819314641744</c:v>
                </c:pt>
                <c:pt idx="24">
                  <c:v>107.97507788161995</c:v>
                </c:pt>
                <c:pt idx="25">
                  <c:v>108.34890965732087</c:v>
                </c:pt>
                <c:pt idx="26">
                  <c:v>109.28348909657322</c:v>
                </c:pt>
                <c:pt idx="27">
                  <c:v>109.59501557632399</c:v>
                </c:pt>
                <c:pt idx="28">
                  <c:v>111.15264797507788</c:v>
                </c:pt>
                <c:pt idx="29">
                  <c:v>112.89719626168224</c:v>
                </c:pt>
                <c:pt idx="30">
                  <c:v>114.26791277258567</c:v>
                </c:pt>
                <c:pt idx="31">
                  <c:v>113.39563862928348</c:v>
                </c:pt>
                <c:pt idx="32">
                  <c:v>113.83177570093457</c:v>
                </c:pt>
                <c:pt idx="33">
                  <c:v>111.09034267912774</c:v>
                </c:pt>
                <c:pt idx="34">
                  <c:v>107.72585669781931</c:v>
                </c:pt>
                <c:pt idx="35">
                  <c:v>105.73208722741431</c:v>
                </c:pt>
                <c:pt idx="36">
                  <c:v>106.41744548286604</c:v>
                </c:pt>
                <c:pt idx="37">
                  <c:v>106.29283489096572</c:v>
                </c:pt>
                <c:pt idx="38">
                  <c:v>105.3582554517134</c:v>
                </c:pt>
                <c:pt idx="39">
                  <c:v>105.91900311526479</c:v>
                </c:pt>
                <c:pt idx="40">
                  <c:v>106.10591900311528</c:v>
                </c:pt>
                <c:pt idx="41">
                  <c:v>108.09968847352025</c:v>
                </c:pt>
                <c:pt idx="42">
                  <c:v>106.85358255451713</c:v>
                </c:pt>
                <c:pt idx="43">
                  <c:v>108.34890965732087</c:v>
                </c:pt>
                <c:pt idx="44">
                  <c:v>108.09968847352025</c:v>
                </c:pt>
                <c:pt idx="45">
                  <c:v>108.5981308411215</c:v>
                </c:pt>
                <c:pt idx="46">
                  <c:v>110.03115264797508</c:v>
                </c:pt>
                <c:pt idx="47">
                  <c:v>110.34267912772586</c:v>
                </c:pt>
                <c:pt idx="48">
                  <c:v>111.46417445482865</c:v>
                </c:pt>
                <c:pt idx="49">
                  <c:v>110.71651090342678</c:v>
                </c:pt>
                <c:pt idx="50">
                  <c:v>111.46417445482865</c:v>
                </c:pt>
                <c:pt idx="51">
                  <c:v>111.46417445482865</c:v>
                </c:pt>
                <c:pt idx="52">
                  <c:v>111.46417445482865</c:v>
                </c:pt>
                <c:pt idx="53">
                  <c:v>111.09034267912774</c:v>
                </c:pt>
                <c:pt idx="54">
                  <c:v>111.21495327102804</c:v>
                </c:pt>
                <c:pt idx="55">
                  <c:v>111.77570093457945</c:v>
                </c:pt>
                <c:pt idx="56">
                  <c:v>112.21183800623054</c:v>
                </c:pt>
                <c:pt idx="57">
                  <c:v>113.14641744548285</c:v>
                </c:pt>
                <c:pt idx="58">
                  <c:v>113.64485981308412</c:v>
                </c:pt>
                <c:pt idx="59">
                  <c:v>114.57943925233644</c:v>
                </c:pt>
                <c:pt idx="60">
                  <c:v>115.51401869158879</c:v>
                </c:pt>
                <c:pt idx="61">
                  <c:v>116.69781931464176</c:v>
                </c:pt>
                <c:pt idx="62">
                  <c:v>117.50778816199376</c:v>
                </c:pt>
                <c:pt idx="63">
                  <c:v>118.50467289719626</c:v>
                </c:pt>
                <c:pt idx="64">
                  <c:v>119.12772585669782</c:v>
                </c:pt>
                <c:pt idx="65">
                  <c:v>118.75389408099689</c:v>
                </c:pt>
                <c:pt idx="66">
                  <c:v>119.19003115264799</c:v>
                </c:pt>
                <c:pt idx="67">
                  <c:v>119.06542056074767</c:v>
                </c:pt>
                <c:pt idx="68">
                  <c:v>120.06230529595014</c:v>
                </c:pt>
                <c:pt idx="69">
                  <c:v>119.87538940809969</c:v>
                </c:pt>
                <c:pt idx="70">
                  <c:v>120.12461059190032</c:v>
                </c:pt>
                <c:pt idx="71">
                  <c:v>120</c:v>
                </c:pt>
                <c:pt idx="72">
                  <c:v>120.37383177570094</c:v>
                </c:pt>
                <c:pt idx="73">
                  <c:v>120.6853582554517</c:v>
                </c:pt>
                <c:pt idx="74">
                  <c:v>120.80996884735202</c:v>
                </c:pt>
                <c:pt idx="75">
                  <c:v>120.56074766355141</c:v>
                </c:pt>
                <c:pt idx="76">
                  <c:v>120.06230529595014</c:v>
                </c:pt>
                <c:pt idx="77">
                  <c:v>119.68847352024923</c:v>
                </c:pt>
                <c:pt idx="78">
                  <c:v>119.87538940809969</c:v>
                </c:pt>
                <c:pt idx="79">
                  <c:v>121.30841121495325</c:v>
                </c:pt>
                <c:pt idx="80">
                  <c:v>122.49221183800623</c:v>
                </c:pt>
                <c:pt idx="81">
                  <c:v>122.6791277258567</c:v>
                </c:pt>
                <c:pt idx="82">
                  <c:v>121.80685358255452</c:v>
                </c:pt>
                <c:pt idx="83">
                  <c:v>121.68224299065422</c:v>
                </c:pt>
                <c:pt idx="84">
                  <c:v>122.11838006230529</c:v>
                </c:pt>
                <c:pt idx="85">
                  <c:v>122.80373831775702</c:v>
                </c:pt>
                <c:pt idx="86">
                  <c:v>122.18068535825546</c:v>
                </c:pt>
                <c:pt idx="87">
                  <c:v>121.30841121495325</c:v>
                </c:pt>
                <c:pt idx="88">
                  <c:v>122.18068535825546</c:v>
                </c:pt>
                <c:pt idx="89">
                  <c:v>122.36760124610593</c:v>
                </c:pt>
                <c:pt idx="90">
                  <c:v>122.36760124610593</c:v>
                </c:pt>
                <c:pt idx="91">
                  <c:v>122.74143302180684</c:v>
                </c:pt>
                <c:pt idx="92">
                  <c:v>122.74143302180684</c:v>
                </c:pt>
                <c:pt idx="93">
                  <c:v>122.99065420560748</c:v>
                </c:pt>
                <c:pt idx="94">
                  <c:v>122.80373831775702</c:v>
                </c:pt>
                <c:pt idx="95">
                  <c:v>123.48909657320873</c:v>
                </c:pt>
                <c:pt idx="96">
                  <c:v>124.17445482866046</c:v>
                </c:pt>
                <c:pt idx="97">
                  <c:v>124.29906542056075</c:v>
                </c:pt>
                <c:pt idx="98">
                  <c:v>124.61059190031152</c:v>
                </c:pt>
                <c:pt idx="99">
                  <c:v>125.10903426791278</c:v>
                </c:pt>
                <c:pt idx="100">
                  <c:v>125.29595015576325</c:v>
                </c:pt>
                <c:pt idx="101">
                  <c:v>125.79439252336448</c:v>
                </c:pt>
                <c:pt idx="102">
                  <c:v>125.73208722741434</c:v>
                </c:pt>
                <c:pt idx="103">
                  <c:v>125.54517133956386</c:v>
                </c:pt>
                <c:pt idx="104">
                  <c:v>125.42056074766357</c:v>
                </c:pt>
                <c:pt idx="105">
                  <c:v>125.10903426791278</c:v>
                </c:pt>
                <c:pt idx="106">
                  <c:v>124.11214953271028</c:v>
                </c:pt>
                <c:pt idx="107">
                  <c:v>122.55451713395638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84288"/>
        <c:axId val="387087360"/>
      </c:lineChart>
      <c:dateAx>
        <c:axId val="387084288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087360"/>
        <c:crosses val="autoZero"/>
        <c:auto val="1"/>
        <c:lblOffset val="100"/>
        <c:baseTimeUnit val="months"/>
        <c:majorUnit val="1"/>
        <c:majorTimeUnit val="years"/>
      </c:dateAx>
      <c:valAx>
        <c:axId val="387087360"/>
        <c:scaling>
          <c:orientation val="minMax"/>
          <c:min val="9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Relative Index Value (Jan 2006 = 100)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08428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'Weekly Earnings'!$Q$33</c:f>
              <c:strCache>
                <c:ptCount val="1"/>
                <c:pt idx="0">
                  <c:v>Weekly Earnings (of Utility Employees)</c:v>
                </c:pt>
              </c:strCache>
            </c:strRef>
          </c:tx>
          <c:marker>
            <c:symbol val="none"/>
          </c:marker>
          <c:cat>
            <c:numRef>
              <c:f>'Weekly Earnings'!$P$36:$P$141</c:f>
              <c:numCache>
                <c:formatCode>mmm\-yyyy</c:formatCode>
                <c:ptCount val="10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38991</c:v>
                </c:pt>
                <c:pt idx="7">
                  <c:v>39022</c:v>
                </c:pt>
                <c:pt idx="8">
                  <c:v>39052</c:v>
                </c:pt>
                <c:pt idx="9">
                  <c:v>39083</c:v>
                </c:pt>
                <c:pt idx="10">
                  <c:v>39114</c:v>
                </c:pt>
                <c:pt idx="11">
                  <c:v>39142</c:v>
                </c:pt>
                <c:pt idx="12">
                  <c:v>39173</c:v>
                </c:pt>
                <c:pt idx="13">
                  <c:v>39203</c:v>
                </c:pt>
                <c:pt idx="14">
                  <c:v>39234</c:v>
                </c:pt>
                <c:pt idx="15">
                  <c:v>39264</c:v>
                </c:pt>
                <c:pt idx="16">
                  <c:v>39295</c:v>
                </c:pt>
                <c:pt idx="17">
                  <c:v>39326</c:v>
                </c:pt>
                <c:pt idx="18">
                  <c:v>39356</c:v>
                </c:pt>
                <c:pt idx="19">
                  <c:v>39387</c:v>
                </c:pt>
                <c:pt idx="20">
                  <c:v>39417</c:v>
                </c:pt>
                <c:pt idx="21">
                  <c:v>39448</c:v>
                </c:pt>
                <c:pt idx="22">
                  <c:v>39479</c:v>
                </c:pt>
                <c:pt idx="23">
                  <c:v>39508</c:v>
                </c:pt>
                <c:pt idx="24">
                  <c:v>39539</c:v>
                </c:pt>
                <c:pt idx="25">
                  <c:v>39569</c:v>
                </c:pt>
                <c:pt idx="26">
                  <c:v>39600</c:v>
                </c:pt>
                <c:pt idx="27">
                  <c:v>39630</c:v>
                </c:pt>
                <c:pt idx="28">
                  <c:v>39661</c:v>
                </c:pt>
                <c:pt idx="29">
                  <c:v>39692</c:v>
                </c:pt>
                <c:pt idx="30">
                  <c:v>39722</c:v>
                </c:pt>
                <c:pt idx="31">
                  <c:v>39753</c:v>
                </c:pt>
                <c:pt idx="32">
                  <c:v>39783</c:v>
                </c:pt>
                <c:pt idx="33">
                  <c:v>39814</c:v>
                </c:pt>
                <c:pt idx="34">
                  <c:v>39845</c:v>
                </c:pt>
                <c:pt idx="35">
                  <c:v>39873</c:v>
                </c:pt>
                <c:pt idx="36">
                  <c:v>39904</c:v>
                </c:pt>
                <c:pt idx="37">
                  <c:v>39934</c:v>
                </c:pt>
                <c:pt idx="38">
                  <c:v>39965</c:v>
                </c:pt>
                <c:pt idx="39">
                  <c:v>39995</c:v>
                </c:pt>
                <c:pt idx="40">
                  <c:v>40026</c:v>
                </c:pt>
                <c:pt idx="41">
                  <c:v>40057</c:v>
                </c:pt>
                <c:pt idx="42">
                  <c:v>40087</c:v>
                </c:pt>
                <c:pt idx="43">
                  <c:v>40118</c:v>
                </c:pt>
                <c:pt idx="44">
                  <c:v>40148</c:v>
                </c:pt>
                <c:pt idx="45">
                  <c:v>40179</c:v>
                </c:pt>
                <c:pt idx="46">
                  <c:v>40210</c:v>
                </c:pt>
                <c:pt idx="47">
                  <c:v>40238</c:v>
                </c:pt>
                <c:pt idx="48">
                  <c:v>40269</c:v>
                </c:pt>
                <c:pt idx="49">
                  <c:v>40299</c:v>
                </c:pt>
                <c:pt idx="50">
                  <c:v>40330</c:v>
                </c:pt>
                <c:pt idx="51">
                  <c:v>40360</c:v>
                </c:pt>
                <c:pt idx="52">
                  <c:v>40391</c:v>
                </c:pt>
                <c:pt idx="53">
                  <c:v>40422</c:v>
                </c:pt>
                <c:pt idx="54">
                  <c:v>40452</c:v>
                </c:pt>
                <c:pt idx="55">
                  <c:v>40483</c:v>
                </c:pt>
                <c:pt idx="56">
                  <c:v>40513</c:v>
                </c:pt>
                <c:pt idx="57">
                  <c:v>40544</c:v>
                </c:pt>
                <c:pt idx="58">
                  <c:v>40575</c:v>
                </c:pt>
                <c:pt idx="59">
                  <c:v>40603</c:v>
                </c:pt>
                <c:pt idx="60">
                  <c:v>40634</c:v>
                </c:pt>
                <c:pt idx="61">
                  <c:v>40664</c:v>
                </c:pt>
                <c:pt idx="62">
                  <c:v>40695</c:v>
                </c:pt>
                <c:pt idx="63">
                  <c:v>40725</c:v>
                </c:pt>
                <c:pt idx="64">
                  <c:v>40756</c:v>
                </c:pt>
                <c:pt idx="65">
                  <c:v>40787</c:v>
                </c:pt>
                <c:pt idx="66">
                  <c:v>40817</c:v>
                </c:pt>
                <c:pt idx="67">
                  <c:v>40848</c:v>
                </c:pt>
                <c:pt idx="68">
                  <c:v>40878</c:v>
                </c:pt>
                <c:pt idx="69">
                  <c:v>40909</c:v>
                </c:pt>
                <c:pt idx="70">
                  <c:v>40940</c:v>
                </c:pt>
                <c:pt idx="71">
                  <c:v>40969</c:v>
                </c:pt>
                <c:pt idx="72">
                  <c:v>41000</c:v>
                </c:pt>
                <c:pt idx="73">
                  <c:v>41030</c:v>
                </c:pt>
                <c:pt idx="74">
                  <c:v>41061</c:v>
                </c:pt>
                <c:pt idx="75">
                  <c:v>41091</c:v>
                </c:pt>
                <c:pt idx="76">
                  <c:v>41122</c:v>
                </c:pt>
                <c:pt idx="77">
                  <c:v>41153</c:v>
                </c:pt>
                <c:pt idx="78">
                  <c:v>41183</c:v>
                </c:pt>
                <c:pt idx="79">
                  <c:v>41214</c:v>
                </c:pt>
                <c:pt idx="80">
                  <c:v>41244</c:v>
                </c:pt>
                <c:pt idx="81">
                  <c:v>41275</c:v>
                </c:pt>
                <c:pt idx="82">
                  <c:v>41306</c:v>
                </c:pt>
                <c:pt idx="83">
                  <c:v>41334</c:v>
                </c:pt>
                <c:pt idx="84">
                  <c:v>41365</c:v>
                </c:pt>
                <c:pt idx="85">
                  <c:v>41395</c:v>
                </c:pt>
                <c:pt idx="86">
                  <c:v>41426</c:v>
                </c:pt>
                <c:pt idx="87">
                  <c:v>41456</c:v>
                </c:pt>
                <c:pt idx="88">
                  <c:v>41487</c:v>
                </c:pt>
                <c:pt idx="89">
                  <c:v>41518</c:v>
                </c:pt>
                <c:pt idx="90">
                  <c:v>41548</c:v>
                </c:pt>
                <c:pt idx="91">
                  <c:v>41579</c:v>
                </c:pt>
                <c:pt idx="92">
                  <c:v>41609</c:v>
                </c:pt>
                <c:pt idx="93">
                  <c:v>41640</c:v>
                </c:pt>
                <c:pt idx="94">
                  <c:v>41671</c:v>
                </c:pt>
                <c:pt idx="95">
                  <c:v>41699</c:v>
                </c:pt>
                <c:pt idx="96">
                  <c:v>41730</c:v>
                </c:pt>
                <c:pt idx="97">
                  <c:v>41760</c:v>
                </c:pt>
                <c:pt idx="98">
                  <c:v>41791</c:v>
                </c:pt>
                <c:pt idx="99">
                  <c:v>41821</c:v>
                </c:pt>
                <c:pt idx="100">
                  <c:v>41852</c:v>
                </c:pt>
                <c:pt idx="101">
                  <c:v>41883</c:v>
                </c:pt>
                <c:pt idx="102">
                  <c:v>41913</c:v>
                </c:pt>
                <c:pt idx="103">
                  <c:v>41944</c:v>
                </c:pt>
                <c:pt idx="104">
                  <c:v>41974</c:v>
                </c:pt>
              </c:numCache>
            </c:numRef>
          </c:cat>
          <c:val>
            <c:numRef>
              <c:f>'Weekly Earnings'!$Q$36:$Q$141</c:f>
              <c:numCache>
                <c:formatCode>0.00</c:formatCode>
                <c:ptCount val="105"/>
                <c:pt idx="0">
                  <c:v>1187.28</c:v>
                </c:pt>
                <c:pt idx="1">
                  <c:v>1214.1600000000001</c:v>
                </c:pt>
                <c:pt idx="2">
                  <c:v>1197.24</c:v>
                </c:pt>
                <c:pt idx="3">
                  <c:v>1207.6099999999999</c:v>
                </c:pt>
                <c:pt idx="4">
                  <c:v>1226.4100000000001</c:v>
                </c:pt>
                <c:pt idx="5">
                  <c:v>1204.75</c:v>
                </c:pt>
                <c:pt idx="6">
                  <c:v>1230.57</c:v>
                </c:pt>
                <c:pt idx="7">
                  <c:v>1220.1400000000001</c:v>
                </c:pt>
                <c:pt idx="8">
                  <c:v>1215.1400000000001</c:v>
                </c:pt>
                <c:pt idx="9">
                  <c:v>1204.6400000000001</c:v>
                </c:pt>
                <c:pt idx="10">
                  <c:v>1229.73</c:v>
                </c:pt>
                <c:pt idx="11">
                  <c:v>1235.94</c:v>
                </c:pt>
                <c:pt idx="12">
                  <c:v>1260.5899999999999</c:v>
                </c:pt>
                <c:pt idx="13">
                  <c:v>1262.45</c:v>
                </c:pt>
                <c:pt idx="14">
                  <c:v>1269.6600000000001</c:v>
                </c:pt>
                <c:pt idx="15">
                  <c:v>1272.3900000000001</c:v>
                </c:pt>
                <c:pt idx="16">
                  <c:v>1280.26</c:v>
                </c:pt>
                <c:pt idx="17">
                  <c:v>1295.6500000000001</c:v>
                </c:pt>
                <c:pt idx="18">
                  <c:v>1268.9100000000001</c:v>
                </c:pt>
                <c:pt idx="19">
                  <c:v>1274.48</c:v>
                </c:pt>
                <c:pt idx="20">
                  <c:v>1315.63</c:v>
                </c:pt>
                <c:pt idx="21">
                  <c:v>1332.21</c:v>
                </c:pt>
                <c:pt idx="22">
                  <c:v>1360.53</c:v>
                </c:pt>
                <c:pt idx="23">
                  <c:v>1354.02</c:v>
                </c:pt>
                <c:pt idx="24">
                  <c:v>1315.86</c:v>
                </c:pt>
                <c:pt idx="25">
                  <c:v>1343.41</c:v>
                </c:pt>
                <c:pt idx="26">
                  <c:v>1384.36</c:v>
                </c:pt>
                <c:pt idx="27">
                  <c:v>1340.11</c:v>
                </c:pt>
                <c:pt idx="28">
                  <c:v>1355.33</c:v>
                </c:pt>
                <c:pt idx="29">
                  <c:v>1361.84</c:v>
                </c:pt>
                <c:pt idx="30">
                  <c:v>1348.34</c:v>
                </c:pt>
                <c:pt idx="31">
                  <c:v>1360.74</c:v>
                </c:pt>
                <c:pt idx="32">
                  <c:v>1360.79</c:v>
                </c:pt>
                <c:pt idx="33">
                  <c:v>1366.56</c:v>
                </c:pt>
                <c:pt idx="34">
                  <c:v>1394.01</c:v>
                </c:pt>
                <c:pt idx="35">
                  <c:v>1357.94</c:v>
                </c:pt>
                <c:pt idx="36">
                  <c:v>1344.38</c:v>
                </c:pt>
                <c:pt idx="37">
                  <c:v>1332.86</c:v>
                </c:pt>
                <c:pt idx="38">
                  <c:v>1322.29</c:v>
                </c:pt>
                <c:pt idx="39">
                  <c:v>1338.65</c:v>
                </c:pt>
                <c:pt idx="40">
                  <c:v>1341.93</c:v>
                </c:pt>
                <c:pt idx="41">
                  <c:v>1314.62</c:v>
                </c:pt>
                <c:pt idx="42">
                  <c:v>1329.24</c:v>
                </c:pt>
                <c:pt idx="43">
                  <c:v>1337.02</c:v>
                </c:pt>
                <c:pt idx="44">
                  <c:v>1327.62</c:v>
                </c:pt>
                <c:pt idx="45">
                  <c:v>1320.71</c:v>
                </c:pt>
                <c:pt idx="46">
                  <c:v>1313.82</c:v>
                </c:pt>
                <c:pt idx="47">
                  <c:v>1308.56</c:v>
                </c:pt>
                <c:pt idx="48">
                  <c:v>1317.39</c:v>
                </c:pt>
                <c:pt idx="49">
                  <c:v>1356.29</c:v>
                </c:pt>
                <c:pt idx="50">
                  <c:v>1328.35</c:v>
                </c:pt>
                <c:pt idx="51">
                  <c:v>1344.36</c:v>
                </c:pt>
                <c:pt idx="52">
                  <c:v>1352.54</c:v>
                </c:pt>
                <c:pt idx="53">
                  <c:v>1350.1</c:v>
                </c:pt>
                <c:pt idx="54">
                  <c:v>1371.04</c:v>
                </c:pt>
                <c:pt idx="55">
                  <c:v>1343.02</c:v>
                </c:pt>
                <c:pt idx="56">
                  <c:v>1385.58</c:v>
                </c:pt>
                <c:pt idx="57">
                  <c:v>1385.25</c:v>
                </c:pt>
                <c:pt idx="58">
                  <c:v>1376.96</c:v>
                </c:pt>
                <c:pt idx="59">
                  <c:v>1404.9</c:v>
                </c:pt>
                <c:pt idx="60">
                  <c:v>1420.02</c:v>
                </c:pt>
                <c:pt idx="61">
                  <c:v>1414.13</c:v>
                </c:pt>
                <c:pt idx="62">
                  <c:v>1416.97</c:v>
                </c:pt>
                <c:pt idx="63">
                  <c:v>1395.23</c:v>
                </c:pt>
                <c:pt idx="64">
                  <c:v>1397.31</c:v>
                </c:pt>
                <c:pt idx="65">
                  <c:v>1437.78</c:v>
                </c:pt>
                <c:pt idx="66">
                  <c:v>1436.94</c:v>
                </c:pt>
                <c:pt idx="67">
                  <c:v>1406.96</c:v>
                </c:pt>
                <c:pt idx="68">
                  <c:v>1380.96</c:v>
                </c:pt>
                <c:pt idx="69">
                  <c:v>1389.8</c:v>
                </c:pt>
                <c:pt idx="70">
                  <c:v>1381.44</c:v>
                </c:pt>
                <c:pt idx="71">
                  <c:v>1393.46</c:v>
                </c:pt>
                <c:pt idx="72">
                  <c:v>1423.76</c:v>
                </c:pt>
                <c:pt idx="73">
                  <c:v>1410.66</c:v>
                </c:pt>
                <c:pt idx="74">
                  <c:v>1418.56</c:v>
                </c:pt>
                <c:pt idx="75">
                  <c:v>1460.87</c:v>
                </c:pt>
                <c:pt idx="76">
                  <c:v>1436.25</c:v>
                </c:pt>
                <c:pt idx="77">
                  <c:v>1442.1</c:v>
                </c:pt>
                <c:pt idx="78">
                  <c:v>1430.73</c:v>
                </c:pt>
                <c:pt idx="79">
                  <c:v>1538.24</c:v>
                </c:pt>
                <c:pt idx="80">
                  <c:v>1471.09</c:v>
                </c:pt>
                <c:pt idx="81">
                  <c:v>1474.34</c:v>
                </c:pt>
                <c:pt idx="82">
                  <c:v>1490.48</c:v>
                </c:pt>
                <c:pt idx="83">
                  <c:v>1481.03</c:v>
                </c:pt>
                <c:pt idx="84">
                  <c:v>1473.62</c:v>
                </c:pt>
                <c:pt idx="85">
                  <c:v>1482.91</c:v>
                </c:pt>
                <c:pt idx="86">
                  <c:v>1493.03</c:v>
                </c:pt>
                <c:pt idx="87">
                  <c:v>1481.34</c:v>
                </c:pt>
                <c:pt idx="88">
                  <c:v>1485.86</c:v>
                </c:pt>
                <c:pt idx="89">
                  <c:v>1500.54</c:v>
                </c:pt>
                <c:pt idx="90">
                  <c:v>1474.62</c:v>
                </c:pt>
                <c:pt idx="91">
                  <c:v>1475.46</c:v>
                </c:pt>
                <c:pt idx="92">
                  <c:v>1493.29</c:v>
                </c:pt>
                <c:pt idx="93">
                  <c:v>1492.87</c:v>
                </c:pt>
                <c:pt idx="94">
                  <c:v>1514.98</c:v>
                </c:pt>
                <c:pt idx="95">
                  <c:v>1510.29</c:v>
                </c:pt>
                <c:pt idx="96">
                  <c:v>1492.77</c:v>
                </c:pt>
                <c:pt idx="97">
                  <c:v>1499.96</c:v>
                </c:pt>
                <c:pt idx="98">
                  <c:v>1494.3</c:v>
                </c:pt>
                <c:pt idx="99">
                  <c:v>1504.5</c:v>
                </c:pt>
                <c:pt idx="100">
                  <c:v>1506.05</c:v>
                </c:pt>
                <c:pt idx="101">
                  <c:v>1499.79</c:v>
                </c:pt>
                <c:pt idx="102">
                  <c:v>1520.39</c:v>
                </c:pt>
                <c:pt idx="103">
                  <c:v>1537.2</c:v>
                </c:pt>
                <c:pt idx="104">
                  <c:v>1516.67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213568"/>
        <c:axId val="387232896"/>
      </c:lineChart>
      <c:dateAx>
        <c:axId val="387213568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232896"/>
        <c:crosses val="autoZero"/>
        <c:auto val="1"/>
        <c:lblOffset val="100"/>
        <c:baseTimeUnit val="months"/>
        <c:majorUnit val="1"/>
        <c:majorTimeUnit val="years"/>
      </c:dateAx>
      <c:valAx>
        <c:axId val="387232896"/>
        <c:scaling>
          <c:orientation val="minMax"/>
          <c:min val="1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Average Weekly Earnings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2135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'Handy Whitman'!$AE$34</c:f>
              <c:strCache>
                <c:ptCount val="1"/>
                <c:pt idx="0">
                  <c:v>Total Steam Production Plant</c:v>
                </c:pt>
              </c:strCache>
            </c:strRef>
          </c:tx>
          <c:marker>
            <c:symbol val="none"/>
          </c:marker>
          <c:cat>
            <c:numRef>
              <c:f>'Handy Whitman'!$X$35:$X$52</c:f>
              <c:numCache>
                <c:formatCode>mmm\-yyyy;@</c:formatCode>
                <c:ptCount val="18"/>
                <c:pt idx="0">
                  <c:v>38718</c:v>
                </c:pt>
                <c:pt idx="1">
                  <c:v>38899</c:v>
                </c:pt>
                <c:pt idx="2">
                  <c:v>39083</c:v>
                </c:pt>
                <c:pt idx="3">
                  <c:v>39264</c:v>
                </c:pt>
                <c:pt idx="4">
                  <c:v>39448</c:v>
                </c:pt>
                <c:pt idx="5">
                  <c:v>39630</c:v>
                </c:pt>
                <c:pt idx="6">
                  <c:v>39814</c:v>
                </c:pt>
                <c:pt idx="7">
                  <c:v>39995</c:v>
                </c:pt>
                <c:pt idx="8">
                  <c:v>40179</c:v>
                </c:pt>
                <c:pt idx="9">
                  <c:v>40360</c:v>
                </c:pt>
                <c:pt idx="10">
                  <c:v>40544</c:v>
                </c:pt>
                <c:pt idx="11">
                  <c:v>40725</c:v>
                </c:pt>
                <c:pt idx="12">
                  <c:v>40909</c:v>
                </c:pt>
                <c:pt idx="13">
                  <c:v>41091</c:v>
                </c:pt>
                <c:pt idx="14">
                  <c:v>41275</c:v>
                </c:pt>
                <c:pt idx="15">
                  <c:v>41456</c:v>
                </c:pt>
                <c:pt idx="16">
                  <c:v>41640</c:v>
                </c:pt>
                <c:pt idx="17">
                  <c:v>41821</c:v>
                </c:pt>
              </c:numCache>
            </c:numRef>
          </c:cat>
          <c:val>
            <c:numRef>
              <c:f>'Handy Whitman'!$AE$35:$AE$52</c:f>
              <c:numCache>
                <c:formatCode>0.00</c:formatCode>
                <c:ptCount val="18"/>
                <c:pt idx="0">
                  <c:v>100</c:v>
                </c:pt>
                <c:pt idx="1">
                  <c:v>102.37580993520518</c:v>
                </c:pt>
                <c:pt idx="2">
                  <c:v>106.26349892008639</c:v>
                </c:pt>
                <c:pt idx="3">
                  <c:v>108.90607166243873</c:v>
                </c:pt>
                <c:pt idx="4">
                  <c:v>111.23110151187905</c:v>
                </c:pt>
                <c:pt idx="5">
                  <c:v>118.14254859611231</c:v>
                </c:pt>
                <c:pt idx="6">
                  <c:v>116.63066954643628</c:v>
                </c:pt>
                <c:pt idx="7">
                  <c:v>112.74298056155507</c:v>
                </c:pt>
                <c:pt idx="8">
                  <c:v>114.90280777537798</c:v>
                </c:pt>
                <c:pt idx="9">
                  <c:v>118.14254859611231</c:v>
                </c:pt>
                <c:pt idx="10">
                  <c:v>118.79049676025919</c:v>
                </c:pt>
                <c:pt idx="11">
                  <c:v>123.32613390928726</c:v>
                </c:pt>
                <c:pt idx="12">
                  <c:v>125.48596112311014</c:v>
                </c:pt>
                <c:pt idx="13">
                  <c:v>125.91792656587472</c:v>
                </c:pt>
                <c:pt idx="14">
                  <c:v>133.26133909287256</c:v>
                </c:pt>
                <c:pt idx="15">
                  <c:v>127.42980561555075</c:v>
                </c:pt>
                <c:pt idx="16">
                  <c:v>127.64578833693305</c:v>
                </c:pt>
                <c:pt idx="17">
                  <c:v>130.66954643628509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'Handy Whitman'!$AF$34</c:f>
              <c:strCache>
                <c:ptCount val="1"/>
                <c:pt idx="0">
                  <c:v>Total Nuclear Production Plant</c:v>
                </c:pt>
              </c:strCache>
            </c:strRef>
          </c:tx>
          <c:marker>
            <c:symbol val="none"/>
          </c:marker>
          <c:cat>
            <c:numRef>
              <c:f>'Handy Whitman'!$X$35:$X$52</c:f>
              <c:numCache>
                <c:formatCode>mmm\-yyyy;@</c:formatCode>
                <c:ptCount val="18"/>
                <c:pt idx="0">
                  <c:v>38718</c:v>
                </c:pt>
                <c:pt idx="1">
                  <c:v>38899</c:v>
                </c:pt>
                <c:pt idx="2">
                  <c:v>39083</c:v>
                </c:pt>
                <c:pt idx="3">
                  <c:v>39264</c:v>
                </c:pt>
                <c:pt idx="4">
                  <c:v>39448</c:v>
                </c:pt>
                <c:pt idx="5">
                  <c:v>39630</c:v>
                </c:pt>
                <c:pt idx="6">
                  <c:v>39814</c:v>
                </c:pt>
                <c:pt idx="7">
                  <c:v>39995</c:v>
                </c:pt>
                <c:pt idx="8">
                  <c:v>40179</c:v>
                </c:pt>
                <c:pt idx="9">
                  <c:v>40360</c:v>
                </c:pt>
                <c:pt idx="10">
                  <c:v>40544</c:v>
                </c:pt>
                <c:pt idx="11">
                  <c:v>40725</c:v>
                </c:pt>
                <c:pt idx="12">
                  <c:v>40909</c:v>
                </c:pt>
                <c:pt idx="13">
                  <c:v>41091</c:v>
                </c:pt>
                <c:pt idx="14">
                  <c:v>41275</c:v>
                </c:pt>
                <c:pt idx="15">
                  <c:v>41456</c:v>
                </c:pt>
                <c:pt idx="16">
                  <c:v>41640</c:v>
                </c:pt>
                <c:pt idx="17">
                  <c:v>41821</c:v>
                </c:pt>
              </c:numCache>
            </c:numRef>
          </c:cat>
          <c:val>
            <c:numRef>
              <c:f>'Handy Whitman'!$AF$35:$AF$52</c:f>
              <c:numCache>
                <c:formatCode>0.00</c:formatCode>
                <c:ptCount val="18"/>
                <c:pt idx="0">
                  <c:v>100</c:v>
                </c:pt>
                <c:pt idx="1">
                  <c:v>102.75862068965517</c:v>
                </c:pt>
                <c:pt idx="2">
                  <c:v>106.66666666666667</c:v>
                </c:pt>
                <c:pt idx="3">
                  <c:v>107.41472232040712</c:v>
                </c:pt>
                <c:pt idx="4">
                  <c:v>109.42528735632185</c:v>
                </c:pt>
                <c:pt idx="5">
                  <c:v>116.0919540229885</c:v>
                </c:pt>
                <c:pt idx="6">
                  <c:v>115.17241379310346</c:v>
                </c:pt>
                <c:pt idx="7">
                  <c:v>112.87356321839081</c:v>
                </c:pt>
                <c:pt idx="8">
                  <c:v>114.94252873563218</c:v>
                </c:pt>
                <c:pt idx="9">
                  <c:v>117.93103448275861</c:v>
                </c:pt>
                <c:pt idx="10">
                  <c:v>119.08045977011494</c:v>
                </c:pt>
                <c:pt idx="11">
                  <c:v>123.56321839080459</c:v>
                </c:pt>
                <c:pt idx="12">
                  <c:v>125.74712643678161</c:v>
                </c:pt>
                <c:pt idx="13">
                  <c:v>126.43678160919541</c:v>
                </c:pt>
                <c:pt idx="14">
                  <c:v>134.94252873563221</c:v>
                </c:pt>
                <c:pt idx="15">
                  <c:v>128.04597701149424</c:v>
                </c:pt>
                <c:pt idx="16">
                  <c:v>128.9655172413793</c:v>
                </c:pt>
                <c:pt idx="17">
                  <c:v>131.72413793103448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'Handy Whitman'!$AG$34</c:f>
              <c:strCache>
                <c:ptCount val="1"/>
                <c:pt idx="0">
                  <c:v>Total Hydraulic Production Plant</c:v>
                </c:pt>
              </c:strCache>
            </c:strRef>
          </c:tx>
          <c:marker>
            <c:symbol val="none"/>
          </c:marker>
          <c:cat>
            <c:numRef>
              <c:f>'Handy Whitman'!$X$35:$X$52</c:f>
              <c:numCache>
                <c:formatCode>mmm\-yyyy;@</c:formatCode>
                <c:ptCount val="18"/>
                <c:pt idx="0">
                  <c:v>38718</c:v>
                </c:pt>
                <c:pt idx="1">
                  <c:v>38899</c:v>
                </c:pt>
                <c:pt idx="2">
                  <c:v>39083</c:v>
                </c:pt>
                <c:pt idx="3">
                  <c:v>39264</c:v>
                </c:pt>
                <c:pt idx="4">
                  <c:v>39448</c:v>
                </c:pt>
                <c:pt idx="5">
                  <c:v>39630</c:v>
                </c:pt>
                <c:pt idx="6">
                  <c:v>39814</c:v>
                </c:pt>
                <c:pt idx="7">
                  <c:v>39995</c:v>
                </c:pt>
                <c:pt idx="8">
                  <c:v>40179</c:v>
                </c:pt>
                <c:pt idx="9">
                  <c:v>40360</c:v>
                </c:pt>
                <c:pt idx="10">
                  <c:v>40544</c:v>
                </c:pt>
                <c:pt idx="11">
                  <c:v>40725</c:v>
                </c:pt>
                <c:pt idx="12">
                  <c:v>40909</c:v>
                </c:pt>
                <c:pt idx="13">
                  <c:v>41091</c:v>
                </c:pt>
                <c:pt idx="14">
                  <c:v>41275</c:v>
                </c:pt>
                <c:pt idx="15">
                  <c:v>41456</c:v>
                </c:pt>
                <c:pt idx="16">
                  <c:v>41640</c:v>
                </c:pt>
                <c:pt idx="17">
                  <c:v>41821</c:v>
                </c:pt>
              </c:numCache>
            </c:numRef>
          </c:cat>
          <c:val>
            <c:numRef>
              <c:f>'Handy Whitman'!$AG$35:$AG$52</c:f>
              <c:numCache>
                <c:formatCode>0.00</c:formatCode>
                <c:ptCount val="18"/>
                <c:pt idx="0">
                  <c:v>100</c:v>
                </c:pt>
                <c:pt idx="1">
                  <c:v>102.47252747252746</c:v>
                </c:pt>
                <c:pt idx="2">
                  <c:v>106.86813186813187</c:v>
                </c:pt>
                <c:pt idx="3">
                  <c:v>110.05831440997281</c:v>
                </c:pt>
                <c:pt idx="4">
                  <c:v>111.81318681318682</c:v>
                </c:pt>
                <c:pt idx="5">
                  <c:v>117.03296703296704</c:v>
                </c:pt>
                <c:pt idx="6">
                  <c:v>116.4835164835165</c:v>
                </c:pt>
                <c:pt idx="7">
                  <c:v>114.01098901098901</c:v>
                </c:pt>
                <c:pt idx="8">
                  <c:v>116.20879120879121</c:v>
                </c:pt>
                <c:pt idx="9">
                  <c:v>118.4065934065934</c:v>
                </c:pt>
                <c:pt idx="10">
                  <c:v>119.5054945054945</c:v>
                </c:pt>
                <c:pt idx="11">
                  <c:v>121.15384615384615</c:v>
                </c:pt>
                <c:pt idx="12">
                  <c:v>122.52747252747254</c:v>
                </c:pt>
                <c:pt idx="13">
                  <c:v>122.80219780219781</c:v>
                </c:pt>
                <c:pt idx="14">
                  <c:v>128.02197802197801</c:v>
                </c:pt>
                <c:pt idx="15">
                  <c:v>125</c:v>
                </c:pt>
                <c:pt idx="16">
                  <c:v>126.64835164835165</c:v>
                </c:pt>
                <c:pt idx="17">
                  <c:v>128.02197802197801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'Handy Whitman'!$AH$34</c:f>
              <c:strCache>
                <c:ptCount val="1"/>
                <c:pt idx="0">
                  <c:v>Total Other Production Plant</c:v>
                </c:pt>
              </c:strCache>
            </c:strRef>
          </c:tx>
          <c:marker>
            <c:symbol val="none"/>
          </c:marker>
          <c:val>
            <c:numRef>
              <c:f>'Handy Whitman'!$AH$35:$AH$52</c:f>
              <c:numCache>
                <c:formatCode>0.00</c:formatCode>
                <c:ptCount val="18"/>
                <c:pt idx="0">
                  <c:v>100</c:v>
                </c:pt>
                <c:pt idx="1">
                  <c:v>102.7906976744186</c:v>
                </c:pt>
                <c:pt idx="2">
                  <c:v>115.81395348837209</c:v>
                </c:pt>
                <c:pt idx="3">
                  <c:v>118.79099243372842</c:v>
                </c:pt>
                <c:pt idx="4">
                  <c:v>129.53488372093022</c:v>
                </c:pt>
                <c:pt idx="5">
                  <c:v>134.65116279069767</c:v>
                </c:pt>
                <c:pt idx="6">
                  <c:v>138.83720930232556</c:v>
                </c:pt>
                <c:pt idx="7">
                  <c:v>146.04651162790699</c:v>
                </c:pt>
                <c:pt idx="8">
                  <c:v>150</c:v>
                </c:pt>
                <c:pt idx="9">
                  <c:v>153.02325581395348</c:v>
                </c:pt>
                <c:pt idx="10">
                  <c:v>151.62790697674419</c:v>
                </c:pt>
                <c:pt idx="11">
                  <c:v>156.74418604651163</c:v>
                </c:pt>
                <c:pt idx="12">
                  <c:v>167.2093023255814</c:v>
                </c:pt>
                <c:pt idx="13">
                  <c:v>170.93023255813952</c:v>
                </c:pt>
                <c:pt idx="14">
                  <c:v>175.81395348837211</c:v>
                </c:pt>
                <c:pt idx="15">
                  <c:v>174.88372093023256</c:v>
                </c:pt>
                <c:pt idx="16">
                  <c:v>178.6046511627907</c:v>
                </c:pt>
                <c:pt idx="17">
                  <c:v>182.32558139534885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'Handy Whitman'!$AI$34</c:f>
              <c:strCache>
                <c:ptCount val="1"/>
                <c:pt idx="0">
                  <c:v>Total Transmission Plant</c:v>
                </c:pt>
              </c:strCache>
            </c:strRef>
          </c:tx>
          <c:marker>
            <c:symbol val="none"/>
          </c:marker>
          <c:cat>
            <c:numRef>
              <c:f>'Handy Whitman'!$X$35:$X$52</c:f>
              <c:numCache>
                <c:formatCode>mmm\-yyyy;@</c:formatCode>
                <c:ptCount val="18"/>
                <c:pt idx="0">
                  <c:v>38718</c:v>
                </c:pt>
                <c:pt idx="1">
                  <c:v>38899</c:v>
                </c:pt>
                <c:pt idx="2">
                  <c:v>39083</c:v>
                </c:pt>
                <c:pt idx="3">
                  <c:v>39264</c:v>
                </c:pt>
                <c:pt idx="4">
                  <c:v>39448</c:v>
                </c:pt>
                <c:pt idx="5">
                  <c:v>39630</c:v>
                </c:pt>
                <c:pt idx="6">
                  <c:v>39814</c:v>
                </c:pt>
                <c:pt idx="7">
                  <c:v>39995</c:v>
                </c:pt>
                <c:pt idx="8">
                  <c:v>40179</c:v>
                </c:pt>
                <c:pt idx="9">
                  <c:v>40360</c:v>
                </c:pt>
                <c:pt idx="10">
                  <c:v>40544</c:v>
                </c:pt>
                <c:pt idx="11">
                  <c:v>40725</c:v>
                </c:pt>
                <c:pt idx="12">
                  <c:v>40909</c:v>
                </c:pt>
                <c:pt idx="13">
                  <c:v>41091</c:v>
                </c:pt>
                <c:pt idx="14">
                  <c:v>41275</c:v>
                </c:pt>
                <c:pt idx="15">
                  <c:v>41456</c:v>
                </c:pt>
                <c:pt idx="16">
                  <c:v>41640</c:v>
                </c:pt>
                <c:pt idx="17">
                  <c:v>41821</c:v>
                </c:pt>
              </c:numCache>
            </c:numRef>
          </c:cat>
          <c:val>
            <c:numRef>
              <c:f>'Handy Whitman'!$AI$35:$AI$52</c:f>
              <c:numCache>
                <c:formatCode>0.00</c:formatCode>
                <c:ptCount val="18"/>
                <c:pt idx="0">
                  <c:v>100</c:v>
                </c:pt>
                <c:pt idx="1">
                  <c:v>103.7037037037037</c:v>
                </c:pt>
                <c:pt idx="2">
                  <c:v>109.15032679738562</c:v>
                </c:pt>
                <c:pt idx="3">
                  <c:v>112.80718570160401</c:v>
                </c:pt>
                <c:pt idx="4">
                  <c:v>117.64705882352942</c:v>
                </c:pt>
                <c:pt idx="5">
                  <c:v>123.09368191721133</c:v>
                </c:pt>
                <c:pt idx="6">
                  <c:v>126.36165577342049</c:v>
                </c:pt>
                <c:pt idx="7">
                  <c:v>115.68627450980394</c:v>
                </c:pt>
                <c:pt idx="8">
                  <c:v>121.13289760348584</c:v>
                </c:pt>
                <c:pt idx="9">
                  <c:v>121.56862745098039</c:v>
                </c:pt>
                <c:pt idx="10">
                  <c:v>122.87581699346406</c:v>
                </c:pt>
                <c:pt idx="11">
                  <c:v>127.45098039215685</c:v>
                </c:pt>
                <c:pt idx="12">
                  <c:v>125.92592592592592</c:v>
                </c:pt>
                <c:pt idx="13">
                  <c:v>127.23311546840958</c:v>
                </c:pt>
                <c:pt idx="14">
                  <c:v>130.06535947712419</c:v>
                </c:pt>
                <c:pt idx="15">
                  <c:v>129.41176470588235</c:v>
                </c:pt>
                <c:pt idx="16">
                  <c:v>129.62962962962962</c:v>
                </c:pt>
                <c:pt idx="17">
                  <c:v>131.59041394335512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'Handy Whitman'!$AJ$34</c:f>
              <c:strCache>
                <c:ptCount val="1"/>
                <c:pt idx="0">
                  <c:v>Total Distribution Plant</c:v>
                </c:pt>
              </c:strCache>
            </c:strRef>
          </c:tx>
          <c:marker>
            <c:symbol val="none"/>
          </c:marker>
          <c:cat>
            <c:numRef>
              <c:f>'Handy Whitman'!$X$35:$X$52</c:f>
              <c:numCache>
                <c:formatCode>mmm\-yyyy;@</c:formatCode>
                <c:ptCount val="18"/>
                <c:pt idx="0">
                  <c:v>38718</c:v>
                </c:pt>
                <c:pt idx="1">
                  <c:v>38899</c:v>
                </c:pt>
                <c:pt idx="2">
                  <c:v>39083</c:v>
                </c:pt>
                <c:pt idx="3">
                  <c:v>39264</c:v>
                </c:pt>
                <c:pt idx="4">
                  <c:v>39448</c:v>
                </c:pt>
                <c:pt idx="5">
                  <c:v>39630</c:v>
                </c:pt>
                <c:pt idx="6">
                  <c:v>39814</c:v>
                </c:pt>
                <c:pt idx="7">
                  <c:v>39995</c:v>
                </c:pt>
                <c:pt idx="8">
                  <c:v>40179</c:v>
                </c:pt>
                <c:pt idx="9">
                  <c:v>40360</c:v>
                </c:pt>
                <c:pt idx="10">
                  <c:v>40544</c:v>
                </c:pt>
                <c:pt idx="11">
                  <c:v>40725</c:v>
                </c:pt>
                <c:pt idx="12">
                  <c:v>40909</c:v>
                </c:pt>
                <c:pt idx="13">
                  <c:v>41091</c:v>
                </c:pt>
                <c:pt idx="14">
                  <c:v>41275</c:v>
                </c:pt>
                <c:pt idx="15">
                  <c:v>41456</c:v>
                </c:pt>
                <c:pt idx="16">
                  <c:v>41640</c:v>
                </c:pt>
                <c:pt idx="17">
                  <c:v>41821</c:v>
                </c:pt>
              </c:numCache>
            </c:numRef>
          </c:cat>
          <c:val>
            <c:numRef>
              <c:f>'Handy Whitman'!$AJ$35:$AJ$52</c:f>
              <c:numCache>
                <c:formatCode>0.00</c:formatCode>
                <c:ptCount val="18"/>
                <c:pt idx="0">
                  <c:v>100</c:v>
                </c:pt>
                <c:pt idx="1">
                  <c:v>105</c:v>
                </c:pt>
                <c:pt idx="2">
                  <c:v>113.25</c:v>
                </c:pt>
                <c:pt idx="3">
                  <c:v>115.35936617994493</c:v>
                </c:pt>
                <c:pt idx="4">
                  <c:v>129.5</c:v>
                </c:pt>
                <c:pt idx="5">
                  <c:v>127.49999999999999</c:v>
                </c:pt>
                <c:pt idx="6">
                  <c:v>133.75</c:v>
                </c:pt>
                <c:pt idx="7">
                  <c:v>130.75</c:v>
                </c:pt>
                <c:pt idx="8">
                  <c:v>134.5</c:v>
                </c:pt>
                <c:pt idx="9">
                  <c:v>136.75</c:v>
                </c:pt>
                <c:pt idx="10">
                  <c:v>139.75</c:v>
                </c:pt>
                <c:pt idx="11">
                  <c:v>143.75</c:v>
                </c:pt>
                <c:pt idx="12">
                  <c:v>145.25</c:v>
                </c:pt>
                <c:pt idx="13">
                  <c:v>147.75</c:v>
                </c:pt>
                <c:pt idx="14">
                  <c:v>150.75</c:v>
                </c:pt>
                <c:pt idx="15">
                  <c:v>153.25</c:v>
                </c:pt>
                <c:pt idx="16">
                  <c:v>155.625</c:v>
                </c:pt>
                <c:pt idx="17">
                  <c:v>157.25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871488"/>
        <c:axId val="387874176"/>
      </c:lineChart>
      <c:dateAx>
        <c:axId val="387871488"/>
        <c:scaling>
          <c:orientation val="minMax"/>
        </c:scaling>
        <c:delete val="0"/>
        <c:axPos val="b"/>
        <c:numFmt formatCode="yy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874176"/>
        <c:crosses val="autoZero"/>
        <c:auto val="1"/>
        <c:lblOffset val="100"/>
        <c:baseTimeUnit val="months"/>
        <c:majorUnit val="1"/>
        <c:majorTimeUnit val="years"/>
      </c:dateAx>
      <c:valAx>
        <c:axId val="387874176"/>
        <c:scaling>
          <c:orientation val="minMax"/>
          <c:min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Relative Index Value (Jan 2006 = 100)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38787148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6</xdr:row>
      <xdr:rowOff>114300</xdr:rowOff>
    </xdr:from>
    <xdr:to>
      <xdr:col>13</xdr:col>
      <xdr:colOff>0</xdr:colOff>
      <xdr:row>28</xdr:row>
      <xdr:rowOff>38100</xdr:rowOff>
    </xdr:to>
    <xdr:graphicFrame macro="">
      <xdr:nvGraphicFramePr>
        <xdr:cNvPr id="10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6</xdr:row>
      <xdr:rowOff>114300</xdr:rowOff>
    </xdr:from>
    <xdr:to>
      <xdr:col>13</xdr:col>
      <xdr:colOff>0</xdr:colOff>
      <xdr:row>28</xdr:row>
      <xdr:rowOff>38100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7</xdr:row>
      <xdr:rowOff>9525</xdr:rowOff>
    </xdr:from>
    <xdr:to>
      <xdr:col>21</xdr:col>
      <xdr:colOff>651681</xdr:colOff>
      <xdr:row>28</xdr:row>
      <xdr:rowOff>95250</xdr:rowOff>
    </xdr:to>
    <xdr:graphicFrame macro="">
      <xdr:nvGraphicFramePr>
        <xdr:cNvPr id="6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50"/>
  <sheetViews>
    <sheetView tabSelected="1" view="pageBreakPreview" zoomScale="85" zoomScaleNormal="100" zoomScaleSheetLayoutView="85" workbookViewId="0">
      <selection activeCell="P13" sqref="P13"/>
    </sheetView>
  </sheetViews>
  <sheetFormatPr defaultRowHeight="13.2" x14ac:dyDescent="0.25"/>
  <cols>
    <col min="1" max="1" width="2.44140625" customWidth="1"/>
    <col min="2" max="2" width="11.33203125" customWidth="1"/>
    <col min="3" max="14" width="8.33203125" customWidth="1"/>
    <col min="15" max="15" width="2.44140625" customWidth="1"/>
  </cols>
  <sheetData>
    <row r="1" spans="2:14" x14ac:dyDescent="0.25">
      <c r="B1" s="51" t="s">
        <v>45</v>
      </c>
      <c r="L1" s="45" t="s">
        <v>44</v>
      </c>
      <c r="M1" s="45"/>
      <c r="N1" s="45"/>
    </row>
    <row r="2" spans="2:14" x14ac:dyDescent="0.25">
      <c r="B2" s="51" t="s">
        <v>46</v>
      </c>
      <c r="L2" s="45" t="s">
        <v>6</v>
      </c>
      <c r="M2" s="45"/>
      <c r="N2" s="45"/>
    </row>
    <row r="3" spans="2:14" x14ac:dyDescent="0.25">
      <c r="L3" s="45" t="s">
        <v>41</v>
      </c>
      <c r="M3" s="45"/>
      <c r="N3" s="45"/>
    </row>
    <row r="4" spans="2:14" ht="15.6" x14ac:dyDescent="0.3">
      <c r="L4" s="15"/>
    </row>
    <row r="5" spans="2:14" ht="15.6" x14ac:dyDescent="0.3">
      <c r="B5" s="44" t="s">
        <v>4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31" spans="2:14" x14ac:dyDescent="0.25">
      <c r="B31" s="43" t="s">
        <v>20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25">
      <c r="B32" s="9" t="s">
        <v>0</v>
      </c>
      <c r="C32" s="9" t="s">
        <v>22</v>
      </c>
      <c r="D32" s="9" t="s">
        <v>23</v>
      </c>
      <c r="E32" s="9" t="s">
        <v>24</v>
      </c>
      <c r="F32" s="9" t="s">
        <v>25</v>
      </c>
      <c r="G32" s="9" t="s">
        <v>1</v>
      </c>
      <c r="H32" s="9" t="s">
        <v>26</v>
      </c>
      <c r="I32" s="9" t="s">
        <v>27</v>
      </c>
      <c r="J32" s="9" t="s">
        <v>28</v>
      </c>
      <c r="K32" s="9" t="s">
        <v>29</v>
      </c>
      <c r="L32" s="9" t="s">
        <v>30</v>
      </c>
      <c r="M32" s="9" t="s">
        <v>31</v>
      </c>
      <c r="N32" s="9" t="s">
        <v>32</v>
      </c>
    </row>
    <row r="33" spans="2:20" x14ac:dyDescent="0.25">
      <c r="B33" s="4">
        <v>2006</v>
      </c>
      <c r="C33" s="5">
        <v>199.3</v>
      </c>
      <c r="D33" s="5">
        <v>199.4</v>
      </c>
      <c r="E33" s="5">
        <v>199.7</v>
      </c>
      <c r="F33" s="5">
        <v>200.7</v>
      </c>
      <c r="G33" s="5">
        <v>201.3</v>
      </c>
      <c r="H33" s="5">
        <v>201.8</v>
      </c>
      <c r="I33" s="5">
        <v>202.9</v>
      </c>
      <c r="J33" s="5">
        <v>203.8</v>
      </c>
      <c r="K33" s="5">
        <v>202.8</v>
      </c>
      <c r="L33" s="5">
        <v>201.9</v>
      </c>
      <c r="M33" s="5">
        <v>202</v>
      </c>
      <c r="N33" s="5">
        <v>203.1</v>
      </c>
      <c r="Q33" t="s">
        <v>3</v>
      </c>
      <c r="R33" t="s">
        <v>2</v>
      </c>
      <c r="S33" t="str">
        <f>Q33</f>
        <v>Consumer Price Index (CPI)</v>
      </c>
      <c r="T33" t="str">
        <f>R33</f>
        <v>Producer Price Index (PPI)</v>
      </c>
    </row>
    <row r="34" spans="2:20" x14ac:dyDescent="0.25">
      <c r="B34" s="4">
        <f>B33+1</f>
        <v>2007</v>
      </c>
      <c r="C34" s="5">
        <v>203.43700000000001</v>
      </c>
      <c r="D34" s="5">
        <v>204.226</v>
      </c>
      <c r="E34" s="5">
        <v>205.28800000000001</v>
      </c>
      <c r="F34" s="5">
        <v>205.904</v>
      </c>
      <c r="G34" s="5">
        <v>206.755</v>
      </c>
      <c r="H34" s="5">
        <v>207.23400000000001</v>
      </c>
      <c r="I34" s="5">
        <v>207.60300000000001</v>
      </c>
      <c r="J34" s="5">
        <v>207.667</v>
      </c>
      <c r="K34" s="5">
        <v>208.547</v>
      </c>
      <c r="L34" s="5">
        <v>209.19</v>
      </c>
      <c r="M34" s="5">
        <v>210.834</v>
      </c>
      <c r="N34" s="5">
        <v>211.44499999999999</v>
      </c>
      <c r="P34" s="41">
        <v>38718</v>
      </c>
      <c r="Q34" s="2">
        <f ca="1">OFFSET($B$32,MATCH(YEAR($P34),$B$32:$B$42,0)-1,MATCH(LEFT(TEXT($P34,"mmm"),3),$B$32:$N$32,0)-1)</f>
        <v>199.3</v>
      </c>
      <c r="R34" s="2">
        <f ca="1">OFFSET($B$48,MATCH(YEAR($P34),$B$48:$B$58,0)-1,MATCH(LEFT(TEXT($P34,"mmm"),3),$B$48:$N$48,0)-1)</f>
        <v>160.5</v>
      </c>
      <c r="S34" s="1">
        <f ca="1">Q34/Q$34*100</f>
        <v>100</v>
      </c>
      <c r="T34" s="1">
        <f ca="1">R34/R$34*100</f>
        <v>100</v>
      </c>
    </row>
    <row r="35" spans="2:20" x14ac:dyDescent="0.25">
      <c r="B35" s="4">
        <f t="shared" ref="B35:B41" si="0">B34+1</f>
        <v>2008</v>
      </c>
      <c r="C35" s="5">
        <v>212.17400000000001</v>
      </c>
      <c r="D35" s="5">
        <v>212.68700000000001</v>
      </c>
      <c r="E35" s="5">
        <v>213.44800000000001</v>
      </c>
      <c r="F35" s="5">
        <v>213.94200000000001</v>
      </c>
      <c r="G35" s="5">
        <v>215.208</v>
      </c>
      <c r="H35" s="5">
        <v>217.46299999999999</v>
      </c>
      <c r="I35" s="5">
        <v>219.01599999999999</v>
      </c>
      <c r="J35" s="5">
        <v>218.69</v>
      </c>
      <c r="K35" s="5">
        <v>218.87700000000001</v>
      </c>
      <c r="L35" s="5">
        <v>216.995</v>
      </c>
      <c r="M35" s="5">
        <v>213.15299999999999</v>
      </c>
      <c r="N35" s="5">
        <v>211.398</v>
      </c>
      <c r="P35" s="41">
        <v>38749</v>
      </c>
      <c r="Q35" s="2">
        <f t="shared" ref="Q35:Q98" ca="1" si="1">OFFSET($B$32,MATCH(YEAR($P35),$B$32:$B$42,0)-1,MATCH(LEFT(TEXT($P35,"mmm"),3),$B$32:$N$32,0)-1)</f>
        <v>199.4</v>
      </c>
      <c r="R35" s="2">
        <f t="shared" ref="R35:R98" ca="1" si="2">OFFSET($B$48,MATCH(YEAR($P35),$B$48:$B$58,0)-1,MATCH(LEFT(TEXT($P35,"mmm"),3),$B$48:$N$48,0)-1)</f>
        <v>158.69999999999999</v>
      </c>
      <c r="S35" s="1">
        <f t="shared" ref="S35:S98" ca="1" si="3">Q35/Q$34*100</f>
        <v>100.05017561465128</v>
      </c>
      <c r="T35" s="1">
        <f t="shared" ref="T35:T98" ca="1" si="4">R35/R$34*100</f>
        <v>98.878504672897193</v>
      </c>
    </row>
    <row r="36" spans="2:20" x14ac:dyDescent="0.25">
      <c r="B36" s="4">
        <f t="shared" si="0"/>
        <v>2009</v>
      </c>
      <c r="C36" s="5">
        <v>211.93299999999999</v>
      </c>
      <c r="D36" s="5">
        <v>212.70500000000001</v>
      </c>
      <c r="E36" s="5">
        <v>212.495</v>
      </c>
      <c r="F36" s="5">
        <v>212.709</v>
      </c>
      <c r="G36" s="5">
        <v>213.02199999999999</v>
      </c>
      <c r="H36" s="5">
        <v>214.79</v>
      </c>
      <c r="I36" s="5">
        <v>214.726</v>
      </c>
      <c r="J36" s="5">
        <v>215.44499999999999</v>
      </c>
      <c r="K36" s="5">
        <v>215.86099999999999</v>
      </c>
      <c r="L36" s="5">
        <v>216.50899999999999</v>
      </c>
      <c r="M36" s="5">
        <v>217.23400000000001</v>
      </c>
      <c r="N36" s="5">
        <v>217.34700000000001</v>
      </c>
      <c r="P36" s="41">
        <v>38777</v>
      </c>
      <c r="Q36" s="2">
        <f t="shared" ca="1" si="1"/>
        <v>199.7</v>
      </c>
      <c r="R36" s="2">
        <f t="shared" ca="1" si="2"/>
        <v>159.30000000000001</v>
      </c>
      <c r="S36" s="1">
        <f t="shared" ca="1" si="3"/>
        <v>100.20070245860511</v>
      </c>
      <c r="T36" s="1">
        <f t="shared" ca="1" si="4"/>
        <v>99.252336448598129</v>
      </c>
    </row>
    <row r="37" spans="2:20" x14ac:dyDescent="0.25">
      <c r="B37" s="4">
        <f t="shared" si="0"/>
        <v>2010</v>
      </c>
      <c r="C37" s="5">
        <v>217.488</v>
      </c>
      <c r="D37" s="5">
        <v>217.28100000000001</v>
      </c>
      <c r="E37" s="5">
        <v>217.35300000000001</v>
      </c>
      <c r="F37" s="5">
        <v>217.40299999999999</v>
      </c>
      <c r="G37" s="5">
        <v>217.29</v>
      </c>
      <c r="H37" s="5">
        <v>217.19900000000001</v>
      </c>
      <c r="I37" s="5">
        <v>217.60499999999999</v>
      </c>
      <c r="J37" s="5">
        <v>217.923</v>
      </c>
      <c r="K37" s="5">
        <v>218.27500000000001</v>
      </c>
      <c r="L37" s="5">
        <v>219.035</v>
      </c>
      <c r="M37" s="5">
        <v>219.59</v>
      </c>
      <c r="N37" s="5">
        <v>220.47200000000001</v>
      </c>
      <c r="P37" s="41">
        <v>38808</v>
      </c>
      <c r="Q37" s="2">
        <f t="shared" ca="1" si="1"/>
        <v>200.7</v>
      </c>
      <c r="R37" s="2">
        <f t="shared" ca="1" si="2"/>
        <v>160.6</v>
      </c>
      <c r="S37" s="1">
        <f t="shared" ca="1" si="3"/>
        <v>100.70245860511791</v>
      </c>
      <c r="T37" s="1">
        <f t="shared" ca="1" si="4"/>
        <v>100.06230529595015</v>
      </c>
    </row>
    <row r="38" spans="2:20" x14ac:dyDescent="0.25">
      <c r="B38" s="4">
        <f t="shared" si="0"/>
        <v>2011</v>
      </c>
      <c r="C38" s="5">
        <v>221.148</v>
      </c>
      <c r="D38" s="5">
        <v>221.904</v>
      </c>
      <c r="E38" s="5">
        <v>223.04400000000001</v>
      </c>
      <c r="F38" s="5">
        <v>224.06</v>
      </c>
      <c r="G38" s="5">
        <v>224.869</v>
      </c>
      <c r="H38" s="5">
        <v>224.84100000000001</v>
      </c>
      <c r="I38" s="5">
        <v>225.41900000000001</v>
      </c>
      <c r="J38" s="5">
        <v>226.08199999999999</v>
      </c>
      <c r="K38" s="5">
        <v>226.67599999999999</v>
      </c>
      <c r="L38" s="5">
        <v>226.81100000000001</v>
      </c>
      <c r="M38" s="5">
        <v>227.15700000000001</v>
      </c>
      <c r="N38" s="5">
        <v>227.14500000000001</v>
      </c>
      <c r="P38" s="41">
        <v>38838</v>
      </c>
      <c r="Q38" s="2">
        <f t="shared" ca="1" si="1"/>
        <v>201.3</v>
      </c>
      <c r="R38" s="2">
        <f t="shared" ca="1" si="2"/>
        <v>160.6</v>
      </c>
      <c r="S38" s="1">
        <f t="shared" ca="1" si="3"/>
        <v>101.00351229302559</v>
      </c>
      <c r="T38" s="1">
        <f t="shared" ca="1" si="4"/>
        <v>100.06230529595015</v>
      </c>
    </row>
    <row r="39" spans="2:20" x14ac:dyDescent="0.25">
      <c r="B39" s="4">
        <f t="shared" si="0"/>
        <v>2012</v>
      </c>
      <c r="C39" s="5">
        <v>227.75899999999999</v>
      </c>
      <c r="D39" s="5">
        <v>228.285</v>
      </c>
      <c r="E39" s="5">
        <v>228.86600000000001</v>
      </c>
      <c r="F39" s="5">
        <v>229.172</v>
      </c>
      <c r="G39" s="5">
        <v>228.785</v>
      </c>
      <c r="H39" s="5">
        <v>228.626</v>
      </c>
      <c r="I39" s="5">
        <v>228.584</v>
      </c>
      <c r="J39" s="5">
        <v>229.911</v>
      </c>
      <c r="K39" s="5">
        <v>231.10400000000001</v>
      </c>
      <c r="L39" s="5">
        <v>231.74100000000001</v>
      </c>
      <c r="M39" s="5">
        <v>231.202</v>
      </c>
      <c r="N39" s="5">
        <v>231.16499999999999</v>
      </c>
      <c r="P39" s="41">
        <v>38869</v>
      </c>
      <c r="Q39" s="2">
        <f t="shared" ca="1" si="1"/>
        <v>201.8</v>
      </c>
      <c r="R39" s="2">
        <f t="shared" ca="1" si="2"/>
        <v>161.4</v>
      </c>
      <c r="S39" s="1">
        <f t="shared" ca="1" si="3"/>
        <v>101.25439036628198</v>
      </c>
      <c r="T39" s="1">
        <f t="shared" ca="1" si="4"/>
        <v>100.56074766355141</v>
      </c>
    </row>
    <row r="40" spans="2:20" x14ac:dyDescent="0.25">
      <c r="B40" s="4">
        <f t="shared" si="0"/>
        <v>2013</v>
      </c>
      <c r="C40" s="5">
        <v>231.44399999999999</v>
      </c>
      <c r="D40" s="5">
        <v>232.803</v>
      </c>
      <c r="E40" s="5">
        <v>232.245</v>
      </c>
      <c r="F40" s="5">
        <v>231.672</v>
      </c>
      <c r="G40" s="5">
        <v>231.99</v>
      </c>
      <c r="H40" s="5">
        <v>232.583</v>
      </c>
      <c r="I40" s="5">
        <v>232.98</v>
      </c>
      <c r="J40" s="5">
        <v>233.41300000000001</v>
      </c>
      <c r="K40" s="5">
        <v>233.773</v>
      </c>
      <c r="L40" s="5">
        <v>233.90299999999999</v>
      </c>
      <c r="M40" s="5">
        <v>234.03800000000001</v>
      </c>
      <c r="N40" s="5">
        <v>234.697</v>
      </c>
      <c r="P40" s="41">
        <v>38899</v>
      </c>
      <c r="Q40" s="2">
        <f t="shared" ca="1" si="1"/>
        <v>202.9</v>
      </c>
      <c r="R40" s="2">
        <f t="shared" ca="1" si="2"/>
        <v>161</v>
      </c>
      <c r="S40" s="1">
        <f t="shared" ca="1" si="3"/>
        <v>101.80632212744605</v>
      </c>
      <c r="T40" s="1">
        <f t="shared" ca="1" si="4"/>
        <v>100.31152647975077</v>
      </c>
    </row>
    <row r="41" spans="2:20" x14ac:dyDescent="0.25">
      <c r="B41" s="4">
        <f t="shared" si="0"/>
        <v>2014</v>
      </c>
      <c r="C41" s="5">
        <v>235.12799999999999</v>
      </c>
      <c r="D41" s="5">
        <v>235.35599999999999</v>
      </c>
      <c r="E41" s="5">
        <v>235.79</v>
      </c>
      <c r="F41" s="5">
        <v>236.24</v>
      </c>
      <c r="G41" s="5">
        <v>236.95</v>
      </c>
      <c r="H41" s="5">
        <v>237.34800000000001</v>
      </c>
      <c r="I41" s="5">
        <v>237.596</v>
      </c>
      <c r="J41" s="5">
        <v>237.40899999999999</v>
      </c>
      <c r="K41" s="5">
        <v>237.626</v>
      </c>
      <c r="L41" s="5">
        <v>237.75299999999999</v>
      </c>
      <c r="M41" s="5">
        <v>237.06700000000001</v>
      </c>
      <c r="N41" s="5">
        <v>236.28399999999999</v>
      </c>
      <c r="P41" s="41">
        <v>38930</v>
      </c>
      <c r="Q41" s="2">
        <f t="shared" ca="1" si="1"/>
        <v>203.8</v>
      </c>
      <c r="R41" s="2">
        <f t="shared" ca="1" si="2"/>
        <v>162.1</v>
      </c>
      <c r="S41" s="1">
        <f t="shared" ca="1" si="3"/>
        <v>102.25790265930759</v>
      </c>
      <c r="T41" s="1">
        <f t="shared" ca="1" si="4"/>
        <v>100.9968847352025</v>
      </c>
    </row>
    <row r="42" spans="2:20" x14ac:dyDescent="0.25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P42" s="41">
        <v>38961</v>
      </c>
      <c r="Q42" s="2">
        <f t="shared" ca="1" si="1"/>
        <v>202.8</v>
      </c>
      <c r="R42" s="2">
        <f t="shared" ca="1" si="2"/>
        <v>160.19999999999999</v>
      </c>
      <c r="S42" s="1">
        <f t="shared" ca="1" si="3"/>
        <v>101.75614651279479</v>
      </c>
      <c r="T42" s="1">
        <f t="shared" ca="1" si="4"/>
        <v>99.813084112149525</v>
      </c>
    </row>
    <row r="43" spans="2:20" x14ac:dyDescent="0.25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 t="s">
        <v>36</v>
      </c>
      <c r="N43" s="14">
        <f>(N41-C33)/C33</f>
        <v>0.1855694932262919</v>
      </c>
      <c r="P43" s="41">
        <v>38991</v>
      </c>
      <c r="Q43" s="2">
        <f t="shared" ca="1" si="1"/>
        <v>201.9</v>
      </c>
      <c r="R43" s="2">
        <f t="shared" ca="1" si="2"/>
        <v>158.69999999999999</v>
      </c>
      <c r="S43" s="1">
        <f t="shared" ca="1" si="3"/>
        <v>101.30456598093328</v>
      </c>
      <c r="T43" s="1">
        <f t="shared" ca="1" si="4"/>
        <v>98.878504672897193</v>
      </c>
    </row>
    <row r="44" spans="2:20" x14ac:dyDescent="0.2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3"/>
      <c r="M44" s="12" t="s">
        <v>35</v>
      </c>
      <c r="N44" s="14">
        <f>(N41-N39)/N39</f>
        <v>2.2144355763199446E-2</v>
      </c>
      <c r="P44" s="41">
        <v>39022</v>
      </c>
      <c r="Q44" s="2">
        <f t="shared" ca="1" si="1"/>
        <v>202</v>
      </c>
      <c r="R44" s="2">
        <f t="shared" ca="1" si="2"/>
        <v>160</v>
      </c>
      <c r="S44" s="1">
        <f t="shared" ca="1" si="3"/>
        <v>101.35474159558453</v>
      </c>
      <c r="T44" s="1">
        <f t="shared" ca="1" si="4"/>
        <v>99.688473520249218</v>
      </c>
    </row>
    <row r="45" spans="2:20" x14ac:dyDescent="0.25"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P45" s="41">
        <v>39052</v>
      </c>
      <c r="Q45" s="2">
        <f t="shared" ca="1" si="1"/>
        <v>203.1</v>
      </c>
      <c r="R45" s="2">
        <f t="shared" ca="1" si="2"/>
        <v>161.1</v>
      </c>
      <c r="S45" s="1">
        <f t="shared" ca="1" si="3"/>
        <v>101.90667335674861</v>
      </c>
      <c r="T45" s="1">
        <f t="shared" ca="1" si="4"/>
        <v>100.37383177570094</v>
      </c>
    </row>
    <row r="46" spans="2:20" x14ac:dyDescent="0.25">
      <c r="P46" s="41">
        <v>39083</v>
      </c>
      <c r="Q46" s="2">
        <f t="shared" ca="1" si="1"/>
        <v>203.43700000000001</v>
      </c>
      <c r="R46" s="2">
        <f t="shared" ca="1" si="2"/>
        <v>160.9</v>
      </c>
      <c r="S46" s="1">
        <f t="shared" ca="1" si="3"/>
        <v>102.07576517812342</v>
      </c>
      <c r="T46" s="1">
        <f t="shared" ca="1" si="4"/>
        <v>100.24922118380061</v>
      </c>
    </row>
    <row r="47" spans="2:20" x14ac:dyDescent="0.25">
      <c r="B47" s="43" t="s">
        <v>21</v>
      </c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P47" s="41">
        <v>39114</v>
      </c>
      <c r="Q47" s="2">
        <f t="shared" ca="1" si="1"/>
        <v>204.226</v>
      </c>
      <c r="R47" s="2">
        <f t="shared" ca="1" si="2"/>
        <v>162.69999999999999</v>
      </c>
      <c r="S47" s="1">
        <f t="shared" ca="1" si="3"/>
        <v>102.47165077772202</v>
      </c>
      <c r="T47" s="1">
        <f t="shared" ca="1" si="4"/>
        <v>101.37071651090341</v>
      </c>
    </row>
    <row r="48" spans="2:20" x14ac:dyDescent="0.25">
      <c r="B48" s="9" t="s">
        <v>0</v>
      </c>
      <c r="C48" s="9" t="s">
        <v>22</v>
      </c>
      <c r="D48" s="9" t="s">
        <v>23</v>
      </c>
      <c r="E48" s="9" t="s">
        <v>24</v>
      </c>
      <c r="F48" s="9" t="s">
        <v>25</v>
      </c>
      <c r="G48" s="9" t="s">
        <v>1</v>
      </c>
      <c r="H48" s="9" t="s">
        <v>26</v>
      </c>
      <c r="I48" s="9" t="s">
        <v>27</v>
      </c>
      <c r="J48" s="9" t="s">
        <v>28</v>
      </c>
      <c r="K48" s="9" t="s">
        <v>29</v>
      </c>
      <c r="L48" s="9" t="s">
        <v>30</v>
      </c>
      <c r="M48" s="9" t="s">
        <v>31</v>
      </c>
      <c r="N48" s="9" t="s">
        <v>32</v>
      </c>
      <c r="P48" s="41">
        <v>39142</v>
      </c>
      <c r="Q48" s="2">
        <f t="shared" ca="1" si="1"/>
        <v>205.28800000000001</v>
      </c>
      <c r="R48" s="2">
        <f t="shared" ca="1" si="2"/>
        <v>164.1</v>
      </c>
      <c r="S48" s="1">
        <f t="shared" ca="1" si="3"/>
        <v>103.00451580531862</v>
      </c>
      <c r="T48" s="1">
        <f t="shared" ca="1" si="4"/>
        <v>102.24299065420561</v>
      </c>
    </row>
    <row r="49" spans="2:20" x14ac:dyDescent="0.25">
      <c r="B49" s="4">
        <v>2006</v>
      </c>
      <c r="C49" s="5">
        <v>160.5</v>
      </c>
      <c r="D49" s="5">
        <v>158.69999999999999</v>
      </c>
      <c r="E49" s="5">
        <v>159.30000000000001</v>
      </c>
      <c r="F49" s="5">
        <v>160.6</v>
      </c>
      <c r="G49" s="5">
        <v>160.6</v>
      </c>
      <c r="H49" s="5">
        <v>161.4</v>
      </c>
      <c r="I49" s="5">
        <v>161</v>
      </c>
      <c r="J49" s="5">
        <v>162.1</v>
      </c>
      <c r="K49" s="5">
        <v>160.19999999999999</v>
      </c>
      <c r="L49" s="5">
        <v>158.69999999999999</v>
      </c>
      <c r="M49" s="5">
        <v>160</v>
      </c>
      <c r="N49" s="5">
        <v>161.1</v>
      </c>
      <c r="P49" s="41">
        <v>39173</v>
      </c>
      <c r="Q49" s="2">
        <f t="shared" ca="1" si="1"/>
        <v>205.904</v>
      </c>
      <c r="R49" s="2">
        <f t="shared" ca="1" si="2"/>
        <v>165.3</v>
      </c>
      <c r="S49" s="1">
        <f t="shared" ca="1" si="3"/>
        <v>103.31359759157048</v>
      </c>
      <c r="T49" s="1">
        <f t="shared" ca="1" si="4"/>
        <v>102.99065420560748</v>
      </c>
    </row>
    <row r="50" spans="2:20" x14ac:dyDescent="0.25">
      <c r="B50" s="4">
        <f>B49+1</f>
        <v>2007</v>
      </c>
      <c r="C50" s="5">
        <v>160.9</v>
      </c>
      <c r="D50" s="5">
        <v>162.69999999999999</v>
      </c>
      <c r="E50" s="5">
        <v>164.1</v>
      </c>
      <c r="F50" s="5">
        <v>165.3</v>
      </c>
      <c r="G50" s="5">
        <v>166</v>
      </c>
      <c r="H50" s="5">
        <v>166.1</v>
      </c>
      <c r="I50" s="5">
        <v>167.2</v>
      </c>
      <c r="J50" s="5">
        <v>166</v>
      </c>
      <c r="K50" s="5">
        <v>167.6</v>
      </c>
      <c r="L50" s="5">
        <v>169.3</v>
      </c>
      <c r="M50" s="5">
        <v>172.4</v>
      </c>
      <c r="N50" s="5">
        <v>171.7</v>
      </c>
      <c r="P50" s="41">
        <v>39203</v>
      </c>
      <c r="Q50" s="2">
        <f t="shared" ca="1" si="1"/>
        <v>206.755</v>
      </c>
      <c r="R50" s="2">
        <f t="shared" ca="1" si="2"/>
        <v>166</v>
      </c>
      <c r="S50" s="1">
        <f t="shared" ca="1" si="3"/>
        <v>103.74059207225288</v>
      </c>
      <c r="T50" s="1">
        <f t="shared" ca="1" si="4"/>
        <v>103.42679127725856</v>
      </c>
    </row>
    <row r="51" spans="2:20" x14ac:dyDescent="0.25">
      <c r="B51" s="4">
        <f t="shared" ref="B51:B57" si="5">B50+1</f>
        <v>2008</v>
      </c>
      <c r="C51" s="5">
        <v>173.3</v>
      </c>
      <c r="D51" s="5">
        <v>173.9</v>
      </c>
      <c r="E51" s="5">
        <v>175.4</v>
      </c>
      <c r="F51" s="5">
        <v>175.9</v>
      </c>
      <c r="G51" s="5">
        <v>178.4</v>
      </c>
      <c r="H51" s="5">
        <v>181.2</v>
      </c>
      <c r="I51" s="5">
        <v>183.4</v>
      </c>
      <c r="J51" s="5">
        <v>182</v>
      </c>
      <c r="K51" s="5">
        <v>182.7</v>
      </c>
      <c r="L51" s="5">
        <v>178.3</v>
      </c>
      <c r="M51" s="5">
        <v>172.9</v>
      </c>
      <c r="N51" s="5">
        <v>169.7</v>
      </c>
      <c r="P51" s="41">
        <v>39234</v>
      </c>
      <c r="Q51" s="2">
        <f t="shared" ca="1" si="1"/>
        <v>207.23400000000001</v>
      </c>
      <c r="R51" s="2">
        <f t="shared" ca="1" si="2"/>
        <v>166.1</v>
      </c>
      <c r="S51" s="1">
        <f t="shared" ca="1" si="3"/>
        <v>103.98093326643252</v>
      </c>
      <c r="T51" s="1">
        <f t="shared" ca="1" si="4"/>
        <v>103.48909657320873</v>
      </c>
    </row>
    <row r="52" spans="2:20" x14ac:dyDescent="0.25">
      <c r="B52" s="4">
        <f t="shared" si="5"/>
        <v>2009</v>
      </c>
      <c r="C52" s="5">
        <v>170.8</v>
      </c>
      <c r="D52" s="5">
        <v>170.6</v>
      </c>
      <c r="E52" s="5">
        <v>169.1</v>
      </c>
      <c r="F52" s="5">
        <v>170</v>
      </c>
      <c r="G52" s="5">
        <v>170.3</v>
      </c>
      <c r="H52" s="5">
        <v>173.5</v>
      </c>
      <c r="I52" s="5">
        <v>171.5</v>
      </c>
      <c r="J52" s="5">
        <v>173.9</v>
      </c>
      <c r="K52" s="5">
        <v>173.5</v>
      </c>
      <c r="L52" s="5">
        <v>174.3</v>
      </c>
      <c r="M52" s="5">
        <v>176.6</v>
      </c>
      <c r="N52" s="5">
        <v>177.1</v>
      </c>
      <c r="P52" s="41">
        <v>39264</v>
      </c>
      <c r="Q52" s="2">
        <f t="shared" ca="1" si="1"/>
        <v>207.60300000000001</v>
      </c>
      <c r="R52" s="2">
        <f t="shared" ca="1" si="2"/>
        <v>167.2</v>
      </c>
      <c r="S52" s="1">
        <f t="shared" ca="1" si="3"/>
        <v>104.16608128449573</v>
      </c>
      <c r="T52" s="1">
        <f t="shared" ca="1" si="4"/>
        <v>104.17445482866043</v>
      </c>
    </row>
    <row r="53" spans="2:20" x14ac:dyDescent="0.25">
      <c r="B53" s="4">
        <f t="shared" si="5"/>
        <v>2010</v>
      </c>
      <c r="C53" s="5">
        <v>178.9</v>
      </c>
      <c r="D53" s="5">
        <v>177.7</v>
      </c>
      <c r="E53" s="5">
        <v>178.9</v>
      </c>
      <c r="F53" s="5">
        <v>178.9</v>
      </c>
      <c r="G53" s="5">
        <v>178.9</v>
      </c>
      <c r="H53" s="5">
        <v>178.3</v>
      </c>
      <c r="I53" s="5">
        <v>178.5</v>
      </c>
      <c r="J53" s="5">
        <v>179.4</v>
      </c>
      <c r="K53" s="5">
        <v>180.1</v>
      </c>
      <c r="L53" s="5">
        <v>181.6</v>
      </c>
      <c r="M53" s="5">
        <v>182.4</v>
      </c>
      <c r="N53" s="5">
        <v>183.9</v>
      </c>
      <c r="P53" s="41">
        <v>39295</v>
      </c>
      <c r="Q53" s="2">
        <f t="shared" ca="1" si="1"/>
        <v>207.667</v>
      </c>
      <c r="R53" s="2">
        <f t="shared" ca="1" si="2"/>
        <v>166</v>
      </c>
      <c r="S53" s="1">
        <f t="shared" ca="1" si="3"/>
        <v>104.19819367787255</v>
      </c>
      <c r="T53" s="1">
        <f t="shared" ca="1" si="4"/>
        <v>103.42679127725856</v>
      </c>
    </row>
    <row r="54" spans="2:20" x14ac:dyDescent="0.25">
      <c r="B54" s="4">
        <f t="shared" si="5"/>
        <v>2011</v>
      </c>
      <c r="C54" s="5">
        <v>185.4</v>
      </c>
      <c r="D54" s="5">
        <v>187.3</v>
      </c>
      <c r="E54" s="5">
        <v>188.6</v>
      </c>
      <c r="F54" s="5">
        <v>190.2</v>
      </c>
      <c r="G54" s="5">
        <v>191.2</v>
      </c>
      <c r="H54" s="5">
        <v>190.6</v>
      </c>
      <c r="I54" s="5">
        <v>191.3</v>
      </c>
      <c r="J54" s="5">
        <v>191.1</v>
      </c>
      <c r="K54" s="5">
        <v>192.7</v>
      </c>
      <c r="L54" s="5">
        <v>192.4</v>
      </c>
      <c r="M54" s="5">
        <v>192.8</v>
      </c>
      <c r="N54" s="5">
        <v>192.6</v>
      </c>
      <c r="P54" s="41">
        <v>39326</v>
      </c>
      <c r="Q54" s="2">
        <f t="shared" ca="1" si="1"/>
        <v>208.547</v>
      </c>
      <c r="R54" s="2">
        <f t="shared" ca="1" si="2"/>
        <v>167.6</v>
      </c>
      <c r="S54" s="1">
        <f t="shared" ca="1" si="3"/>
        <v>104.6397390868038</v>
      </c>
      <c r="T54" s="1">
        <f t="shared" ca="1" si="4"/>
        <v>104.42367601246106</v>
      </c>
    </row>
    <row r="55" spans="2:20" x14ac:dyDescent="0.25">
      <c r="B55" s="4">
        <f t="shared" si="5"/>
        <v>2012</v>
      </c>
      <c r="C55" s="5">
        <v>193.2</v>
      </c>
      <c r="D55" s="5">
        <v>193.7</v>
      </c>
      <c r="E55" s="5">
        <v>193.9</v>
      </c>
      <c r="F55" s="5">
        <v>193.5</v>
      </c>
      <c r="G55" s="5">
        <v>192.7</v>
      </c>
      <c r="H55" s="5">
        <v>192.1</v>
      </c>
      <c r="I55" s="5">
        <v>192.4</v>
      </c>
      <c r="J55" s="5">
        <v>194.7</v>
      </c>
      <c r="K55" s="5">
        <v>196.6</v>
      </c>
      <c r="L55" s="5">
        <v>196.9</v>
      </c>
      <c r="M55" s="5">
        <v>195.5</v>
      </c>
      <c r="N55" s="5">
        <v>195.3</v>
      </c>
      <c r="P55" s="41">
        <v>39356</v>
      </c>
      <c r="Q55" s="2">
        <f t="shared" ca="1" si="1"/>
        <v>209.19</v>
      </c>
      <c r="R55" s="2">
        <f t="shared" ca="1" si="2"/>
        <v>169.3</v>
      </c>
      <c r="S55" s="1">
        <f t="shared" ca="1" si="3"/>
        <v>104.96236828901154</v>
      </c>
      <c r="T55" s="1">
        <f t="shared" ca="1" si="4"/>
        <v>105.48286604361373</v>
      </c>
    </row>
    <row r="56" spans="2:20" x14ac:dyDescent="0.25">
      <c r="B56" s="4">
        <f t="shared" si="5"/>
        <v>2013</v>
      </c>
      <c r="C56" s="5">
        <v>196</v>
      </c>
      <c r="D56" s="5">
        <v>197.1</v>
      </c>
      <c r="E56" s="5">
        <v>196.1</v>
      </c>
      <c r="F56" s="5">
        <v>194.7</v>
      </c>
      <c r="G56" s="5">
        <v>196.1</v>
      </c>
      <c r="H56" s="5">
        <v>196.4</v>
      </c>
      <c r="I56" s="5">
        <v>196.4</v>
      </c>
      <c r="J56" s="5">
        <v>197</v>
      </c>
      <c r="K56" s="5">
        <v>197</v>
      </c>
      <c r="L56" s="5">
        <v>197.4</v>
      </c>
      <c r="M56" s="5">
        <v>197.1</v>
      </c>
      <c r="N56" s="5">
        <v>198.2</v>
      </c>
      <c r="P56" s="41">
        <v>39387</v>
      </c>
      <c r="Q56" s="2">
        <f t="shared" ca="1" si="1"/>
        <v>210.834</v>
      </c>
      <c r="R56" s="2">
        <f t="shared" ca="1" si="2"/>
        <v>172.4</v>
      </c>
      <c r="S56" s="1">
        <f t="shared" ca="1" si="3"/>
        <v>105.78725539387857</v>
      </c>
      <c r="T56" s="1">
        <f t="shared" ca="1" si="4"/>
        <v>107.41433021806854</v>
      </c>
    </row>
    <row r="57" spans="2:20" x14ac:dyDescent="0.25">
      <c r="B57" s="4">
        <f t="shared" si="5"/>
        <v>2014</v>
      </c>
      <c r="C57" s="5">
        <v>199.3</v>
      </c>
      <c r="D57" s="5">
        <v>199.5</v>
      </c>
      <c r="E57" s="5">
        <v>200</v>
      </c>
      <c r="F57" s="5">
        <v>200.8</v>
      </c>
      <c r="G57" s="5">
        <v>201.1</v>
      </c>
      <c r="H57" s="5">
        <v>201.9</v>
      </c>
      <c r="I57" s="5">
        <v>201.8</v>
      </c>
      <c r="J57" s="5">
        <v>201.5</v>
      </c>
      <c r="K57" s="5">
        <v>201.3</v>
      </c>
      <c r="L57" s="5">
        <v>200.8</v>
      </c>
      <c r="M57" s="5">
        <v>199.2</v>
      </c>
      <c r="N57" s="5">
        <v>196.7</v>
      </c>
      <c r="P57" s="41">
        <v>39417</v>
      </c>
      <c r="Q57" s="2">
        <f t="shared" ca="1" si="1"/>
        <v>211.44499999999999</v>
      </c>
      <c r="R57" s="2">
        <f t="shared" ca="1" si="2"/>
        <v>171.7</v>
      </c>
      <c r="S57" s="1">
        <f t="shared" ca="1" si="3"/>
        <v>106.09382839939789</v>
      </c>
      <c r="T57" s="1">
        <f t="shared" ca="1" si="4"/>
        <v>106.97819314641744</v>
      </c>
    </row>
    <row r="58" spans="2:20" x14ac:dyDescent="0.25"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P58" s="41">
        <v>39448</v>
      </c>
      <c r="Q58" s="2">
        <f t="shared" ca="1" si="1"/>
        <v>212.17400000000001</v>
      </c>
      <c r="R58" s="2">
        <f t="shared" ca="1" si="2"/>
        <v>173.3</v>
      </c>
      <c r="S58" s="1">
        <f t="shared" ca="1" si="3"/>
        <v>106.45960863020572</v>
      </c>
      <c r="T58" s="1">
        <f t="shared" ca="1" si="4"/>
        <v>107.97507788161995</v>
      </c>
    </row>
    <row r="59" spans="2:20" x14ac:dyDescent="0.25"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 t="s">
        <v>36</v>
      </c>
      <c r="N59" s="14">
        <f>(N57-C49)/C49</f>
        <v>0.22554517133956378</v>
      </c>
      <c r="P59" s="41">
        <v>39479</v>
      </c>
      <c r="Q59" s="2">
        <f t="shared" ca="1" si="1"/>
        <v>212.68700000000001</v>
      </c>
      <c r="R59" s="2">
        <f t="shared" ca="1" si="2"/>
        <v>173.9</v>
      </c>
      <c r="S59" s="1">
        <f t="shared" ca="1" si="3"/>
        <v>106.71700953336678</v>
      </c>
      <c r="T59" s="1">
        <f t="shared" ca="1" si="4"/>
        <v>108.34890965732087</v>
      </c>
    </row>
    <row r="60" spans="2:20" x14ac:dyDescent="0.25"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3"/>
      <c r="M60" s="12" t="s">
        <v>35</v>
      </c>
      <c r="N60" s="14">
        <f>(N57-N55)/N55</f>
        <v>7.1684587813618901E-3</v>
      </c>
      <c r="P60" s="41">
        <v>39508</v>
      </c>
      <c r="Q60" s="2">
        <f t="shared" ca="1" si="1"/>
        <v>213.44800000000001</v>
      </c>
      <c r="R60" s="2">
        <f t="shared" ca="1" si="2"/>
        <v>175.4</v>
      </c>
      <c r="S60" s="1">
        <f t="shared" ca="1" si="3"/>
        <v>107.098845960863</v>
      </c>
      <c r="T60" s="1">
        <f t="shared" ca="1" si="4"/>
        <v>109.28348909657322</v>
      </c>
    </row>
    <row r="61" spans="2:20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P61" s="41">
        <v>39539</v>
      </c>
      <c r="Q61" s="2">
        <f t="shared" ca="1" si="1"/>
        <v>213.94200000000001</v>
      </c>
      <c r="R61" s="2">
        <f t="shared" ca="1" si="2"/>
        <v>175.9</v>
      </c>
      <c r="S61" s="1">
        <f t="shared" ca="1" si="3"/>
        <v>107.34671349724034</v>
      </c>
      <c r="T61" s="1">
        <f t="shared" ca="1" si="4"/>
        <v>109.59501557632399</v>
      </c>
    </row>
    <row r="62" spans="2:20" x14ac:dyDescent="0.25">
      <c r="B62" s="7" t="s">
        <v>5</v>
      </c>
      <c r="P62" s="41">
        <v>39569</v>
      </c>
      <c r="Q62" s="2">
        <f t="shared" ca="1" si="1"/>
        <v>215.208</v>
      </c>
      <c r="R62" s="2">
        <f t="shared" ca="1" si="2"/>
        <v>178.4</v>
      </c>
      <c r="S62" s="1">
        <f t="shared" ca="1" si="3"/>
        <v>107.98193677872554</v>
      </c>
      <c r="T62" s="1">
        <f t="shared" ca="1" si="4"/>
        <v>111.15264797507788</v>
      </c>
    </row>
    <row r="63" spans="2:20" x14ac:dyDescent="0.25">
      <c r="P63" s="41">
        <v>39600</v>
      </c>
      <c r="Q63" s="2">
        <f t="shared" ca="1" si="1"/>
        <v>217.46299999999999</v>
      </c>
      <c r="R63" s="2">
        <f t="shared" ca="1" si="2"/>
        <v>181.2</v>
      </c>
      <c r="S63" s="1">
        <f t="shared" ca="1" si="3"/>
        <v>109.11339688911188</v>
      </c>
      <c r="T63" s="1">
        <f t="shared" ca="1" si="4"/>
        <v>112.89719626168224</v>
      </c>
    </row>
    <row r="64" spans="2:20" x14ac:dyDescent="0.25">
      <c r="P64" s="41">
        <v>39630</v>
      </c>
      <c r="Q64" s="2">
        <f t="shared" ca="1" si="1"/>
        <v>219.01599999999999</v>
      </c>
      <c r="R64" s="2">
        <f t="shared" ca="1" si="2"/>
        <v>183.4</v>
      </c>
      <c r="S64" s="1">
        <f t="shared" ca="1" si="3"/>
        <v>109.89262418464625</v>
      </c>
      <c r="T64" s="1">
        <f t="shared" ca="1" si="4"/>
        <v>114.26791277258567</v>
      </c>
    </row>
    <row r="65" spans="16:20" x14ac:dyDescent="0.25">
      <c r="P65" s="41">
        <v>39661</v>
      </c>
      <c r="Q65" s="2">
        <f t="shared" ca="1" si="1"/>
        <v>218.69</v>
      </c>
      <c r="R65" s="2">
        <f t="shared" ca="1" si="2"/>
        <v>182</v>
      </c>
      <c r="S65" s="1">
        <f t="shared" ca="1" si="3"/>
        <v>109.72905168088309</v>
      </c>
      <c r="T65" s="1">
        <f t="shared" ca="1" si="4"/>
        <v>113.39563862928348</v>
      </c>
    </row>
    <row r="66" spans="16:20" x14ac:dyDescent="0.25">
      <c r="P66" s="41">
        <v>39692</v>
      </c>
      <c r="Q66" s="2">
        <f t="shared" ca="1" si="1"/>
        <v>218.87700000000001</v>
      </c>
      <c r="R66" s="2">
        <f t="shared" ca="1" si="2"/>
        <v>182.7</v>
      </c>
      <c r="S66" s="1">
        <f t="shared" ca="1" si="3"/>
        <v>109.82288008028098</v>
      </c>
      <c r="T66" s="1">
        <f t="shared" ca="1" si="4"/>
        <v>113.83177570093457</v>
      </c>
    </row>
    <row r="67" spans="16:20" x14ac:dyDescent="0.25">
      <c r="P67" s="41">
        <v>39722</v>
      </c>
      <c r="Q67" s="2">
        <f t="shared" ca="1" si="1"/>
        <v>216.995</v>
      </c>
      <c r="R67" s="2">
        <f t="shared" ca="1" si="2"/>
        <v>178.3</v>
      </c>
      <c r="S67" s="1">
        <f t="shared" ca="1" si="3"/>
        <v>108.87857501254391</v>
      </c>
      <c r="T67" s="1">
        <f t="shared" ca="1" si="4"/>
        <v>111.09034267912774</v>
      </c>
    </row>
    <row r="68" spans="16:20" x14ac:dyDescent="0.25">
      <c r="P68" s="41">
        <v>39753</v>
      </c>
      <c r="Q68" s="2">
        <f t="shared" ca="1" si="1"/>
        <v>213.15299999999999</v>
      </c>
      <c r="R68" s="2">
        <f t="shared" ca="1" si="2"/>
        <v>172.9</v>
      </c>
      <c r="S68" s="1">
        <f t="shared" ca="1" si="3"/>
        <v>106.95082789764174</v>
      </c>
      <c r="T68" s="1">
        <f t="shared" ca="1" si="4"/>
        <v>107.72585669781931</v>
      </c>
    </row>
    <row r="69" spans="16:20" x14ac:dyDescent="0.25">
      <c r="P69" s="41">
        <v>39783</v>
      </c>
      <c r="Q69" s="2">
        <f t="shared" ca="1" si="1"/>
        <v>211.398</v>
      </c>
      <c r="R69" s="2">
        <f t="shared" ca="1" si="2"/>
        <v>169.7</v>
      </c>
      <c r="S69" s="1">
        <f t="shared" ca="1" si="3"/>
        <v>106.07024586051179</v>
      </c>
      <c r="T69" s="1">
        <f t="shared" ca="1" si="4"/>
        <v>105.73208722741431</v>
      </c>
    </row>
    <row r="70" spans="16:20" x14ac:dyDescent="0.25">
      <c r="P70" s="41">
        <v>39814</v>
      </c>
      <c r="Q70" s="2">
        <f t="shared" ca="1" si="1"/>
        <v>211.93299999999999</v>
      </c>
      <c r="R70" s="2">
        <f t="shared" ca="1" si="2"/>
        <v>170.8</v>
      </c>
      <c r="S70" s="1">
        <f t="shared" ca="1" si="3"/>
        <v>106.33868539889613</v>
      </c>
      <c r="T70" s="1">
        <f t="shared" ca="1" si="4"/>
        <v>106.41744548286604</v>
      </c>
    </row>
    <row r="71" spans="16:20" x14ac:dyDescent="0.25">
      <c r="P71" s="41">
        <v>39845</v>
      </c>
      <c r="Q71" s="2">
        <f t="shared" ca="1" si="1"/>
        <v>212.70500000000001</v>
      </c>
      <c r="R71" s="2">
        <f t="shared" ca="1" si="2"/>
        <v>170.6</v>
      </c>
      <c r="S71" s="1">
        <f t="shared" ca="1" si="3"/>
        <v>106.72604114400401</v>
      </c>
      <c r="T71" s="1">
        <f t="shared" ca="1" si="4"/>
        <v>106.29283489096572</v>
      </c>
    </row>
    <row r="72" spans="16:20" x14ac:dyDescent="0.25">
      <c r="P72" s="41">
        <v>39873</v>
      </c>
      <c r="Q72" s="2">
        <f t="shared" ca="1" si="1"/>
        <v>212.495</v>
      </c>
      <c r="R72" s="2">
        <f t="shared" ca="1" si="2"/>
        <v>169.1</v>
      </c>
      <c r="S72" s="1">
        <f t="shared" ca="1" si="3"/>
        <v>106.62067235323633</v>
      </c>
      <c r="T72" s="1">
        <f t="shared" ca="1" si="4"/>
        <v>105.3582554517134</v>
      </c>
    </row>
    <row r="73" spans="16:20" x14ac:dyDescent="0.25">
      <c r="P73" s="41">
        <v>39904</v>
      </c>
      <c r="Q73" s="2">
        <f t="shared" ca="1" si="1"/>
        <v>212.709</v>
      </c>
      <c r="R73" s="2">
        <f t="shared" ca="1" si="2"/>
        <v>170</v>
      </c>
      <c r="S73" s="1">
        <f t="shared" ca="1" si="3"/>
        <v>106.72804816859005</v>
      </c>
      <c r="T73" s="1">
        <f t="shared" ca="1" si="4"/>
        <v>105.91900311526479</v>
      </c>
    </row>
    <row r="74" spans="16:20" x14ac:dyDescent="0.25">
      <c r="P74" s="41">
        <v>39934</v>
      </c>
      <c r="Q74" s="2">
        <f t="shared" ca="1" si="1"/>
        <v>213.02199999999999</v>
      </c>
      <c r="R74" s="2">
        <f t="shared" ca="1" si="2"/>
        <v>170.3</v>
      </c>
      <c r="S74" s="1">
        <f t="shared" ca="1" si="3"/>
        <v>106.88509784244854</v>
      </c>
      <c r="T74" s="1">
        <f t="shared" ca="1" si="4"/>
        <v>106.10591900311528</v>
      </c>
    </row>
    <row r="75" spans="16:20" x14ac:dyDescent="0.25">
      <c r="P75" s="41">
        <v>39965</v>
      </c>
      <c r="Q75" s="2">
        <f t="shared" ca="1" si="1"/>
        <v>214.79</v>
      </c>
      <c r="R75" s="2">
        <f t="shared" ca="1" si="2"/>
        <v>173.5</v>
      </c>
      <c r="S75" s="1">
        <f t="shared" ca="1" si="3"/>
        <v>107.77220270948318</v>
      </c>
      <c r="T75" s="1">
        <f t="shared" ca="1" si="4"/>
        <v>108.09968847352025</v>
      </c>
    </row>
    <row r="76" spans="16:20" x14ac:dyDescent="0.25">
      <c r="P76" s="41">
        <v>39995</v>
      </c>
      <c r="Q76" s="2">
        <f t="shared" ca="1" si="1"/>
        <v>214.726</v>
      </c>
      <c r="R76" s="2">
        <f t="shared" ca="1" si="2"/>
        <v>171.5</v>
      </c>
      <c r="S76" s="1">
        <f t="shared" ca="1" si="3"/>
        <v>107.74009031610636</v>
      </c>
      <c r="T76" s="1">
        <f t="shared" ca="1" si="4"/>
        <v>106.85358255451713</v>
      </c>
    </row>
    <row r="77" spans="16:20" x14ac:dyDescent="0.25">
      <c r="P77" s="41">
        <v>40026</v>
      </c>
      <c r="Q77" s="2">
        <f t="shared" ca="1" si="1"/>
        <v>215.44499999999999</v>
      </c>
      <c r="R77" s="2">
        <f t="shared" ca="1" si="2"/>
        <v>173.9</v>
      </c>
      <c r="S77" s="1">
        <f t="shared" ca="1" si="3"/>
        <v>108.10085298544907</v>
      </c>
      <c r="T77" s="1">
        <f t="shared" ca="1" si="4"/>
        <v>108.34890965732087</v>
      </c>
    </row>
    <row r="78" spans="16:20" x14ac:dyDescent="0.25">
      <c r="P78" s="41">
        <v>40057</v>
      </c>
      <c r="Q78" s="2">
        <f t="shared" ca="1" si="1"/>
        <v>215.86099999999999</v>
      </c>
      <c r="R78" s="2">
        <f t="shared" ca="1" si="2"/>
        <v>173.5</v>
      </c>
      <c r="S78" s="1">
        <f t="shared" ca="1" si="3"/>
        <v>108.30958354239839</v>
      </c>
      <c r="T78" s="1">
        <f t="shared" ca="1" si="4"/>
        <v>108.09968847352025</v>
      </c>
    </row>
    <row r="79" spans="16:20" x14ac:dyDescent="0.25">
      <c r="P79" s="41">
        <v>40087</v>
      </c>
      <c r="Q79" s="2">
        <f t="shared" ca="1" si="1"/>
        <v>216.50899999999999</v>
      </c>
      <c r="R79" s="2">
        <f t="shared" ca="1" si="2"/>
        <v>174.3</v>
      </c>
      <c r="S79" s="1">
        <f t="shared" ca="1" si="3"/>
        <v>108.63472152533866</v>
      </c>
      <c r="T79" s="1">
        <f t="shared" ca="1" si="4"/>
        <v>108.5981308411215</v>
      </c>
    </row>
    <row r="80" spans="16:20" x14ac:dyDescent="0.25">
      <c r="P80" s="41">
        <v>40118</v>
      </c>
      <c r="Q80" s="2">
        <f t="shared" ca="1" si="1"/>
        <v>217.23400000000001</v>
      </c>
      <c r="R80" s="2">
        <f t="shared" ca="1" si="2"/>
        <v>176.6</v>
      </c>
      <c r="S80" s="1">
        <f t="shared" ca="1" si="3"/>
        <v>108.99849473156047</v>
      </c>
      <c r="T80" s="1">
        <f t="shared" ca="1" si="4"/>
        <v>110.03115264797508</v>
      </c>
    </row>
    <row r="81" spans="16:20" x14ac:dyDescent="0.25">
      <c r="P81" s="41">
        <v>40148</v>
      </c>
      <c r="Q81" s="2">
        <f t="shared" ca="1" si="1"/>
        <v>217.34700000000001</v>
      </c>
      <c r="R81" s="2">
        <f t="shared" ca="1" si="2"/>
        <v>177.1</v>
      </c>
      <c r="S81" s="1">
        <f t="shared" ca="1" si="3"/>
        <v>109.0551931761164</v>
      </c>
      <c r="T81" s="1">
        <f t="shared" ca="1" si="4"/>
        <v>110.34267912772586</v>
      </c>
    </row>
    <row r="82" spans="16:20" x14ac:dyDescent="0.25">
      <c r="P82" s="41">
        <v>40179</v>
      </c>
      <c r="Q82" s="2">
        <f t="shared" ca="1" si="1"/>
        <v>217.488</v>
      </c>
      <c r="R82" s="2">
        <f t="shared" ca="1" si="2"/>
        <v>178.9</v>
      </c>
      <c r="S82" s="1">
        <f t="shared" ca="1" si="3"/>
        <v>109.12594079277471</v>
      </c>
      <c r="T82" s="1">
        <f t="shared" ca="1" si="4"/>
        <v>111.46417445482865</v>
      </c>
    </row>
    <row r="83" spans="16:20" x14ac:dyDescent="0.25">
      <c r="P83" s="41">
        <v>40210</v>
      </c>
      <c r="Q83" s="2">
        <f t="shared" ca="1" si="1"/>
        <v>217.28100000000001</v>
      </c>
      <c r="R83" s="2">
        <f t="shared" ca="1" si="2"/>
        <v>177.7</v>
      </c>
      <c r="S83" s="1">
        <f t="shared" ca="1" si="3"/>
        <v>109.02207727044654</v>
      </c>
      <c r="T83" s="1">
        <f t="shared" ca="1" si="4"/>
        <v>110.71651090342678</v>
      </c>
    </row>
    <row r="84" spans="16:20" x14ac:dyDescent="0.25">
      <c r="P84" s="41">
        <v>40238</v>
      </c>
      <c r="Q84" s="2">
        <f t="shared" ca="1" si="1"/>
        <v>217.35300000000001</v>
      </c>
      <c r="R84" s="2">
        <f t="shared" ca="1" si="2"/>
        <v>178.9</v>
      </c>
      <c r="S84" s="1">
        <f t="shared" ca="1" si="3"/>
        <v>109.05820371299548</v>
      </c>
      <c r="T84" s="1">
        <f t="shared" ca="1" si="4"/>
        <v>111.46417445482865</v>
      </c>
    </row>
    <row r="85" spans="16:20" x14ac:dyDescent="0.25">
      <c r="P85" s="41">
        <v>40269</v>
      </c>
      <c r="Q85" s="2">
        <f t="shared" ca="1" si="1"/>
        <v>217.40299999999999</v>
      </c>
      <c r="R85" s="2">
        <f t="shared" ca="1" si="2"/>
        <v>178.9</v>
      </c>
      <c r="S85" s="1">
        <f t="shared" ca="1" si="3"/>
        <v>109.08329152032113</v>
      </c>
      <c r="T85" s="1">
        <f t="shared" ca="1" si="4"/>
        <v>111.46417445482865</v>
      </c>
    </row>
    <row r="86" spans="16:20" x14ac:dyDescent="0.25">
      <c r="P86" s="41">
        <v>40299</v>
      </c>
      <c r="Q86" s="2">
        <f t="shared" ca="1" si="1"/>
        <v>217.29</v>
      </c>
      <c r="R86" s="2">
        <f t="shared" ca="1" si="2"/>
        <v>178.9</v>
      </c>
      <c r="S86" s="1">
        <f t="shared" ca="1" si="3"/>
        <v>109.02659307576516</v>
      </c>
      <c r="T86" s="1">
        <f t="shared" ca="1" si="4"/>
        <v>111.46417445482865</v>
      </c>
    </row>
    <row r="87" spans="16:20" x14ac:dyDescent="0.25">
      <c r="P87" s="41">
        <v>40330</v>
      </c>
      <c r="Q87" s="2">
        <f t="shared" ca="1" si="1"/>
        <v>217.19900000000001</v>
      </c>
      <c r="R87" s="2">
        <f t="shared" ca="1" si="2"/>
        <v>178.3</v>
      </c>
      <c r="S87" s="1">
        <f t="shared" ca="1" si="3"/>
        <v>108.98093326643252</v>
      </c>
      <c r="T87" s="1">
        <f t="shared" ca="1" si="4"/>
        <v>111.09034267912774</v>
      </c>
    </row>
    <row r="88" spans="16:20" x14ac:dyDescent="0.25">
      <c r="P88" s="41">
        <v>40360</v>
      </c>
      <c r="Q88" s="2">
        <f t="shared" ca="1" si="1"/>
        <v>217.60499999999999</v>
      </c>
      <c r="R88" s="2">
        <f t="shared" ca="1" si="2"/>
        <v>178.5</v>
      </c>
      <c r="S88" s="1">
        <f t="shared" ca="1" si="3"/>
        <v>109.18464626191671</v>
      </c>
      <c r="T88" s="1">
        <f t="shared" ca="1" si="4"/>
        <v>111.21495327102804</v>
      </c>
    </row>
    <row r="89" spans="16:20" x14ac:dyDescent="0.25">
      <c r="P89" s="41">
        <v>40391</v>
      </c>
      <c r="Q89" s="2">
        <f t="shared" ca="1" si="1"/>
        <v>217.923</v>
      </c>
      <c r="R89" s="2">
        <f t="shared" ca="1" si="2"/>
        <v>179.4</v>
      </c>
      <c r="S89" s="1">
        <f t="shared" ca="1" si="3"/>
        <v>109.34420471650776</v>
      </c>
      <c r="T89" s="1">
        <f t="shared" ca="1" si="4"/>
        <v>111.77570093457945</v>
      </c>
    </row>
    <row r="90" spans="16:20" x14ac:dyDescent="0.25">
      <c r="P90" s="41">
        <v>40422</v>
      </c>
      <c r="Q90" s="2">
        <f t="shared" ca="1" si="1"/>
        <v>218.27500000000001</v>
      </c>
      <c r="R90" s="2">
        <f t="shared" ca="1" si="2"/>
        <v>180.1</v>
      </c>
      <c r="S90" s="1">
        <f t="shared" ca="1" si="3"/>
        <v>109.52082288008027</v>
      </c>
      <c r="T90" s="1">
        <f t="shared" ca="1" si="4"/>
        <v>112.21183800623054</v>
      </c>
    </row>
    <row r="91" spans="16:20" x14ac:dyDescent="0.25">
      <c r="P91" s="41">
        <v>40452</v>
      </c>
      <c r="Q91" s="2">
        <f t="shared" ca="1" si="1"/>
        <v>219.035</v>
      </c>
      <c r="R91" s="2">
        <f t="shared" ca="1" si="2"/>
        <v>181.6</v>
      </c>
      <c r="S91" s="1">
        <f t="shared" ca="1" si="3"/>
        <v>109.90215755143001</v>
      </c>
      <c r="T91" s="1">
        <f t="shared" ca="1" si="4"/>
        <v>113.14641744548285</v>
      </c>
    </row>
    <row r="92" spans="16:20" x14ac:dyDescent="0.25">
      <c r="P92" s="41">
        <v>40483</v>
      </c>
      <c r="Q92" s="2">
        <f t="shared" ca="1" si="1"/>
        <v>219.59</v>
      </c>
      <c r="R92" s="2">
        <f t="shared" ca="1" si="2"/>
        <v>182.4</v>
      </c>
      <c r="S92" s="1">
        <f t="shared" ca="1" si="3"/>
        <v>110.18063221274461</v>
      </c>
      <c r="T92" s="1">
        <f t="shared" ca="1" si="4"/>
        <v>113.64485981308412</v>
      </c>
    </row>
    <row r="93" spans="16:20" x14ac:dyDescent="0.25">
      <c r="P93" s="41">
        <v>40513</v>
      </c>
      <c r="Q93" s="2">
        <f t="shared" ca="1" si="1"/>
        <v>220.47200000000001</v>
      </c>
      <c r="R93" s="2">
        <f t="shared" ca="1" si="2"/>
        <v>183.9</v>
      </c>
      <c r="S93" s="1">
        <f t="shared" ca="1" si="3"/>
        <v>110.6231811339689</v>
      </c>
      <c r="T93" s="1">
        <f t="shared" ca="1" si="4"/>
        <v>114.57943925233644</v>
      </c>
    </row>
    <row r="94" spans="16:20" x14ac:dyDescent="0.25">
      <c r="P94" s="41">
        <v>40544</v>
      </c>
      <c r="Q94" s="2">
        <f t="shared" ca="1" si="1"/>
        <v>221.148</v>
      </c>
      <c r="R94" s="2">
        <f t="shared" ca="1" si="2"/>
        <v>185.4</v>
      </c>
      <c r="S94" s="1">
        <f t="shared" ca="1" si="3"/>
        <v>110.96236828901154</v>
      </c>
      <c r="T94" s="1">
        <f t="shared" ca="1" si="4"/>
        <v>115.51401869158879</v>
      </c>
    </row>
    <row r="95" spans="16:20" x14ac:dyDescent="0.25">
      <c r="P95" s="41">
        <v>40575</v>
      </c>
      <c r="Q95" s="2">
        <f t="shared" ca="1" si="1"/>
        <v>221.904</v>
      </c>
      <c r="R95" s="2">
        <f t="shared" ca="1" si="2"/>
        <v>187.3</v>
      </c>
      <c r="S95" s="1">
        <f t="shared" ca="1" si="3"/>
        <v>111.34169593577521</v>
      </c>
      <c r="T95" s="1">
        <f t="shared" ca="1" si="4"/>
        <v>116.69781931464176</v>
      </c>
    </row>
    <row r="96" spans="16:20" x14ac:dyDescent="0.25">
      <c r="P96" s="41">
        <v>40603</v>
      </c>
      <c r="Q96" s="2">
        <f t="shared" ca="1" si="1"/>
        <v>223.04400000000001</v>
      </c>
      <c r="R96" s="2">
        <f t="shared" ca="1" si="2"/>
        <v>188.6</v>
      </c>
      <c r="S96" s="1">
        <f t="shared" ca="1" si="3"/>
        <v>111.9136979427998</v>
      </c>
      <c r="T96" s="1">
        <f t="shared" ca="1" si="4"/>
        <v>117.50778816199376</v>
      </c>
    </row>
    <row r="97" spans="16:20" x14ac:dyDescent="0.25">
      <c r="P97" s="41">
        <v>40634</v>
      </c>
      <c r="Q97" s="2">
        <f t="shared" ca="1" si="1"/>
        <v>224.06</v>
      </c>
      <c r="R97" s="2">
        <f t="shared" ca="1" si="2"/>
        <v>190.2</v>
      </c>
      <c r="S97" s="1">
        <f t="shared" ca="1" si="3"/>
        <v>112.42348218765679</v>
      </c>
      <c r="T97" s="1">
        <f t="shared" ca="1" si="4"/>
        <v>118.50467289719626</v>
      </c>
    </row>
    <row r="98" spans="16:20" x14ac:dyDescent="0.25">
      <c r="P98" s="41">
        <v>40664</v>
      </c>
      <c r="Q98" s="2">
        <f t="shared" ca="1" si="1"/>
        <v>224.869</v>
      </c>
      <c r="R98" s="2">
        <f t="shared" ca="1" si="2"/>
        <v>191.2</v>
      </c>
      <c r="S98" s="1">
        <f t="shared" ca="1" si="3"/>
        <v>112.82940291018564</v>
      </c>
      <c r="T98" s="1">
        <f t="shared" ca="1" si="4"/>
        <v>119.12772585669782</v>
      </c>
    </row>
    <row r="99" spans="16:20" x14ac:dyDescent="0.25">
      <c r="P99" s="41">
        <v>40695</v>
      </c>
      <c r="Q99" s="2">
        <f t="shared" ref="Q99:Q141" ca="1" si="6">OFFSET($B$32,MATCH(YEAR($P99),$B$32:$B$42,0)-1,MATCH(LEFT(TEXT($P99,"mmm"),3),$B$32:$N$32,0)-1)</f>
        <v>224.84100000000001</v>
      </c>
      <c r="R99" s="2">
        <f t="shared" ref="R99:R141" ca="1" si="7">OFFSET($B$48,MATCH(YEAR($P99),$B$48:$B$58,0)-1,MATCH(LEFT(TEXT($P99,"mmm"),3),$B$48:$N$48,0)-1)</f>
        <v>190.6</v>
      </c>
      <c r="S99" s="1">
        <f t="shared" ref="S99:S103" ca="1" si="8">Q99/Q$34*100</f>
        <v>112.81535373808329</v>
      </c>
      <c r="T99" s="1">
        <f t="shared" ref="T99:T103" ca="1" si="9">R99/R$34*100</f>
        <v>118.75389408099689</v>
      </c>
    </row>
    <row r="100" spans="16:20" x14ac:dyDescent="0.25">
      <c r="P100" s="41">
        <v>40725</v>
      </c>
      <c r="Q100" s="2">
        <f t="shared" ca="1" si="6"/>
        <v>225.41900000000001</v>
      </c>
      <c r="R100" s="2">
        <f t="shared" ca="1" si="7"/>
        <v>191.3</v>
      </c>
      <c r="S100" s="1">
        <f t="shared" ca="1" si="8"/>
        <v>113.10536879076768</v>
      </c>
      <c r="T100" s="1">
        <f t="shared" ca="1" si="9"/>
        <v>119.19003115264799</v>
      </c>
    </row>
    <row r="101" spans="16:20" x14ac:dyDescent="0.25">
      <c r="P101" s="41">
        <v>40756</v>
      </c>
      <c r="Q101" s="2">
        <f t="shared" ca="1" si="6"/>
        <v>226.08199999999999</v>
      </c>
      <c r="R101" s="2">
        <f t="shared" ca="1" si="7"/>
        <v>191.1</v>
      </c>
      <c r="S101" s="1">
        <f t="shared" ca="1" si="8"/>
        <v>113.43803311590565</v>
      </c>
      <c r="T101" s="1">
        <f t="shared" ca="1" si="9"/>
        <v>119.06542056074767</v>
      </c>
    </row>
    <row r="102" spans="16:20" x14ac:dyDescent="0.25">
      <c r="P102" s="41">
        <v>40787</v>
      </c>
      <c r="Q102" s="2">
        <f t="shared" ca="1" si="6"/>
        <v>226.67599999999999</v>
      </c>
      <c r="R102" s="2">
        <f t="shared" ca="1" si="7"/>
        <v>192.7</v>
      </c>
      <c r="S102" s="1">
        <f t="shared" ca="1" si="8"/>
        <v>113.73607626693425</v>
      </c>
      <c r="T102" s="1">
        <f t="shared" ca="1" si="9"/>
        <v>120.06230529595014</v>
      </c>
    </row>
    <row r="103" spans="16:20" x14ac:dyDescent="0.25">
      <c r="P103" s="41">
        <v>40817</v>
      </c>
      <c r="Q103" s="2">
        <f t="shared" ca="1" si="6"/>
        <v>226.81100000000001</v>
      </c>
      <c r="R103" s="2">
        <f t="shared" ca="1" si="7"/>
        <v>192.4</v>
      </c>
      <c r="S103" s="1">
        <f t="shared" ca="1" si="8"/>
        <v>113.8038133467135</v>
      </c>
      <c r="T103" s="1">
        <f t="shared" ca="1" si="9"/>
        <v>119.87538940809969</v>
      </c>
    </row>
    <row r="104" spans="16:20" x14ac:dyDescent="0.25">
      <c r="P104" s="41">
        <v>40848</v>
      </c>
      <c r="Q104" s="2">
        <f t="shared" ca="1" si="6"/>
        <v>227.15700000000001</v>
      </c>
      <c r="R104" s="2">
        <f t="shared" ca="1" si="7"/>
        <v>192.8</v>
      </c>
      <c r="S104" s="1">
        <f t="shared" ref="S104:S141" ca="1" si="10">Q104/Q$34*100</f>
        <v>113.97742097340694</v>
      </c>
      <c r="T104" s="1">
        <f t="shared" ref="T104:T141" ca="1" si="11">R104/R$34*100</f>
        <v>120.12461059190032</v>
      </c>
    </row>
    <row r="105" spans="16:20" x14ac:dyDescent="0.25">
      <c r="P105" s="41">
        <v>40878</v>
      </c>
      <c r="Q105" s="2">
        <f t="shared" ca="1" si="6"/>
        <v>227.14500000000001</v>
      </c>
      <c r="R105" s="2">
        <f t="shared" ca="1" si="7"/>
        <v>192.6</v>
      </c>
      <c r="S105" s="1">
        <f t="shared" ca="1" si="10"/>
        <v>113.97139989964877</v>
      </c>
      <c r="T105" s="1">
        <f t="shared" ca="1" si="11"/>
        <v>120</v>
      </c>
    </row>
    <row r="106" spans="16:20" x14ac:dyDescent="0.25">
      <c r="P106" s="41">
        <v>40909</v>
      </c>
      <c r="Q106" s="2">
        <f t="shared" ca="1" si="6"/>
        <v>227.75899999999999</v>
      </c>
      <c r="R106" s="2">
        <f t="shared" ca="1" si="7"/>
        <v>193.2</v>
      </c>
      <c r="S106" s="1">
        <f t="shared" ca="1" si="10"/>
        <v>114.27947817360761</v>
      </c>
      <c r="T106" s="1">
        <f t="shared" ca="1" si="11"/>
        <v>120.37383177570094</v>
      </c>
    </row>
    <row r="107" spans="16:20" x14ac:dyDescent="0.25">
      <c r="P107" s="41">
        <v>40940</v>
      </c>
      <c r="Q107" s="2">
        <f t="shared" ca="1" si="6"/>
        <v>228.285</v>
      </c>
      <c r="R107" s="2">
        <f t="shared" ca="1" si="7"/>
        <v>193.7</v>
      </c>
      <c r="S107" s="1">
        <f t="shared" ca="1" si="10"/>
        <v>114.54340190667335</v>
      </c>
      <c r="T107" s="1">
        <f t="shared" ca="1" si="11"/>
        <v>120.6853582554517</v>
      </c>
    </row>
    <row r="108" spans="16:20" x14ac:dyDescent="0.25">
      <c r="P108" s="41">
        <v>40969</v>
      </c>
      <c r="Q108" s="2">
        <f t="shared" ca="1" si="6"/>
        <v>228.86600000000001</v>
      </c>
      <c r="R108" s="2">
        <f t="shared" ca="1" si="7"/>
        <v>193.9</v>
      </c>
      <c r="S108" s="1">
        <f t="shared" ca="1" si="10"/>
        <v>114.83492222779729</v>
      </c>
      <c r="T108" s="1">
        <f t="shared" ca="1" si="11"/>
        <v>120.80996884735202</v>
      </c>
    </row>
    <row r="109" spans="16:20" x14ac:dyDescent="0.25">
      <c r="P109" s="41">
        <v>41000</v>
      </c>
      <c r="Q109" s="2">
        <f t="shared" ca="1" si="6"/>
        <v>229.172</v>
      </c>
      <c r="R109" s="2">
        <f t="shared" ca="1" si="7"/>
        <v>193.5</v>
      </c>
      <c r="S109" s="1">
        <f t="shared" ca="1" si="10"/>
        <v>114.98845960863019</v>
      </c>
      <c r="T109" s="1">
        <f t="shared" ca="1" si="11"/>
        <v>120.56074766355141</v>
      </c>
    </row>
    <row r="110" spans="16:20" x14ac:dyDescent="0.25">
      <c r="P110" s="41">
        <v>41030</v>
      </c>
      <c r="Q110" s="2">
        <f t="shared" ca="1" si="6"/>
        <v>228.785</v>
      </c>
      <c r="R110" s="2">
        <f t="shared" ca="1" si="7"/>
        <v>192.7</v>
      </c>
      <c r="S110" s="1">
        <f t="shared" ca="1" si="10"/>
        <v>114.79427997992974</v>
      </c>
      <c r="T110" s="1">
        <f t="shared" ca="1" si="11"/>
        <v>120.06230529595014</v>
      </c>
    </row>
    <row r="111" spans="16:20" x14ac:dyDescent="0.25">
      <c r="P111" s="41">
        <v>41061</v>
      </c>
      <c r="Q111" s="2">
        <f t="shared" ca="1" si="6"/>
        <v>228.626</v>
      </c>
      <c r="R111" s="2">
        <f t="shared" ca="1" si="7"/>
        <v>192.1</v>
      </c>
      <c r="S111" s="1">
        <f t="shared" ca="1" si="10"/>
        <v>114.71450075263421</v>
      </c>
      <c r="T111" s="1">
        <f t="shared" ca="1" si="11"/>
        <v>119.68847352024923</v>
      </c>
    </row>
    <row r="112" spans="16:20" x14ac:dyDescent="0.25">
      <c r="P112" s="41">
        <v>41091</v>
      </c>
      <c r="Q112" s="2">
        <f t="shared" ca="1" si="6"/>
        <v>228.584</v>
      </c>
      <c r="R112" s="2">
        <f t="shared" ca="1" si="7"/>
        <v>192.4</v>
      </c>
      <c r="S112" s="1">
        <f t="shared" ca="1" si="10"/>
        <v>114.69342699448069</v>
      </c>
      <c r="T112" s="1">
        <f t="shared" ca="1" si="11"/>
        <v>119.87538940809969</v>
      </c>
    </row>
    <row r="113" spans="16:20" x14ac:dyDescent="0.25">
      <c r="P113" s="41">
        <v>41122</v>
      </c>
      <c r="Q113" s="2">
        <f t="shared" ca="1" si="6"/>
        <v>229.911</v>
      </c>
      <c r="R113" s="2">
        <f t="shared" ca="1" si="7"/>
        <v>194.7</v>
      </c>
      <c r="S113" s="1">
        <f t="shared" ca="1" si="10"/>
        <v>115.35925740090316</v>
      </c>
      <c r="T113" s="1">
        <f t="shared" ca="1" si="11"/>
        <v>121.30841121495325</v>
      </c>
    </row>
    <row r="114" spans="16:20" x14ac:dyDescent="0.25">
      <c r="P114" s="41">
        <v>41153</v>
      </c>
      <c r="Q114" s="2">
        <f t="shared" ca="1" si="6"/>
        <v>231.10400000000001</v>
      </c>
      <c r="R114" s="2">
        <f t="shared" ca="1" si="7"/>
        <v>196.6</v>
      </c>
      <c r="S114" s="1">
        <f t="shared" ca="1" si="10"/>
        <v>115.95785248369293</v>
      </c>
      <c r="T114" s="1">
        <f t="shared" ca="1" si="11"/>
        <v>122.49221183800623</v>
      </c>
    </row>
    <row r="115" spans="16:20" x14ac:dyDescent="0.25">
      <c r="P115" s="41">
        <v>41183</v>
      </c>
      <c r="Q115" s="2">
        <f t="shared" ca="1" si="6"/>
        <v>231.74100000000001</v>
      </c>
      <c r="R115" s="2">
        <f t="shared" ca="1" si="7"/>
        <v>196.9</v>
      </c>
      <c r="S115" s="1">
        <f t="shared" ca="1" si="10"/>
        <v>116.27747114902158</v>
      </c>
      <c r="T115" s="1">
        <f t="shared" ca="1" si="11"/>
        <v>122.6791277258567</v>
      </c>
    </row>
    <row r="116" spans="16:20" x14ac:dyDescent="0.25">
      <c r="P116" s="41">
        <v>41214</v>
      </c>
      <c r="Q116" s="2">
        <f t="shared" ca="1" si="6"/>
        <v>231.202</v>
      </c>
      <c r="R116" s="2">
        <f t="shared" ca="1" si="7"/>
        <v>195.5</v>
      </c>
      <c r="S116" s="1">
        <f t="shared" ca="1" si="10"/>
        <v>116.00702458605116</v>
      </c>
      <c r="T116" s="1">
        <f t="shared" ca="1" si="11"/>
        <v>121.80685358255452</v>
      </c>
    </row>
    <row r="117" spans="16:20" x14ac:dyDescent="0.25">
      <c r="P117" s="41">
        <v>41244</v>
      </c>
      <c r="Q117" s="2">
        <f t="shared" ca="1" si="6"/>
        <v>231.16499999999999</v>
      </c>
      <c r="R117" s="2">
        <f t="shared" ca="1" si="7"/>
        <v>195.3</v>
      </c>
      <c r="S117" s="1">
        <f t="shared" ca="1" si="10"/>
        <v>115.98845960863019</v>
      </c>
      <c r="T117" s="1">
        <f t="shared" ca="1" si="11"/>
        <v>121.68224299065422</v>
      </c>
    </row>
    <row r="118" spans="16:20" x14ac:dyDescent="0.25">
      <c r="P118" s="41">
        <v>41275</v>
      </c>
      <c r="Q118" s="2">
        <f t="shared" ca="1" si="6"/>
        <v>231.44399999999999</v>
      </c>
      <c r="R118" s="2">
        <f t="shared" ca="1" si="7"/>
        <v>196</v>
      </c>
      <c r="S118" s="1">
        <f t="shared" ca="1" si="10"/>
        <v>116.12844957350725</v>
      </c>
      <c r="T118" s="1">
        <f t="shared" ca="1" si="11"/>
        <v>122.11838006230529</v>
      </c>
    </row>
    <row r="119" spans="16:20" x14ac:dyDescent="0.25">
      <c r="P119" s="41">
        <v>41306</v>
      </c>
      <c r="Q119" s="2">
        <f t="shared" ca="1" si="6"/>
        <v>232.803</v>
      </c>
      <c r="R119" s="2">
        <f t="shared" ca="1" si="7"/>
        <v>197.1</v>
      </c>
      <c r="S119" s="1">
        <f t="shared" ca="1" si="10"/>
        <v>116.81033617661815</v>
      </c>
      <c r="T119" s="1">
        <f t="shared" ca="1" si="11"/>
        <v>122.80373831775702</v>
      </c>
    </row>
    <row r="120" spans="16:20" x14ac:dyDescent="0.25">
      <c r="P120" s="41">
        <v>41334</v>
      </c>
      <c r="Q120" s="2">
        <f t="shared" ca="1" si="6"/>
        <v>232.245</v>
      </c>
      <c r="R120" s="2">
        <f t="shared" ca="1" si="7"/>
        <v>196.1</v>
      </c>
      <c r="S120" s="1">
        <f t="shared" ca="1" si="10"/>
        <v>116.53035624686403</v>
      </c>
      <c r="T120" s="1">
        <f t="shared" ca="1" si="11"/>
        <v>122.18068535825546</v>
      </c>
    </row>
    <row r="121" spans="16:20" x14ac:dyDescent="0.25">
      <c r="P121" s="41">
        <v>41365</v>
      </c>
      <c r="Q121" s="2">
        <f t="shared" ca="1" si="6"/>
        <v>231.672</v>
      </c>
      <c r="R121" s="2">
        <f t="shared" ca="1" si="7"/>
        <v>194.7</v>
      </c>
      <c r="S121" s="1">
        <f t="shared" ca="1" si="10"/>
        <v>116.24284997491219</v>
      </c>
      <c r="T121" s="1">
        <f t="shared" ca="1" si="11"/>
        <v>121.30841121495325</v>
      </c>
    </row>
    <row r="122" spans="16:20" x14ac:dyDescent="0.25">
      <c r="P122" s="41">
        <v>41395</v>
      </c>
      <c r="Q122" s="2">
        <f t="shared" ca="1" si="6"/>
        <v>231.99</v>
      </c>
      <c r="R122" s="2">
        <f t="shared" ca="1" si="7"/>
        <v>196.1</v>
      </c>
      <c r="S122" s="1">
        <f t="shared" ca="1" si="10"/>
        <v>116.40240842950327</v>
      </c>
      <c r="T122" s="1">
        <f t="shared" ca="1" si="11"/>
        <v>122.18068535825546</v>
      </c>
    </row>
    <row r="123" spans="16:20" x14ac:dyDescent="0.25">
      <c r="P123" s="41">
        <v>41426</v>
      </c>
      <c r="Q123" s="2">
        <f t="shared" ca="1" si="6"/>
        <v>232.583</v>
      </c>
      <c r="R123" s="2">
        <f t="shared" ca="1" si="7"/>
        <v>196.4</v>
      </c>
      <c r="S123" s="1">
        <f t="shared" ca="1" si="10"/>
        <v>116.69994982438534</v>
      </c>
      <c r="T123" s="1">
        <f t="shared" ca="1" si="11"/>
        <v>122.36760124610593</v>
      </c>
    </row>
    <row r="124" spans="16:20" x14ac:dyDescent="0.25">
      <c r="P124" s="41">
        <v>41456</v>
      </c>
      <c r="Q124" s="2">
        <f t="shared" ca="1" si="6"/>
        <v>232.98</v>
      </c>
      <c r="R124" s="2">
        <f t="shared" ca="1" si="7"/>
        <v>196.4</v>
      </c>
      <c r="S124" s="1">
        <f t="shared" ca="1" si="10"/>
        <v>116.89914701455091</v>
      </c>
      <c r="T124" s="1">
        <f t="shared" ca="1" si="11"/>
        <v>122.36760124610593</v>
      </c>
    </row>
    <row r="125" spans="16:20" x14ac:dyDescent="0.25">
      <c r="P125" s="41">
        <v>41487</v>
      </c>
      <c r="Q125" s="2">
        <f t="shared" ca="1" si="6"/>
        <v>233.41300000000001</v>
      </c>
      <c r="R125" s="2">
        <f t="shared" ca="1" si="7"/>
        <v>197</v>
      </c>
      <c r="S125" s="1">
        <f t="shared" ca="1" si="10"/>
        <v>117.11640742599097</v>
      </c>
      <c r="T125" s="1">
        <f t="shared" ca="1" si="11"/>
        <v>122.74143302180684</v>
      </c>
    </row>
    <row r="126" spans="16:20" x14ac:dyDescent="0.25">
      <c r="P126" s="41">
        <v>41518</v>
      </c>
      <c r="Q126" s="2">
        <f t="shared" ca="1" si="6"/>
        <v>233.773</v>
      </c>
      <c r="R126" s="2">
        <f t="shared" ca="1" si="7"/>
        <v>197</v>
      </c>
      <c r="S126" s="1">
        <f t="shared" ca="1" si="10"/>
        <v>117.29703963873557</v>
      </c>
      <c r="T126" s="1">
        <f t="shared" ca="1" si="11"/>
        <v>122.74143302180684</v>
      </c>
    </row>
    <row r="127" spans="16:20" x14ac:dyDescent="0.25">
      <c r="P127" s="41">
        <v>41548</v>
      </c>
      <c r="Q127" s="2">
        <f t="shared" ca="1" si="6"/>
        <v>233.90299999999999</v>
      </c>
      <c r="R127" s="2">
        <f t="shared" ca="1" si="7"/>
        <v>197.4</v>
      </c>
      <c r="S127" s="1">
        <f t="shared" ca="1" si="10"/>
        <v>117.36226793778222</v>
      </c>
      <c r="T127" s="1">
        <f t="shared" ca="1" si="11"/>
        <v>122.99065420560748</v>
      </c>
    </row>
    <row r="128" spans="16:20" x14ac:dyDescent="0.25">
      <c r="P128" s="41">
        <v>41579</v>
      </c>
      <c r="Q128" s="2">
        <f t="shared" ca="1" si="6"/>
        <v>234.03800000000001</v>
      </c>
      <c r="R128" s="2">
        <f t="shared" ca="1" si="7"/>
        <v>197.1</v>
      </c>
      <c r="S128" s="1">
        <f t="shared" ca="1" si="10"/>
        <v>117.43000501756147</v>
      </c>
      <c r="T128" s="1">
        <f t="shared" ca="1" si="11"/>
        <v>122.80373831775702</v>
      </c>
    </row>
    <row r="129" spans="16:20" x14ac:dyDescent="0.25">
      <c r="P129" s="41">
        <v>41609</v>
      </c>
      <c r="Q129" s="2">
        <f t="shared" ca="1" si="6"/>
        <v>234.697</v>
      </c>
      <c r="R129" s="2">
        <f t="shared" ca="1" si="7"/>
        <v>198.2</v>
      </c>
      <c r="S129" s="1">
        <f t="shared" ca="1" si="10"/>
        <v>117.76066231811339</v>
      </c>
      <c r="T129" s="1">
        <f t="shared" ca="1" si="11"/>
        <v>123.48909657320873</v>
      </c>
    </row>
    <row r="130" spans="16:20" x14ac:dyDescent="0.25">
      <c r="P130" s="41">
        <v>41640</v>
      </c>
      <c r="Q130" s="2">
        <f t="shared" ca="1" si="6"/>
        <v>235.12799999999999</v>
      </c>
      <c r="R130" s="2">
        <f t="shared" ca="1" si="7"/>
        <v>199.3</v>
      </c>
      <c r="S130" s="1">
        <f t="shared" ca="1" si="10"/>
        <v>117.97691921726039</v>
      </c>
      <c r="T130" s="1">
        <f t="shared" ca="1" si="11"/>
        <v>124.17445482866046</v>
      </c>
    </row>
    <row r="131" spans="16:20" x14ac:dyDescent="0.25">
      <c r="P131" s="41">
        <v>41671</v>
      </c>
      <c r="Q131" s="2">
        <f t="shared" ca="1" si="6"/>
        <v>235.35599999999999</v>
      </c>
      <c r="R131" s="2">
        <f t="shared" ca="1" si="7"/>
        <v>199.5</v>
      </c>
      <c r="S131" s="1">
        <f t="shared" ca="1" si="10"/>
        <v>118.09131961866532</v>
      </c>
      <c r="T131" s="1">
        <f t="shared" ca="1" si="11"/>
        <v>124.29906542056075</v>
      </c>
    </row>
    <row r="132" spans="16:20" x14ac:dyDescent="0.25">
      <c r="P132" s="41">
        <v>41699</v>
      </c>
      <c r="Q132" s="2">
        <f t="shared" ca="1" si="6"/>
        <v>235.79</v>
      </c>
      <c r="R132" s="2">
        <f t="shared" ca="1" si="7"/>
        <v>200</v>
      </c>
      <c r="S132" s="1">
        <f t="shared" ca="1" si="10"/>
        <v>118.30908178625188</v>
      </c>
      <c r="T132" s="1">
        <f t="shared" ca="1" si="11"/>
        <v>124.61059190031152</v>
      </c>
    </row>
    <row r="133" spans="16:20" x14ac:dyDescent="0.25">
      <c r="P133" s="41">
        <v>41730</v>
      </c>
      <c r="Q133" s="2">
        <f t="shared" ca="1" si="6"/>
        <v>236.24</v>
      </c>
      <c r="R133" s="2">
        <f t="shared" ca="1" si="7"/>
        <v>200.8</v>
      </c>
      <c r="S133" s="1">
        <f t="shared" ca="1" si="10"/>
        <v>118.53487205218262</v>
      </c>
      <c r="T133" s="1">
        <f t="shared" ca="1" si="11"/>
        <v>125.10903426791278</v>
      </c>
    </row>
    <row r="134" spans="16:20" x14ac:dyDescent="0.25">
      <c r="P134" s="41">
        <v>41760</v>
      </c>
      <c r="Q134" s="2">
        <f t="shared" ca="1" si="6"/>
        <v>236.95</v>
      </c>
      <c r="R134" s="2">
        <f t="shared" ca="1" si="7"/>
        <v>201.1</v>
      </c>
      <c r="S134" s="1">
        <f t="shared" ca="1" si="10"/>
        <v>118.89111891620672</v>
      </c>
      <c r="T134" s="1">
        <f t="shared" ca="1" si="11"/>
        <v>125.29595015576325</v>
      </c>
    </row>
    <row r="135" spans="16:20" x14ac:dyDescent="0.25">
      <c r="P135" s="41">
        <v>41791</v>
      </c>
      <c r="Q135" s="2">
        <f t="shared" ca="1" si="6"/>
        <v>237.34800000000001</v>
      </c>
      <c r="R135" s="2">
        <f t="shared" ca="1" si="7"/>
        <v>201.9</v>
      </c>
      <c r="S135" s="1">
        <f t="shared" ca="1" si="10"/>
        <v>119.0908178625188</v>
      </c>
      <c r="T135" s="1">
        <f t="shared" ca="1" si="11"/>
        <v>125.79439252336448</v>
      </c>
    </row>
    <row r="136" spans="16:20" x14ac:dyDescent="0.25">
      <c r="P136" s="41">
        <v>41821</v>
      </c>
      <c r="Q136" s="2">
        <f t="shared" ca="1" si="6"/>
        <v>237.596</v>
      </c>
      <c r="R136" s="2">
        <f t="shared" ca="1" si="7"/>
        <v>201.8</v>
      </c>
      <c r="S136" s="1">
        <f t="shared" ca="1" si="10"/>
        <v>119.21525338685399</v>
      </c>
      <c r="T136" s="1">
        <f t="shared" ca="1" si="11"/>
        <v>125.73208722741434</v>
      </c>
    </row>
    <row r="137" spans="16:20" x14ac:dyDescent="0.25">
      <c r="P137" s="41">
        <v>41852</v>
      </c>
      <c r="Q137" s="2">
        <f t="shared" ca="1" si="6"/>
        <v>237.40899999999999</v>
      </c>
      <c r="R137" s="2">
        <f t="shared" ca="1" si="7"/>
        <v>201.5</v>
      </c>
      <c r="S137" s="1">
        <f t="shared" ca="1" si="10"/>
        <v>119.12142498745608</v>
      </c>
      <c r="T137" s="1">
        <f t="shared" ca="1" si="11"/>
        <v>125.54517133956386</v>
      </c>
    </row>
    <row r="138" spans="16:20" x14ac:dyDescent="0.25">
      <c r="P138" s="41">
        <v>41883</v>
      </c>
      <c r="Q138" s="2">
        <f t="shared" ca="1" si="6"/>
        <v>237.626</v>
      </c>
      <c r="R138" s="2">
        <f t="shared" ca="1" si="7"/>
        <v>201.3</v>
      </c>
      <c r="S138" s="1">
        <f t="shared" ca="1" si="10"/>
        <v>119.23030607124936</v>
      </c>
      <c r="T138" s="1">
        <f t="shared" ca="1" si="11"/>
        <v>125.42056074766357</v>
      </c>
    </row>
    <row r="139" spans="16:20" x14ac:dyDescent="0.25">
      <c r="P139" s="41">
        <v>41913</v>
      </c>
      <c r="Q139" s="2">
        <f t="shared" ca="1" si="6"/>
        <v>237.75299999999999</v>
      </c>
      <c r="R139" s="2">
        <f t="shared" ca="1" si="7"/>
        <v>200.8</v>
      </c>
      <c r="S139" s="1">
        <f t="shared" ca="1" si="10"/>
        <v>119.29402910185649</v>
      </c>
      <c r="T139" s="1">
        <f t="shared" ca="1" si="11"/>
        <v>125.10903426791278</v>
      </c>
    </row>
    <row r="140" spans="16:20" x14ac:dyDescent="0.25">
      <c r="P140" s="41">
        <v>41944</v>
      </c>
      <c r="Q140" s="2">
        <f t="shared" ca="1" si="6"/>
        <v>237.06700000000001</v>
      </c>
      <c r="R140" s="2">
        <f t="shared" ca="1" si="7"/>
        <v>199.2</v>
      </c>
      <c r="S140" s="1">
        <f t="shared" ca="1" si="10"/>
        <v>118.94982438534871</v>
      </c>
      <c r="T140" s="1">
        <f t="shared" ca="1" si="11"/>
        <v>124.11214953271028</v>
      </c>
    </row>
    <row r="141" spans="16:20" x14ac:dyDescent="0.25">
      <c r="P141" s="41">
        <v>41974</v>
      </c>
      <c r="Q141" s="2">
        <f t="shared" ca="1" si="6"/>
        <v>236.28399999999999</v>
      </c>
      <c r="R141" s="2">
        <f t="shared" ca="1" si="7"/>
        <v>196.7</v>
      </c>
      <c r="S141" s="1">
        <f t="shared" ca="1" si="10"/>
        <v>118.55694932262919</v>
      </c>
      <c r="T141" s="1">
        <f t="shared" ca="1" si="11"/>
        <v>122.55451713395638</v>
      </c>
    </row>
    <row r="142" spans="16:20" x14ac:dyDescent="0.25">
      <c r="P142" s="41"/>
      <c r="Q142" s="2"/>
      <c r="R142" s="2"/>
      <c r="S142" s="1"/>
      <c r="T142" s="1"/>
    </row>
    <row r="143" spans="16:20" x14ac:dyDescent="0.25">
      <c r="P143" s="41"/>
      <c r="Q143" s="2"/>
      <c r="R143" s="2"/>
      <c r="S143" s="1"/>
      <c r="T143" s="1"/>
    </row>
    <row r="144" spans="16:20" x14ac:dyDescent="0.25">
      <c r="P144" s="41"/>
      <c r="Q144" s="2"/>
      <c r="R144" s="2"/>
      <c r="S144" s="1"/>
      <c r="T144" s="1"/>
    </row>
    <row r="145" spans="16:20" x14ac:dyDescent="0.25">
      <c r="P145" s="41"/>
      <c r="Q145" s="2"/>
      <c r="R145" s="2"/>
      <c r="S145" s="1"/>
      <c r="T145" s="1"/>
    </row>
    <row r="146" spans="16:20" x14ac:dyDescent="0.25">
      <c r="P146" s="41"/>
      <c r="Q146" s="2"/>
      <c r="R146" s="2"/>
      <c r="S146" s="1"/>
      <c r="T146" s="1"/>
    </row>
    <row r="147" spans="16:20" x14ac:dyDescent="0.25">
      <c r="P147" s="41"/>
      <c r="Q147" s="2"/>
      <c r="R147" s="2"/>
      <c r="S147" s="1"/>
      <c r="T147" s="1"/>
    </row>
    <row r="148" spans="16:20" x14ac:dyDescent="0.25">
      <c r="P148" s="41"/>
      <c r="Q148" s="2"/>
      <c r="R148" s="2"/>
      <c r="S148" s="1"/>
      <c r="T148" s="1"/>
    </row>
    <row r="149" spans="16:20" x14ac:dyDescent="0.25">
      <c r="P149" s="41"/>
      <c r="Q149" s="2"/>
      <c r="R149" s="2"/>
      <c r="S149" s="1"/>
      <c r="T149" s="1"/>
    </row>
    <row r="150" spans="16:20" x14ac:dyDescent="0.25">
      <c r="P150" s="41"/>
      <c r="Q150" s="2"/>
      <c r="R150" s="2"/>
      <c r="S150" s="1"/>
      <c r="T150" s="1"/>
    </row>
  </sheetData>
  <mergeCells count="6">
    <mergeCell ref="B31:N31"/>
    <mergeCell ref="B47:N47"/>
    <mergeCell ref="B5:N5"/>
    <mergeCell ref="L1:N1"/>
    <mergeCell ref="L2:N2"/>
    <mergeCell ref="L3:N3"/>
  </mergeCells>
  <pageMargins left="0.7" right="0.7" top="0.75" bottom="0.75" header="0.3" footer="0.3"/>
  <pageSetup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150"/>
  <sheetViews>
    <sheetView view="pageBreakPreview" zoomScale="85" zoomScaleNormal="100" zoomScaleSheetLayoutView="85" workbookViewId="0">
      <selection activeCell="E2" sqref="E2"/>
    </sheetView>
  </sheetViews>
  <sheetFormatPr defaultRowHeight="13.2" x14ac:dyDescent="0.25"/>
  <cols>
    <col min="1" max="1" width="2.44140625" customWidth="1"/>
    <col min="2" max="2" width="11.33203125" customWidth="1"/>
    <col min="3" max="14" width="8.33203125" customWidth="1"/>
    <col min="15" max="15" width="2.44140625" customWidth="1"/>
  </cols>
  <sheetData>
    <row r="1" spans="2:14" x14ac:dyDescent="0.25">
      <c r="B1" s="52" t="s">
        <v>47</v>
      </c>
      <c r="L1" s="45" t="s">
        <v>44</v>
      </c>
      <c r="M1" s="45"/>
      <c r="N1" s="45"/>
    </row>
    <row r="2" spans="2:14" x14ac:dyDescent="0.25">
      <c r="B2" s="52" t="s">
        <v>46</v>
      </c>
      <c r="L2" s="45" t="s">
        <v>8</v>
      </c>
      <c r="M2" s="45"/>
      <c r="N2" s="45"/>
    </row>
    <row r="3" spans="2:14" x14ac:dyDescent="0.25">
      <c r="L3" s="45" t="s">
        <v>42</v>
      </c>
      <c r="M3" s="45"/>
      <c r="N3" s="45"/>
    </row>
    <row r="4" spans="2:14" ht="15.6" x14ac:dyDescent="0.3">
      <c r="L4" s="15"/>
    </row>
    <row r="5" spans="2:14" ht="15.6" x14ac:dyDescent="0.3">
      <c r="B5" s="44" t="s">
        <v>7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31" spans="2:14" x14ac:dyDescent="0.25">
      <c r="B31" s="43" t="s">
        <v>7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x14ac:dyDescent="0.25">
      <c r="B32" s="9" t="s">
        <v>0</v>
      </c>
      <c r="C32" s="9" t="s">
        <v>22</v>
      </c>
      <c r="D32" s="9" t="s">
        <v>23</v>
      </c>
      <c r="E32" s="9" t="s">
        <v>24</v>
      </c>
      <c r="F32" s="9" t="s">
        <v>25</v>
      </c>
      <c r="G32" s="9" t="s">
        <v>1</v>
      </c>
      <c r="H32" s="9" t="s">
        <v>26</v>
      </c>
      <c r="I32" s="9" t="s">
        <v>27</v>
      </c>
      <c r="J32" s="9" t="s">
        <v>28</v>
      </c>
      <c r="K32" s="9" t="s">
        <v>29</v>
      </c>
      <c r="L32" s="9" t="s">
        <v>30</v>
      </c>
      <c r="M32" s="9" t="s">
        <v>31</v>
      </c>
      <c r="N32" s="9" t="s">
        <v>32</v>
      </c>
    </row>
    <row r="33" spans="2:20" x14ac:dyDescent="0.25">
      <c r="B33" s="4">
        <v>2006</v>
      </c>
      <c r="C33" s="16"/>
      <c r="D33" s="16"/>
      <c r="E33" s="16">
        <v>1187.28</v>
      </c>
      <c r="F33" s="16">
        <v>1214.1600000000001</v>
      </c>
      <c r="G33" s="16">
        <v>1197.24</v>
      </c>
      <c r="H33" s="16">
        <v>1207.6099999999999</v>
      </c>
      <c r="I33" s="16">
        <v>1226.4100000000001</v>
      </c>
      <c r="J33" s="16">
        <v>1204.75</v>
      </c>
      <c r="K33" s="16">
        <v>1210.1199999999999</v>
      </c>
      <c r="L33" s="16">
        <v>1230.57</v>
      </c>
      <c r="M33" s="16">
        <v>1220.1400000000001</v>
      </c>
      <c r="N33" s="16">
        <v>1215.1400000000001</v>
      </c>
      <c r="Q33" t="s">
        <v>38</v>
      </c>
    </row>
    <row r="34" spans="2:20" x14ac:dyDescent="0.25">
      <c r="B34" s="4">
        <f>B33+1</f>
        <v>2007</v>
      </c>
      <c r="C34" s="16">
        <v>1204.6400000000001</v>
      </c>
      <c r="D34" s="16">
        <v>1229.73</v>
      </c>
      <c r="E34" s="16">
        <v>1235.94</v>
      </c>
      <c r="F34" s="16">
        <v>1260.5899999999999</v>
      </c>
      <c r="G34" s="16">
        <v>1262.45</v>
      </c>
      <c r="H34" s="16">
        <v>1269.6600000000001</v>
      </c>
      <c r="I34" s="16">
        <v>1272.3900000000001</v>
      </c>
      <c r="J34" s="16">
        <v>1280.26</v>
      </c>
      <c r="K34" s="16">
        <v>1295.6500000000001</v>
      </c>
      <c r="L34" s="16">
        <v>1268.9100000000001</v>
      </c>
      <c r="M34" s="16">
        <v>1274.48</v>
      </c>
      <c r="N34" s="16">
        <v>1315.63</v>
      </c>
      <c r="P34" s="41">
        <v>38718</v>
      </c>
      <c r="Q34" s="2"/>
    </row>
    <row r="35" spans="2:20" x14ac:dyDescent="0.25">
      <c r="B35" s="4">
        <f t="shared" ref="B35:B42" si="0">B34+1</f>
        <v>2008</v>
      </c>
      <c r="C35" s="16">
        <v>1332.21</v>
      </c>
      <c r="D35" s="16">
        <v>1360.53</v>
      </c>
      <c r="E35" s="16">
        <v>1354.02</v>
      </c>
      <c r="F35" s="16">
        <v>1315.86</v>
      </c>
      <c r="G35" s="16">
        <v>1343.41</v>
      </c>
      <c r="H35" s="16">
        <v>1384.36</v>
      </c>
      <c r="I35" s="16">
        <v>1340.11</v>
      </c>
      <c r="J35" s="16">
        <v>1355.33</v>
      </c>
      <c r="K35" s="16">
        <v>1361.84</v>
      </c>
      <c r="L35" s="16">
        <v>1348.34</v>
      </c>
      <c r="M35" s="16">
        <v>1360.74</v>
      </c>
      <c r="N35" s="16">
        <v>1360.79</v>
      </c>
      <c r="P35" s="41">
        <v>38749</v>
      </c>
      <c r="Q35" s="2"/>
    </row>
    <row r="36" spans="2:20" x14ac:dyDescent="0.25">
      <c r="B36" s="4">
        <f t="shared" si="0"/>
        <v>2009</v>
      </c>
      <c r="C36" s="16">
        <v>1366.56</v>
      </c>
      <c r="D36" s="16">
        <v>1394.01</v>
      </c>
      <c r="E36" s="16">
        <v>1357.94</v>
      </c>
      <c r="F36" s="16">
        <v>1344.38</v>
      </c>
      <c r="G36" s="16">
        <v>1332.86</v>
      </c>
      <c r="H36" s="16">
        <v>1322.29</v>
      </c>
      <c r="I36" s="16">
        <v>1338.65</v>
      </c>
      <c r="J36" s="16">
        <v>1341.93</v>
      </c>
      <c r="K36" s="16">
        <v>1314.62</v>
      </c>
      <c r="L36" s="16">
        <v>1329.24</v>
      </c>
      <c r="M36" s="16">
        <v>1337.02</v>
      </c>
      <c r="N36" s="16">
        <v>1327.62</v>
      </c>
      <c r="P36" s="41">
        <v>38777</v>
      </c>
      <c r="Q36" s="2">
        <f ca="1">OFFSET($B$32,MATCH(YEAR($P36),$B$32:$B$42,0)-1,MATCH(LEFT(TEXT($P36,"mmm"),3),$B$32:$N$32,0)-1)</f>
        <v>1187.28</v>
      </c>
    </row>
    <row r="37" spans="2:20" x14ac:dyDescent="0.25">
      <c r="B37" s="4">
        <f t="shared" si="0"/>
        <v>2010</v>
      </c>
      <c r="C37" s="16">
        <v>1320.71</v>
      </c>
      <c r="D37" s="16">
        <v>1313.82</v>
      </c>
      <c r="E37" s="16">
        <v>1308.56</v>
      </c>
      <c r="F37" s="16">
        <v>1317.39</v>
      </c>
      <c r="G37" s="16">
        <v>1356.29</v>
      </c>
      <c r="H37" s="16">
        <v>1328.35</v>
      </c>
      <c r="I37" s="16">
        <v>1344.36</v>
      </c>
      <c r="J37" s="16">
        <v>1352.54</v>
      </c>
      <c r="K37" s="16">
        <v>1350.1</v>
      </c>
      <c r="L37" s="16">
        <v>1371.04</v>
      </c>
      <c r="M37" s="16">
        <v>1343.02</v>
      </c>
      <c r="N37" s="16">
        <v>1385.58</v>
      </c>
      <c r="P37" s="41">
        <v>38808</v>
      </c>
      <c r="Q37" s="2">
        <f t="shared" ref="Q37:Q100" ca="1" si="1">OFFSET($B$32,MATCH(YEAR($P37),$B$32:$B$42,0)-1,MATCH(LEFT(TEXT($P37,"mmm"),3),$B$32:$N$32,0)-1)</f>
        <v>1214.1600000000001</v>
      </c>
    </row>
    <row r="38" spans="2:20" x14ac:dyDescent="0.25">
      <c r="B38" s="4">
        <f t="shared" si="0"/>
        <v>2011</v>
      </c>
      <c r="C38" s="16">
        <v>1385.25</v>
      </c>
      <c r="D38" s="16">
        <v>1376.96</v>
      </c>
      <c r="E38" s="16">
        <v>1404.9</v>
      </c>
      <c r="F38" s="16">
        <v>1420.02</v>
      </c>
      <c r="G38" s="16">
        <v>1414.13</v>
      </c>
      <c r="H38" s="16">
        <v>1416.97</v>
      </c>
      <c r="I38" s="16">
        <v>1395.23</v>
      </c>
      <c r="J38" s="16">
        <v>1397.31</v>
      </c>
      <c r="K38" s="16">
        <v>1437.78</v>
      </c>
      <c r="L38" s="16">
        <v>1436.94</v>
      </c>
      <c r="M38" s="16">
        <v>1406.96</v>
      </c>
      <c r="N38" s="16">
        <v>1380.96</v>
      </c>
      <c r="P38" s="41">
        <v>38838</v>
      </c>
      <c r="Q38" s="2">
        <f t="shared" ca="1" si="1"/>
        <v>1197.24</v>
      </c>
    </row>
    <row r="39" spans="2:20" x14ac:dyDescent="0.25">
      <c r="B39" s="4">
        <f t="shared" si="0"/>
        <v>2012</v>
      </c>
      <c r="C39" s="16">
        <v>1389.8</v>
      </c>
      <c r="D39" s="16">
        <v>1381.44</v>
      </c>
      <c r="E39" s="16">
        <v>1393.46</v>
      </c>
      <c r="F39" s="16">
        <v>1423.76</v>
      </c>
      <c r="G39" s="16">
        <v>1410.66</v>
      </c>
      <c r="H39" s="16">
        <v>1418.56</v>
      </c>
      <c r="I39" s="16">
        <v>1460.87</v>
      </c>
      <c r="J39" s="16">
        <v>1436.25</v>
      </c>
      <c r="K39" s="16">
        <v>1442.1</v>
      </c>
      <c r="L39" s="16">
        <v>1430.73</v>
      </c>
      <c r="M39" s="16">
        <v>1538.24</v>
      </c>
      <c r="N39" s="16">
        <v>1471.09</v>
      </c>
      <c r="P39" s="41">
        <v>38869</v>
      </c>
      <c r="Q39" s="2">
        <f t="shared" ca="1" si="1"/>
        <v>1207.6099999999999</v>
      </c>
    </row>
    <row r="40" spans="2:20" x14ac:dyDescent="0.25">
      <c r="B40" s="4">
        <f t="shared" si="0"/>
        <v>2013</v>
      </c>
      <c r="C40" s="16">
        <v>1474.34</v>
      </c>
      <c r="D40" s="16">
        <v>1490.48</v>
      </c>
      <c r="E40" s="16">
        <v>1481.03</v>
      </c>
      <c r="F40" s="16">
        <v>1473.62</v>
      </c>
      <c r="G40" s="16">
        <v>1482.91</v>
      </c>
      <c r="H40" s="16">
        <v>1493.03</v>
      </c>
      <c r="I40" s="16">
        <v>1481.34</v>
      </c>
      <c r="J40" s="16">
        <v>1485.86</v>
      </c>
      <c r="K40" s="16">
        <v>1500.54</v>
      </c>
      <c r="L40" s="16">
        <v>1474.62</v>
      </c>
      <c r="M40" s="16">
        <v>1475.46</v>
      </c>
      <c r="N40" s="16">
        <v>1493.29</v>
      </c>
      <c r="P40" s="41">
        <v>38899</v>
      </c>
      <c r="Q40" s="2">
        <f t="shared" ca="1" si="1"/>
        <v>1226.4100000000001</v>
      </c>
    </row>
    <row r="41" spans="2:20" x14ac:dyDescent="0.25">
      <c r="B41" s="4">
        <f t="shared" si="0"/>
        <v>2014</v>
      </c>
      <c r="C41" s="16">
        <v>1492.87</v>
      </c>
      <c r="D41" s="16">
        <v>1514.98</v>
      </c>
      <c r="E41" s="16">
        <v>1510.29</v>
      </c>
      <c r="F41" s="16">
        <v>1492.77</v>
      </c>
      <c r="G41" s="16">
        <v>1499.96</v>
      </c>
      <c r="H41" s="16">
        <v>1494.3</v>
      </c>
      <c r="I41" s="16">
        <v>1504.5</v>
      </c>
      <c r="J41" s="16">
        <v>1506.05</v>
      </c>
      <c r="K41" s="16">
        <v>1499.79</v>
      </c>
      <c r="L41" s="16">
        <v>1520.39</v>
      </c>
      <c r="M41" s="16">
        <v>1537.2</v>
      </c>
      <c r="N41" s="16">
        <v>1516.67</v>
      </c>
      <c r="P41" s="41">
        <v>38930</v>
      </c>
      <c r="Q41" s="2">
        <f t="shared" ca="1" si="1"/>
        <v>1204.75</v>
      </c>
    </row>
    <row r="42" spans="2:20" hidden="1" x14ac:dyDescent="0.25">
      <c r="B42" s="4">
        <f t="shared" si="0"/>
        <v>2015</v>
      </c>
      <c r="C42" s="16">
        <v>1527.88</v>
      </c>
      <c r="D42" s="16">
        <v>1557.63</v>
      </c>
      <c r="E42" s="16">
        <v>1585.41</v>
      </c>
      <c r="F42" s="16">
        <v>1573.64</v>
      </c>
      <c r="G42" s="16">
        <v>1564.25</v>
      </c>
      <c r="H42" s="16">
        <v>1555.07</v>
      </c>
      <c r="I42" s="16">
        <v>1587.28</v>
      </c>
      <c r="J42" s="16">
        <v>1600.91</v>
      </c>
      <c r="K42" s="16">
        <v>1590.48</v>
      </c>
      <c r="L42" s="16"/>
      <c r="M42" s="16"/>
      <c r="N42" s="16"/>
      <c r="P42" s="41">
        <v>38961</v>
      </c>
      <c r="Q42" s="2">
        <f t="shared" ca="1" si="1"/>
        <v>1210.1199999999999</v>
      </c>
    </row>
    <row r="43" spans="2:20" x14ac:dyDescent="0.25"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2" t="s">
        <v>37</v>
      </c>
      <c r="N43" s="14">
        <f>(N41-E33)/E33</f>
        <v>0.2774324506434877</v>
      </c>
      <c r="P43" s="41">
        <v>38991</v>
      </c>
      <c r="Q43" s="2">
        <f t="shared" ca="1" si="1"/>
        <v>1230.57</v>
      </c>
    </row>
    <row r="44" spans="2:20" x14ac:dyDescent="0.25"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3"/>
      <c r="M44" s="12" t="s">
        <v>35</v>
      </c>
      <c r="N44" s="14">
        <f>(N41-N39)/N39</f>
        <v>3.098382831777808E-2</v>
      </c>
      <c r="P44" s="41">
        <v>39022</v>
      </c>
      <c r="Q44" s="2">
        <f t="shared" ca="1" si="1"/>
        <v>1220.1400000000001</v>
      </c>
    </row>
    <row r="45" spans="2:20" x14ac:dyDescent="0.25"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8"/>
      <c r="P45" s="41">
        <v>39052</v>
      </c>
      <c r="Q45" s="2">
        <f t="shared" ca="1" si="1"/>
        <v>1215.1400000000001</v>
      </c>
    </row>
    <row r="46" spans="2:20" x14ac:dyDescent="0.25">
      <c r="B46" s="7" t="s">
        <v>5</v>
      </c>
      <c r="P46" s="41">
        <v>39083</v>
      </c>
      <c r="Q46" s="2">
        <f t="shared" ca="1" si="1"/>
        <v>1204.6400000000001</v>
      </c>
      <c r="R46" s="2"/>
      <c r="S46" s="1"/>
      <c r="T46" s="1"/>
    </row>
    <row r="47" spans="2:20" x14ac:dyDescent="0.25">
      <c r="P47" s="41">
        <v>39114</v>
      </c>
      <c r="Q47" s="2">
        <f t="shared" ca="1" si="1"/>
        <v>1229.73</v>
      </c>
      <c r="R47" s="2"/>
      <c r="S47" s="1"/>
      <c r="T47" s="1"/>
    </row>
    <row r="48" spans="2:20" x14ac:dyDescent="0.25">
      <c r="P48" s="41">
        <v>39142</v>
      </c>
      <c r="Q48" s="2">
        <f t="shared" ca="1" si="1"/>
        <v>1235.94</v>
      </c>
      <c r="R48" s="2"/>
      <c r="S48" s="1"/>
      <c r="T48" s="1"/>
    </row>
    <row r="49" spans="16:20" x14ac:dyDescent="0.25">
      <c r="P49" s="41">
        <v>39173</v>
      </c>
      <c r="Q49" s="2">
        <f t="shared" ca="1" si="1"/>
        <v>1260.5899999999999</v>
      </c>
      <c r="R49" s="2"/>
      <c r="S49" s="1"/>
      <c r="T49" s="1"/>
    </row>
    <row r="50" spans="16:20" x14ac:dyDescent="0.25">
      <c r="P50" s="41">
        <v>39203</v>
      </c>
      <c r="Q50" s="2">
        <f t="shared" ca="1" si="1"/>
        <v>1262.45</v>
      </c>
      <c r="R50" s="2"/>
      <c r="S50" s="1"/>
      <c r="T50" s="1"/>
    </row>
    <row r="51" spans="16:20" x14ac:dyDescent="0.25">
      <c r="P51" s="41">
        <v>39234</v>
      </c>
      <c r="Q51" s="2">
        <f t="shared" ca="1" si="1"/>
        <v>1269.6600000000001</v>
      </c>
      <c r="R51" s="2"/>
      <c r="S51" s="1"/>
      <c r="T51" s="1"/>
    </row>
    <row r="52" spans="16:20" x14ac:dyDescent="0.25">
      <c r="P52" s="41">
        <v>39264</v>
      </c>
      <c r="Q52" s="2">
        <f t="shared" ca="1" si="1"/>
        <v>1272.3900000000001</v>
      </c>
      <c r="R52" s="2"/>
      <c r="S52" s="1"/>
      <c r="T52" s="1"/>
    </row>
    <row r="53" spans="16:20" x14ac:dyDescent="0.25">
      <c r="P53" s="41">
        <v>39295</v>
      </c>
      <c r="Q53" s="2">
        <f t="shared" ca="1" si="1"/>
        <v>1280.26</v>
      </c>
      <c r="R53" s="2"/>
      <c r="S53" s="1"/>
      <c r="T53" s="1"/>
    </row>
    <row r="54" spans="16:20" x14ac:dyDescent="0.25">
      <c r="P54" s="41">
        <v>39326</v>
      </c>
      <c r="Q54" s="2">
        <f t="shared" ca="1" si="1"/>
        <v>1295.6500000000001</v>
      </c>
      <c r="R54" s="2"/>
      <c r="S54" s="1"/>
      <c r="T54" s="1"/>
    </row>
    <row r="55" spans="16:20" x14ac:dyDescent="0.25">
      <c r="P55" s="41">
        <v>39356</v>
      </c>
      <c r="Q55" s="2">
        <f t="shared" ca="1" si="1"/>
        <v>1268.9100000000001</v>
      </c>
      <c r="R55" s="2"/>
      <c r="S55" s="1"/>
      <c r="T55" s="1"/>
    </row>
    <row r="56" spans="16:20" x14ac:dyDescent="0.25">
      <c r="P56" s="41">
        <v>39387</v>
      </c>
      <c r="Q56" s="2">
        <f t="shared" ca="1" si="1"/>
        <v>1274.48</v>
      </c>
      <c r="R56" s="2"/>
      <c r="S56" s="1"/>
      <c r="T56" s="1"/>
    </row>
    <row r="57" spans="16:20" x14ac:dyDescent="0.25">
      <c r="P57" s="41">
        <v>39417</v>
      </c>
      <c r="Q57" s="2">
        <f t="shared" ca="1" si="1"/>
        <v>1315.63</v>
      </c>
      <c r="R57" s="2"/>
      <c r="S57" s="1"/>
      <c r="T57" s="1"/>
    </row>
    <row r="58" spans="16:20" x14ac:dyDescent="0.25">
      <c r="P58" s="41">
        <v>39448</v>
      </c>
      <c r="Q58" s="2">
        <f t="shared" ca="1" si="1"/>
        <v>1332.21</v>
      </c>
      <c r="R58" s="2"/>
      <c r="S58" s="1"/>
      <c r="T58" s="1"/>
    </row>
    <row r="59" spans="16:20" x14ac:dyDescent="0.25">
      <c r="P59" s="41">
        <v>39479</v>
      </c>
      <c r="Q59" s="2">
        <f t="shared" ca="1" si="1"/>
        <v>1360.53</v>
      </c>
      <c r="R59" s="2"/>
      <c r="S59" s="1"/>
      <c r="T59" s="1"/>
    </row>
    <row r="60" spans="16:20" x14ac:dyDescent="0.25">
      <c r="P60" s="41">
        <v>39508</v>
      </c>
      <c r="Q60" s="2">
        <f t="shared" ca="1" si="1"/>
        <v>1354.02</v>
      </c>
      <c r="R60" s="2"/>
      <c r="S60" s="1"/>
      <c r="T60" s="1"/>
    </row>
    <row r="61" spans="16:20" x14ac:dyDescent="0.25">
      <c r="P61" s="41">
        <v>39539</v>
      </c>
      <c r="Q61" s="2">
        <f t="shared" ca="1" si="1"/>
        <v>1315.86</v>
      </c>
      <c r="R61" s="2"/>
      <c r="S61" s="1"/>
      <c r="T61" s="1"/>
    </row>
    <row r="62" spans="16:20" x14ac:dyDescent="0.25">
      <c r="P62" s="41">
        <v>39569</v>
      </c>
      <c r="Q62" s="2">
        <f t="shared" ca="1" si="1"/>
        <v>1343.41</v>
      </c>
      <c r="R62" s="2"/>
      <c r="S62" s="1"/>
      <c r="T62" s="1"/>
    </row>
    <row r="63" spans="16:20" x14ac:dyDescent="0.25">
      <c r="P63" s="41">
        <v>39600</v>
      </c>
      <c r="Q63" s="2">
        <f t="shared" ca="1" si="1"/>
        <v>1384.36</v>
      </c>
      <c r="R63" s="2"/>
      <c r="S63" s="1"/>
      <c r="T63" s="1"/>
    </row>
    <row r="64" spans="16:20" x14ac:dyDescent="0.25">
      <c r="P64" s="41">
        <v>39630</v>
      </c>
      <c r="Q64" s="2">
        <f t="shared" ca="1" si="1"/>
        <v>1340.11</v>
      </c>
      <c r="R64" s="2"/>
      <c r="S64" s="1"/>
      <c r="T64" s="1"/>
    </row>
    <row r="65" spans="16:20" x14ac:dyDescent="0.25">
      <c r="P65" s="41">
        <v>39661</v>
      </c>
      <c r="Q65" s="2">
        <f t="shared" ca="1" si="1"/>
        <v>1355.33</v>
      </c>
      <c r="R65" s="2"/>
      <c r="S65" s="1"/>
      <c r="T65" s="1"/>
    </row>
    <row r="66" spans="16:20" x14ac:dyDescent="0.25">
      <c r="P66" s="41">
        <v>39692</v>
      </c>
      <c r="Q66" s="2">
        <f t="shared" ca="1" si="1"/>
        <v>1361.84</v>
      </c>
      <c r="R66" s="2"/>
      <c r="S66" s="1"/>
      <c r="T66" s="1"/>
    </row>
    <row r="67" spans="16:20" x14ac:dyDescent="0.25">
      <c r="P67" s="41">
        <v>39722</v>
      </c>
      <c r="Q67" s="2">
        <f t="shared" ca="1" si="1"/>
        <v>1348.34</v>
      </c>
      <c r="R67" s="2"/>
      <c r="S67" s="1"/>
      <c r="T67" s="1"/>
    </row>
    <row r="68" spans="16:20" x14ac:dyDescent="0.25">
      <c r="P68" s="41">
        <v>39753</v>
      </c>
      <c r="Q68" s="2">
        <f t="shared" ca="1" si="1"/>
        <v>1360.74</v>
      </c>
      <c r="R68" s="2"/>
      <c r="S68" s="1"/>
      <c r="T68" s="1"/>
    </row>
    <row r="69" spans="16:20" x14ac:dyDescent="0.25">
      <c r="P69" s="41">
        <v>39783</v>
      </c>
      <c r="Q69" s="2">
        <f t="shared" ca="1" si="1"/>
        <v>1360.79</v>
      </c>
      <c r="R69" s="2"/>
      <c r="S69" s="1"/>
      <c r="T69" s="1"/>
    </row>
    <row r="70" spans="16:20" x14ac:dyDescent="0.25">
      <c r="P70" s="41">
        <v>39814</v>
      </c>
      <c r="Q70" s="2">
        <f t="shared" ca="1" si="1"/>
        <v>1366.56</v>
      </c>
      <c r="R70" s="2"/>
      <c r="S70" s="1"/>
      <c r="T70" s="1"/>
    </row>
    <row r="71" spans="16:20" x14ac:dyDescent="0.25">
      <c r="P71" s="41">
        <v>39845</v>
      </c>
      <c r="Q71" s="2">
        <f t="shared" ca="1" si="1"/>
        <v>1394.01</v>
      </c>
      <c r="R71" s="2"/>
      <c r="S71" s="1"/>
      <c r="T71" s="1"/>
    </row>
    <row r="72" spans="16:20" x14ac:dyDescent="0.25">
      <c r="P72" s="41">
        <v>39873</v>
      </c>
      <c r="Q72" s="2">
        <f t="shared" ca="1" si="1"/>
        <v>1357.94</v>
      </c>
      <c r="R72" s="2"/>
      <c r="S72" s="1"/>
      <c r="T72" s="1"/>
    </row>
    <row r="73" spans="16:20" x14ac:dyDescent="0.25">
      <c r="P73" s="41">
        <v>39904</v>
      </c>
      <c r="Q73" s="2">
        <f t="shared" ca="1" si="1"/>
        <v>1344.38</v>
      </c>
      <c r="R73" s="2"/>
      <c r="S73" s="1"/>
      <c r="T73" s="1"/>
    </row>
    <row r="74" spans="16:20" x14ac:dyDescent="0.25">
      <c r="P74" s="41">
        <v>39934</v>
      </c>
      <c r="Q74" s="2">
        <f t="shared" ca="1" si="1"/>
        <v>1332.86</v>
      </c>
      <c r="R74" s="2"/>
      <c r="S74" s="1"/>
      <c r="T74" s="1"/>
    </row>
    <row r="75" spans="16:20" x14ac:dyDescent="0.25">
      <c r="P75" s="41">
        <v>39965</v>
      </c>
      <c r="Q75" s="2">
        <f t="shared" ca="1" si="1"/>
        <v>1322.29</v>
      </c>
      <c r="R75" s="2"/>
      <c r="S75" s="1"/>
      <c r="T75" s="1"/>
    </row>
    <row r="76" spans="16:20" x14ac:dyDescent="0.25">
      <c r="P76" s="41">
        <v>39995</v>
      </c>
      <c r="Q76" s="2">
        <f t="shared" ca="1" si="1"/>
        <v>1338.65</v>
      </c>
      <c r="R76" s="2"/>
      <c r="S76" s="1"/>
      <c r="T76" s="1"/>
    </row>
    <row r="77" spans="16:20" x14ac:dyDescent="0.25">
      <c r="P77" s="41">
        <v>40026</v>
      </c>
      <c r="Q77" s="2">
        <f t="shared" ca="1" si="1"/>
        <v>1341.93</v>
      </c>
      <c r="R77" s="2"/>
      <c r="S77" s="1"/>
      <c r="T77" s="1"/>
    </row>
    <row r="78" spans="16:20" x14ac:dyDescent="0.25">
      <c r="P78" s="41">
        <v>40057</v>
      </c>
      <c r="Q78" s="2">
        <f t="shared" ca="1" si="1"/>
        <v>1314.62</v>
      </c>
      <c r="R78" s="2"/>
      <c r="S78" s="1"/>
      <c r="T78" s="1"/>
    </row>
    <row r="79" spans="16:20" x14ac:dyDescent="0.25">
      <c r="P79" s="41">
        <v>40087</v>
      </c>
      <c r="Q79" s="2">
        <f t="shared" ca="1" si="1"/>
        <v>1329.24</v>
      </c>
      <c r="R79" s="2"/>
      <c r="S79" s="1"/>
      <c r="T79" s="1"/>
    </row>
    <row r="80" spans="16:20" x14ac:dyDescent="0.25">
      <c r="P80" s="41">
        <v>40118</v>
      </c>
      <c r="Q80" s="2">
        <f t="shared" ca="1" si="1"/>
        <v>1337.02</v>
      </c>
      <c r="R80" s="2"/>
      <c r="S80" s="1"/>
      <c r="T80" s="1"/>
    </row>
    <row r="81" spans="16:20" x14ac:dyDescent="0.25">
      <c r="P81" s="41">
        <v>40148</v>
      </c>
      <c r="Q81" s="2">
        <f t="shared" ca="1" si="1"/>
        <v>1327.62</v>
      </c>
      <c r="R81" s="2"/>
      <c r="S81" s="1"/>
      <c r="T81" s="1"/>
    </row>
    <row r="82" spans="16:20" x14ac:dyDescent="0.25">
      <c r="P82" s="41">
        <v>40179</v>
      </c>
      <c r="Q82" s="2">
        <f t="shared" ca="1" si="1"/>
        <v>1320.71</v>
      </c>
      <c r="R82" s="2"/>
      <c r="S82" s="1"/>
      <c r="T82" s="1"/>
    </row>
    <row r="83" spans="16:20" x14ac:dyDescent="0.25">
      <c r="P83" s="41">
        <v>40210</v>
      </c>
      <c r="Q83" s="2">
        <f t="shared" ca="1" si="1"/>
        <v>1313.82</v>
      </c>
      <c r="R83" s="2"/>
      <c r="S83" s="1"/>
      <c r="T83" s="1"/>
    </row>
    <row r="84" spans="16:20" x14ac:dyDescent="0.25">
      <c r="P84" s="41">
        <v>40238</v>
      </c>
      <c r="Q84" s="2">
        <f t="shared" ca="1" si="1"/>
        <v>1308.56</v>
      </c>
      <c r="R84" s="2"/>
      <c r="S84" s="1"/>
      <c r="T84" s="1"/>
    </row>
    <row r="85" spans="16:20" x14ac:dyDescent="0.25">
      <c r="P85" s="41">
        <v>40269</v>
      </c>
      <c r="Q85" s="2">
        <f t="shared" ca="1" si="1"/>
        <v>1317.39</v>
      </c>
      <c r="R85" s="2"/>
      <c r="S85" s="1"/>
      <c r="T85" s="1"/>
    </row>
    <row r="86" spans="16:20" x14ac:dyDescent="0.25">
      <c r="P86" s="41">
        <v>40299</v>
      </c>
      <c r="Q86" s="2">
        <f t="shared" ca="1" si="1"/>
        <v>1356.29</v>
      </c>
      <c r="R86" s="2"/>
      <c r="S86" s="1"/>
      <c r="T86" s="1"/>
    </row>
    <row r="87" spans="16:20" x14ac:dyDescent="0.25">
      <c r="P87" s="41">
        <v>40330</v>
      </c>
      <c r="Q87" s="2">
        <f t="shared" ca="1" si="1"/>
        <v>1328.35</v>
      </c>
      <c r="R87" s="2"/>
      <c r="S87" s="1"/>
      <c r="T87" s="1"/>
    </row>
    <row r="88" spans="16:20" x14ac:dyDescent="0.25">
      <c r="P88" s="41">
        <v>40360</v>
      </c>
      <c r="Q88" s="2">
        <f t="shared" ca="1" si="1"/>
        <v>1344.36</v>
      </c>
      <c r="R88" s="2"/>
      <c r="S88" s="1"/>
      <c r="T88" s="1"/>
    </row>
    <row r="89" spans="16:20" x14ac:dyDescent="0.25">
      <c r="P89" s="41">
        <v>40391</v>
      </c>
      <c r="Q89" s="2">
        <f t="shared" ca="1" si="1"/>
        <v>1352.54</v>
      </c>
      <c r="R89" s="2"/>
      <c r="S89" s="1"/>
      <c r="T89" s="1"/>
    </row>
    <row r="90" spans="16:20" x14ac:dyDescent="0.25">
      <c r="P90" s="41">
        <v>40422</v>
      </c>
      <c r="Q90" s="2">
        <f t="shared" ca="1" si="1"/>
        <v>1350.1</v>
      </c>
      <c r="R90" s="2"/>
      <c r="S90" s="1"/>
      <c r="T90" s="1"/>
    </row>
    <row r="91" spans="16:20" x14ac:dyDescent="0.25">
      <c r="P91" s="41">
        <v>40452</v>
      </c>
      <c r="Q91" s="2">
        <f t="shared" ca="1" si="1"/>
        <v>1371.04</v>
      </c>
      <c r="R91" s="2"/>
      <c r="S91" s="1"/>
      <c r="T91" s="1"/>
    </row>
    <row r="92" spans="16:20" x14ac:dyDescent="0.25">
      <c r="P92" s="41">
        <v>40483</v>
      </c>
      <c r="Q92" s="2">
        <f t="shared" ca="1" si="1"/>
        <v>1343.02</v>
      </c>
      <c r="R92" s="2"/>
      <c r="S92" s="1"/>
      <c r="T92" s="1"/>
    </row>
    <row r="93" spans="16:20" x14ac:dyDescent="0.25">
      <c r="P93" s="41">
        <v>40513</v>
      </c>
      <c r="Q93" s="2">
        <f t="shared" ca="1" si="1"/>
        <v>1385.58</v>
      </c>
      <c r="R93" s="2"/>
      <c r="S93" s="1"/>
      <c r="T93" s="1"/>
    </row>
    <row r="94" spans="16:20" x14ac:dyDescent="0.25">
      <c r="P94" s="41">
        <v>40544</v>
      </c>
      <c r="Q94" s="2">
        <f t="shared" ca="1" si="1"/>
        <v>1385.25</v>
      </c>
      <c r="R94" s="2"/>
      <c r="S94" s="1"/>
      <c r="T94" s="1"/>
    </row>
    <row r="95" spans="16:20" x14ac:dyDescent="0.25">
      <c r="P95" s="41">
        <v>40575</v>
      </c>
      <c r="Q95" s="2">
        <f t="shared" ca="1" si="1"/>
        <v>1376.96</v>
      </c>
      <c r="R95" s="2"/>
      <c r="S95" s="1"/>
      <c r="T95" s="1"/>
    </row>
    <row r="96" spans="16:20" x14ac:dyDescent="0.25">
      <c r="P96" s="41">
        <v>40603</v>
      </c>
      <c r="Q96" s="2">
        <f t="shared" ca="1" si="1"/>
        <v>1404.9</v>
      </c>
      <c r="R96" s="2"/>
      <c r="S96" s="1"/>
      <c r="T96" s="1"/>
    </row>
    <row r="97" spans="16:20" x14ac:dyDescent="0.25">
      <c r="P97" s="41">
        <v>40634</v>
      </c>
      <c r="Q97" s="2">
        <f t="shared" ca="1" si="1"/>
        <v>1420.02</v>
      </c>
      <c r="R97" s="2"/>
      <c r="S97" s="1"/>
      <c r="T97" s="1"/>
    </row>
    <row r="98" spans="16:20" x14ac:dyDescent="0.25">
      <c r="P98" s="41">
        <v>40664</v>
      </c>
      <c r="Q98" s="2">
        <f t="shared" ca="1" si="1"/>
        <v>1414.13</v>
      </c>
      <c r="R98" s="2"/>
      <c r="S98" s="1"/>
      <c r="T98" s="1"/>
    </row>
    <row r="99" spans="16:20" x14ac:dyDescent="0.25">
      <c r="P99" s="41">
        <v>40695</v>
      </c>
      <c r="Q99" s="2">
        <f t="shared" ca="1" si="1"/>
        <v>1416.97</v>
      </c>
      <c r="R99" s="2"/>
      <c r="S99" s="1"/>
      <c r="T99" s="1"/>
    </row>
    <row r="100" spans="16:20" x14ac:dyDescent="0.25">
      <c r="P100" s="41">
        <v>40725</v>
      </c>
      <c r="Q100" s="2">
        <f t="shared" ca="1" si="1"/>
        <v>1395.23</v>
      </c>
      <c r="R100" s="2"/>
      <c r="S100" s="1"/>
      <c r="T100" s="1"/>
    </row>
    <row r="101" spans="16:20" x14ac:dyDescent="0.25">
      <c r="P101" s="41">
        <v>40756</v>
      </c>
      <c r="Q101" s="2">
        <f t="shared" ref="Q101:Q150" ca="1" si="2">OFFSET($B$32,MATCH(YEAR($P101),$B$32:$B$42,0)-1,MATCH(LEFT(TEXT($P101,"mmm"),3),$B$32:$N$32,0)-1)</f>
        <v>1397.31</v>
      </c>
      <c r="R101" s="2"/>
      <c r="S101" s="1"/>
      <c r="T101" s="1"/>
    </row>
    <row r="102" spans="16:20" x14ac:dyDescent="0.25">
      <c r="P102" s="41">
        <v>40787</v>
      </c>
      <c r="Q102" s="2">
        <f t="shared" ca="1" si="2"/>
        <v>1437.78</v>
      </c>
      <c r="R102" s="2"/>
      <c r="S102" s="1"/>
      <c r="T102" s="1"/>
    </row>
    <row r="103" spans="16:20" x14ac:dyDescent="0.25">
      <c r="P103" s="41">
        <v>40817</v>
      </c>
      <c r="Q103" s="2">
        <f t="shared" ca="1" si="2"/>
        <v>1436.94</v>
      </c>
      <c r="R103" s="2"/>
      <c r="S103" s="1"/>
      <c r="T103" s="1"/>
    </row>
    <row r="104" spans="16:20" x14ac:dyDescent="0.25">
      <c r="P104" s="41">
        <v>40848</v>
      </c>
      <c r="Q104" s="2">
        <f t="shared" ca="1" si="2"/>
        <v>1406.96</v>
      </c>
      <c r="R104" s="2"/>
      <c r="S104" s="1"/>
      <c r="T104" s="1"/>
    </row>
    <row r="105" spans="16:20" x14ac:dyDescent="0.25">
      <c r="P105" s="41">
        <v>40878</v>
      </c>
      <c r="Q105" s="2">
        <f t="shared" ca="1" si="2"/>
        <v>1380.96</v>
      </c>
      <c r="R105" s="2"/>
      <c r="S105" s="1"/>
      <c r="T105" s="1"/>
    </row>
    <row r="106" spans="16:20" x14ac:dyDescent="0.25">
      <c r="P106" s="41">
        <v>40909</v>
      </c>
      <c r="Q106" s="2">
        <f t="shared" ca="1" si="2"/>
        <v>1389.8</v>
      </c>
    </row>
    <row r="107" spans="16:20" x14ac:dyDescent="0.25">
      <c r="P107" s="41">
        <v>40940</v>
      </c>
      <c r="Q107" s="2">
        <f t="shared" ca="1" si="2"/>
        <v>1381.44</v>
      </c>
    </row>
    <row r="108" spans="16:20" x14ac:dyDescent="0.25">
      <c r="P108" s="41">
        <v>40969</v>
      </c>
      <c r="Q108" s="2">
        <f t="shared" ca="1" si="2"/>
        <v>1393.46</v>
      </c>
    </row>
    <row r="109" spans="16:20" x14ac:dyDescent="0.25">
      <c r="P109" s="41">
        <v>41000</v>
      </c>
      <c r="Q109" s="2">
        <f t="shared" ca="1" si="2"/>
        <v>1423.76</v>
      </c>
    </row>
    <row r="110" spans="16:20" x14ac:dyDescent="0.25">
      <c r="P110" s="41">
        <v>41030</v>
      </c>
      <c r="Q110" s="2">
        <f t="shared" ca="1" si="2"/>
        <v>1410.66</v>
      </c>
    </row>
    <row r="111" spans="16:20" x14ac:dyDescent="0.25">
      <c r="P111" s="41">
        <v>41061</v>
      </c>
      <c r="Q111" s="2">
        <f t="shared" ca="1" si="2"/>
        <v>1418.56</v>
      </c>
    </row>
    <row r="112" spans="16:20" x14ac:dyDescent="0.25">
      <c r="P112" s="41">
        <v>41091</v>
      </c>
      <c r="Q112" s="2">
        <f t="shared" ca="1" si="2"/>
        <v>1460.87</v>
      </c>
    </row>
    <row r="113" spans="16:17" x14ac:dyDescent="0.25">
      <c r="P113" s="41">
        <v>41122</v>
      </c>
      <c r="Q113" s="2">
        <f t="shared" ca="1" si="2"/>
        <v>1436.25</v>
      </c>
    </row>
    <row r="114" spans="16:17" x14ac:dyDescent="0.25">
      <c r="P114" s="41">
        <v>41153</v>
      </c>
      <c r="Q114" s="2">
        <f t="shared" ca="1" si="2"/>
        <v>1442.1</v>
      </c>
    </row>
    <row r="115" spans="16:17" x14ac:dyDescent="0.25">
      <c r="P115" s="41">
        <v>41183</v>
      </c>
      <c r="Q115" s="2">
        <f t="shared" ca="1" si="2"/>
        <v>1430.73</v>
      </c>
    </row>
    <row r="116" spans="16:17" x14ac:dyDescent="0.25">
      <c r="P116" s="41">
        <v>41214</v>
      </c>
      <c r="Q116" s="2">
        <f t="shared" ca="1" si="2"/>
        <v>1538.24</v>
      </c>
    </row>
    <row r="117" spans="16:17" x14ac:dyDescent="0.25">
      <c r="P117" s="41">
        <v>41244</v>
      </c>
      <c r="Q117" s="2">
        <f t="shared" ca="1" si="2"/>
        <v>1471.09</v>
      </c>
    </row>
    <row r="118" spans="16:17" x14ac:dyDescent="0.25">
      <c r="P118" s="41">
        <v>41275</v>
      </c>
      <c r="Q118" s="2">
        <f t="shared" ca="1" si="2"/>
        <v>1474.34</v>
      </c>
    </row>
    <row r="119" spans="16:17" x14ac:dyDescent="0.25">
      <c r="P119" s="41">
        <v>41306</v>
      </c>
      <c r="Q119" s="2">
        <f t="shared" ca="1" si="2"/>
        <v>1490.48</v>
      </c>
    </row>
    <row r="120" spans="16:17" x14ac:dyDescent="0.25">
      <c r="P120" s="41">
        <v>41334</v>
      </c>
      <c r="Q120" s="2">
        <f t="shared" ca="1" si="2"/>
        <v>1481.03</v>
      </c>
    </row>
    <row r="121" spans="16:17" x14ac:dyDescent="0.25">
      <c r="P121" s="41">
        <v>41365</v>
      </c>
      <c r="Q121" s="2">
        <f t="shared" ca="1" si="2"/>
        <v>1473.62</v>
      </c>
    </row>
    <row r="122" spans="16:17" x14ac:dyDescent="0.25">
      <c r="P122" s="41">
        <v>41395</v>
      </c>
      <c r="Q122" s="2">
        <f t="shared" ca="1" si="2"/>
        <v>1482.91</v>
      </c>
    </row>
    <row r="123" spans="16:17" x14ac:dyDescent="0.25">
      <c r="P123" s="41">
        <v>41426</v>
      </c>
      <c r="Q123" s="2">
        <f t="shared" ca="1" si="2"/>
        <v>1493.03</v>
      </c>
    </row>
    <row r="124" spans="16:17" x14ac:dyDescent="0.25">
      <c r="P124" s="41">
        <v>41456</v>
      </c>
      <c r="Q124" s="2">
        <f t="shared" ca="1" si="2"/>
        <v>1481.34</v>
      </c>
    </row>
    <row r="125" spans="16:17" x14ac:dyDescent="0.25">
      <c r="P125" s="41">
        <v>41487</v>
      </c>
      <c r="Q125" s="2">
        <f t="shared" ca="1" si="2"/>
        <v>1485.86</v>
      </c>
    </row>
    <row r="126" spans="16:17" x14ac:dyDescent="0.25">
      <c r="P126" s="41">
        <v>41518</v>
      </c>
      <c r="Q126" s="2">
        <f t="shared" ca="1" si="2"/>
        <v>1500.54</v>
      </c>
    </row>
    <row r="127" spans="16:17" x14ac:dyDescent="0.25">
      <c r="P127" s="41">
        <v>41548</v>
      </c>
      <c r="Q127" s="2">
        <f t="shared" ca="1" si="2"/>
        <v>1474.62</v>
      </c>
    </row>
    <row r="128" spans="16:17" x14ac:dyDescent="0.25">
      <c r="P128" s="41">
        <v>41579</v>
      </c>
      <c r="Q128" s="2">
        <f t="shared" ca="1" si="2"/>
        <v>1475.46</v>
      </c>
    </row>
    <row r="129" spans="16:17" x14ac:dyDescent="0.25">
      <c r="P129" s="41">
        <v>41609</v>
      </c>
      <c r="Q129" s="2">
        <f t="shared" ca="1" si="2"/>
        <v>1493.29</v>
      </c>
    </row>
    <row r="130" spans="16:17" x14ac:dyDescent="0.25">
      <c r="P130" s="41">
        <v>41640</v>
      </c>
      <c r="Q130" s="2">
        <f t="shared" ca="1" si="2"/>
        <v>1492.87</v>
      </c>
    </row>
    <row r="131" spans="16:17" x14ac:dyDescent="0.25">
      <c r="P131" s="41">
        <v>41671</v>
      </c>
      <c r="Q131" s="2">
        <f t="shared" ca="1" si="2"/>
        <v>1514.98</v>
      </c>
    </row>
    <row r="132" spans="16:17" x14ac:dyDescent="0.25">
      <c r="P132" s="41">
        <v>41699</v>
      </c>
      <c r="Q132" s="2">
        <f t="shared" ca="1" si="2"/>
        <v>1510.29</v>
      </c>
    </row>
    <row r="133" spans="16:17" x14ac:dyDescent="0.25">
      <c r="P133" s="41">
        <v>41730</v>
      </c>
      <c r="Q133" s="2">
        <f t="shared" ca="1" si="2"/>
        <v>1492.77</v>
      </c>
    </row>
    <row r="134" spans="16:17" x14ac:dyDescent="0.25">
      <c r="P134" s="41">
        <v>41760</v>
      </c>
      <c r="Q134" s="2">
        <f t="shared" ca="1" si="2"/>
        <v>1499.96</v>
      </c>
    </row>
    <row r="135" spans="16:17" x14ac:dyDescent="0.25">
      <c r="P135" s="41">
        <v>41791</v>
      </c>
      <c r="Q135" s="2">
        <f t="shared" ca="1" si="2"/>
        <v>1494.3</v>
      </c>
    </row>
    <row r="136" spans="16:17" x14ac:dyDescent="0.25">
      <c r="P136" s="41">
        <v>41821</v>
      </c>
      <c r="Q136" s="2">
        <f t="shared" ca="1" si="2"/>
        <v>1504.5</v>
      </c>
    </row>
    <row r="137" spans="16:17" x14ac:dyDescent="0.25">
      <c r="P137" s="41">
        <v>41852</v>
      </c>
      <c r="Q137" s="2">
        <f t="shared" ca="1" si="2"/>
        <v>1506.05</v>
      </c>
    </row>
    <row r="138" spans="16:17" x14ac:dyDescent="0.25">
      <c r="P138" s="41">
        <v>41883</v>
      </c>
      <c r="Q138" s="2">
        <f t="shared" ca="1" si="2"/>
        <v>1499.79</v>
      </c>
    </row>
    <row r="139" spans="16:17" x14ac:dyDescent="0.25">
      <c r="P139" s="41">
        <v>41913</v>
      </c>
      <c r="Q139" s="2">
        <f t="shared" ca="1" si="2"/>
        <v>1520.39</v>
      </c>
    </row>
    <row r="140" spans="16:17" x14ac:dyDescent="0.25">
      <c r="P140" s="41">
        <v>41944</v>
      </c>
      <c r="Q140" s="2">
        <f t="shared" ca="1" si="2"/>
        <v>1537.2</v>
      </c>
    </row>
    <row r="141" spans="16:17" x14ac:dyDescent="0.25">
      <c r="P141" s="41">
        <v>41974</v>
      </c>
      <c r="Q141" s="2">
        <f t="shared" ca="1" si="2"/>
        <v>1516.67</v>
      </c>
    </row>
    <row r="142" spans="16:17" x14ac:dyDescent="0.25">
      <c r="P142" s="41">
        <v>42005</v>
      </c>
      <c r="Q142" s="2">
        <f t="shared" ca="1" si="2"/>
        <v>1527.88</v>
      </c>
    </row>
    <row r="143" spans="16:17" x14ac:dyDescent="0.25">
      <c r="P143" s="41">
        <v>42036</v>
      </c>
      <c r="Q143" s="2">
        <f t="shared" ca="1" si="2"/>
        <v>1557.63</v>
      </c>
    </row>
    <row r="144" spans="16:17" x14ac:dyDescent="0.25">
      <c r="P144" s="41">
        <v>42064</v>
      </c>
      <c r="Q144" s="2">
        <f t="shared" ca="1" si="2"/>
        <v>1585.41</v>
      </c>
    </row>
    <row r="145" spans="16:17" x14ac:dyDescent="0.25">
      <c r="P145" s="41">
        <v>42095</v>
      </c>
      <c r="Q145" s="2">
        <f t="shared" ca="1" si="2"/>
        <v>1573.64</v>
      </c>
    </row>
    <row r="146" spans="16:17" x14ac:dyDescent="0.25">
      <c r="P146" s="41">
        <v>42125</v>
      </c>
      <c r="Q146" s="2">
        <f t="shared" ca="1" si="2"/>
        <v>1564.25</v>
      </c>
    </row>
    <row r="147" spans="16:17" x14ac:dyDescent="0.25">
      <c r="P147" s="41">
        <v>42156</v>
      </c>
      <c r="Q147" s="2">
        <f t="shared" ca="1" si="2"/>
        <v>1555.07</v>
      </c>
    </row>
    <row r="148" spans="16:17" x14ac:dyDescent="0.25">
      <c r="P148" s="41">
        <v>42186</v>
      </c>
      <c r="Q148" s="2">
        <f t="shared" ca="1" si="2"/>
        <v>1587.28</v>
      </c>
    </row>
    <row r="149" spans="16:17" x14ac:dyDescent="0.25">
      <c r="P149" s="41">
        <v>42217</v>
      </c>
      <c r="Q149" s="2">
        <f t="shared" ca="1" si="2"/>
        <v>1600.91</v>
      </c>
    </row>
    <row r="150" spans="16:17" x14ac:dyDescent="0.25">
      <c r="P150" s="41">
        <v>42248</v>
      </c>
      <c r="Q150" s="2">
        <f t="shared" ca="1" si="2"/>
        <v>1590.48</v>
      </c>
    </row>
  </sheetData>
  <mergeCells count="5">
    <mergeCell ref="B5:N5"/>
    <mergeCell ref="B31:N31"/>
    <mergeCell ref="L1:N1"/>
    <mergeCell ref="L2:N2"/>
    <mergeCell ref="L3:N3"/>
  </mergeCells>
  <pageMargins left="0.7" right="0.7" top="0.75" bottom="0.75" header="0.3" footer="0.3"/>
  <pageSetup scale="7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view="pageBreakPreview" zoomScale="85" zoomScaleNormal="85" zoomScaleSheetLayoutView="85" workbookViewId="0">
      <selection activeCell="D1" sqref="D1"/>
    </sheetView>
  </sheetViews>
  <sheetFormatPr defaultRowHeight="13.2" x14ac:dyDescent="0.25"/>
  <cols>
    <col min="1" max="1" width="2.44140625" customWidth="1"/>
    <col min="2" max="2" width="11.33203125" customWidth="1"/>
    <col min="3" max="20" width="7" customWidth="1"/>
    <col min="21" max="22" width="11.109375" customWidth="1"/>
    <col min="23" max="23" width="2.44140625" customWidth="1"/>
  </cols>
  <sheetData>
    <row r="1" spans="2:23" x14ac:dyDescent="0.25">
      <c r="B1" s="52" t="s">
        <v>48</v>
      </c>
      <c r="U1" s="45" t="s">
        <v>44</v>
      </c>
      <c r="V1" s="45"/>
      <c r="W1" s="45"/>
    </row>
    <row r="2" spans="2:23" x14ac:dyDescent="0.25">
      <c r="B2" s="52" t="s">
        <v>46</v>
      </c>
      <c r="U2" s="45" t="s">
        <v>34</v>
      </c>
      <c r="V2" s="45"/>
      <c r="W2" s="45"/>
    </row>
    <row r="3" spans="2:23" x14ac:dyDescent="0.25">
      <c r="U3" s="45" t="s">
        <v>43</v>
      </c>
      <c r="V3" s="45"/>
      <c r="W3" s="45"/>
    </row>
    <row r="4" spans="2:23" ht="15.6" x14ac:dyDescent="0.3">
      <c r="L4" s="15"/>
      <c r="M4" s="15"/>
      <c r="N4" s="15"/>
      <c r="O4" s="15"/>
      <c r="P4" s="15"/>
      <c r="Q4" s="15"/>
      <c r="R4" s="15"/>
      <c r="S4" s="15"/>
      <c r="T4" s="15"/>
    </row>
    <row r="5" spans="2:23" ht="15.6" x14ac:dyDescent="0.3">
      <c r="L5" s="15"/>
      <c r="M5" s="15"/>
      <c r="N5" s="15"/>
      <c r="O5" s="15"/>
      <c r="P5" s="15"/>
      <c r="Q5" s="15"/>
      <c r="R5" s="15"/>
      <c r="S5" s="15"/>
      <c r="T5" s="15"/>
    </row>
    <row r="6" spans="2:23" ht="15.6" x14ac:dyDescent="0.3">
      <c r="B6" s="44" t="s">
        <v>17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</row>
    <row r="31" spans="1:2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1:22" ht="13.8" thickBot="1" x14ac:dyDescent="0.3">
      <c r="A32" s="17"/>
      <c r="B32" s="50" t="s">
        <v>33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36" x14ac:dyDescent="0.25">
      <c r="A33" s="17"/>
      <c r="B33" s="46"/>
      <c r="C33" s="33">
        <v>2006</v>
      </c>
      <c r="D33" s="19"/>
      <c r="E33" s="18">
        <v>2007</v>
      </c>
      <c r="F33" s="19"/>
      <c r="G33" s="18">
        <v>2008</v>
      </c>
      <c r="H33" s="20"/>
      <c r="I33" s="21">
        <v>2009</v>
      </c>
      <c r="J33" s="19"/>
      <c r="K33" s="21">
        <v>2010</v>
      </c>
      <c r="L33" s="19"/>
      <c r="M33" s="21">
        <v>2011</v>
      </c>
      <c r="N33" s="19"/>
      <c r="O33" s="21">
        <v>2012</v>
      </c>
      <c r="P33" s="19"/>
      <c r="Q33" s="21">
        <v>2013</v>
      </c>
      <c r="R33" s="19"/>
      <c r="S33" s="21">
        <v>2014</v>
      </c>
      <c r="T33" s="19"/>
      <c r="U33" s="48" t="s">
        <v>19</v>
      </c>
      <c r="V33" s="49"/>
    </row>
    <row r="34" spans="1:36" ht="13.8" thickBot="1" x14ac:dyDescent="0.3">
      <c r="A34" s="17"/>
      <c r="B34" s="47"/>
      <c r="C34" s="34" t="s">
        <v>9</v>
      </c>
      <c r="D34" s="24" t="s">
        <v>10</v>
      </c>
      <c r="E34" s="24" t="s">
        <v>9</v>
      </c>
      <c r="F34" s="24" t="s">
        <v>10</v>
      </c>
      <c r="G34" s="24" t="s">
        <v>9</v>
      </c>
      <c r="H34" s="24" t="s">
        <v>10</v>
      </c>
      <c r="I34" s="24" t="s">
        <v>9</v>
      </c>
      <c r="J34" s="24" t="s">
        <v>10</v>
      </c>
      <c r="K34" s="24" t="s">
        <v>9</v>
      </c>
      <c r="L34" s="24" t="s">
        <v>10</v>
      </c>
      <c r="M34" s="24" t="s">
        <v>9</v>
      </c>
      <c r="N34" s="24" t="s">
        <v>10</v>
      </c>
      <c r="O34" s="24" t="s">
        <v>9</v>
      </c>
      <c r="P34" s="24" t="s">
        <v>10</v>
      </c>
      <c r="Q34" s="24" t="s">
        <v>9</v>
      </c>
      <c r="R34" s="24" t="s">
        <v>10</v>
      </c>
      <c r="S34" s="24" t="s">
        <v>9</v>
      </c>
      <c r="T34" s="24" t="s">
        <v>10</v>
      </c>
      <c r="U34" s="26" t="s">
        <v>18</v>
      </c>
      <c r="V34" s="42" t="s">
        <v>39</v>
      </c>
      <c r="Y34" t="s">
        <v>11</v>
      </c>
      <c r="Z34" t="s">
        <v>12</v>
      </c>
      <c r="AA34" t="s">
        <v>13</v>
      </c>
      <c r="AB34" t="s">
        <v>40</v>
      </c>
      <c r="AC34" t="s">
        <v>14</v>
      </c>
      <c r="AD34" t="s">
        <v>15</v>
      </c>
      <c r="AE34" t="str">
        <f t="shared" ref="AE34:AJ34" si="0">Y34</f>
        <v>Total Steam Production Plant</v>
      </c>
      <c r="AF34" t="str">
        <f t="shared" si="0"/>
        <v>Total Nuclear Production Plant</v>
      </c>
      <c r="AG34" t="str">
        <f t="shared" si="0"/>
        <v>Total Hydraulic Production Plant</v>
      </c>
      <c r="AH34" t="str">
        <f t="shared" si="0"/>
        <v>Total Other Production Plant</v>
      </c>
      <c r="AI34" t="str">
        <f t="shared" si="0"/>
        <v>Total Transmission Plant</v>
      </c>
      <c r="AJ34" t="str">
        <f t="shared" si="0"/>
        <v>Total Distribution Plant</v>
      </c>
    </row>
    <row r="35" spans="1:36" x14ac:dyDescent="0.25">
      <c r="A35" s="17"/>
      <c r="B35" s="38" t="s">
        <v>11</v>
      </c>
      <c r="C35" s="35">
        <v>463</v>
      </c>
      <c r="D35" s="30">
        <v>474</v>
      </c>
      <c r="E35" s="30">
        <v>492</v>
      </c>
      <c r="F35" s="30">
        <v>504.23511179709135</v>
      </c>
      <c r="G35" s="30">
        <v>515</v>
      </c>
      <c r="H35" s="30">
        <v>547</v>
      </c>
      <c r="I35" s="30">
        <v>540</v>
      </c>
      <c r="J35" s="30">
        <v>522</v>
      </c>
      <c r="K35" s="30">
        <v>532</v>
      </c>
      <c r="L35" s="30">
        <v>547</v>
      </c>
      <c r="M35" s="30">
        <v>550</v>
      </c>
      <c r="N35" s="30">
        <v>571</v>
      </c>
      <c r="O35" s="30">
        <v>581</v>
      </c>
      <c r="P35" s="30">
        <v>583</v>
      </c>
      <c r="Q35" s="30">
        <v>617</v>
      </c>
      <c r="R35" s="30">
        <v>590</v>
      </c>
      <c r="S35" s="30">
        <v>591</v>
      </c>
      <c r="T35" s="30">
        <v>605</v>
      </c>
      <c r="U35" s="27">
        <f t="shared" ref="U35:U40" si="1">(T35-D35)/D35</f>
        <v>0.27637130801687765</v>
      </c>
      <c r="V35" s="25">
        <f t="shared" ref="V35:V40" si="2">(T35-P35)/P35</f>
        <v>3.7735849056603772E-2</v>
      </c>
      <c r="X35" s="3">
        <v>38718</v>
      </c>
      <c r="Y35" s="2">
        <f ca="1">OFFSET($C$35,COLUMNS($C35:C$35)-1,ROWS($B$35:$B35)-1)</f>
        <v>463</v>
      </c>
      <c r="Z35" s="2">
        <f ca="1">OFFSET($C$35,COLUMNS($C35:D$35)-1,ROWS($B$35:$B35)-1)</f>
        <v>435</v>
      </c>
      <c r="AA35" s="2">
        <f ca="1">OFFSET($C$35,COLUMNS($C35:E$35)-1,ROWS($B$35:$B35)-1)</f>
        <v>364</v>
      </c>
      <c r="AB35" s="2">
        <f ca="1">OFFSET($C$35,COLUMNS($C35:F$35)-1,ROWS($B$35:$B35)-1)</f>
        <v>430</v>
      </c>
      <c r="AC35" s="2">
        <f ca="1">OFFSET($C$35,COLUMNS($C35:G$35)-1,ROWS($B$35:$B35)-1)</f>
        <v>459</v>
      </c>
      <c r="AD35" s="2">
        <f ca="1">OFFSET($C$35,COLUMNS($C35:H$35)-1,ROWS($B$35:$B35)-1)</f>
        <v>400</v>
      </c>
      <c r="AE35" s="1">
        <f t="shared" ref="AE35:AJ35" ca="1" si="3">Y35/Y$35*100</f>
        <v>100</v>
      </c>
      <c r="AF35" s="1">
        <f t="shared" ca="1" si="3"/>
        <v>100</v>
      </c>
      <c r="AG35" s="1">
        <f t="shared" ca="1" si="3"/>
        <v>100</v>
      </c>
      <c r="AH35" s="1">
        <f t="shared" ca="1" si="3"/>
        <v>100</v>
      </c>
      <c r="AI35" s="1">
        <f t="shared" ca="1" si="3"/>
        <v>100</v>
      </c>
      <c r="AJ35" s="1">
        <f t="shared" ca="1" si="3"/>
        <v>100</v>
      </c>
    </row>
    <row r="36" spans="1:36" x14ac:dyDescent="0.25">
      <c r="A36" s="17"/>
      <c r="B36" s="39" t="s">
        <v>12</v>
      </c>
      <c r="C36" s="36">
        <v>435</v>
      </c>
      <c r="D36" s="31">
        <v>447</v>
      </c>
      <c r="E36" s="31">
        <v>464</v>
      </c>
      <c r="F36" s="31">
        <v>467.25404209377092</v>
      </c>
      <c r="G36" s="31">
        <v>476</v>
      </c>
      <c r="H36" s="31">
        <v>505</v>
      </c>
      <c r="I36" s="31">
        <v>501</v>
      </c>
      <c r="J36" s="31">
        <v>491</v>
      </c>
      <c r="K36" s="31">
        <v>500</v>
      </c>
      <c r="L36" s="31">
        <v>513</v>
      </c>
      <c r="M36" s="31">
        <v>518</v>
      </c>
      <c r="N36" s="31">
        <v>537.5</v>
      </c>
      <c r="O36" s="31">
        <v>547</v>
      </c>
      <c r="P36" s="31">
        <v>550</v>
      </c>
      <c r="Q36" s="31">
        <v>587</v>
      </c>
      <c r="R36" s="31">
        <v>557</v>
      </c>
      <c r="S36" s="31">
        <v>561</v>
      </c>
      <c r="T36" s="31">
        <v>573</v>
      </c>
      <c r="U36" s="28">
        <f t="shared" si="1"/>
        <v>0.28187919463087246</v>
      </c>
      <c r="V36" s="22">
        <f t="shared" si="2"/>
        <v>4.1818181818181817E-2</v>
      </c>
      <c r="X36" s="3">
        <v>38899</v>
      </c>
      <c r="Y36" s="2">
        <f ca="1">OFFSET($C$35,COLUMNS($C$35:C36)-1,ROWS($B$35:$B36)-1)</f>
        <v>474</v>
      </c>
      <c r="Z36" s="2">
        <f ca="1">OFFSET($C$35,COLUMNS($C$35:D36)-1,ROWS($B$35:$B36)-1)</f>
        <v>447</v>
      </c>
      <c r="AA36" s="2">
        <f ca="1">OFFSET($C$35,COLUMNS($C$35:E36)-1,ROWS($B$35:$B36)-1)</f>
        <v>373</v>
      </c>
      <c r="AB36" s="2">
        <f ca="1">OFFSET($C$35,COLUMNS($C$35:F36)-1,ROWS($B$35:$B36)-1)</f>
        <v>442</v>
      </c>
      <c r="AC36" s="2">
        <f ca="1">OFFSET($C$35,COLUMNS($C$35:G36)-1,ROWS($B$35:$B36)-1)</f>
        <v>476</v>
      </c>
      <c r="AD36" s="2">
        <f ca="1">OFFSET($C$35,COLUMNS($C$35:H36)-1,ROWS($B$35:$B36)-1)</f>
        <v>420</v>
      </c>
      <c r="AE36" s="1">
        <f t="shared" ref="AE36:AE46" ca="1" si="4">Y36/Y$35*100</f>
        <v>102.37580993520518</v>
      </c>
      <c r="AF36" s="1">
        <f t="shared" ref="AF36:AF46" ca="1" si="5">Z36/Z$35*100</f>
        <v>102.75862068965517</v>
      </c>
      <c r="AG36" s="1">
        <f t="shared" ref="AG36:AG46" ca="1" si="6">AA36/AA$35*100</f>
        <v>102.47252747252746</v>
      </c>
      <c r="AH36" s="1">
        <f t="shared" ref="AH36:AH52" ca="1" si="7">AB36/AB$35*100</f>
        <v>102.7906976744186</v>
      </c>
      <c r="AI36" s="1">
        <f t="shared" ref="AI36:AI46" ca="1" si="8">AC36/AC$35*100</f>
        <v>103.7037037037037</v>
      </c>
      <c r="AJ36" s="1">
        <f t="shared" ref="AJ36:AJ46" ca="1" si="9">AD36/AD$35*100</f>
        <v>105</v>
      </c>
    </row>
    <row r="37" spans="1:36" x14ac:dyDescent="0.25">
      <c r="A37" s="17"/>
      <c r="B37" s="39" t="s">
        <v>13</v>
      </c>
      <c r="C37" s="36">
        <v>364</v>
      </c>
      <c r="D37" s="31">
        <v>373</v>
      </c>
      <c r="E37" s="31">
        <v>389</v>
      </c>
      <c r="F37" s="31">
        <v>400.61226445230102</v>
      </c>
      <c r="G37" s="31">
        <v>407</v>
      </c>
      <c r="H37" s="31">
        <v>426</v>
      </c>
      <c r="I37" s="31">
        <v>424</v>
      </c>
      <c r="J37" s="31">
        <v>415</v>
      </c>
      <c r="K37" s="31">
        <v>423</v>
      </c>
      <c r="L37" s="31">
        <v>431</v>
      </c>
      <c r="M37" s="31">
        <v>435</v>
      </c>
      <c r="N37" s="31">
        <v>441</v>
      </c>
      <c r="O37" s="31">
        <v>446</v>
      </c>
      <c r="P37" s="31">
        <v>447</v>
      </c>
      <c r="Q37" s="31">
        <v>466</v>
      </c>
      <c r="R37" s="31">
        <v>455</v>
      </c>
      <c r="S37" s="31">
        <v>461</v>
      </c>
      <c r="T37" s="31">
        <v>466</v>
      </c>
      <c r="U37" s="28">
        <f t="shared" si="1"/>
        <v>0.24932975871313673</v>
      </c>
      <c r="V37" s="22">
        <f t="shared" si="2"/>
        <v>4.2505592841163314E-2</v>
      </c>
      <c r="X37" s="3">
        <v>39083</v>
      </c>
      <c r="Y37" s="2">
        <f ca="1">OFFSET($C$35,COLUMNS($C$35:C37)-1,ROWS($B$35:$B37)-1)</f>
        <v>492</v>
      </c>
      <c r="Z37" s="2">
        <f ca="1">OFFSET($C$35,COLUMNS($C$35:D37)-1,ROWS($B$35:$B37)-1)</f>
        <v>464</v>
      </c>
      <c r="AA37" s="2">
        <f ca="1">OFFSET($C$35,COLUMNS($C$35:E37)-1,ROWS($B$35:$B37)-1)</f>
        <v>389</v>
      </c>
      <c r="AB37" s="2">
        <f ca="1">OFFSET($C$35,COLUMNS($C$35:F37)-1,ROWS($B$35:$B37)-1)</f>
        <v>498</v>
      </c>
      <c r="AC37" s="2">
        <f ca="1">OFFSET($C$35,COLUMNS($C$35:G37)-1,ROWS($B$35:$B37)-1)</f>
        <v>501</v>
      </c>
      <c r="AD37" s="2">
        <f ca="1">OFFSET($C$35,COLUMNS($C$35:H37)-1,ROWS($B$35:$B37)-1)</f>
        <v>453</v>
      </c>
      <c r="AE37" s="1">
        <f t="shared" ca="1" si="4"/>
        <v>106.26349892008639</v>
      </c>
      <c r="AF37" s="1">
        <f t="shared" ca="1" si="5"/>
        <v>106.66666666666667</v>
      </c>
      <c r="AG37" s="1">
        <f t="shared" ca="1" si="6"/>
        <v>106.86813186813187</v>
      </c>
      <c r="AH37" s="1">
        <f t="shared" ca="1" si="7"/>
        <v>115.81395348837209</v>
      </c>
      <c r="AI37" s="1">
        <f t="shared" ca="1" si="8"/>
        <v>109.15032679738562</v>
      </c>
      <c r="AJ37" s="1">
        <f t="shared" ca="1" si="9"/>
        <v>113.25</v>
      </c>
    </row>
    <row r="38" spans="1:36" x14ac:dyDescent="0.25">
      <c r="B38" s="39" t="s">
        <v>40</v>
      </c>
      <c r="C38" s="36">
        <v>430</v>
      </c>
      <c r="D38" s="31">
        <v>442</v>
      </c>
      <c r="E38" s="31">
        <v>498</v>
      </c>
      <c r="F38" s="31">
        <v>510.8012674650322</v>
      </c>
      <c r="G38" s="31">
        <v>557</v>
      </c>
      <c r="H38" s="31">
        <v>579</v>
      </c>
      <c r="I38" s="31">
        <v>597</v>
      </c>
      <c r="J38" s="31">
        <v>628</v>
      </c>
      <c r="K38" s="31">
        <v>645</v>
      </c>
      <c r="L38" s="31">
        <v>658</v>
      </c>
      <c r="M38" s="31">
        <v>652</v>
      </c>
      <c r="N38" s="31">
        <v>674</v>
      </c>
      <c r="O38" s="31">
        <v>719</v>
      </c>
      <c r="P38" s="31">
        <v>735</v>
      </c>
      <c r="Q38" s="31">
        <v>756</v>
      </c>
      <c r="R38" s="31">
        <v>752</v>
      </c>
      <c r="S38" s="31">
        <v>768</v>
      </c>
      <c r="T38" s="31">
        <v>784</v>
      </c>
      <c r="U38" s="28">
        <f t="shared" si="1"/>
        <v>0.77375565610859731</v>
      </c>
      <c r="V38" s="22">
        <f t="shared" si="2"/>
        <v>6.6666666666666666E-2</v>
      </c>
      <c r="X38" s="3">
        <v>39264</v>
      </c>
      <c r="Y38" s="2">
        <f ca="1">OFFSET($C$35,COLUMNS($C$35:C38)-1,ROWS($B$35:$B38)-1)</f>
        <v>504.23511179709135</v>
      </c>
      <c r="Z38" s="2">
        <f ca="1">OFFSET($C$35,COLUMNS($C$35:D38)-1,ROWS($B$35:$B38)-1)</f>
        <v>467.25404209377092</v>
      </c>
      <c r="AA38" s="2">
        <f ca="1">OFFSET($C$35,COLUMNS($C$35:E38)-1,ROWS($B$35:$B38)-1)</f>
        <v>400.61226445230102</v>
      </c>
      <c r="AB38" s="2">
        <f ca="1">OFFSET($C$35,COLUMNS($C$35:F38)-1,ROWS($B$35:$B38)-1)</f>
        <v>510.8012674650322</v>
      </c>
      <c r="AC38" s="2">
        <f ca="1">OFFSET($C$35,COLUMNS($C$35:G38)-1,ROWS($B$35:$B38)-1)</f>
        <v>517.7849823703624</v>
      </c>
      <c r="AD38" s="2">
        <f ca="1">OFFSET($C$35,COLUMNS($C$35:H38)-1,ROWS($B$35:$B38)-1)</f>
        <v>461.43746471977971</v>
      </c>
      <c r="AE38" s="1">
        <f t="shared" ca="1" si="4"/>
        <v>108.90607166243873</v>
      </c>
      <c r="AF38" s="1">
        <f t="shared" ca="1" si="5"/>
        <v>107.41472232040712</v>
      </c>
      <c r="AG38" s="1">
        <f t="shared" ca="1" si="6"/>
        <v>110.05831440997281</v>
      </c>
      <c r="AH38" s="1">
        <f t="shared" ca="1" si="7"/>
        <v>118.79099243372842</v>
      </c>
      <c r="AI38" s="1">
        <f t="shared" ca="1" si="8"/>
        <v>112.80718570160401</v>
      </c>
      <c r="AJ38" s="1">
        <f t="shared" ca="1" si="9"/>
        <v>115.35936617994493</v>
      </c>
    </row>
    <row r="39" spans="1:36" x14ac:dyDescent="0.25">
      <c r="B39" s="39" t="s">
        <v>14</v>
      </c>
      <c r="C39" s="36">
        <v>459</v>
      </c>
      <c r="D39" s="31">
        <v>476</v>
      </c>
      <c r="E39" s="31">
        <v>501</v>
      </c>
      <c r="F39" s="31">
        <v>517.7849823703624</v>
      </c>
      <c r="G39" s="31">
        <v>540</v>
      </c>
      <c r="H39" s="31">
        <v>565</v>
      </c>
      <c r="I39" s="31">
        <v>580</v>
      </c>
      <c r="J39" s="31">
        <v>531</v>
      </c>
      <c r="K39" s="31">
        <v>556</v>
      </c>
      <c r="L39" s="31">
        <v>558</v>
      </c>
      <c r="M39" s="31">
        <v>564</v>
      </c>
      <c r="N39" s="31">
        <v>585</v>
      </c>
      <c r="O39" s="31">
        <v>578</v>
      </c>
      <c r="P39" s="31">
        <v>584</v>
      </c>
      <c r="Q39" s="31">
        <v>597</v>
      </c>
      <c r="R39" s="31">
        <v>594</v>
      </c>
      <c r="S39" s="31">
        <v>595</v>
      </c>
      <c r="T39" s="31">
        <v>604</v>
      </c>
      <c r="U39" s="28">
        <f t="shared" si="1"/>
        <v>0.26890756302521007</v>
      </c>
      <c r="V39" s="22">
        <f t="shared" si="2"/>
        <v>3.4246575342465752E-2</v>
      </c>
      <c r="X39" s="3">
        <v>39448</v>
      </c>
      <c r="Y39" s="2">
        <f ca="1">OFFSET($C$35,COLUMNS($C$35:C39)-1,ROWS($B$35:$B39)-1)</f>
        <v>515</v>
      </c>
      <c r="Z39" s="2">
        <f ca="1">OFFSET($C$35,COLUMNS($C$35:D39)-1,ROWS($B$35:$B39)-1)</f>
        <v>476</v>
      </c>
      <c r="AA39" s="2">
        <f ca="1">OFFSET($C$35,COLUMNS($C$35:E39)-1,ROWS($B$35:$B39)-1)</f>
        <v>407</v>
      </c>
      <c r="AB39" s="2">
        <f ca="1">OFFSET($C$35,COLUMNS($C$35:F39)-1,ROWS($B$35:$B39)-1)</f>
        <v>557</v>
      </c>
      <c r="AC39" s="2">
        <f ca="1">OFFSET($C$35,COLUMNS($C$35:G39)-1,ROWS($B$35:$B39)-1)</f>
        <v>540</v>
      </c>
      <c r="AD39" s="2">
        <f ca="1">OFFSET($C$35,COLUMNS($C$35:H39)-1,ROWS($B$35:$B39)-1)</f>
        <v>518</v>
      </c>
      <c r="AE39" s="1">
        <f t="shared" ca="1" si="4"/>
        <v>111.23110151187905</v>
      </c>
      <c r="AF39" s="1">
        <f t="shared" ca="1" si="5"/>
        <v>109.42528735632185</v>
      </c>
      <c r="AG39" s="1">
        <f t="shared" ca="1" si="6"/>
        <v>111.81318681318682</v>
      </c>
      <c r="AH39" s="1">
        <f t="shared" ca="1" si="7"/>
        <v>129.53488372093022</v>
      </c>
      <c r="AI39" s="1">
        <f t="shared" ca="1" si="8"/>
        <v>117.64705882352942</v>
      </c>
      <c r="AJ39" s="1">
        <f t="shared" ca="1" si="9"/>
        <v>129.5</v>
      </c>
    </row>
    <row r="40" spans="1:36" ht="13.8" thickBot="1" x14ac:dyDescent="0.3">
      <c r="B40" s="40" t="s">
        <v>15</v>
      </c>
      <c r="C40" s="37">
        <v>400</v>
      </c>
      <c r="D40" s="32">
        <v>420</v>
      </c>
      <c r="E40" s="32">
        <v>453</v>
      </c>
      <c r="F40" s="32">
        <v>461.43746471977971</v>
      </c>
      <c r="G40" s="32">
        <v>518</v>
      </c>
      <c r="H40" s="32">
        <v>510</v>
      </c>
      <c r="I40" s="32">
        <v>535</v>
      </c>
      <c r="J40" s="32">
        <v>523</v>
      </c>
      <c r="K40" s="32">
        <v>538</v>
      </c>
      <c r="L40" s="32">
        <v>547</v>
      </c>
      <c r="M40" s="32">
        <v>559</v>
      </c>
      <c r="N40" s="32">
        <v>575</v>
      </c>
      <c r="O40" s="32">
        <v>581</v>
      </c>
      <c r="P40" s="32">
        <v>591</v>
      </c>
      <c r="Q40" s="32">
        <v>603</v>
      </c>
      <c r="R40" s="32">
        <v>613</v>
      </c>
      <c r="S40" s="32">
        <v>622.5</v>
      </c>
      <c r="T40" s="32">
        <v>629</v>
      </c>
      <c r="U40" s="29">
        <f t="shared" si="1"/>
        <v>0.49761904761904763</v>
      </c>
      <c r="V40" s="23">
        <f t="shared" si="2"/>
        <v>6.4297800338409469E-2</v>
      </c>
      <c r="X40" s="3">
        <v>39630</v>
      </c>
      <c r="Y40" s="2">
        <f ca="1">OFFSET($C$35,COLUMNS($C$35:C40)-1,ROWS($B$35:$B40)-1)</f>
        <v>547</v>
      </c>
      <c r="Z40" s="2">
        <f ca="1">OFFSET($C$35,COLUMNS($C$35:D40)-1,ROWS($B$35:$B40)-1)</f>
        <v>505</v>
      </c>
      <c r="AA40" s="2">
        <f ca="1">OFFSET($C$35,COLUMNS($C$35:E40)-1,ROWS($B$35:$B40)-1)</f>
        <v>426</v>
      </c>
      <c r="AB40" s="2">
        <f ca="1">OFFSET($C$35,COLUMNS($C$35:F40)-1,ROWS($B$35:$B40)-1)</f>
        <v>579</v>
      </c>
      <c r="AC40" s="2">
        <f ca="1">OFFSET($C$35,COLUMNS($C$35:G40)-1,ROWS($B$35:$B40)-1)</f>
        <v>565</v>
      </c>
      <c r="AD40" s="2">
        <f ca="1">OFFSET($C$35,COLUMNS($C$35:H40)-1,ROWS($B$35:$B40)-1)</f>
        <v>510</v>
      </c>
      <c r="AE40" s="1">
        <f t="shared" ca="1" si="4"/>
        <v>118.14254859611231</v>
      </c>
      <c r="AF40" s="1">
        <f t="shared" ca="1" si="5"/>
        <v>116.0919540229885</v>
      </c>
      <c r="AG40" s="1">
        <f t="shared" ca="1" si="6"/>
        <v>117.03296703296704</v>
      </c>
      <c r="AH40" s="1">
        <f t="shared" ca="1" si="7"/>
        <v>134.65116279069767</v>
      </c>
      <c r="AI40" s="1">
        <f t="shared" ca="1" si="8"/>
        <v>123.09368191721133</v>
      </c>
      <c r="AJ40" s="1">
        <f t="shared" ca="1" si="9"/>
        <v>127.49999999999999</v>
      </c>
    </row>
    <row r="41" spans="1:36" x14ac:dyDescent="0.25">
      <c r="X41" s="3">
        <v>39814</v>
      </c>
      <c r="Y41" s="2">
        <f ca="1">OFFSET($C$35,COLUMNS($C$35:C41)-1,ROWS($B$35:$B41)-1)</f>
        <v>540</v>
      </c>
      <c r="Z41" s="2">
        <f ca="1">OFFSET($C$35,COLUMNS($C$35:D41)-1,ROWS($B$35:$B41)-1)</f>
        <v>501</v>
      </c>
      <c r="AA41" s="2">
        <f ca="1">OFFSET($C$35,COLUMNS($C$35:E41)-1,ROWS($B$35:$B41)-1)</f>
        <v>424</v>
      </c>
      <c r="AB41" s="2">
        <f ca="1">OFFSET($C$35,COLUMNS($C$35:F41)-1,ROWS($B$35:$B41)-1)</f>
        <v>597</v>
      </c>
      <c r="AC41" s="2">
        <f ca="1">OFFSET($C$35,COLUMNS($C$35:G41)-1,ROWS($B$35:$B41)-1)</f>
        <v>580</v>
      </c>
      <c r="AD41" s="2">
        <f ca="1">OFFSET($C$35,COLUMNS($C$35:H41)-1,ROWS($B$35:$B41)-1)</f>
        <v>535</v>
      </c>
      <c r="AE41" s="1">
        <f t="shared" ca="1" si="4"/>
        <v>116.63066954643628</v>
      </c>
      <c r="AF41" s="1">
        <f t="shared" ca="1" si="5"/>
        <v>115.17241379310346</v>
      </c>
      <c r="AG41" s="1">
        <f t="shared" ca="1" si="6"/>
        <v>116.4835164835165</v>
      </c>
      <c r="AH41" s="1">
        <f t="shared" ca="1" si="7"/>
        <v>138.83720930232556</v>
      </c>
      <c r="AI41" s="1">
        <f t="shared" ca="1" si="8"/>
        <v>126.36165577342049</v>
      </c>
      <c r="AJ41" s="1">
        <f t="shared" ca="1" si="9"/>
        <v>133.75</v>
      </c>
    </row>
    <row r="42" spans="1:36" x14ac:dyDescent="0.25">
      <c r="X42" s="3">
        <v>39995</v>
      </c>
      <c r="Y42" s="2">
        <f ca="1">OFFSET($C$35,COLUMNS($C$35:C42)-1,ROWS($B$35:$B42)-1)</f>
        <v>522</v>
      </c>
      <c r="Z42" s="2">
        <f ca="1">OFFSET($C$35,COLUMNS($C$35:D42)-1,ROWS($B$35:$B42)-1)</f>
        <v>491</v>
      </c>
      <c r="AA42" s="2">
        <f ca="1">OFFSET($C$35,COLUMNS($C$35:E42)-1,ROWS($B$35:$B42)-1)</f>
        <v>415</v>
      </c>
      <c r="AB42" s="2">
        <f ca="1">OFFSET($C$35,COLUMNS($C$35:F42)-1,ROWS($B$35:$B42)-1)</f>
        <v>628</v>
      </c>
      <c r="AC42" s="2">
        <f ca="1">OFFSET($C$35,COLUMNS($C$35:G42)-1,ROWS($B$35:$B42)-1)</f>
        <v>531</v>
      </c>
      <c r="AD42" s="2">
        <f ca="1">OFFSET($C$35,COLUMNS($C$35:H42)-1,ROWS($B$35:$B42)-1)</f>
        <v>523</v>
      </c>
      <c r="AE42" s="1">
        <f t="shared" ca="1" si="4"/>
        <v>112.74298056155507</v>
      </c>
      <c r="AF42" s="1">
        <f t="shared" ca="1" si="5"/>
        <v>112.87356321839081</v>
      </c>
      <c r="AG42" s="1">
        <f t="shared" ca="1" si="6"/>
        <v>114.01098901098901</v>
      </c>
      <c r="AH42" s="1">
        <f t="shared" ca="1" si="7"/>
        <v>146.04651162790699</v>
      </c>
      <c r="AI42" s="1">
        <f t="shared" ca="1" si="8"/>
        <v>115.68627450980394</v>
      </c>
      <c r="AJ42" s="1">
        <f t="shared" ca="1" si="9"/>
        <v>130.75</v>
      </c>
    </row>
    <row r="43" spans="1:36" x14ac:dyDescent="0.25">
      <c r="B43" s="7" t="s">
        <v>16</v>
      </c>
      <c r="X43" s="3">
        <v>40179</v>
      </c>
      <c r="Y43" s="2">
        <f ca="1">OFFSET($C$35,COLUMNS($C$35:C43)-1,ROWS($B$35:$B43)-1)</f>
        <v>532</v>
      </c>
      <c r="Z43" s="2">
        <f ca="1">OFFSET($C$35,COLUMNS($C$35:D43)-1,ROWS($B$35:$B43)-1)</f>
        <v>500</v>
      </c>
      <c r="AA43" s="2">
        <f ca="1">OFFSET($C$35,COLUMNS($C$35:E43)-1,ROWS($B$35:$B43)-1)</f>
        <v>423</v>
      </c>
      <c r="AB43" s="2">
        <f ca="1">OFFSET($C$35,COLUMNS($C$35:F43)-1,ROWS($B$35:$B43)-1)</f>
        <v>645</v>
      </c>
      <c r="AC43" s="2">
        <f ca="1">OFFSET($C$35,COLUMNS($C$35:G43)-1,ROWS($B$35:$B43)-1)</f>
        <v>556</v>
      </c>
      <c r="AD43" s="2">
        <f ca="1">OFFSET($C$35,COLUMNS($C$35:H43)-1,ROWS($B$35:$B43)-1)</f>
        <v>538</v>
      </c>
      <c r="AE43" s="1">
        <f t="shared" ca="1" si="4"/>
        <v>114.90280777537798</v>
      </c>
      <c r="AF43" s="1">
        <f t="shared" ca="1" si="5"/>
        <v>114.94252873563218</v>
      </c>
      <c r="AG43" s="1">
        <f t="shared" ca="1" si="6"/>
        <v>116.20879120879121</v>
      </c>
      <c r="AH43" s="1">
        <f t="shared" ca="1" si="7"/>
        <v>150</v>
      </c>
      <c r="AI43" s="1">
        <f t="shared" ca="1" si="8"/>
        <v>121.13289760348584</v>
      </c>
      <c r="AJ43" s="1">
        <f t="shared" ca="1" si="9"/>
        <v>134.5</v>
      </c>
    </row>
    <row r="44" spans="1:36" x14ac:dyDescent="0.25">
      <c r="X44" s="3">
        <v>40360</v>
      </c>
      <c r="Y44" s="2">
        <f ca="1">OFFSET($C$35,COLUMNS($C$35:C44)-1,ROWS($B$35:$B44)-1)</f>
        <v>547</v>
      </c>
      <c r="Z44" s="2">
        <f ca="1">OFFSET($C$35,COLUMNS($C$35:D44)-1,ROWS($B$35:$B44)-1)</f>
        <v>513</v>
      </c>
      <c r="AA44" s="2">
        <f ca="1">OFFSET($C$35,COLUMNS($C$35:E44)-1,ROWS($B$35:$B44)-1)</f>
        <v>431</v>
      </c>
      <c r="AB44" s="2">
        <f ca="1">OFFSET($C$35,COLUMNS($C$35:F44)-1,ROWS($B$35:$B44)-1)</f>
        <v>658</v>
      </c>
      <c r="AC44" s="2">
        <f ca="1">OFFSET($C$35,COLUMNS($C$35:G44)-1,ROWS($B$35:$B44)-1)</f>
        <v>558</v>
      </c>
      <c r="AD44" s="2">
        <f ca="1">OFFSET($C$35,COLUMNS($C$35:H44)-1,ROWS($B$35:$B44)-1)</f>
        <v>547</v>
      </c>
      <c r="AE44" s="1">
        <f t="shared" ca="1" si="4"/>
        <v>118.14254859611231</v>
      </c>
      <c r="AF44" s="1">
        <f t="shared" ca="1" si="5"/>
        <v>117.93103448275861</v>
      </c>
      <c r="AG44" s="1">
        <f t="shared" ca="1" si="6"/>
        <v>118.4065934065934</v>
      </c>
      <c r="AH44" s="1">
        <f t="shared" ca="1" si="7"/>
        <v>153.02325581395348</v>
      </c>
      <c r="AI44" s="1">
        <f t="shared" ca="1" si="8"/>
        <v>121.56862745098039</v>
      </c>
      <c r="AJ44" s="1">
        <f t="shared" ca="1" si="9"/>
        <v>136.75</v>
      </c>
    </row>
    <row r="45" spans="1:36" x14ac:dyDescent="0.25">
      <c r="X45" s="3">
        <v>40544</v>
      </c>
      <c r="Y45" s="2">
        <f ca="1">OFFSET($C$35,COLUMNS($C$35:C45)-1,ROWS($B$35:$B45)-1)</f>
        <v>550</v>
      </c>
      <c r="Z45" s="2">
        <f ca="1">OFFSET($C$35,COLUMNS($C$35:D45)-1,ROWS($B$35:$B45)-1)</f>
        <v>518</v>
      </c>
      <c r="AA45" s="2">
        <f ca="1">OFFSET($C$35,COLUMNS($C$35:E45)-1,ROWS($B$35:$B45)-1)</f>
        <v>435</v>
      </c>
      <c r="AB45" s="2">
        <f ca="1">OFFSET($C$35,COLUMNS($C$35:F45)-1,ROWS($B$35:$B45)-1)</f>
        <v>652</v>
      </c>
      <c r="AC45" s="2">
        <f ca="1">OFFSET($C$35,COLUMNS($C$35:G45)-1,ROWS($B$35:$B45)-1)</f>
        <v>564</v>
      </c>
      <c r="AD45" s="2">
        <f ca="1">OFFSET($C$35,COLUMNS($C$35:H45)-1,ROWS($B$35:$B45)-1)</f>
        <v>559</v>
      </c>
      <c r="AE45" s="1">
        <f t="shared" ca="1" si="4"/>
        <v>118.79049676025919</v>
      </c>
      <c r="AF45" s="1">
        <f t="shared" ca="1" si="5"/>
        <v>119.08045977011494</v>
      </c>
      <c r="AG45" s="1">
        <f t="shared" ca="1" si="6"/>
        <v>119.5054945054945</v>
      </c>
      <c r="AH45" s="1">
        <f t="shared" ca="1" si="7"/>
        <v>151.62790697674419</v>
      </c>
      <c r="AI45" s="1">
        <f t="shared" ca="1" si="8"/>
        <v>122.87581699346406</v>
      </c>
      <c r="AJ45" s="1">
        <f t="shared" ca="1" si="9"/>
        <v>139.75</v>
      </c>
    </row>
    <row r="46" spans="1:36" x14ac:dyDescent="0.25">
      <c r="X46" s="3">
        <v>40725</v>
      </c>
      <c r="Y46" s="2">
        <f ca="1">OFFSET($C$35,COLUMNS($C$35:C46)-1,ROWS($B$35:$B46)-1)</f>
        <v>571</v>
      </c>
      <c r="Z46" s="2">
        <f ca="1">OFFSET($C$35,COLUMNS($C$35:D46)-1,ROWS($B$35:$B46)-1)</f>
        <v>537.5</v>
      </c>
      <c r="AA46" s="2">
        <f ca="1">OFFSET($C$35,COLUMNS($C$35:E46)-1,ROWS($B$35:$B46)-1)</f>
        <v>441</v>
      </c>
      <c r="AB46" s="2">
        <f ca="1">OFFSET($C$35,COLUMNS($C$35:F46)-1,ROWS($B$35:$B46)-1)</f>
        <v>674</v>
      </c>
      <c r="AC46" s="2">
        <f ca="1">OFFSET($C$35,COLUMNS($C$35:G46)-1,ROWS($B$35:$B46)-1)</f>
        <v>585</v>
      </c>
      <c r="AD46" s="2">
        <f ca="1">OFFSET($C$35,COLUMNS($C$35:H46)-1,ROWS($B$35:$B46)-1)</f>
        <v>575</v>
      </c>
      <c r="AE46" s="1">
        <f t="shared" ca="1" si="4"/>
        <v>123.32613390928726</v>
      </c>
      <c r="AF46" s="1">
        <f t="shared" ca="1" si="5"/>
        <v>123.56321839080459</v>
      </c>
      <c r="AG46" s="1">
        <f t="shared" ca="1" si="6"/>
        <v>121.15384615384615</v>
      </c>
      <c r="AH46" s="1">
        <f t="shared" ca="1" si="7"/>
        <v>156.74418604651163</v>
      </c>
      <c r="AI46" s="1">
        <f t="shared" ca="1" si="8"/>
        <v>127.45098039215685</v>
      </c>
      <c r="AJ46" s="1">
        <f t="shared" ca="1" si="9"/>
        <v>143.75</v>
      </c>
    </row>
    <row r="47" spans="1:36" x14ac:dyDescent="0.25">
      <c r="X47" s="3">
        <v>40909</v>
      </c>
      <c r="Y47" s="2">
        <f ca="1">OFFSET($C$35,COLUMNS($C$35:C47)-1,ROWS($B$35:$B47)-1)</f>
        <v>581</v>
      </c>
      <c r="Z47" s="2">
        <f ca="1">OFFSET($C$35,COLUMNS($C$35:D47)-1,ROWS($B$35:$B47)-1)</f>
        <v>547</v>
      </c>
      <c r="AA47" s="2">
        <f ca="1">OFFSET($C$35,COLUMNS($C$35:E47)-1,ROWS($B$35:$B47)-1)</f>
        <v>446</v>
      </c>
      <c r="AB47" s="2">
        <f ca="1">OFFSET($C$35,COLUMNS($C$35:F47)-1,ROWS($B$35:$B47)-1)</f>
        <v>719</v>
      </c>
      <c r="AC47" s="2">
        <f ca="1">OFFSET($C$35,COLUMNS($C$35:G47)-1,ROWS($B$35:$B47)-1)</f>
        <v>578</v>
      </c>
      <c r="AD47" s="2">
        <f ca="1">OFFSET($C$35,COLUMNS($C$35:H47)-1,ROWS($B$35:$B47)-1)</f>
        <v>581</v>
      </c>
      <c r="AE47" s="1">
        <f t="shared" ref="AE47:AE52" ca="1" si="10">Y47/Y$35*100</f>
        <v>125.48596112311014</v>
      </c>
      <c r="AF47" s="1">
        <f t="shared" ref="AF47:AF52" ca="1" si="11">Z47/Z$35*100</f>
        <v>125.74712643678161</v>
      </c>
      <c r="AG47" s="1">
        <f t="shared" ref="AG47:AG52" ca="1" si="12">AA47/AA$35*100</f>
        <v>122.52747252747254</v>
      </c>
      <c r="AH47" s="1">
        <f t="shared" ca="1" si="7"/>
        <v>167.2093023255814</v>
      </c>
      <c r="AI47" s="1">
        <f t="shared" ref="AI47:AI52" ca="1" si="13">AC47/AC$35*100</f>
        <v>125.92592592592592</v>
      </c>
      <c r="AJ47" s="1">
        <f t="shared" ref="AJ47:AJ52" ca="1" si="14">AD47/AD$35*100</f>
        <v>145.25</v>
      </c>
    </row>
    <row r="48" spans="1:36" x14ac:dyDescent="0.25">
      <c r="X48" s="3">
        <v>41091</v>
      </c>
      <c r="Y48" s="2">
        <f ca="1">OFFSET($C$35,COLUMNS($C$35:C48)-1,ROWS($B$35:$B48)-1)</f>
        <v>583</v>
      </c>
      <c r="Z48" s="2">
        <f ca="1">OFFSET($C$35,COLUMNS($C$35:D48)-1,ROWS($B$35:$B48)-1)</f>
        <v>550</v>
      </c>
      <c r="AA48" s="2">
        <f ca="1">OFFSET($C$35,COLUMNS($C$35:E48)-1,ROWS($B$35:$B48)-1)</f>
        <v>447</v>
      </c>
      <c r="AB48" s="2">
        <f ca="1">OFFSET($C$35,COLUMNS($C$35:F48)-1,ROWS($B$35:$B48)-1)</f>
        <v>735</v>
      </c>
      <c r="AC48" s="2">
        <f ca="1">OFFSET($C$35,COLUMNS($C$35:G48)-1,ROWS($B$35:$B48)-1)</f>
        <v>584</v>
      </c>
      <c r="AD48" s="2">
        <f ca="1">OFFSET($C$35,COLUMNS($C$35:H48)-1,ROWS($B$35:$B48)-1)</f>
        <v>591</v>
      </c>
      <c r="AE48" s="1">
        <f t="shared" ca="1" si="10"/>
        <v>125.91792656587472</v>
      </c>
      <c r="AF48" s="1">
        <f t="shared" ca="1" si="11"/>
        <v>126.43678160919541</v>
      </c>
      <c r="AG48" s="1">
        <f t="shared" ca="1" si="12"/>
        <v>122.80219780219781</v>
      </c>
      <c r="AH48" s="1">
        <f t="shared" ca="1" si="7"/>
        <v>170.93023255813952</v>
      </c>
      <c r="AI48" s="1">
        <f t="shared" ca="1" si="13"/>
        <v>127.23311546840958</v>
      </c>
      <c r="AJ48" s="1">
        <f t="shared" ca="1" si="14"/>
        <v>147.75</v>
      </c>
    </row>
    <row r="49" spans="24:36" x14ac:dyDescent="0.25">
      <c r="X49" s="3">
        <v>41275</v>
      </c>
      <c r="Y49" s="2">
        <f ca="1">OFFSET($C$35,COLUMNS($C$35:C49)-1,ROWS($B$35:$B49)-1)</f>
        <v>617</v>
      </c>
      <c r="Z49" s="2">
        <f ca="1">OFFSET($C$35,COLUMNS($C$35:D49)-1,ROWS($B$35:$B49)-1)</f>
        <v>587</v>
      </c>
      <c r="AA49" s="2">
        <f ca="1">OFFSET($C$35,COLUMNS($C$35:E49)-1,ROWS($B$35:$B49)-1)</f>
        <v>466</v>
      </c>
      <c r="AB49" s="2">
        <f ca="1">OFFSET($C$35,COLUMNS($C$35:F49)-1,ROWS($B$35:$B49)-1)</f>
        <v>756</v>
      </c>
      <c r="AC49" s="2">
        <f ca="1">OFFSET($C$35,COLUMNS($C$35:G49)-1,ROWS($B$35:$B49)-1)</f>
        <v>597</v>
      </c>
      <c r="AD49" s="2">
        <f ca="1">OFFSET($C$35,COLUMNS($C$35:H49)-1,ROWS($B$35:$B49)-1)</f>
        <v>603</v>
      </c>
      <c r="AE49" s="1">
        <f t="shared" ca="1" si="10"/>
        <v>133.26133909287256</v>
      </c>
      <c r="AF49" s="1">
        <f t="shared" ca="1" si="11"/>
        <v>134.94252873563221</v>
      </c>
      <c r="AG49" s="1">
        <f t="shared" ca="1" si="12"/>
        <v>128.02197802197801</v>
      </c>
      <c r="AH49" s="1">
        <f t="shared" ca="1" si="7"/>
        <v>175.81395348837211</v>
      </c>
      <c r="AI49" s="1">
        <f t="shared" ca="1" si="13"/>
        <v>130.06535947712419</v>
      </c>
      <c r="AJ49" s="1">
        <f t="shared" ca="1" si="14"/>
        <v>150.75</v>
      </c>
    </row>
    <row r="50" spans="24:36" x14ac:dyDescent="0.25">
      <c r="X50" s="3">
        <v>41456</v>
      </c>
      <c r="Y50" s="2">
        <f ca="1">OFFSET($C$35,COLUMNS($C$35:C50)-1,ROWS($B$35:$B50)-1)</f>
        <v>590</v>
      </c>
      <c r="Z50" s="2">
        <f ca="1">OFFSET($C$35,COLUMNS($C$35:D50)-1,ROWS($B$35:$B50)-1)</f>
        <v>557</v>
      </c>
      <c r="AA50" s="2">
        <f ca="1">OFFSET($C$35,COLUMNS($C$35:E50)-1,ROWS($B$35:$B50)-1)</f>
        <v>455</v>
      </c>
      <c r="AB50" s="2">
        <f ca="1">OFFSET($C$35,COLUMNS($C$35:F50)-1,ROWS($B$35:$B50)-1)</f>
        <v>752</v>
      </c>
      <c r="AC50" s="2">
        <f ca="1">OFFSET($C$35,COLUMNS($C$35:G50)-1,ROWS($B$35:$B50)-1)</f>
        <v>594</v>
      </c>
      <c r="AD50" s="2">
        <f ca="1">OFFSET($C$35,COLUMNS($C$35:H50)-1,ROWS($B$35:$B50)-1)</f>
        <v>613</v>
      </c>
      <c r="AE50" s="1">
        <f t="shared" ca="1" si="10"/>
        <v>127.42980561555075</v>
      </c>
      <c r="AF50" s="1">
        <f t="shared" ca="1" si="11"/>
        <v>128.04597701149424</v>
      </c>
      <c r="AG50" s="1">
        <f t="shared" ca="1" si="12"/>
        <v>125</v>
      </c>
      <c r="AH50" s="1">
        <f t="shared" ca="1" si="7"/>
        <v>174.88372093023256</v>
      </c>
      <c r="AI50" s="1">
        <f t="shared" ca="1" si="13"/>
        <v>129.41176470588235</v>
      </c>
      <c r="AJ50" s="1">
        <f t="shared" ca="1" si="14"/>
        <v>153.25</v>
      </c>
    </row>
    <row r="51" spans="24:36" x14ac:dyDescent="0.25">
      <c r="X51" s="3">
        <v>41640</v>
      </c>
      <c r="Y51" s="2">
        <f ca="1">OFFSET($C$35,COLUMNS($C$35:C51)-1,ROWS($B$35:$B51)-1)</f>
        <v>591</v>
      </c>
      <c r="Z51" s="2">
        <f ca="1">OFFSET($C$35,COLUMNS($C$35:D51)-1,ROWS($B$35:$B51)-1)</f>
        <v>561</v>
      </c>
      <c r="AA51" s="2">
        <f ca="1">OFFSET($C$35,COLUMNS($C$35:E51)-1,ROWS($B$35:$B51)-1)</f>
        <v>461</v>
      </c>
      <c r="AB51" s="2">
        <f ca="1">OFFSET($C$35,COLUMNS($C$35:F51)-1,ROWS($B$35:$B51)-1)</f>
        <v>768</v>
      </c>
      <c r="AC51" s="2">
        <f ca="1">OFFSET($C$35,COLUMNS($C$35:G51)-1,ROWS($B$35:$B51)-1)</f>
        <v>595</v>
      </c>
      <c r="AD51" s="2">
        <f ca="1">OFFSET($C$35,COLUMNS($C$35:H51)-1,ROWS($B$35:$B51)-1)</f>
        <v>622.5</v>
      </c>
      <c r="AE51" s="1">
        <f t="shared" ca="1" si="10"/>
        <v>127.64578833693305</v>
      </c>
      <c r="AF51" s="1">
        <f t="shared" ca="1" si="11"/>
        <v>128.9655172413793</v>
      </c>
      <c r="AG51" s="1">
        <f t="shared" ca="1" si="12"/>
        <v>126.64835164835165</v>
      </c>
      <c r="AH51" s="1">
        <f t="shared" ca="1" si="7"/>
        <v>178.6046511627907</v>
      </c>
      <c r="AI51" s="1">
        <f t="shared" ca="1" si="13"/>
        <v>129.62962962962962</v>
      </c>
      <c r="AJ51" s="1">
        <f t="shared" ca="1" si="14"/>
        <v>155.625</v>
      </c>
    </row>
    <row r="52" spans="24:36" x14ac:dyDescent="0.25">
      <c r="X52" s="3">
        <v>41821</v>
      </c>
      <c r="Y52" s="2">
        <f ca="1">OFFSET($C$35,COLUMNS($C$35:C52)-1,ROWS($B$35:$B52)-1)</f>
        <v>605</v>
      </c>
      <c r="Z52" s="2">
        <f ca="1">OFFSET($C$35,COLUMNS($C$35:D52)-1,ROWS($B$35:$B52)-1)</f>
        <v>573</v>
      </c>
      <c r="AA52" s="2">
        <f ca="1">OFFSET($C$35,COLUMNS($C$35:E52)-1,ROWS($B$35:$B52)-1)</f>
        <v>466</v>
      </c>
      <c r="AB52" s="2">
        <f ca="1">OFFSET($C$35,COLUMNS($C$35:F52)-1,ROWS($B$35:$B52)-1)</f>
        <v>784</v>
      </c>
      <c r="AC52" s="2">
        <f ca="1">OFFSET($C$35,COLUMNS($C$35:G52)-1,ROWS($B$35:$B52)-1)</f>
        <v>604</v>
      </c>
      <c r="AD52" s="2">
        <f ca="1">OFFSET($C$35,COLUMNS($C$35:H52)-1,ROWS($B$35:$B52)-1)</f>
        <v>629</v>
      </c>
      <c r="AE52" s="1">
        <f t="shared" ca="1" si="10"/>
        <v>130.66954643628509</v>
      </c>
      <c r="AF52" s="1">
        <f t="shared" ca="1" si="11"/>
        <v>131.72413793103448</v>
      </c>
      <c r="AG52" s="1">
        <f t="shared" ca="1" si="12"/>
        <v>128.02197802197801</v>
      </c>
      <c r="AH52" s="1">
        <f t="shared" ca="1" si="7"/>
        <v>182.32558139534885</v>
      </c>
      <c r="AI52" s="1">
        <f t="shared" ca="1" si="13"/>
        <v>131.59041394335512</v>
      </c>
      <c r="AJ52" s="1">
        <f t="shared" ca="1" si="14"/>
        <v>157.25</v>
      </c>
    </row>
    <row r="53" spans="24:36" x14ac:dyDescent="0.25">
      <c r="X53" s="3"/>
      <c r="Y53" s="2"/>
    </row>
  </sheetData>
  <mergeCells count="7">
    <mergeCell ref="B33:B34"/>
    <mergeCell ref="U33:V33"/>
    <mergeCell ref="B6:V6"/>
    <mergeCell ref="B32:V32"/>
    <mergeCell ref="U1:W1"/>
    <mergeCell ref="U2:W2"/>
    <mergeCell ref="U3:W3"/>
  </mergeCells>
  <pageMargins left="0.7" right="0.7" top="0.75" bottom="0.75" header="0.3" footer="0.3"/>
  <pageSetup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02059C-5826-46A0-80FF-81825B839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94D83C-B8C5-4189-AE70-B0B78D3F6B8F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9D68355-BD9A-41E0-BFEB-D5E7F2077E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CPI and PPI</vt:lpstr>
      <vt:lpstr>Weekly Earnings</vt:lpstr>
      <vt:lpstr>Handy Whitman</vt:lpstr>
      <vt:lpstr>'CPI and PPI'!Print_Area</vt:lpstr>
      <vt:lpstr>'Handy Whitman'!Print_Area</vt:lpstr>
      <vt:lpstr>'Weekly Earnings'!Print_Area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JNowak</dc:creator>
  <cp:lastModifiedBy>FPL_User</cp:lastModifiedBy>
  <cp:lastPrinted>2016-02-01T22:25:21Z</cp:lastPrinted>
  <dcterms:created xsi:type="dcterms:W3CDTF">2012-01-24T22:04:29Z</dcterms:created>
  <dcterms:modified xsi:type="dcterms:W3CDTF">2016-04-12T03:17:24Z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{7C0ACA21-A7F2-4BDA-B36B-68209575011C}</vt:lpwstr>
  </property>
  <property fmtid="{D5CDD505-2E9C-101B-9397-08002B2CF9AE}" pid="3" name="ContentTypeId">
    <vt:lpwstr>0x0101001985FF32044CD140A13D653C61F268D5</vt:lpwstr>
  </property>
</Properties>
</file>