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600" yWindow="528" windowWidth="17892" windowHeight="4560"/>
  </bookViews>
  <sheets>
    <sheet name="AllocNonProd" sheetId="15" r:id="rId1"/>
    <sheet name="NonProductionAmount" sheetId="12" r:id="rId2"/>
  </sheets>
  <definedNames>
    <definedName name="NonProductionAmount">NonProductionAmount!$G$4:$H$7</definedName>
    <definedName name="_xlnm.Print_Titles" localSheetId="0">AllocNonProd!$10:$11</definedName>
  </definedNames>
  <calcPr calcId="145621"/>
</workbook>
</file>

<file path=xl/calcChain.xml><?xml version="1.0" encoding="utf-8"?>
<calcChain xmlns="http://schemas.openxmlformats.org/spreadsheetml/2006/main">
  <c r="D319" i="15" l="1"/>
  <c r="K317" i="15"/>
  <c r="J317" i="15"/>
  <c r="I317" i="15"/>
  <c r="K316" i="15"/>
  <c r="J316" i="15"/>
  <c r="I316" i="15"/>
  <c r="K315" i="15"/>
  <c r="J315" i="15"/>
  <c r="I315" i="15"/>
  <c r="K314" i="15"/>
  <c r="J314" i="15"/>
  <c r="I314" i="15"/>
  <c r="K313" i="15"/>
  <c r="J313" i="15"/>
  <c r="I313" i="15"/>
  <c r="K312" i="15"/>
  <c r="J312" i="15"/>
  <c r="I312" i="15"/>
  <c r="K311" i="15"/>
  <c r="J311" i="15"/>
  <c r="I311" i="15"/>
  <c r="K310" i="15"/>
  <c r="J310" i="15"/>
  <c r="I310" i="15"/>
  <c r="K309" i="15"/>
  <c r="J309" i="15"/>
  <c r="I309" i="15"/>
  <c r="K308" i="15"/>
  <c r="J308" i="15"/>
  <c r="I308" i="15"/>
  <c r="K307" i="15"/>
  <c r="J307" i="15"/>
  <c r="I307" i="15"/>
  <c r="K306" i="15"/>
  <c r="J306" i="15"/>
  <c r="I306" i="15"/>
  <c r="K305" i="15"/>
  <c r="J305" i="15"/>
  <c r="I305" i="15"/>
  <c r="K304" i="15"/>
  <c r="J304" i="15"/>
  <c r="I304" i="15"/>
  <c r="K303" i="15"/>
  <c r="J303" i="15"/>
  <c r="I303" i="15"/>
  <c r="K302" i="15"/>
  <c r="J302" i="15"/>
  <c r="I302" i="15"/>
  <c r="K301" i="15"/>
  <c r="J301" i="15"/>
  <c r="I301" i="15"/>
  <c r="K300" i="15"/>
  <c r="J300" i="15"/>
  <c r="I300" i="15"/>
  <c r="K299" i="15"/>
  <c r="J299" i="15"/>
  <c r="I299" i="15"/>
  <c r="K298" i="15"/>
  <c r="J298" i="15"/>
  <c r="I298" i="15"/>
  <c r="K297" i="15"/>
  <c r="J297" i="15"/>
  <c r="I297" i="15"/>
  <c r="K296" i="15"/>
  <c r="J296" i="15"/>
  <c r="I296" i="15"/>
  <c r="K295" i="15"/>
  <c r="J295" i="15"/>
  <c r="I295" i="15"/>
  <c r="K294" i="15"/>
  <c r="J294" i="15"/>
  <c r="I294" i="15"/>
  <c r="K293" i="15"/>
  <c r="J293" i="15"/>
  <c r="I293" i="15"/>
  <c r="K292" i="15"/>
  <c r="J292" i="15"/>
  <c r="I292" i="15"/>
  <c r="K291" i="15"/>
  <c r="J291" i="15"/>
  <c r="I291" i="15"/>
  <c r="K290" i="15"/>
  <c r="J290" i="15"/>
  <c r="I290" i="15"/>
  <c r="K289" i="15"/>
  <c r="J289" i="15"/>
  <c r="I289" i="15"/>
  <c r="K288" i="15"/>
  <c r="J288" i="15"/>
  <c r="I288" i="15"/>
  <c r="K287" i="15"/>
  <c r="J287" i="15"/>
  <c r="I287" i="15"/>
  <c r="K286" i="15"/>
  <c r="J286" i="15"/>
  <c r="I286" i="15"/>
  <c r="K285" i="15"/>
  <c r="J285" i="15"/>
  <c r="I285" i="15"/>
  <c r="K284" i="15"/>
  <c r="J284" i="15"/>
  <c r="I284" i="15"/>
  <c r="K283" i="15"/>
  <c r="J283" i="15"/>
  <c r="I283" i="15"/>
  <c r="K282" i="15"/>
  <c r="J282" i="15"/>
  <c r="I282" i="15"/>
  <c r="K281" i="15"/>
  <c r="J281" i="15"/>
  <c r="I281" i="15"/>
  <c r="K280" i="15"/>
  <c r="J280" i="15"/>
  <c r="I280" i="15"/>
  <c r="K279" i="15"/>
  <c r="J279" i="15"/>
  <c r="I279" i="15"/>
  <c r="K278" i="15"/>
  <c r="J278" i="15"/>
  <c r="I278" i="15"/>
  <c r="K277" i="15"/>
  <c r="J277" i="15"/>
  <c r="I277" i="15"/>
  <c r="K276" i="15"/>
  <c r="J276" i="15"/>
  <c r="I276" i="15"/>
  <c r="K275" i="15"/>
  <c r="J275" i="15"/>
  <c r="I275" i="15"/>
  <c r="K274" i="15"/>
  <c r="J274" i="15"/>
  <c r="I274" i="15"/>
  <c r="K273" i="15"/>
  <c r="J273" i="15"/>
  <c r="I273" i="15"/>
  <c r="K272" i="15"/>
  <c r="J272" i="15"/>
  <c r="I272" i="15"/>
  <c r="K271" i="15"/>
  <c r="J271" i="15"/>
  <c r="I271" i="15"/>
  <c r="K270" i="15"/>
  <c r="J270" i="15"/>
  <c r="I270" i="15"/>
  <c r="K269" i="15"/>
  <c r="J269" i="15"/>
  <c r="I269" i="15"/>
  <c r="K268" i="15"/>
  <c r="J268" i="15"/>
  <c r="I268" i="15"/>
  <c r="K267" i="15"/>
  <c r="J267" i="15"/>
  <c r="I267" i="15"/>
  <c r="K266" i="15"/>
  <c r="J266" i="15"/>
  <c r="I266" i="15"/>
  <c r="K265" i="15"/>
  <c r="J265" i="15"/>
  <c r="I265" i="15"/>
  <c r="K264" i="15"/>
  <c r="J264" i="15"/>
  <c r="I264" i="15"/>
  <c r="K263" i="15"/>
  <c r="J263" i="15"/>
  <c r="I263" i="15"/>
  <c r="K262" i="15"/>
  <c r="J262" i="15"/>
  <c r="I262" i="15"/>
  <c r="K261" i="15"/>
  <c r="J261" i="15"/>
  <c r="I261" i="15"/>
  <c r="K260" i="15"/>
  <c r="J260" i="15"/>
  <c r="I260" i="15"/>
  <c r="K259" i="15"/>
  <c r="J259" i="15"/>
  <c r="I259" i="15"/>
  <c r="K258" i="15"/>
  <c r="J258" i="15"/>
  <c r="I258" i="15"/>
  <c r="K257" i="15"/>
  <c r="J257" i="15"/>
  <c r="I257" i="15"/>
  <c r="K256" i="15"/>
  <c r="J256" i="15"/>
  <c r="I256" i="15"/>
  <c r="K255" i="15"/>
  <c r="J255" i="15"/>
  <c r="I255" i="15"/>
  <c r="K254" i="15"/>
  <c r="J254" i="15"/>
  <c r="I254" i="15"/>
  <c r="K253" i="15"/>
  <c r="J253" i="15"/>
  <c r="I253" i="15"/>
  <c r="K252" i="15"/>
  <c r="J252" i="15"/>
  <c r="I252" i="15"/>
  <c r="K251" i="15"/>
  <c r="J251" i="15"/>
  <c r="I251" i="15"/>
  <c r="K250" i="15"/>
  <c r="J250" i="15"/>
  <c r="I250" i="15"/>
  <c r="K249" i="15"/>
  <c r="J249" i="15"/>
  <c r="I249" i="15"/>
  <c r="K248" i="15"/>
  <c r="J248" i="15"/>
  <c r="I248" i="15"/>
  <c r="K247" i="15"/>
  <c r="J247" i="15"/>
  <c r="I247" i="15"/>
  <c r="K246" i="15"/>
  <c r="J246" i="15"/>
  <c r="I246" i="15"/>
  <c r="K245" i="15"/>
  <c r="J245" i="15"/>
  <c r="I245" i="15"/>
  <c r="K244" i="15"/>
  <c r="J244" i="15"/>
  <c r="I244" i="15"/>
  <c r="K243" i="15"/>
  <c r="J243" i="15"/>
  <c r="I243" i="15"/>
  <c r="K242" i="15"/>
  <c r="J242" i="15"/>
  <c r="I242" i="15"/>
  <c r="K241" i="15"/>
  <c r="J241" i="15"/>
  <c r="I241" i="15"/>
  <c r="K240" i="15"/>
  <c r="J240" i="15"/>
  <c r="I240" i="15"/>
  <c r="K239" i="15"/>
  <c r="J239" i="15"/>
  <c r="I239" i="15"/>
  <c r="K238" i="15"/>
  <c r="J238" i="15"/>
  <c r="I238" i="15"/>
  <c r="K237" i="15"/>
  <c r="J237" i="15"/>
  <c r="I237" i="15"/>
  <c r="K236" i="15"/>
  <c r="J236" i="15"/>
  <c r="I236" i="15"/>
  <c r="K235" i="15"/>
  <c r="J235" i="15"/>
  <c r="I235" i="15"/>
  <c r="K234" i="15"/>
  <c r="J234" i="15"/>
  <c r="I234" i="15"/>
  <c r="K233" i="15"/>
  <c r="J233" i="15"/>
  <c r="I233" i="15"/>
  <c r="K232" i="15"/>
  <c r="J232" i="15"/>
  <c r="I232" i="15"/>
  <c r="K231" i="15"/>
  <c r="J231" i="15"/>
  <c r="I231" i="15"/>
  <c r="K230" i="15"/>
  <c r="J230" i="15"/>
  <c r="I230" i="15"/>
  <c r="K229" i="15"/>
  <c r="J229" i="15"/>
  <c r="I229" i="15"/>
  <c r="K228" i="15"/>
  <c r="J228" i="15"/>
  <c r="I228" i="15"/>
  <c r="K227" i="15"/>
  <c r="J227" i="15"/>
  <c r="I227" i="15"/>
  <c r="K226" i="15"/>
  <c r="J226" i="15"/>
  <c r="I226" i="15"/>
  <c r="K225" i="15"/>
  <c r="J225" i="15"/>
  <c r="I225" i="15"/>
  <c r="K224" i="15"/>
  <c r="J224" i="15"/>
  <c r="I224" i="15"/>
  <c r="K223" i="15"/>
  <c r="J223" i="15"/>
  <c r="I223" i="15"/>
  <c r="K222" i="15"/>
  <c r="J222" i="15"/>
  <c r="I222" i="15"/>
  <c r="K221" i="15"/>
  <c r="J221" i="15"/>
  <c r="I221" i="15"/>
  <c r="K220" i="15"/>
  <c r="J220" i="15"/>
  <c r="I220" i="15"/>
  <c r="K219" i="15"/>
  <c r="J219" i="15"/>
  <c r="I219" i="15"/>
  <c r="K218" i="15"/>
  <c r="J218" i="15"/>
  <c r="I218" i="15"/>
  <c r="K217" i="15"/>
  <c r="J217" i="15"/>
  <c r="I217" i="15"/>
  <c r="K216" i="15"/>
  <c r="J216" i="15"/>
  <c r="I216" i="15"/>
  <c r="K215" i="15"/>
  <c r="J215" i="15"/>
  <c r="I215" i="15"/>
  <c r="K214" i="15"/>
  <c r="J214" i="15"/>
  <c r="I214" i="15"/>
  <c r="K213" i="15"/>
  <c r="J213" i="15"/>
  <c r="I213" i="15"/>
  <c r="K212" i="15"/>
  <c r="J212" i="15"/>
  <c r="I212" i="15"/>
  <c r="K211" i="15"/>
  <c r="J211" i="15"/>
  <c r="I211" i="15"/>
  <c r="K210" i="15"/>
  <c r="J210" i="15"/>
  <c r="I210" i="15"/>
  <c r="K209" i="15"/>
  <c r="J209" i="15"/>
  <c r="I209" i="15"/>
  <c r="K208" i="15"/>
  <c r="J208" i="15"/>
  <c r="I208" i="15"/>
  <c r="K207" i="15"/>
  <c r="J207" i="15"/>
  <c r="I207" i="15"/>
  <c r="K206" i="15"/>
  <c r="J206" i="15"/>
  <c r="I206" i="15"/>
  <c r="K205" i="15"/>
  <c r="J205" i="15"/>
  <c r="I205" i="15"/>
  <c r="K204" i="15"/>
  <c r="J204" i="15"/>
  <c r="I204" i="15"/>
  <c r="K203" i="15"/>
  <c r="J203" i="15"/>
  <c r="I203" i="15"/>
  <c r="K202" i="15"/>
  <c r="J202" i="15"/>
  <c r="I202" i="15"/>
  <c r="K201" i="15"/>
  <c r="J201" i="15"/>
  <c r="I201" i="15"/>
  <c r="K200" i="15"/>
  <c r="J200" i="15"/>
  <c r="I200" i="15"/>
  <c r="K199" i="15"/>
  <c r="J199" i="15"/>
  <c r="I199" i="15"/>
  <c r="K198" i="15"/>
  <c r="J198" i="15"/>
  <c r="I198" i="15"/>
  <c r="K197" i="15"/>
  <c r="J197" i="15"/>
  <c r="I197" i="15"/>
  <c r="K196" i="15"/>
  <c r="J196" i="15"/>
  <c r="I196" i="15"/>
  <c r="K195" i="15"/>
  <c r="J195" i="15"/>
  <c r="I195" i="15"/>
  <c r="K194" i="15"/>
  <c r="J194" i="15"/>
  <c r="I194" i="15"/>
  <c r="K193" i="15"/>
  <c r="J193" i="15"/>
  <c r="I193" i="15"/>
  <c r="K192" i="15"/>
  <c r="J192" i="15"/>
  <c r="I192" i="15"/>
  <c r="K191" i="15"/>
  <c r="J191" i="15"/>
  <c r="I191" i="15"/>
  <c r="K190" i="15"/>
  <c r="J190" i="15"/>
  <c r="I190" i="15"/>
  <c r="K189" i="15"/>
  <c r="J189" i="15"/>
  <c r="I189" i="15"/>
  <c r="K188" i="15"/>
  <c r="J188" i="15"/>
  <c r="I188" i="15"/>
  <c r="K187" i="15"/>
  <c r="J187" i="15"/>
  <c r="I187" i="15"/>
  <c r="K186" i="15"/>
  <c r="J186" i="15"/>
  <c r="I186" i="15"/>
  <c r="K185" i="15"/>
  <c r="J185" i="15"/>
  <c r="I185" i="15"/>
  <c r="K184" i="15"/>
  <c r="J184" i="15"/>
  <c r="I184" i="15"/>
  <c r="K183" i="15"/>
  <c r="J183" i="15"/>
  <c r="I183" i="15"/>
  <c r="K182" i="15"/>
  <c r="J182" i="15"/>
  <c r="I182" i="15"/>
  <c r="K181" i="15"/>
  <c r="J181" i="15"/>
  <c r="I181" i="15"/>
  <c r="K180" i="15"/>
  <c r="J180" i="15"/>
  <c r="I180" i="15"/>
  <c r="K179" i="15"/>
  <c r="J179" i="15"/>
  <c r="I179" i="15"/>
  <c r="K178" i="15"/>
  <c r="J178" i="15"/>
  <c r="I178" i="15"/>
  <c r="K177" i="15"/>
  <c r="J177" i="15"/>
  <c r="I177" i="15"/>
  <c r="K176" i="15"/>
  <c r="J176" i="15"/>
  <c r="I176" i="15"/>
  <c r="K175" i="15"/>
  <c r="J175" i="15"/>
  <c r="I175" i="15"/>
  <c r="K174" i="15"/>
  <c r="J174" i="15"/>
  <c r="I174" i="15"/>
  <c r="K173" i="15"/>
  <c r="J173" i="15"/>
  <c r="I173" i="15"/>
  <c r="K172" i="15"/>
  <c r="J172" i="15"/>
  <c r="I172" i="15"/>
  <c r="K171" i="15"/>
  <c r="J171" i="15"/>
  <c r="I171" i="15"/>
  <c r="K170" i="15"/>
  <c r="J170" i="15"/>
  <c r="I170" i="15"/>
  <c r="K169" i="15"/>
  <c r="J169" i="15"/>
  <c r="I169" i="15"/>
  <c r="K168" i="15"/>
  <c r="J168" i="15"/>
  <c r="I168" i="15"/>
  <c r="K167" i="15"/>
  <c r="J167" i="15"/>
  <c r="I167" i="15"/>
  <c r="K166" i="15"/>
  <c r="J166" i="15"/>
  <c r="I166" i="15"/>
  <c r="K165" i="15"/>
  <c r="J165" i="15"/>
  <c r="I165" i="15"/>
  <c r="K164" i="15"/>
  <c r="J164" i="15"/>
  <c r="I164" i="15"/>
  <c r="K163" i="15"/>
  <c r="J163" i="15"/>
  <c r="I163" i="15"/>
  <c r="K162" i="15"/>
  <c r="J162" i="15"/>
  <c r="I162" i="15"/>
  <c r="K161" i="15"/>
  <c r="J161" i="15"/>
  <c r="I161" i="15"/>
  <c r="K160" i="15"/>
  <c r="J160" i="15"/>
  <c r="I160" i="15"/>
  <c r="K159" i="15"/>
  <c r="J159" i="15"/>
  <c r="I159" i="15"/>
  <c r="K158" i="15"/>
  <c r="J158" i="15"/>
  <c r="I158" i="15"/>
  <c r="K157" i="15"/>
  <c r="J157" i="15"/>
  <c r="I157" i="15"/>
  <c r="K156" i="15"/>
  <c r="J156" i="15"/>
  <c r="I156" i="15"/>
  <c r="K155" i="15"/>
  <c r="J155" i="15"/>
  <c r="I155" i="15"/>
  <c r="K154" i="15"/>
  <c r="J154" i="15"/>
  <c r="I154" i="15"/>
  <c r="K153" i="15"/>
  <c r="J153" i="15"/>
  <c r="I153" i="15"/>
  <c r="K152" i="15"/>
  <c r="J152" i="15"/>
  <c r="I152" i="15"/>
  <c r="K151" i="15"/>
  <c r="J151" i="15"/>
  <c r="I151" i="15"/>
  <c r="K150" i="15"/>
  <c r="J150" i="15"/>
  <c r="I150" i="15"/>
  <c r="K149" i="15"/>
  <c r="J149" i="15"/>
  <c r="I149" i="15"/>
  <c r="K148" i="15"/>
  <c r="J148" i="15"/>
  <c r="I148" i="15"/>
  <c r="K147" i="15"/>
  <c r="J147" i="15"/>
  <c r="I147" i="15"/>
  <c r="K146" i="15"/>
  <c r="J146" i="15"/>
  <c r="I146" i="15"/>
  <c r="K145" i="15"/>
  <c r="J145" i="15"/>
  <c r="I145" i="15"/>
  <c r="K144" i="15"/>
  <c r="J144" i="15"/>
  <c r="I144" i="15"/>
  <c r="K143" i="15"/>
  <c r="J143" i="15"/>
  <c r="I143" i="15"/>
  <c r="K142" i="15"/>
  <c r="J142" i="15"/>
  <c r="I142" i="15"/>
  <c r="K141" i="15"/>
  <c r="J141" i="15"/>
  <c r="I141" i="15"/>
  <c r="K140" i="15"/>
  <c r="J140" i="15"/>
  <c r="I140" i="15"/>
  <c r="K139" i="15"/>
  <c r="J139" i="15"/>
  <c r="I139" i="15"/>
  <c r="K138" i="15"/>
  <c r="J138" i="15"/>
  <c r="I138" i="15"/>
  <c r="K137" i="15"/>
  <c r="J137" i="15"/>
  <c r="I137" i="15"/>
  <c r="K136" i="15"/>
  <c r="J136" i="15"/>
  <c r="I136" i="15"/>
  <c r="K135" i="15"/>
  <c r="J135" i="15"/>
  <c r="I135" i="15"/>
  <c r="K134" i="15"/>
  <c r="J134" i="15"/>
  <c r="I134" i="15"/>
  <c r="K133" i="15"/>
  <c r="J133" i="15"/>
  <c r="I133" i="15"/>
  <c r="K132" i="15"/>
  <c r="J132" i="15"/>
  <c r="I132" i="15"/>
  <c r="K131" i="15"/>
  <c r="J131" i="15"/>
  <c r="I131" i="15"/>
  <c r="K130" i="15"/>
  <c r="J130" i="15"/>
  <c r="I130" i="15"/>
  <c r="K129" i="15"/>
  <c r="J129" i="15"/>
  <c r="I129" i="15"/>
  <c r="K128" i="15"/>
  <c r="J128" i="15"/>
  <c r="I128" i="15"/>
  <c r="K127" i="15"/>
  <c r="J127" i="15"/>
  <c r="I127" i="15"/>
  <c r="K126" i="15"/>
  <c r="J126" i="15"/>
  <c r="I126" i="15"/>
  <c r="K125" i="15"/>
  <c r="J125" i="15"/>
  <c r="I125" i="15"/>
  <c r="K124" i="15"/>
  <c r="J124" i="15"/>
  <c r="I124" i="15"/>
  <c r="K123" i="15"/>
  <c r="J123" i="15"/>
  <c r="I123" i="15"/>
  <c r="K122" i="15"/>
  <c r="J122" i="15"/>
  <c r="I122" i="15"/>
  <c r="K121" i="15"/>
  <c r="J121" i="15"/>
  <c r="I121" i="15"/>
  <c r="K120" i="15"/>
  <c r="J120" i="15"/>
  <c r="I120" i="15"/>
  <c r="K119" i="15"/>
  <c r="J119" i="15"/>
  <c r="I119" i="15"/>
  <c r="K118" i="15"/>
  <c r="J118" i="15"/>
  <c r="I118" i="15"/>
  <c r="K117" i="15"/>
  <c r="J117" i="15"/>
  <c r="I117" i="15"/>
  <c r="K116" i="15"/>
  <c r="J116" i="15"/>
  <c r="I116" i="15"/>
  <c r="K115" i="15"/>
  <c r="J115" i="15"/>
  <c r="I115" i="15"/>
  <c r="K114" i="15"/>
  <c r="J114" i="15"/>
  <c r="I114" i="15"/>
  <c r="K113" i="15"/>
  <c r="J113" i="15"/>
  <c r="I113" i="15"/>
  <c r="K112" i="15"/>
  <c r="J112" i="15"/>
  <c r="I112" i="15"/>
  <c r="K111" i="15"/>
  <c r="J111" i="15"/>
  <c r="I111" i="15"/>
  <c r="K110" i="15"/>
  <c r="J110" i="15"/>
  <c r="I110" i="15"/>
  <c r="K109" i="15"/>
  <c r="J109" i="15"/>
  <c r="I109" i="15"/>
  <c r="K108" i="15"/>
  <c r="J108" i="15"/>
  <c r="I108" i="15"/>
  <c r="K107" i="15"/>
  <c r="J107" i="15"/>
  <c r="I107" i="15"/>
  <c r="K106" i="15"/>
  <c r="J106" i="15"/>
  <c r="I106" i="15"/>
  <c r="K105" i="15"/>
  <c r="J105" i="15"/>
  <c r="I105" i="15"/>
  <c r="K104" i="15"/>
  <c r="J104" i="15"/>
  <c r="I104" i="15"/>
  <c r="K103" i="15"/>
  <c r="J103" i="15"/>
  <c r="I103" i="15"/>
  <c r="K102" i="15"/>
  <c r="J102" i="15"/>
  <c r="I102" i="15"/>
  <c r="K101" i="15"/>
  <c r="J101" i="15"/>
  <c r="I101" i="15"/>
  <c r="K100" i="15"/>
  <c r="J100" i="15"/>
  <c r="I100" i="15"/>
  <c r="K99" i="15"/>
  <c r="J99" i="15"/>
  <c r="I99" i="15"/>
  <c r="K98" i="15"/>
  <c r="J98" i="15"/>
  <c r="I98" i="15"/>
  <c r="K97" i="15"/>
  <c r="J97" i="15"/>
  <c r="I97" i="15"/>
  <c r="K96" i="15"/>
  <c r="J96" i="15"/>
  <c r="I96" i="15"/>
  <c r="K95" i="15"/>
  <c r="J95" i="15"/>
  <c r="I95" i="15"/>
  <c r="K94" i="15"/>
  <c r="J94" i="15"/>
  <c r="I94" i="15"/>
  <c r="K93" i="15"/>
  <c r="J93" i="15"/>
  <c r="I93" i="15"/>
  <c r="K92" i="15"/>
  <c r="J92" i="15"/>
  <c r="I92" i="15"/>
  <c r="K91" i="15"/>
  <c r="J91" i="15"/>
  <c r="I91" i="15"/>
  <c r="K90" i="15"/>
  <c r="J90" i="15"/>
  <c r="I90" i="15"/>
  <c r="K89" i="15"/>
  <c r="J89" i="15"/>
  <c r="I89" i="15"/>
  <c r="K88" i="15"/>
  <c r="J88" i="15"/>
  <c r="I88" i="15"/>
  <c r="K87" i="15"/>
  <c r="J87" i="15"/>
  <c r="I87" i="15"/>
  <c r="K86" i="15"/>
  <c r="J86" i="15"/>
  <c r="I86" i="15"/>
  <c r="K85" i="15"/>
  <c r="J85" i="15"/>
  <c r="I85" i="15"/>
  <c r="K84" i="15"/>
  <c r="J84" i="15"/>
  <c r="I84" i="15"/>
  <c r="K83" i="15"/>
  <c r="J83" i="15"/>
  <c r="I83" i="15"/>
  <c r="K82" i="15"/>
  <c r="J82" i="15"/>
  <c r="I82" i="15"/>
  <c r="K81" i="15"/>
  <c r="J81" i="15"/>
  <c r="I81" i="15"/>
  <c r="K80" i="15"/>
  <c r="J80" i="15"/>
  <c r="I80" i="15"/>
  <c r="K79" i="15"/>
  <c r="J79" i="15"/>
  <c r="I79" i="15"/>
  <c r="K78" i="15"/>
  <c r="J78" i="15"/>
  <c r="I78" i="15"/>
  <c r="K77" i="15"/>
  <c r="J77" i="15"/>
  <c r="I77" i="15"/>
  <c r="K76" i="15"/>
  <c r="J76" i="15"/>
  <c r="I76" i="15"/>
  <c r="K75" i="15"/>
  <c r="J75" i="15"/>
  <c r="I75" i="15"/>
  <c r="K74" i="15"/>
  <c r="J74" i="15"/>
  <c r="I74" i="15"/>
  <c r="K73" i="15"/>
  <c r="J73" i="15"/>
  <c r="I73" i="15"/>
  <c r="K72" i="15"/>
  <c r="J72" i="15"/>
  <c r="I72" i="15"/>
  <c r="K71" i="15"/>
  <c r="J71" i="15"/>
  <c r="I71" i="15"/>
  <c r="K70" i="15"/>
  <c r="J70" i="15"/>
  <c r="I70" i="15"/>
  <c r="K69" i="15"/>
  <c r="J69" i="15"/>
  <c r="I69" i="15"/>
  <c r="K68" i="15"/>
  <c r="J68" i="15"/>
  <c r="I68" i="15"/>
  <c r="K67" i="15"/>
  <c r="J67" i="15"/>
  <c r="I67" i="15"/>
  <c r="K66" i="15"/>
  <c r="J66" i="15"/>
  <c r="I66" i="15"/>
  <c r="K65" i="15"/>
  <c r="J65" i="15"/>
  <c r="I65" i="15"/>
  <c r="K64" i="15"/>
  <c r="J64" i="15"/>
  <c r="I64" i="15"/>
  <c r="K63" i="15"/>
  <c r="J63" i="15"/>
  <c r="I63" i="15"/>
  <c r="K62" i="15"/>
  <c r="J62" i="15"/>
  <c r="I62" i="15"/>
  <c r="K61" i="15"/>
  <c r="J61" i="15"/>
  <c r="I61" i="15"/>
  <c r="K60" i="15"/>
  <c r="J60" i="15"/>
  <c r="I60" i="15"/>
  <c r="K59" i="15"/>
  <c r="J59" i="15"/>
  <c r="I59" i="15"/>
  <c r="K58" i="15"/>
  <c r="J58" i="15"/>
  <c r="I58" i="15"/>
  <c r="K57" i="15"/>
  <c r="J57" i="15"/>
  <c r="I57" i="15"/>
  <c r="K56" i="15"/>
  <c r="J56" i="15"/>
  <c r="I56" i="15"/>
  <c r="K55" i="15"/>
  <c r="J55" i="15"/>
  <c r="I55" i="15"/>
  <c r="K54" i="15"/>
  <c r="J54" i="15"/>
  <c r="I54" i="15"/>
  <c r="K53" i="15"/>
  <c r="J53" i="15"/>
  <c r="I53" i="15"/>
  <c r="K52" i="15"/>
  <c r="J52" i="15"/>
  <c r="I52" i="15"/>
  <c r="K51" i="15"/>
  <c r="J51" i="15"/>
  <c r="I51" i="15"/>
  <c r="K50" i="15"/>
  <c r="J50" i="15"/>
  <c r="I50" i="15"/>
  <c r="K49" i="15"/>
  <c r="J49" i="15"/>
  <c r="I49" i="15"/>
  <c r="K48" i="15"/>
  <c r="J48" i="15"/>
  <c r="I48" i="15"/>
  <c r="K47" i="15"/>
  <c r="J47" i="15"/>
  <c r="I47" i="15"/>
  <c r="K46" i="15"/>
  <c r="J46" i="15"/>
  <c r="I46" i="15"/>
  <c r="K45" i="15"/>
  <c r="J45" i="15"/>
  <c r="I45" i="15"/>
  <c r="K44" i="15"/>
  <c r="J44" i="15"/>
  <c r="I44" i="15"/>
  <c r="K43" i="15"/>
  <c r="J43" i="15"/>
  <c r="I43" i="15"/>
  <c r="K42" i="15"/>
  <c r="J42" i="15"/>
  <c r="I42" i="15"/>
  <c r="K41" i="15"/>
  <c r="J41" i="15"/>
  <c r="I41" i="15"/>
  <c r="K40" i="15"/>
  <c r="J40" i="15"/>
  <c r="I40" i="15"/>
  <c r="K39" i="15"/>
  <c r="J39" i="15"/>
  <c r="I39" i="15"/>
  <c r="K38" i="15"/>
  <c r="J38" i="15"/>
  <c r="I38" i="15"/>
  <c r="K37" i="15"/>
  <c r="J37" i="15"/>
  <c r="I37" i="15"/>
  <c r="K36" i="15"/>
  <c r="J36" i="15"/>
  <c r="I36" i="15"/>
  <c r="K35" i="15"/>
  <c r="J35" i="15"/>
  <c r="I35" i="15"/>
  <c r="K34" i="15"/>
  <c r="J34" i="15"/>
  <c r="I34" i="15"/>
  <c r="K33" i="15"/>
  <c r="J33" i="15"/>
  <c r="I33" i="15"/>
  <c r="K32" i="15"/>
  <c r="J32" i="15"/>
  <c r="I32" i="15"/>
  <c r="K31" i="15"/>
  <c r="J31" i="15"/>
  <c r="I31" i="15"/>
  <c r="K30" i="15"/>
  <c r="J30" i="15"/>
  <c r="I30" i="15"/>
  <c r="K29" i="15"/>
  <c r="J29" i="15"/>
  <c r="I29" i="15"/>
  <c r="K28" i="15"/>
  <c r="J28" i="15"/>
  <c r="I28" i="15"/>
  <c r="K27" i="15"/>
  <c r="J27" i="15"/>
  <c r="I27" i="15"/>
  <c r="K26" i="15"/>
  <c r="J26" i="15"/>
  <c r="I26" i="15"/>
  <c r="K25" i="15"/>
  <c r="J25" i="15"/>
  <c r="I25" i="15"/>
  <c r="K24" i="15"/>
  <c r="J24" i="15"/>
  <c r="I24" i="15"/>
  <c r="K23" i="15"/>
  <c r="J23" i="15"/>
  <c r="I23" i="15"/>
  <c r="K22" i="15"/>
  <c r="J22" i="15"/>
  <c r="I22" i="15"/>
  <c r="K21" i="15"/>
  <c r="J21" i="15"/>
  <c r="I21" i="15"/>
  <c r="K20" i="15"/>
  <c r="J20" i="15"/>
  <c r="I20" i="15"/>
  <c r="K19" i="15"/>
  <c r="J19" i="15"/>
  <c r="I19" i="15"/>
  <c r="K18" i="15"/>
  <c r="J18" i="15"/>
  <c r="I18" i="15"/>
  <c r="K17" i="15"/>
  <c r="J17" i="15"/>
  <c r="I17" i="15"/>
  <c r="K16" i="15"/>
  <c r="J16" i="15"/>
  <c r="I16" i="15"/>
  <c r="K15" i="15"/>
  <c r="J15" i="15"/>
  <c r="I15" i="15"/>
  <c r="K14" i="15"/>
  <c r="J14" i="15"/>
  <c r="I14" i="15"/>
  <c r="K13" i="15"/>
  <c r="J13" i="15"/>
  <c r="I13" i="15"/>
  <c r="Y319" i="15" l="1"/>
  <c r="Q319" i="15"/>
  <c r="G319" i="15"/>
  <c r="F319" i="15"/>
  <c r="E319" i="15"/>
  <c r="O317" i="15" l="1"/>
  <c r="W317" i="15" s="1"/>
  <c r="N317" i="15"/>
  <c r="V317" i="15" s="1"/>
  <c r="M317" i="15"/>
  <c r="O316" i="15"/>
  <c r="W316" i="15" s="1"/>
  <c r="N316" i="15"/>
  <c r="V316" i="15" s="1"/>
  <c r="M316" i="15"/>
  <c r="O315" i="15"/>
  <c r="W315" i="15" s="1"/>
  <c r="N315" i="15"/>
  <c r="V315" i="15" s="1"/>
  <c r="M315" i="15"/>
  <c r="O314" i="15"/>
  <c r="W314" i="15" s="1"/>
  <c r="N314" i="15"/>
  <c r="V314" i="15" s="1"/>
  <c r="M314" i="15"/>
  <c r="O313" i="15"/>
  <c r="W313" i="15" s="1"/>
  <c r="N313" i="15"/>
  <c r="V313" i="15" s="1"/>
  <c r="M313" i="15"/>
  <c r="O312" i="15"/>
  <c r="W312" i="15" s="1"/>
  <c r="N312" i="15"/>
  <c r="V312" i="15" s="1"/>
  <c r="M312" i="15"/>
  <c r="O311" i="15"/>
  <c r="W311" i="15" s="1"/>
  <c r="N311" i="15"/>
  <c r="V311" i="15" s="1"/>
  <c r="M311" i="15"/>
  <c r="O310" i="15"/>
  <c r="W310" i="15" s="1"/>
  <c r="N310" i="15"/>
  <c r="V310" i="15" s="1"/>
  <c r="M310" i="15"/>
  <c r="O309" i="15"/>
  <c r="W309" i="15" s="1"/>
  <c r="N309" i="15"/>
  <c r="V309" i="15" s="1"/>
  <c r="M309" i="15"/>
  <c r="O308" i="15"/>
  <c r="W308" i="15" s="1"/>
  <c r="N308" i="15"/>
  <c r="V308" i="15" s="1"/>
  <c r="M308" i="15"/>
  <c r="O307" i="15"/>
  <c r="W307" i="15" s="1"/>
  <c r="N307" i="15"/>
  <c r="V307" i="15" s="1"/>
  <c r="M307" i="15"/>
  <c r="O306" i="15"/>
  <c r="W306" i="15" s="1"/>
  <c r="N306" i="15"/>
  <c r="V306" i="15" s="1"/>
  <c r="M306" i="15"/>
  <c r="O305" i="15"/>
  <c r="W305" i="15" s="1"/>
  <c r="N305" i="15"/>
  <c r="V305" i="15" s="1"/>
  <c r="M305" i="15"/>
  <c r="O304" i="15"/>
  <c r="W304" i="15" s="1"/>
  <c r="N304" i="15"/>
  <c r="V304" i="15" s="1"/>
  <c r="M304" i="15"/>
  <c r="O303" i="15"/>
  <c r="W303" i="15" s="1"/>
  <c r="N303" i="15"/>
  <c r="V303" i="15" s="1"/>
  <c r="M303" i="15"/>
  <c r="O302" i="15"/>
  <c r="W302" i="15" s="1"/>
  <c r="N302" i="15"/>
  <c r="V302" i="15" s="1"/>
  <c r="M302" i="15"/>
  <c r="O301" i="15"/>
  <c r="W301" i="15" s="1"/>
  <c r="N301" i="15"/>
  <c r="V301" i="15" s="1"/>
  <c r="M301" i="15"/>
  <c r="O300" i="15"/>
  <c r="W300" i="15" s="1"/>
  <c r="N300" i="15"/>
  <c r="V300" i="15" s="1"/>
  <c r="M300" i="15"/>
  <c r="O299" i="15"/>
  <c r="W299" i="15" s="1"/>
  <c r="N299" i="15"/>
  <c r="V299" i="15" s="1"/>
  <c r="M299" i="15"/>
  <c r="O298" i="15"/>
  <c r="W298" i="15" s="1"/>
  <c r="N298" i="15"/>
  <c r="V298" i="15" s="1"/>
  <c r="M298" i="15"/>
  <c r="O297" i="15"/>
  <c r="W297" i="15" s="1"/>
  <c r="N297" i="15"/>
  <c r="V297" i="15" s="1"/>
  <c r="M297" i="15"/>
  <c r="O296" i="15"/>
  <c r="W296" i="15" s="1"/>
  <c r="N296" i="15"/>
  <c r="V296" i="15" s="1"/>
  <c r="M296" i="15"/>
  <c r="O295" i="15"/>
  <c r="W295" i="15" s="1"/>
  <c r="N295" i="15"/>
  <c r="V295" i="15" s="1"/>
  <c r="M295" i="15"/>
  <c r="O294" i="15"/>
  <c r="W294" i="15" s="1"/>
  <c r="N294" i="15"/>
  <c r="V294" i="15" s="1"/>
  <c r="M294" i="15"/>
  <c r="O293" i="15"/>
  <c r="W293" i="15" s="1"/>
  <c r="N293" i="15"/>
  <c r="V293" i="15" s="1"/>
  <c r="M293" i="15"/>
  <c r="O292" i="15"/>
  <c r="W292" i="15" s="1"/>
  <c r="N292" i="15"/>
  <c r="V292" i="15" s="1"/>
  <c r="M292" i="15"/>
  <c r="O291" i="15"/>
  <c r="W291" i="15" s="1"/>
  <c r="N291" i="15"/>
  <c r="V291" i="15" s="1"/>
  <c r="M291" i="15"/>
  <c r="O290" i="15"/>
  <c r="W290" i="15" s="1"/>
  <c r="N290" i="15"/>
  <c r="V290" i="15" s="1"/>
  <c r="M290" i="15"/>
  <c r="O289" i="15"/>
  <c r="W289" i="15" s="1"/>
  <c r="N289" i="15"/>
  <c r="V289" i="15" s="1"/>
  <c r="M289" i="15"/>
  <c r="O288" i="15"/>
  <c r="W288" i="15" s="1"/>
  <c r="N288" i="15"/>
  <c r="V288" i="15" s="1"/>
  <c r="M288" i="15"/>
  <c r="O287" i="15"/>
  <c r="W287" i="15" s="1"/>
  <c r="N287" i="15"/>
  <c r="V287" i="15" s="1"/>
  <c r="M287" i="15"/>
  <c r="O286" i="15"/>
  <c r="W286" i="15" s="1"/>
  <c r="N286" i="15"/>
  <c r="V286" i="15" s="1"/>
  <c r="M286" i="15"/>
  <c r="O285" i="15"/>
  <c r="W285" i="15" s="1"/>
  <c r="N285" i="15"/>
  <c r="V285" i="15" s="1"/>
  <c r="M285" i="15"/>
  <c r="O284" i="15"/>
  <c r="W284" i="15" s="1"/>
  <c r="N284" i="15"/>
  <c r="V284" i="15" s="1"/>
  <c r="M284" i="15"/>
  <c r="O283" i="15"/>
  <c r="W283" i="15" s="1"/>
  <c r="N283" i="15"/>
  <c r="V283" i="15" s="1"/>
  <c r="M283" i="15"/>
  <c r="O282" i="15"/>
  <c r="W282" i="15" s="1"/>
  <c r="N282" i="15"/>
  <c r="V282" i="15" s="1"/>
  <c r="M282" i="15"/>
  <c r="O281" i="15"/>
  <c r="W281" i="15" s="1"/>
  <c r="N281" i="15"/>
  <c r="V281" i="15" s="1"/>
  <c r="M281" i="15"/>
  <c r="O280" i="15"/>
  <c r="W280" i="15" s="1"/>
  <c r="N280" i="15"/>
  <c r="V280" i="15" s="1"/>
  <c r="M280" i="15"/>
  <c r="O279" i="15"/>
  <c r="W279" i="15" s="1"/>
  <c r="N279" i="15"/>
  <c r="V279" i="15" s="1"/>
  <c r="M279" i="15"/>
  <c r="O278" i="15"/>
  <c r="W278" i="15" s="1"/>
  <c r="N278" i="15"/>
  <c r="V278" i="15" s="1"/>
  <c r="M278" i="15"/>
  <c r="O277" i="15"/>
  <c r="W277" i="15" s="1"/>
  <c r="N277" i="15"/>
  <c r="V277" i="15" s="1"/>
  <c r="M277" i="15"/>
  <c r="O276" i="15"/>
  <c r="W276" i="15" s="1"/>
  <c r="N276" i="15"/>
  <c r="V276" i="15" s="1"/>
  <c r="M276" i="15"/>
  <c r="O275" i="15"/>
  <c r="W275" i="15" s="1"/>
  <c r="N275" i="15"/>
  <c r="V275" i="15" s="1"/>
  <c r="M275" i="15"/>
  <c r="O274" i="15"/>
  <c r="W274" i="15" s="1"/>
  <c r="N274" i="15"/>
  <c r="V274" i="15" s="1"/>
  <c r="M274" i="15"/>
  <c r="O273" i="15"/>
  <c r="W273" i="15" s="1"/>
  <c r="N273" i="15"/>
  <c r="V273" i="15" s="1"/>
  <c r="M273" i="15"/>
  <c r="O272" i="15"/>
  <c r="W272" i="15" s="1"/>
  <c r="N272" i="15"/>
  <c r="V272" i="15" s="1"/>
  <c r="M272" i="15"/>
  <c r="O271" i="15"/>
  <c r="W271" i="15" s="1"/>
  <c r="N271" i="15"/>
  <c r="V271" i="15" s="1"/>
  <c r="M271" i="15"/>
  <c r="O270" i="15"/>
  <c r="W270" i="15" s="1"/>
  <c r="N270" i="15"/>
  <c r="V270" i="15" s="1"/>
  <c r="M270" i="15"/>
  <c r="O269" i="15"/>
  <c r="W269" i="15" s="1"/>
  <c r="N269" i="15"/>
  <c r="V269" i="15" s="1"/>
  <c r="M269" i="15"/>
  <c r="O268" i="15"/>
  <c r="W268" i="15" s="1"/>
  <c r="N268" i="15"/>
  <c r="V268" i="15" s="1"/>
  <c r="M268" i="15"/>
  <c r="O267" i="15"/>
  <c r="W267" i="15" s="1"/>
  <c r="N267" i="15"/>
  <c r="V267" i="15" s="1"/>
  <c r="M267" i="15"/>
  <c r="O266" i="15"/>
  <c r="W266" i="15" s="1"/>
  <c r="N266" i="15"/>
  <c r="V266" i="15" s="1"/>
  <c r="M266" i="15"/>
  <c r="O265" i="15"/>
  <c r="W265" i="15" s="1"/>
  <c r="N265" i="15"/>
  <c r="V265" i="15" s="1"/>
  <c r="M265" i="15"/>
  <c r="O264" i="15"/>
  <c r="W264" i="15" s="1"/>
  <c r="N264" i="15"/>
  <c r="V264" i="15" s="1"/>
  <c r="M264" i="15"/>
  <c r="O263" i="15"/>
  <c r="W263" i="15" s="1"/>
  <c r="N263" i="15"/>
  <c r="V263" i="15" s="1"/>
  <c r="M263" i="15"/>
  <c r="O262" i="15"/>
  <c r="W262" i="15" s="1"/>
  <c r="N262" i="15"/>
  <c r="V262" i="15" s="1"/>
  <c r="M262" i="15"/>
  <c r="O261" i="15"/>
  <c r="W261" i="15" s="1"/>
  <c r="N261" i="15"/>
  <c r="V261" i="15" s="1"/>
  <c r="M261" i="15"/>
  <c r="O260" i="15"/>
  <c r="W260" i="15" s="1"/>
  <c r="N260" i="15"/>
  <c r="V260" i="15" s="1"/>
  <c r="M260" i="15"/>
  <c r="O259" i="15"/>
  <c r="W259" i="15" s="1"/>
  <c r="N259" i="15"/>
  <c r="V259" i="15" s="1"/>
  <c r="M259" i="15"/>
  <c r="O258" i="15"/>
  <c r="W258" i="15" s="1"/>
  <c r="N258" i="15"/>
  <c r="V258" i="15" s="1"/>
  <c r="M258" i="15"/>
  <c r="O257" i="15"/>
  <c r="W257" i="15" s="1"/>
  <c r="N257" i="15"/>
  <c r="V257" i="15" s="1"/>
  <c r="M257" i="15"/>
  <c r="O256" i="15"/>
  <c r="W256" i="15" s="1"/>
  <c r="N256" i="15"/>
  <c r="V256" i="15" s="1"/>
  <c r="M256" i="15"/>
  <c r="O255" i="15"/>
  <c r="W255" i="15" s="1"/>
  <c r="N255" i="15"/>
  <c r="V255" i="15" s="1"/>
  <c r="M255" i="15"/>
  <c r="O254" i="15"/>
  <c r="W254" i="15" s="1"/>
  <c r="N254" i="15"/>
  <c r="V254" i="15" s="1"/>
  <c r="M254" i="15"/>
  <c r="O253" i="15"/>
  <c r="W253" i="15" s="1"/>
  <c r="N253" i="15"/>
  <c r="V253" i="15" s="1"/>
  <c r="M253" i="15"/>
  <c r="O252" i="15"/>
  <c r="W252" i="15" s="1"/>
  <c r="N252" i="15"/>
  <c r="V252" i="15" s="1"/>
  <c r="M252" i="15"/>
  <c r="O251" i="15"/>
  <c r="W251" i="15" s="1"/>
  <c r="N251" i="15"/>
  <c r="V251" i="15" s="1"/>
  <c r="M251" i="15"/>
  <c r="O250" i="15"/>
  <c r="W250" i="15" s="1"/>
  <c r="N250" i="15"/>
  <c r="V250" i="15" s="1"/>
  <c r="M250" i="15"/>
  <c r="O249" i="15"/>
  <c r="W249" i="15" s="1"/>
  <c r="N249" i="15"/>
  <c r="V249" i="15" s="1"/>
  <c r="M249" i="15"/>
  <c r="O248" i="15"/>
  <c r="W248" i="15" s="1"/>
  <c r="N248" i="15"/>
  <c r="V248" i="15" s="1"/>
  <c r="M248" i="15"/>
  <c r="O247" i="15"/>
  <c r="W247" i="15" s="1"/>
  <c r="N247" i="15"/>
  <c r="V247" i="15" s="1"/>
  <c r="M247" i="15"/>
  <c r="O246" i="15"/>
  <c r="W246" i="15" s="1"/>
  <c r="N246" i="15"/>
  <c r="V246" i="15" s="1"/>
  <c r="M246" i="15"/>
  <c r="O245" i="15"/>
  <c r="W245" i="15" s="1"/>
  <c r="N245" i="15"/>
  <c r="V245" i="15" s="1"/>
  <c r="M245" i="15"/>
  <c r="O244" i="15"/>
  <c r="W244" i="15" s="1"/>
  <c r="N244" i="15"/>
  <c r="V244" i="15" s="1"/>
  <c r="M244" i="15"/>
  <c r="O243" i="15"/>
  <c r="W243" i="15" s="1"/>
  <c r="N243" i="15"/>
  <c r="V243" i="15" s="1"/>
  <c r="M243" i="15"/>
  <c r="O242" i="15"/>
  <c r="W242" i="15" s="1"/>
  <c r="N242" i="15"/>
  <c r="V242" i="15" s="1"/>
  <c r="M242" i="15"/>
  <c r="O241" i="15"/>
  <c r="W241" i="15" s="1"/>
  <c r="N241" i="15"/>
  <c r="V241" i="15" s="1"/>
  <c r="M241" i="15"/>
  <c r="O240" i="15"/>
  <c r="W240" i="15" s="1"/>
  <c r="N240" i="15"/>
  <c r="V240" i="15" s="1"/>
  <c r="M240" i="15"/>
  <c r="O239" i="15"/>
  <c r="W239" i="15" s="1"/>
  <c r="N239" i="15"/>
  <c r="V239" i="15" s="1"/>
  <c r="M239" i="15"/>
  <c r="O238" i="15"/>
  <c r="W238" i="15" s="1"/>
  <c r="N238" i="15"/>
  <c r="V238" i="15" s="1"/>
  <c r="M238" i="15"/>
  <c r="O237" i="15"/>
  <c r="W237" i="15" s="1"/>
  <c r="N237" i="15"/>
  <c r="V237" i="15" s="1"/>
  <c r="M237" i="15"/>
  <c r="O236" i="15"/>
  <c r="W236" i="15" s="1"/>
  <c r="N236" i="15"/>
  <c r="V236" i="15" s="1"/>
  <c r="M236" i="15"/>
  <c r="O235" i="15"/>
  <c r="W235" i="15" s="1"/>
  <c r="N235" i="15"/>
  <c r="V235" i="15" s="1"/>
  <c r="M235" i="15"/>
  <c r="O234" i="15"/>
  <c r="W234" i="15" s="1"/>
  <c r="N234" i="15"/>
  <c r="V234" i="15" s="1"/>
  <c r="M234" i="15"/>
  <c r="O233" i="15"/>
  <c r="W233" i="15" s="1"/>
  <c r="N233" i="15"/>
  <c r="V233" i="15" s="1"/>
  <c r="M233" i="15"/>
  <c r="O232" i="15"/>
  <c r="W232" i="15" s="1"/>
  <c r="N232" i="15"/>
  <c r="V232" i="15" s="1"/>
  <c r="M232" i="15"/>
  <c r="O231" i="15"/>
  <c r="W231" i="15" s="1"/>
  <c r="N231" i="15"/>
  <c r="V231" i="15" s="1"/>
  <c r="M231" i="15"/>
  <c r="O230" i="15"/>
  <c r="W230" i="15" s="1"/>
  <c r="N230" i="15"/>
  <c r="V230" i="15" s="1"/>
  <c r="M230" i="15"/>
  <c r="O229" i="15"/>
  <c r="W229" i="15" s="1"/>
  <c r="N229" i="15"/>
  <c r="V229" i="15" s="1"/>
  <c r="M229" i="15"/>
  <c r="O228" i="15"/>
  <c r="W228" i="15" s="1"/>
  <c r="N228" i="15"/>
  <c r="V228" i="15" s="1"/>
  <c r="M228" i="15"/>
  <c r="O227" i="15"/>
  <c r="W227" i="15" s="1"/>
  <c r="N227" i="15"/>
  <c r="V227" i="15" s="1"/>
  <c r="M227" i="15"/>
  <c r="O226" i="15"/>
  <c r="W226" i="15" s="1"/>
  <c r="N226" i="15"/>
  <c r="V226" i="15" s="1"/>
  <c r="M226" i="15"/>
  <c r="O225" i="15"/>
  <c r="W225" i="15" s="1"/>
  <c r="N225" i="15"/>
  <c r="V225" i="15" s="1"/>
  <c r="M225" i="15"/>
  <c r="O224" i="15"/>
  <c r="W224" i="15" s="1"/>
  <c r="N224" i="15"/>
  <c r="V224" i="15" s="1"/>
  <c r="M224" i="15"/>
  <c r="O223" i="15"/>
  <c r="W223" i="15" s="1"/>
  <c r="N223" i="15"/>
  <c r="V223" i="15" s="1"/>
  <c r="M223" i="15"/>
  <c r="O222" i="15"/>
  <c r="W222" i="15" s="1"/>
  <c r="N222" i="15"/>
  <c r="V222" i="15" s="1"/>
  <c r="M222" i="15"/>
  <c r="O221" i="15"/>
  <c r="W221" i="15" s="1"/>
  <c r="N221" i="15"/>
  <c r="V221" i="15" s="1"/>
  <c r="M221" i="15"/>
  <c r="O220" i="15"/>
  <c r="W220" i="15" s="1"/>
  <c r="N220" i="15"/>
  <c r="V220" i="15" s="1"/>
  <c r="M220" i="15"/>
  <c r="O219" i="15"/>
  <c r="W219" i="15" s="1"/>
  <c r="N219" i="15"/>
  <c r="V219" i="15" s="1"/>
  <c r="M219" i="15"/>
  <c r="O218" i="15"/>
  <c r="W218" i="15" s="1"/>
  <c r="N218" i="15"/>
  <c r="V218" i="15" s="1"/>
  <c r="M218" i="15"/>
  <c r="O217" i="15"/>
  <c r="W217" i="15" s="1"/>
  <c r="N217" i="15"/>
  <c r="V217" i="15" s="1"/>
  <c r="M217" i="15"/>
  <c r="O216" i="15"/>
  <c r="W216" i="15" s="1"/>
  <c r="N216" i="15"/>
  <c r="V216" i="15" s="1"/>
  <c r="M216" i="15"/>
  <c r="O215" i="15"/>
  <c r="W215" i="15" s="1"/>
  <c r="N215" i="15"/>
  <c r="V215" i="15" s="1"/>
  <c r="M215" i="15"/>
  <c r="O214" i="15"/>
  <c r="W214" i="15" s="1"/>
  <c r="N214" i="15"/>
  <c r="V214" i="15" s="1"/>
  <c r="M214" i="15"/>
  <c r="O213" i="15"/>
  <c r="W213" i="15" s="1"/>
  <c r="N213" i="15"/>
  <c r="V213" i="15" s="1"/>
  <c r="M213" i="15"/>
  <c r="O212" i="15"/>
  <c r="W212" i="15" s="1"/>
  <c r="N212" i="15"/>
  <c r="V212" i="15" s="1"/>
  <c r="M212" i="15"/>
  <c r="O211" i="15"/>
  <c r="W211" i="15" s="1"/>
  <c r="N211" i="15"/>
  <c r="V211" i="15" s="1"/>
  <c r="M211" i="15"/>
  <c r="O210" i="15"/>
  <c r="W210" i="15" s="1"/>
  <c r="N210" i="15"/>
  <c r="V210" i="15" s="1"/>
  <c r="M210" i="15"/>
  <c r="O209" i="15"/>
  <c r="W209" i="15" s="1"/>
  <c r="N209" i="15"/>
  <c r="V209" i="15" s="1"/>
  <c r="M209" i="15"/>
  <c r="O208" i="15"/>
  <c r="W208" i="15" s="1"/>
  <c r="N208" i="15"/>
  <c r="V208" i="15" s="1"/>
  <c r="M208" i="15"/>
  <c r="O207" i="15"/>
  <c r="W207" i="15" s="1"/>
  <c r="N207" i="15"/>
  <c r="V207" i="15" s="1"/>
  <c r="M207" i="15"/>
  <c r="O206" i="15"/>
  <c r="W206" i="15" s="1"/>
  <c r="N206" i="15"/>
  <c r="V206" i="15" s="1"/>
  <c r="M206" i="15"/>
  <c r="O205" i="15"/>
  <c r="W205" i="15" s="1"/>
  <c r="N205" i="15"/>
  <c r="V205" i="15" s="1"/>
  <c r="M205" i="15"/>
  <c r="O204" i="15"/>
  <c r="W204" i="15" s="1"/>
  <c r="N204" i="15"/>
  <c r="V204" i="15" s="1"/>
  <c r="M204" i="15"/>
  <c r="O203" i="15"/>
  <c r="W203" i="15" s="1"/>
  <c r="N203" i="15"/>
  <c r="V203" i="15" s="1"/>
  <c r="M203" i="15"/>
  <c r="O202" i="15"/>
  <c r="W202" i="15" s="1"/>
  <c r="N202" i="15"/>
  <c r="V202" i="15" s="1"/>
  <c r="M202" i="15"/>
  <c r="O201" i="15"/>
  <c r="W201" i="15" s="1"/>
  <c r="N201" i="15"/>
  <c r="V201" i="15" s="1"/>
  <c r="M201" i="15"/>
  <c r="O200" i="15"/>
  <c r="W200" i="15" s="1"/>
  <c r="N200" i="15"/>
  <c r="V200" i="15" s="1"/>
  <c r="M200" i="15"/>
  <c r="O199" i="15"/>
  <c r="W199" i="15" s="1"/>
  <c r="N199" i="15"/>
  <c r="V199" i="15" s="1"/>
  <c r="M199" i="15"/>
  <c r="O198" i="15"/>
  <c r="W198" i="15" s="1"/>
  <c r="N198" i="15"/>
  <c r="V198" i="15" s="1"/>
  <c r="M198" i="15"/>
  <c r="O197" i="15"/>
  <c r="W197" i="15" s="1"/>
  <c r="N197" i="15"/>
  <c r="V197" i="15" s="1"/>
  <c r="M197" i="15"/>
  <c r="O196" i="15"/>
  <c r="W196" i="15" s="1"/>
  <c r="N196" i="15"/>
  <c r="V196" i="15" s="1"/>
  <c r="M196" i="15"/>
  <c r="O195" i="15"/>
  <c r="W195" i="15" s="1"/>
  <c r="N195" i="15"/>
  <c r="V195" i="15" s="1"/>
  <c r="M195" i="15"/>
  <c r="O194" i="15"/>
  <c r="W194" i="15" s="1"/>
  <c r="N194" i="15"/>
  <c r="V194" i="15" s="1"/>
  <c r="M194" i="15"/>
  <c r="O193" i="15"/>
  <c r="W193" i="15" s="1"/>
  <c r="N193" i="15"/>
  <c r="V193" i="15" s="1"/>
  <c r="M193" i="15"/>
  <c r="O192" i="15"/>
  <c r="W192" i="15" s="1"/>
  <c r="N192" i="15"/>
  <c r="V192" i="15" s="1"/>
  <c r="M192" i="15"/>
  <c r="O191" i="15"/>
  <c r="W191" i="15" s="1"/>
  <c r="N191" i="15"/>
  <c r="V191" i="15" s="1"/>
  <c r="M191" i="15"/>
  <c r="O190" i="15"/>
  <c r="W190" i="15" s="1"/>
  <c r="N190" i="15"/>
  <c r="V190" i="15" s="1"/>
  <c r="M190" i="15"/>
  <c r="O189" i="15"/>
  <c r="W189" i="15" s="1"/>
  <c r="N189" i="15"/>
  <c r="V189" i="15" s="1"/>
  <c r="M189" i="15"/>
  <c r="O188" i="15"/>
  <c r="W188" i="15" s="1"/>
  <c r="N188" i="15"/>
  <c r="V188" i="15" s="1"/>
  <c r="M188" i="15"/>
  <c r="O187" i="15"/>
  <c r="W187" i="15" s="1"/>
  <c r="N187" i="15"/>
  <c r="V187" i="15" s="1"/>
  <c r="M187" i="15"/>
  <c r="O186" i="15"/>
  <c r="W186" i="15" s="1"/>
  <c r="N186" i="15"/>
  <c r="V186" i="15" s="1"/>
  <c r="M186" i="15"/>
  <c r="O185" i="15"/>
  <c r="W185" i="15" s="1"/>
  <c r="N185" i="15"/>
  <c r="V185" i="15" s="1"/>
  <c r="M185" i="15"/>
  <c r="O184" i="15"/>
  <c r="W184" i="15" s="1"/>
  <c r="N184" i="15"/>
  <c r="V184" i="15" s="1"/>
  <c r="M184" i="15"/>
  <c r="O183" i="15"/>
  <c r="W183" i="15" s="1"/>
  <c r="N183" i="15"/>
  <c r="V183" i="15" s="1"/>
  <c r="M183" i="15"/>
  <c r="O182" i="15"/>
  <c r="W182" i="15" s="1"/>
  <c r="N182" i="15"/>
  <c r="V182" i="15" s="1"/>
  <c r="M182" i="15"/>
  <c r="O181" i="15"/>
  <c r="W181" i="15" s="1"/>
  <c r="N181" i="15"/>
  <c r="V181" i="15" s="1"/>
  <c r="M181" i="15"/>
  <c r="O180" i="15"/>
  <c r="W180" i="15" s="1"/>
  <c r="N180" i="15"/>
  <c r="V180" i="15" s="1"/>
  <c r="M180" i="15"/>
  <c r="O179" i="15"/>
  <c r="W179" i="15" s="1"/>
  <c r="N179" i="15"/>
  <c r="V179" i="15" s="1"/>
  <c r="M179" i="15"/>
  <c r="O178" i="15"/>
  <c r="W178" i="15" s="1"/>
  <c r="N178" i="15"/>
  <c r="V178" i="15" s="1"/>
  <c r="M178" i="15"/>
  <c r="O177" i="15"/>
  <c r="W177" i="15" s="1"/>
  <c r="N177" i="15"/>
  <c r="V177" i="15" s="1"/>
  <c r="M177" i="15"/>
  <c r="O176" i="15"/>
  <c r="W176" i="15" s="1"/>
  <c r="N176" i="15"/>
  <c r="V176" i="15" s="1"/>
  <c r="M176" i="15"/>
  <c r="O175" i="15"/>
  <c r="W175" i="15" s="1"/>
  <c r="N175" i="15"/>
  <c r="V175" i="15" s="1"/>
  <c r="M175" i="15"/>
  <c r="O174" i="15"/>
  <c r="W174" i="15" s="1"/>
  <c r="N174" i="15"/>
  <c r="V174" i="15" s="1"/>
  <c r="M174" i="15"/>
  <c r="O173" i="15"/>
  <c r="W173" i="15" s="1"/>
  <c r="N173" i="15"/>
  <c r="V173" i="15" s="1"/>
  <c r="M173" i="15"/>
  <c r="O172" i="15"/>
  <c r="W172" i="15" s="1"/>
  <c r="N172" i="15"/>
  <c r="V172" i="15" s="1"/>
  <c r="M172" i="15"/>
  <c r="O171" i="15"/>
  <c r="W171" i="15" s="1"/>
  <c r="N171" i="15"/>
  <c r="V171" i="15" s="1"/>
  <c r="M171" i="15"/>
  <c r="O170" i="15"/>
  <c r="W170" i="15" s="1"/>
  <c r="N170" i="15"/>
  <c r="V170" i="15" s="1"/>
  <c r="M170" i="15"/>
  <c r="O169" i="15"/>
  <c r="W169" i="15" s="1"/>
  <c r="N169" i="15"/>
  <c r="V169" i="15" s="1"/>
  <c r="M169" i="15"/>
  <c r="O168" i="15"/>
  <c r="W168" i="15" s="1"/>
  <c r="N168" i="15"/>
  <c r="V168" i="15" s="1"/>
  <c r="M168" i="15"/>
  <c r="O167" i="15"/>
  <c r="W167" i="15" s="1"/>
  <c r="N167" i="15"/>
  <c r="V167" i="15" s="1"/>
  <c r="M167" i="15"/>
  <c r="O166" i="15"/>
  <c r="W166" i="15" s="1"/>
  <c r="N166" i="15"/>
  <c r="V166" i="15" s="1"/>
  <c r="M166" i="15"/>
  <c r="O165" i="15"/>
  <c r="W165" i="15" s="1"/>
  <c r="N165" i="15"/>
  <c r="V165" i="15" s="1"/>
  <c r="M165" i="15"/>
  <c r="O164" i="15"/>
  <c r="W164" i="15" s="1"/>
  <c r="N164" i="15"/>
  <c r="V164" i="15" s="1"/>
  <c r="M164" i="15"/>
  <c r="O163" i="15"/>
  <c r="W163" i="15" s="1"/>
  <c r="N163" i="15"/>
  <c r="V163" i="15" s="1"/>
  <c r="M163" i="15"/>
  <c r="O162" i="15"/>
  <c r="W162" i="15" s="1"/>
  <c r="N162" i="15"/>
  <c r="V162" i="15" s="1"/>
  <c r="M162" i="15"/>
  <c r="O161" i="15"/>
  <c r="W161" i="15" s="1"/>
  <c r="N161" i="15"/>
  <c r="V161" i="15" s="1"/>
  <c r="M161" i="15"/>
  <c r="O160" i="15"/>
  <c r="W160" i="15" s="1"/>
  <c r="N160" i="15"/>
  <c r="V160" i="15" s="1"/>
  <c r="M160" i="15"/>
  <c r="O159" i="15"/>
  <c r="W159" i="15" s="1"/>
  <c r="N159" i="15"/>
  <c r="V159" i="15" s="1"/>
  <c r="M159" i="15"/>
  <c r="O158" i="15"/>
  <c r="W158" i="15" s="1"/>
  <c r="N158" i="15"/>
  <c r="V158" i="15" s="1"/>
  <c r="M158" i="15"/>
  <c r="O157" i="15"/>
  <c r="W157" i="15" s="1"/>
  <c r="N157" i="15"/>
  <c r="V157" i="15" s="1"/>
  <c r="M157" i="15"/>
  <c r="O156" i="15"/>
  <c r="W156" i="15" s="1"/>
  <c r="N156" i="15"/>
  <c r="V156" i="15" s="1"/>
  <c r="M156" i="15"/>
  <c r="O155" i="15"/>
  <c r="W155" i="15" s="1"/>
  <c r="N155" i="15"/>
  <c r="V155" i="15" s="1"/>
  <c r="M155" i="15"/>
  <c r="O154" i="15"/>
  <c r="W154" i="15" s="1"/>
  <c r="N154" i="15"/>
  <c r="V154" i="15" s="1"/>
  <c r="M154" i="15"/>
  <c r="O153" i="15"/>
  <c r="W153" i="15" s="1"/>
  <c r="N153" i="15"/>
  <c r="V153" i="15" s="1"/>
  <c r="M153" i="15"/>
  <c r="O152" i="15"/>
  <c r="W152" i="15" s="1"/>
  <c r="N152" i="15"/>
  <c r="V152" i="15" s="1"/>
  <c r="M152" i="15"/>
  <c r="O151" i="15"/>
  <c r="W151" i="15" s="1"/>
  <c r="N151" i="15"/>
  <c r="V151" i="15" s="1"/>
  <c r="M151" i="15"/>
  <c r="O150" i="15"/>
  <c r="W150" i="15" s="1"/>
  <c r="N150" i="15"/>
  <c r="V150" i="15" s="1"/>
  <c r="M150" i="15"/>
  <c r="O149" i="15"/>
  <c r="W149" i="15" s="1"/>
  <c r="N149" i="15"/>
  <c r="V149" i="15" s="1"/>
  <c r="M149" i="15"/>
  <c r="O148" i="15"/>
  <c r="W148" i="15" s="1"/>
  <c r="N148" i="15"/>
  <c r="V148" i="15" s="1"/>
  <c r="M148" i="15"/>
  <c r="O147" i="15"/>
  <c r="W147" i="15" s="1"/>
  <c r="N147" i="15"/>
  <c r="V147" i="15" s="1"/>
  <c r="M147" i="15"/>
  <c r="O146" i="15"/>
  <c r="W146" i="15" s="1"/>
  <c r="N146" i="15"/>
  <c r="V146" i="15" s="1"/>
  <c r="M146" i="15"/>
  <c r="O145" i="15"/>
  <c r="W145" i="15" s="1"/>
  <c r="N145" i="15"/>
  <c r="V145" i="15" s="1"/>
  <c r="M145" i="15"/>
  <c r="O144" i="15"/>
  <c r="W144" i="15" s="1"/>
  <c r="N144" i="15"/>
  <c r="V144" i="15" s="1"/>
  <c r="M144" i="15"/>
  <c r="O143" i="15"/>
  <c r="W143" i="15" s="1"/>
  <c r="N143" i="15"/>
  <c r="V143" i="15" s="1"/>
  <c r="M143" i="15"/>
  <c r="O142" i="15"/>
  <c r="W142" i="15" s="1"/>
  <c r="N142" i="15"/>
  <c r="V142" i="15" s="1"/>
  <c r="M142" i="15"/>
  <c r="O141" i="15"/>
  <c r="W141" i="15" s="1"/>
  <c r="N141" i="15"/>
  <c r="V141" i="15" s="1"/>
  <c r="M141" i="15"/>
  <c r="O140" i="15"/>
  <c r="W140" i="15" s="1"/>
  <c r="N140" i="15"/>
  <c r="V140" i="15" s="1"/>
  <c r="M140" i="15"/>
  <c r="O139" i="15"/>
  <c r="W139" i="15" s="1"/>
  <c r="N139" i="15"/>
  <c r="V139" i="15" s="1"/>
  <c r="M139" i="15"/>
  <c r="O138" i="15"/>
  <c r="W138" i="15" s="1"/>
  <c r="N138" i="15"/>
  <c r="V138" i="15" s="1"/>
  <c r="M138" i="15"/>
  <c r="O137" i="15"/>
  <c r="W137" i="15" s="1"/>
  <c r="N137" i="15"/>
  <c r="V137" i="15" s="1"/>
  <c r="M137" i="15"/>
  <c r="O136" i="15"/>
  <c r="W136" i="15" s="1"/>
  <c r="N136" i="15"/>
  <c r="V136" i="15" s="1"/>
  <c r="M136" i="15"/>
  <c r="O135" i="15"/>
  <c r="W135" i="15" s="1"/>
  <c r="N135" i="15"/>
  <c r="V135" i="15" s="1"/>
  <c r="M135" i="15"/>
  <c r="O134" i="15"/>
  <c r="W134" i="15" s="1"/>
  <c r="N134" i="15"/>
  <c r="V134" i="15" s="1"/>
  <c r="M134" i="15"/>
  <c r="O133" i="15"/>
  <c r="W133" i="15" s="1"/>
  <c r="N133" i="15"/>
  <c r="V133" i="15" s="1"/>
  <c r="M133" i="15"/>
  <c r="O132" i="15"/>
  <c r="W132" i="15" s="1"/>
  <c r="N132" i="15"/>
  <c r="V132" i="15" s="1"/>
  <c r="M132" i="15"/>
  <c r="O131" i="15"/>
  <c r="W131" i="15" s="1"/>
  <c r="N131" i="15"/>
  <c r="V131" i="15" s="1"/>
  <c r="M131" i="15"/>
  <c r="O130" i="15"/>
  <c r="W130" i="15" s="1"/>
  <c r="N130" i="15"/>
  <c r="V130" i="15" s="1"/>
  <c r="M130" i="15"/>
  <c r="O129" i="15"/>
  <c r="W129" i="15" s="1"/>
  <c r="N129" i="15"/>
  <c r="V129" i="15" s="1"/>
  <c r="M129" i="15"/>
  <c r="O128" i="15"/>
  <c r="W128" i="15" s="1"/>
  <c r="N128" i="15"/>
  <c r="V128" i="15" s="1"/>
  <c r="M128" i="15"/>
  <c r="O127" i="15"/>
  <c r="W127" i="15" s="1"/>
  <c r="N127" i="15"/>
  <c r="V127" i="15" s="1"/>
  <c r="M127" i="15"/>
  <c r="O126" i="15"/>
  <c r="W126" i="15" s="1"/>
  <c r="N126" i="15"/>
  <c r="V126" i="15" s="1"/>
  <c r="M126" i="15"/>
  <c r="O125" i="15"/>
  <c r="W125" i="15" s="1"/>
  <c r="N125" i="15"/>
  <c r="V125" i="15" s="1"/>
  <c r="M125" i="15"/>
  <c r="O124" i="15"/>
  <c r="W124" i="15" s="1"/>
  <c r="N124" i="15"/>
  <c r="V124" i="15" s="1"/>
  <c r="M124" i="15"/>
  <c r="O123" i="15"/>
  <c r="W123" i="15" s="1"/>
  <c r="N123" i="15"/>
  <c r="V123" i="15" s="1"/>
  <c r="M123" i="15"/>
  <c r="O122" i="15"/>
  <c r="W122" i="15" s="1"/>
  <c r="N122" i="15"/>
  <c r="V122" i="15" s="1"/>
  <c r="M122" i="15"/>
  <c r="O121" i="15"/>
  <c r="W121" i="15" s="1"/>
  <c r="N121" i="15"/>
  <c r="V121" i="15" s="1"/>
  <c r="M121" i="15"/>
  <c r="O120" i="15"/>
  <c r="W120" i="15" s="1"/>
  <c r="N120" i="15"/>
  <c r="V120" i="15" s="1"/>
  <c r="M120" i="15"/>
  <c r="O119" i="15"/>
  <c r="W119" i="15" s="1"/>
  <c r="N119" i="15"/>
  <c r="V119" i="15" s="1"/>
  <c r="M119" i="15"/>
  <c r="O118" i="15"/>
  <c r="W118" i="15" s="1"/>
  <c r="N118" i="15"/>
  <c r="V118" i="15" s="1"/>
  <c r="M118" i="15"/>
  <c r="O117" i="15"/>
  <c r="W117" i="15" s="1"/>
  <c r="N117" i="15"/>
  <c r="V117" i="15" s="1"/>
  <c r="M117" i="15"/>
  <c r="O116" i="15"/>
  <c r="W116" i="15" s="1"/>
  <c r="N116" i="15"/>
  <c r="V116" i="15" s="1"/>
  <c r="M116" i="15"/>
  <c r="O115" i="15"/>
  <c r="W115" i="15" s="1"/>
  <c r="N115" i="15"/>
  <c r="V115" i="15" s="1"/>
  <c r="M115" i="15"/>
  <c r="O114" i="15"/>
  <c r="W114" i="15" s="1"/>
  <c r="N114" i="15"/>
  <c r="V114" i="15" s="1"/>
  <c r="M114" i="15"/>
  <c r="O113" i="15"/>
  <c r="W113" i="15" s="1"/>
  <c r="N113" i="15"/>
  <c r="V113" i="15" s="1"/>
  <c r="M113" i="15"/>
  <c r="O112" i="15"/>
  <c r="W112" i="15" s="1"/>
  <c r="N112" i="15"/>
  <c r="V112" i="15" s="1"/>
  <c r="M112" i="15"/>
  <c r="O111" i="15"/>
  <c r="W111" i="15" s="1"/>
  <c r="N111" i="15"/>
  <c r="V111" i="15" s="1"/>
  <c r="M111" i="15"/>
  <c r="O110" i="15"/>
  <c r="W110" i="15" s="1"/>
  <c r="N110" i="15"/>
  <c r="V110" i="15" s="1"/>
  <c r="M110" i="15"/>
  <c r="O109" i="15"/>
  <c r="W109" i="15" s="1"/>
  <c r="N109" i="15"/>
  <c r="V109" i="15" s="1"/>
  <c r="M109" i="15"/>
  <c r="O108" i="15"/>
  <c r="W108" i="15" s="1"/>
  <c r="N108" i="15"/>
  <c r="V108" i="15" s="1"/>
  <c r="M108" i="15"/>
  <c r="O107" i="15"/>
  <c r="W107" i="15" s="1"/>
  <c r="N107" i="15"/>
  <c r="V107" i="15" s="1"/>
  <c r="M107" i="15"/>
  <c r="O106" i="15"/>
  <c r="W106" i="15" s="1"/>
  <c r="N106" i="15"/>
  <c r="V106" i="15" s="1"/>
  <c r="M106" i="15"/>
  <c r="O105" i="15"/>
  <c r="W105" i="15" s="1"/>
  <c r="N105" i="15"/>
  <c r="V105" i="15" s="1"/>
  <c r="M105" i="15"/>
  <c r="O104" i="15"/>
  <c r="W104" i="15" s="1"/>
  <c r="N104" i="15"/>
  <c r="V104" i="15" s="1"/>
  <c r="M104" i="15"/>
  <c r="O103" i="15"/>
  <c r="W103" i="15" s="1"/>
  <c r="N103" i="15"/>
  <c r="V103" i="15" s="1"/>
  <c r="M103" i="15"/>
  <c r="O102" i="15"/>
  <c r="W102" i="15" s="1"/>
  <c r="N102" i="15"/>
  <c r="V102" i="15" s="1"/>
  <c r="M102" i="15"/>
  <c r="O101" i="15"/>
  <c r="W101" i="15" s="1"/>
  <c r="N101" i="15"/>
  <c r="V101" i="15" s="1"/>
  <c r="M101" i="15"/>
  <c r="O100" i="15"/>
  <c r="W100" i="15" s="1"/>
  <c r="N100" i="15"/>
  <c r="V100" i="15" s="1"/>
  <c r="M100" i="15"/>
  <c r="O99" i="15"/>
  <c r="W99" i="15" s="1"/>
  <c r="N99" i="15"/>
  <c r="V99" i="15" s="1"/>
  <c r="M99" i="15"/>
  <c r="O98" i="15"/>
  <c r="W98" i="15" s="1"/>
  <c r="N98" i="15"/>
  <c r="V98" i="15" s="1"/>
  <c r="M98" i="15"/>
  <c r="O97" i="15"/>
  <c r="W97" i="15" s="1"/>
  <c r="N97" i="15"/>
  <c r="V97" i="15" s="1"/>
  <c r="M97" i="15"/>
  <c r="O96" i="15"/>
  <c r="W96" i="15" s="1"/>
  <c r="N96" i="15"/>
  <c r="V96" i="15" s="1"/>
  <c r="M96" i="15"/>
  <c r="O95" i="15"/>
  <c r="W95" i="15" s="1"/>
  <c r="N95" i="15"/>
  <c r="V95" i="15" s="1"/>
  <c r="M95" i="15"/>
  <c r="O94" i="15"/>
  <c r="W94" i="15" s="1"/>
  <c r="N94" i="15"/>
  <c r="V94" i="15" s="1"/>
  <c r="M94" i="15"/>
  <c r="O93" i="15"/>
  <c r="W93" i="15" s="1"/>
  <c r="N93" i="15"/>
  <c r="V93" i="15" s="1"/>
  <c r="M93" i="15"/>
  <c r="O92" i="15"/>
  <c r="W92" i="15" s="1"/>
  <c r="N92" i="15"/>
  <c r="V92" i="15" s="1"/>
  <c r="M92" i="15"/>
  <c r="O91" i="15"/>
  <c r="W91" i="15" s="1"/>
  <c r="N91" i="15"/>
  <c r="V91" i="15" s="1"/>
  <c r="M91" i="15"/>
  <c r="O90" i="15"/>
  <c r="W90" i="15" s="1"/>
  <c r="N90" i="15"/>
  <c r="V90" i="15" s="1"/>
  <c r="M90" i="15"/>
  <c r="O89" i="15"/>
  <c r="W89" i="15" s="1"/>
  <c r="N89" i="15"/>
  <c r="V89" i="15" s="1"/>
  <c r="M89" i="15"/>
  <c r="O88" i="15"/>
  <c r="W88" i="15" s="1"/>
  <c r="N88" i="15"/>
  <c r="V88" i="15" s="1"/>
  <c r="M88" i="15"/>
  <c r="O87" i="15"/>
  <c r="W87" i="15" s="1"/>
  <c r="N87" i="15"/>
  <c r="V87" i="15" s="1"/>
  <c r="M87" i="15"/>
  <c r="O86" i="15"/>
  <c r="W86" i="15" s="1"/>
  <c r="N86" i="15"/>
  <c r="V86" i="15" s="1"/>
  <c r="M86" i="15"/>
  <c r="O85" i="15"/>
  <c r="W85" i="15" s="1"/>
  <c r="N85" i="15"/>
  <c r="V85" i="15" s="1"/>
  <c r="M85" i="15"/>
  <c r="O84" i="15"/>
  <c r="W84" i="15" s="1"/>
  <c r="N84" i="15"/>
  <c r="V84" i="15" s="1"/>
  <c r="M84" i="15"/>
  <c r="O83" i="15"/>
  <c r="W83" i="15" s="1"/>
  <c r="N83" i="15"/>
  <c r="V83" i="15" s="1"/>
  <c r="M83" i="15"/>
  <c r="O82" i="15"/>
  <c r="W82" i="15" s="1"/>
  <c r="N82" i="15"/>
  <c r="V82" i="15" s="1"/>
  <c r="M82" i="15"/>
  <c r="O81" i="15"/>
  <c r="W81" i="15" s="1"/>
  <c r="N81" i="15"/>
  <c r="V81" i="15" s="1"/>
  <c r="M81" i="15"/>
  <c r="O80" i="15"/>
  <c r="W80" i="15" s="1"/>
  <c r="N80" i="15"/>
  <c r="V80" i="15" s="1"/>
  <c r="M80" i="15"/>
  <c r="O79" i="15"/>
  <c r="W79" i="15" s="1"/>
  <c r="N79" i="15"/>
  <c r="V79" i="15" s="1"/>
  <c r="M79" i="15"/>
  <c r="O78" i="15"/>
  <c r="W78" i="15" s="1"/>
  <c r="N78" i="15"/>
  <c r="V78" i="15" s="1"/>
  <c r="M78" i="15"/>
  <c r="O77" i="15"/>
  <c r="W77" i="15" s="1"/>
  <c r="N77" i="15"/>
  <c r="V77" i="15" s="1"/>
  <c r="M77" i="15"/>
  <c r="O76" i="15"/>
  <c r="W76" i="15" s="1"/>
  <c r="N76" i="15"/>
  <c r="V76" i="15" s="1"/>
  <c r="M76" i="15"/>
  <c r="O75" i="15"/>
  <c r="W75" i="15" s="1"/>
  <c r="N75" i="15"/>
  <c r="V75" i="15" s="1"/>
  <c r="M75" i="15"/>
  <c r="O74" i="15"/>
  <c r="W74" i="15" s="1"/>
  <c r="N74" i="15"/>
  <c r="V74" i="15" s="1"/>
  <c r="M74" i="15"/>
  <c r="O73" i="15"/>
  <c r="W73" i="15" s="1"/>
  <c r="N73" i="15"/>
  <c r="V73" i="15" s="1"/>
  <c r="M73" i="15"/>
  <c r="O72" i="15"/>
  <c r="W72" i="15" s="1"/>
  <c r="N72" i="15"/>
  <c r="V72" i="15" s="1"/>
  <c r="M72" i="15"/>
  <c r="O71" i="15"/>
  <c r="W71" i="15" s="1"/>
  <c r="N71" i="15"/>
  <c r="V71" i="15" s="1"/>
  <c r="M71" i="15"/>
  <c r="O70" i="15"/>
  <c r="W70" i="15" s="1"/>
  <c r="N70" i="15"/>
  <c r="V70" i="15" s="1"/>
  <c r="M70" i="15"/>
  <c r="O69" i="15"/>
  <c r="W69" i="15" s="1"/>
  <c r="N69" i="15"/>
  <c r="V69" i="15" s="1"/>
  <c r="M69" i="15"/>
  <c r="O68" i="15"/>
  <c r="W68" i="15" s="1"/>
  <c r="N68" i="15"/>
  <c r="V68" i="15" s="1"/>
  <c r="M68" i="15"/>
  <c r="O67" i="15"/>
  <c r="W67" i="15" s="1"/>
  <c r="N67" i="15"/>
  <c r="V67" i="15" s="1"/>
  <c r="M67" i="15"/>
  <c r="O66" i="15"/>
  <c r="W66" i="15" s="1"/>
  <c r="N66" i="15"/>
  <c r="V66" i="15" s="1"/>
  <c r="M66" i="15"/>
  <c r="O65" i="15"/>
  <c r="W65" i="15" s="1"/>
  <c r="N65" i="15"/>
  <c r="V65" i="15" s="1"/>
  <c r="M65" i="15"/>
  <c r="O64" i="15"/>
  <c r="W64" i="15" s="1"/>
  <c r="N64" i="15"/>
  <c r="V64" i="15" s="1"/>
  <c r="M64" i="15"/>
  <c r="O63" i="15"/>
  <c r="W63" i="15" s="1"/>
  <c r="N63" i="15"/>
  <c r="V63" i="15" s="1"/>
  <c r="M63" i="15"/>
  <c r="O62" i="15"/>
  <c r="W62" i="15" s="1"/>
  <c r="N62" i="15"/>
  <c r="V62" i="15" s="1"/>
  <c r="M62" i="15"/>
  <c r="O61" i="15"/>
  <c r="W61" i="15" s="1"/>
  <c r="N61" i="15"/>
  <c r="V61" i="15" s="1"/>
  <c r="M61" i="15"/>
  <c r="O60" i="15"/>
  <c r="W60" i="15" s="1"/>
  <c r="N60" i="15"/>
  <c r="V60" i="15" s="1"/>
  <c r="M60" i="15"/>
  <c r="O59" i="15"/>
  <c r="W59" i="15" s="1"/>
  <c r="N59" i="15"/>
  <c r="V59" i="15" s="1"/>
  <c r="M59" i="15"/>
  <c r="O58" i="15"/>
  <c r="W58" i="15" s="1"/>
  <c r="N58" i="15"/>
  <c r="V58" i="15" s="1"/>
  <c r="M58" i="15"/>
  <c r="O57" i="15"/>
  <c r="W57" i="15" s="1"/>
  <c r="N57" i="15"/>
  <c r="V57" i="15" s="1"/>
  <c r="M57" i="15"/>
  <c r="O56" i="15"/>
  <c r="W56" i="15" s="1"/>
  <c r="N56" i="15"/>
  <c r="V56" i="15" s="1"/>
  <c r="M56" i="15"/>
  <c r="O55" i="15"/>
  <c r="W55" i="15" s="1"/>
  <c r="N55" i="15"/>
  <c r="V55" i="15" s="1"/>
  <c r="M55" i="15"/>
  <c r="O54" i="15"/>
  <c r="W54" i="15" s="1"/>
  <c r="N54" i="15"/>
  <c r="V54" i="15" s="1"/>
  <c r="M54" i="15"/>
  <c r="O53" i="15"/>
  <c r="W53" i="15" s="1"/>
  <c r="N53" i="15"/>
  <c r="V53" i="15" s="1"/>
  <c r="M53" i="15"/>
  <c r="O52" i="15"/>
  <c r="W52" i="15" s="1"/>
  <c r="N52" i="15"/>
  <c r="V52" i="15" s="1"/>
  <c r="M52" i="15"/>
  <c r="O51" i="15"/>
  <c r="W51" i="15" s="1"/>
  <c r="N51" i="15"/>
  <c r="V51" i="15" s="1"/>
  <c r="M51" i="15"/>
  <c r="O50" i="15"/>
  <c r="W50" i="15" s="1"/>
  <c r="N50" i="15"/>
  <c r="V50" i="15" s="1"/>
  <c r="M50" i="15"/>
  <c r="O49" i="15"/>
  <c r="W49" i="15" s="1"/>
  <c r="N49" i="15"/>
  <c r="V49" i="15" s="1"/>
  <c r="M49" i="15"/>
  <c r="O48" i="15"/>
  <c r="W48" i="15" s="1"/>
  <c r="N48" i="15"/>
  <c r="V48" i="15" s="1"/>
  <c r="M48" i="15"/>
  <c r="O47" i="15"/>
  <c r="W47" i="15" s="1"/>
  <c r="N47" i="15"/>
  <c r="V47" i="15" s="1"/>
  <c r="M47" i="15"/>
  <c r="O46" i="15"/>
  <c r="W46" i="15" s="1"/>
  <c r="N46" i="15"/>
  <c r="V46" i="15" s="1"/>
  <c r="M46" i="15"/>
  <c r="O45" i="15"/>
  <c r="W45" i="15" s="1"/>
  <c r="N45" i="15"/>
  <c r="V45" i="15" s="1"/>
  <c r="M45" i="15"/>
  <c r="O44" i="15"/>
  <c r="W44" i="15" s="1"/>
  <c r="N44" i="15"/>
  <c r="V44" i="15" s="1"/>
  <c r="M44" i="15"/>
  <c r="O43" i="15"/>
  <c r="W43" i="15" s="1"/>
  <c r="N43" i="15"/>
  <c r="V43" i="15" s="1"/>
  <c r="M43" i="15"/>
  <c r="O42" i="15"/>
  <c r="W42" i="15" s="1"/>
  <c r="N42" i="15"/>
  <c r="V42" i="15" s="1"/>
  <c r="M42" i="15"/>
  <c r="O41" i="15"/>
  <c r="W41" i="15" s="1"/>
  <c r="N41" i="15"/>
  <c r="V41" i="15" s="1"/>
  <c r="M41" i="15"/>
  <c r="O40" i="15"/>
  <c r="W40" i="15" s="1"/>
  <c r="N40" i="15"/>
  <c r="V40" i="15" s="1"/>
  <c r="M40" i="15"/>
  <c r="O39" i="15"/>
  <c r="W39" i="15" s="1"/>
  <c r="N39" i="15"/>
  <c r="V39" i="15" s="1"/>
  <c r="M39" i="15"/>
  <c r="O38" i="15"/>
  <c r="W38" i="15" s="1"/>
  <c r="N38" i="15"/>
  <c r="V38" i="15" s="1"/>
  <c r="M38" i="15"/>
  <c r="O37" i="15"/>
  <c r="W37" i="15" s="1"/>
  <c r="N37" i="15"/>
  <c r="V37" i="15" s="1"/>
  <c r="M37" i="15"/>
  <c r="O36" i="15"/>
  <c r="W36" i="15" s="1"/>
  <c r="N36" i="15"/>
  <c r="V36" i="15" s="1"/>
  <c r="M36" i="15"/>
  <c r="O35" i="15"/>
  <c r="W35" i="15" s="1"/>
  <c r="N35" i="15"/>
  <c r="V35" i="15" s="1"/>
  <c r="M35" i="15"/>
  <c r="O34" i="15"/>
  <c r="W34" i="15" s="1"/>
  <c r="N34" i="15"/>
  <c r="V34" i="15" s="1"/>
  <c r="M34" i="15"/>
  <c r="O33" i="15"/>
  <c r="W33" i="15" s="1"/>
  <c r="N33" i="15"/>
  <c r="V33" i="15" s="1"/>
  <c r="M33" i="15"/>
  <c r="O32" i="15"/>
  <c r="W32" i="15" s="1"/>
  <c r="N32" i="15"/>
  <c r="V32" i="15" s="1"/>
  <c r="M32" i="15"/>
  <c r="O31" i="15"/>
  <c r="W31" i="15" s="1"/>
  <c r="N31" i="15"/>
  <c r="V31" i="15" s="1"/>
  <c r="M31" i="15"/>
  <c r="O30" i="15"/>
  <c r="W30" i="15" s="1"/>
  <c r="N30" i="15"/>
  <c r="V30" i="15" s="1"/>
  <c r="M30" i="15"/>
  <c r="O29" i="15"/>
  <c r="W29" i="15" s="1"/>
  <c r="N29" i="15"/>
  <c r="V29" i="15" s="1"/>
  <c r="M29" i="15"/>
  <c r="O28" i="15"/>
  <c r="W28" i="15" s="1"/>
  <c r="N28" i="15"/>
  <c r="V28" i="15" s="1"/>
  <c r="M28" i="15"/>
  <c r="O27" i="15"/>
  <c r="W27" i="15" s="1"/>
  <c r="N27" i="15"/>
  <c r="V27" i="15" s="1"/>
  <c r="M27" i="15"/>
  <c r="O26" i="15"/>
  <c r="W26" i="15" s="1"/>
  <c r="N26" i="15"/>
  <c r="V26" i="15" s="1"/>
  <c r="M26" i="15"/>
  <c r="O25" i="15"/>
  <c r="W25" i="15" s="1"/>
  <c r="N25" i="15"/>
  <c r="V25" i="15" s="1"/>
  <c r="M25" i="15"/>
  <c r="O24" i="15"/>
  <c r="W24" i="15" s="1"/>
  <c r="N24" i="15"/>
  <c r="V24" i="15" s="1"/>
  <c r="M24" i="15"/>
  <c r="O23" i="15"/>
  <c r="W23" i="15" s="1"/>
  <c r="N23" i="15"/>
  <c r="V23" i="15" s="1"/>
  <c r="M23" i="15"/>
  <c r="O22" i="15"/>
  <c r="W22" i="15" s="1"/>
  <c r="N22" i="15"/>
  <c r="V22" i="15" s="1"/>
  <c r="M22" i="15"/>
  <c r="O21" i="15"/>
  <c r="W21" i="15" s="1"/>
  <c r="N21" i="15"/>
  <c r="V21" i="15" s="1"/>
  <c r="M21" i="15"/>
  <c r="O20" i="15"/>
  <c r="W20" i="15" s="1"/>
  <c r="N20" i="15"/>
  <c r="V20" i="15" s="1"/>
  <c r="M20" i="15"/>
  <c r="O19" i="15"/>
  <c r="W19" i="15" s="1"/>
  <c r="N19" i="15"/>
  <c r="V19" i="15" s="1"/>
  <c r="M19" i="15"/>
  <c r="O18" i="15"/>
  <c r="W18" i="15" s="1"/>
  <c r="N18" i="15"/>
  <c r="V18" i="15" s="1"/>
  <c r="M18" i="15"/>
  <c r="O17" i="15"/>
  <c r="W17" i="15" s="1"/>
  <c r="N17" i="15"/>
  <c r="V17" i="15" s="1"/>
  <c r="M17" i="15"/>
  <c r="O16" i="15"/>
  <c r="W16" i="15" s="1"/>
  <c r="N16" i="15"/>
  <c r="V16" i="15" s="1"/>
  <c r="M16" i="15"/>
  <c r="O15" i="15"/>
  <c r="W15" i="15" s="1"/>
  <c r="N15" i="15"/>
  <c r="V15" i="15" s="1"/>
  <c r="M15" i="15"/>
  <c r="O14" i="15"/>
  <c r="W14" i="15" s="1"/>
  <c r="N14" i="15"/>
  <c r="V14" i="15" s="1"/>
  <c r="M14" i="15"/>
  <c r="O13" i="15"/>
  <c r="N13" i="15"/>
  <c r="M13" i="15"/>
  <c r="P13" i="15" s="1"/>
  <c r="U17" i="15" l="1"/>
  <c r="X17" i="15" s="1"/>
  <c r="P17" i="15"/>
  <c r="U21" i="15"/>
  <c r="X21" i="15" s="1"/>
  <c r="P21" i="15"/>
  <c r="U24" i="15"/>
  <c r="X24" i="15" s="1"/>
  <c r="P24" i="15"/>
  <c r="U19" i="15"/>
  <c r="X19" i="15" s="1"/>
  <c r="P19" i="15"/>
  <c r="U14" i="15"/>
  <c r="X14" i="15" s="1"/>
  <c r="P14" i="15"/>
  <c r="U18" i="15"/>
  <c r="X18" i="15" s="1"/>
  <c r="P18" i="15"/>
  <c r="U22" i="15"/>
  <c r="X22" i="15" s="1"/>
  <c r="P22" i="15"/>
  <c r="U26" i="15"/>
  <c r="X26" i="15" s="1"/>
  <c r="P26" i="15"/>
  <c r="U30" i="15"/>
  <c r="X30" i="15" s="1"/>
  <c r="P30" i="15"/>
  <c r="U34" i="15"/>
  <c r="X34" i="15" s="1"/>
  <c r="P34" i="15"/>
  <c r="U38" i="15"/>
  <c r="X38" i="15" s="1"/>
  <c r="P38" i="15"/>
  <c r="U42" i="15"/>
  <c r="X42" i="15" s="1"/>
  <c r="P42" i="15"/>
  <c r="U46" i="15"/>
  <c r="X46" i="15" s="1"/>
  <c r="P46" i="15"/>
  <c r="U50" i="15"/>
  <c r="X50" i="15" s="1"/>
  <c r="P50" i="15"/>
  <c r="U54" i="15"/>
  <c r="X54" i="15" s="1"/>
  <c r="P54" i="15"/>
  <c r="U58" i="15"/>
  <c r="X58" i="15" s="1"/>
  <c r="P58" i="15"/>
  <c r="U62" i="15"/>
  <c r="X62" i="15" s="1"/>
  <c r="P62" i="15"/>
  <c r="U66" i="15"/>
  <c r="X66" i="15" s="1"/>
  <c r="P66" i="15"/>
  <c r="U70" i="15"/>
  <c r="X70" i="15" s="1"/>
  <c r="P70" i="15"/>
  <c r="U74" i="15"/>
  <c r="X74" i="15" s="1"/>
  <c r="P74" i="15"/>
  <c r="U78" i="15"/>
  <c r="X78" i="15" s="1"/>
  <c r="P78" i="15"/>
  <c r="U82" i="15"/>
  <c r="X82" i="15" s="1"/>
  <c r="P82" i="15"/>
  <c r="U86" i="15"/>
  <c r="X86" i="15" s="1"/>
  <c r="P86" i="15"/>
  <c r="U90" i="15"/>
  <c r="X90" i="15" s="1"/>
  <c r="P90" i="15"/>
  <c r="U94" i="15"/>
  <c r="X94" i="15" s="1"/>
  <c r="P94" i="15"/>
  <c r="U98" i="15"/>
  <c r="X98" i="15" s="1"/>
  <c r="P98" i="15"/>
  <c r="U102" i="15"/>
  <c r="X102" i="15" s="1"/>
  <c r="P102" i="15"/>
  <c r="U106" i="15"/>
  <c r="X106" i="15" s="1"/>
  <c r="P106" i="15"/>
  <c r="U110" i="15"/>
  <c r="X110" i="15" s="1"/>
  <c r="P110" i="15"/>
  <c r="U114" i="15"/>
  <c r="X114" i="15" s="1"/>
  <c r="P114" i="15"/>
  <c r="U118" i="15"/>
  <c r="X118" i="15" s="1"/>
  <c r="P118" i="15"/>
  <c r="U122" i="15"/>
  <c r="X122" i="15" s="1"/>
  <c r="P122" i="15"/>
  <c r="U126" i="15"/>
  <c r="X126" i="15" s="1"/>
  <c r="P126" i="15"/>
  <c r="U130" i="15"/>
  <c r="X130" i="15" s="1"/>
  <c r="P130" i="15"/>
  <c r="U134" i="15"/>
  <c r="X134" i="15" s="1"/>
  <c r="P134" i="15"/>
  <c r="U138" i="15"/>
  <c r="X138" i="15" s="1"/>
  <c r="P138" i="15"/>
  <c r="U142" i="15"/>
  <c r="X142" i="15" s="1"/>
  <c r="P142" i="15"/>
  <c r="U146" i="15"/>
  <c r="X146" i="15" s="1"/>
  <c r="P146" i="15"/>
  <c r="U150" i="15"/>
  <c r="X150" i="15" s="1"/>
  <c r="P150" i="15"/>
  <c r="U154" i="15"/>
  <c r="X154" i="15" s="1"/>
  <c r="P154" i="15"/>
  <c r="U158" i="15"/>
  <c r="X158" i="15" s="1"/>
  <c r="P158" i="15"/>
  <c r="U162" i="15"/>
  <c r="X162" i="15" s="1"/>
  <c r="P162" i="15"/>
  <c r="U166" i="15"/>
  <c r="X166" i="15" s="1"/>
  <c r="P166" i="15"/>
  <c r="U170" i="15"/>
  <c r="X170" i="15" s="1"/>
  <c r="P170" i="15"/>
  <c r="U174" i="15"/>
  <c r="X174" i="15" s="1"/>
  <c r="P174" i="15"/>
  <c r="U178" i="15"/>
  <c r="X178" i="15" s="1"/>
  <c r="P178" i="15"/>
  <c r="U182" i="15"/>
  <c r="X182" i="15" s="1"/>
  <c r="P182" i="15"/>
  <c r="U186" i="15"/>
  <c r="X186" i="15" s="1"/>
  <c r="P186" i="15"/>
  <c r="U190" i="15"/>
  <c r="X190" i="15" s="1"/>
  <c r="P190" i="15"/>
  <c r="U194" i="15"/>
  <c r="X194" i="15" s="1"/>
  <c r="P194" i="15"/>
  <c r="U198" i="15"/>
  <c r="X198" i="15" s="1"/>
  <c r="P198" i="15"/>
  <c r="U202" i="15"/>
  <c r="X202" i="15" s="1"/>
  <c r="P202" i="15"/>
  <c r="U206" i="15"/>
  <c r="X206" i="15" s="1"/>
  <c r="P206" i="15"/>
  <c r="U210" i="15"/>
  <c r="X210" i="15" s="1"/>
  <c r="P210" i="15"/>
  <c r="U214" i="15"/>
  <c r="X214" i="15" s="1"/>
  <c r="P214" i="15"/>
  <c r="U218" i="15"/>
  <c r="X218" i="15" s="1"/>
  <c r="P218" i="15"/>
  <c r="U222" i="15"/>
  <c r="X222" i="15" s="1"/>
  <c r="P222" i="15"/>
  <c r="U226" i="15"/>
  <c r="X226" i="15" s="1"/>
  <c r="P226" i="15"/>
  <c r="U230" i="15"/>
  <c r="X230" i="15" s="1"/>
  <c r="P230" i="15"/>
  <c r="U234" i="15"/>
  <c r="X234" i="15" s="1"/>
  <c r="P234" i="15"/>
  <c r="U238" i="15"/>
  <c r="X238" i="15" s="1"/>
  <c r="P238" i="15"/>
  <c r="U242" i="15"/>
  <c r="X242" i="15" s="1"/>
  <c r="P242" i="15"/>
  <c r="U246" i="15"/>
  <c r="X246" i="15" s="1"/>
  <c r="P246" i="15"/>
  <c r="U250" i="15"/>
  <c r="X250" i="15" s="1"/>
  <c r="P250" i="15"/>
  <c r="U254" i="15"/>
  <c r="X254" i="15" s="1"/>
  <c r="P254" i="15"/>
  <c r="U258" i="15"/>
  <c r="X258" i="15" s="1"/>
  <c r="P258" i="15"/>
  <c r="U262" i="15"/>
  <c r="X262" i="15" s="1"/>
  <c r="P262" i="15"/>
  <c r="U266" i="15"/>
  <c r="X266" i="15" s="1"/>
  <c r="P266" i="15"/>
  <c r="U270" i="15"/>
  <c r="X270" i="15" s="1"/>
  <c r="P270" i="15"/>
  <c r="U274" i="15"/>
  <c r="X274" i="15" s="1"/>
  <c r="P274" i="15"/>
  <c r="U278" i="15"/>
  <c r="X278" i="15" s="1"/>
  <c r="P278" i="15"/>
  <c r="U282" i="15"/>
  <c r="X282" i="15" s="1"/>
  <c r="P282" i="15"/>
  <c r="U286" i="15"/>
  <c r="X286" i="15" s="1"/>
  <c r="P286" i="15"/>
  <c r="U290" i="15"/>
  <c r="X290" i="15" s="1"/>
  <c r="P290" i="15"/>
  <c r="U294" i="15"/>
  <c r="X294" i="15" s="1"/>
  <c r="P294" i="15"/>
  <c r="U298" i="15"/>
  <c r="X298" i="15" s="1"/>
  <c r="P298" i="15"/>
  <c r="U302" i="15"/>
  <c r="X302" i="15" s="1"/>
  <c r="P302" i="15"/>
  <c r="U306" i="15"/>
  <c r="X306" i="15" s="1"/>
  <c r="P306" i="15"/>
  <c r="U310" i="15"/>
  <c r="X310" i="15" s="1"/>
  <c r="P310" i="15"/>
  <c r="U314" i="15"/>
  <c r="X314" i="15" s="1"/>
  <c r="P314" i="15"/>
  <c r="U29" i="15"/>
  <c r="X29" i="15" s="1"/>
  <c r="P29" i="15"/>
  <c r="U33" i="15"/>
  <c r="X33" i="15" s="1"/>
  <c r="P33" i="15"/>
  <c r="U37" i="15"/>
  <c r="X37" i="15" s="1"/>
  <c r="P37" i="15"/>
  <c r="U41" i="15"/>
  <c r="X41" i="15" s="1"/>
  <c r="P41" i="15"/>
  <c r="U45" i="15"/>
  <c r="X45" i="15" s="1"/>
  <c r="P45" i="15"/>
  <c r="U49" i="15"/>
  <c r="X49" i="15" s="1"/>
  <c r="P49" i="15"/>
  <c r="U53" i="15"/>
  <c r="X53" i="15" s="1"/>
  <c r="P53" i="15"/>
  <c r="U57" i="15"/>
  <c r="X57" i="15" s="1"/>
  <c r="P57" i="15"/>
  <c r="U61" i="15"/>
  <c r="X61" i="15" s="1"/>
  <c r="P61" i="15"/>
  <c r="U65" i="15"/>
  <c r="X65" i="15" s="1"/>
  <c r="P65" i="15"/>
  <c r="U69" i="15"/>
  <c r="X69" i="15" s="1"/>
  <c r="P69" i="15"/>
  <c r="U73" i="15"/>
  <c r="X73" i="15" s="1"/>
  <c r="P73" i="15"/>
  <c r="U77" i="15"/>
  <c r="X77" i="15" s="1"/>
  <c r="P77" i="15"/>
  <c r="U81" i="15"/>
  <c r="X81" i="15" s="1"/>
  <c r="P81" i="15"/>
  <c r="U85" i="15"/>
  <c r="X85" i="15" s="1"/>
  <c r="P85" i="15"/>
  <c r="U89" i="15"/>
  <c r="X89" i="15" s="1"/>
  <c r="P89" i="15"/>
  <c r="U93" i="15"/>
  <c r="X93" i="15" s="1"/>
  <c r="P93" i="15"/>
  <c r="U97" i="15"/>
  <c r="X97" i="15" s="1"/>
  <c r="P97" i="15"/>
  <c r="U101" i="15"/>
  <c r="X101" i="15" s="1"/>
  <c r="P101" i="15"/>
  <c r="U105" i="15"/>
  <c r="X105" i="15" s="1"/>
  <c r="P105" i="15"/>
  <c r="U109" i="15"/>
  <c r="X109" i="15" s="1"/>
  <c r="P109" i="15"/>
  <c r="U113" i="15"/>
  <c r="X113" i="15" s="1"/>
  <c r="P113" i="15"/>
  <c r="U117" i="15"/>
  <c r="X117" i="15" s="1"/>
  <c r="P117" i="15"/>
  <c r="U121" i="15"/>
  <c r="X121" i="15" s="1"/>
  <c r="P121" i="15"/>
  <c r="U125" i="15"/>
  <c r="X125" i="15" s="1"/>
  <c r="P125" i="15"/>
  <c r="U129" i="15"/>
  <c r="X129" i="15" s="1"/>
  <c r="P129" i="15"/>
  <c r="U133" i="15"/>
  <c r="X133" i="15" s="1"/>
  <c r="P133" i="15"/>
  <c r="U137" i="15"/>
  <c r="X137" i="15" s="1"/>
  <c r="P137" i="15"/>
  <c r="U141" i="15"/>
  <c r="X141" i="15" s="1"/>
  <c r="P141" i="15"/>
  <c r="U145" i="15"/>
  <c r="X145" i="15" s="1"/>
  <c r="P145" i="15"/>
  <c r="U149" i="15"/>
  <c r="X149" i="15" s="1"/>
  <c r="P149" i="15"/>
  <c r="U153" i="15"/>
  <c r="X153" i="15" s="1"/>
  <c r="P153" i="15"/>
  <c r="U157" i="15"/>
  <c r="X157" i="15" s="1"/>
  <c r="P157" i="15"/>
  <c r="U161" i="15"/>
  <c r="X161" i="15" s="1"/>
  <c r="P161" i="15"/>
  <c r="U165" i="15"/>
  <c r="X165" i="15" s="1"/>
  <c r="P165" i="15"/>
  <c r="U169" i="15"/>
  <c r="X169" i="15" s="1"/>
  <c r="P169" i="15"/>
  <c r="U173" i="15"/>
  <c r="X173" i="15" s="1"/>
  <c r="P173" i="15"/>
  <c r="U177" i="15"/>
  <c r="X177" i="15" s="1"/>
  <c r="P177" i="15"/>
  <c r="U181" i="15"/>
  <c r="X181" i="15" s="1"/>
  <c r="P181" i="15"/>
  <c r="U185" i="15"/>
  <c r="X185" i="15" s="1"/>
  <c r="P185" i="15"/>
  <c r="U189" i="15"/>
  <c r="X189" i="15" s="1"/>
  <c r="P189" i="15"/>
  <c r="U193" i="15"/>
  <c r="X193" i="15" s="1"/>
  <c r="P193" i="15"/>
  <c r="U197" i="15"/>
  <c r="X197" i="15" s="1"/>
  <c r="P197" i="15"/>
  <c r="U201" i="15"/>
  <c r="X201" i="15" s="1"/>
  <c r="P201" i="15"/>
  <c r="U205" i="15"/>
  <c r="X205" i="15" s="1"/>
  <c r="P205" i="15"/>
  <c r="U209" i="15"/>
  <c r="X209" i="15" s="1"/>
  <c r="P209" i="15"/>
  <c r="U213" i="15"/>
  <c r="X213" i="15" s="1"/>
  <c r="P213" i="15"/>
  <c r="U217" i="15"/>
  <c r="X217" i="15" s="1"/>
  <c r="P217" i="15"/>
  <c r="U221" i="15"/>
  <c r="X221" i="15" s="1"/>
  <c r="P221" i="15"/>
  <c r="U225" i="15"/>
  <c r="X225" i="15" s="1"/>
  <c r="P225" i="15"/>
  <c r="U229" i="15"/>
  <c r="X229" i="15" s="1"/>
  <c r="P229" i="15"/>
  <c r="U233" i="15"/>
  <c r="X233" i="15" s="1"/>
  <c r="P233" i="15"/>
  <c r="U237" i="15"/>
  <c r="X237" i="15" s="1"/>
  <c r="P237" i="15"/>
  <c r="U241" i="15"/>
  <c r="X241" i="15" s="1"/>
  <c r="P241" i="15"/>
  <c r="U245" i="15"/>
  <c r="X245" i="15" s="1"/>
  <c r="P245" i="15"/>
  <c r="U249" i="15"/>
  <c r="X249" i="15" s="1"/>
  <c r="P249" i="15"/>
  <c r="U253" i="15"/>
  <c r="X253" i="15" s="1"/>
  <c r="P253" i="15"/>
  <c r="U257" i="15"/>
  <c r="X257" i="15" s="1"/>
  <c r="P257" i="15"/>
  <c r="U261" i="15"/>
  <c r="X261" i="15" s="1"/>
  <c r="P261" i="15"/>
  <c r="U265" i="15"/>
  <c r="X265" i="15" s="1"/>
  <c r="P265" i="15"/>
  <c r="U269" i="15"/>
  <c r="X269" i="15" s="1"/>
  <c r="P269" i="15"/>
  <c r="U273" i="15"/>
  <c r="X273" i="15" s="1"/>
  <c r="P273" i="15"/>
  <c r="U277" i="15"/>
  <c r="X277" i="15" s="1"/>
  <c r="P277" i="15"/>
  <c r="U281" i="15"/>
  <c r="X281" i="15" s="1"/>
  <c r="P281" i="15"/>
  <c r="U285" i="15"/>
  <c r="X285" i="15" s="1"/>
  <c r="P285" i="15"/>
  <c r="U289" i="15"/>
  <c r="X289" i="15" s="1"/>
  <c r="P289" i="15"/>
  <c r="U293" i="15"/>
  <c r="X293" i="15" s="1"/>
  <c r="P293" i="15"/>
  <c r="U297" i="15"/>
  <c r="X297" i="15" s="1"/>
  <c r="P297" i="15"/>
  <c r="U301" i="15"/>
  <c r="X301" i="15" s="1"/>
  <c r="P301" i="15"/>
  <c r="U305" i="15"/>
  <c r="X305" i="15" s="1"/>
  <c r="P305" i="15"/>
  <c r="U309" i="15"/>
  <c r="X309" i="15" s="1"/>
  <c r="P309" i="15"/>
  <c r="U313" i="15"/>
  <c r="X313" i="15" s="1"/>
  <c r="P313" i="15"/>
  <c r="U317" i="15"/>
  <c r="X317" i="15" s="1"/>
  <c r="P317" i="15"/>
  <c r="U25" i="15"/>
  <c r="X25" i="15" s="1"/>
  <c r="P25" i="15"/>
  <c r="U16" i="15"/>
  <c r="X16" i="15" s="1"/>
  <c r="P16" i="15"/>
  <c r="U20" i="15"/>
  <c r="X20" i="15" s="1"/>
  <c r="P20" i="15"/>
  <c r="U36" i="15"/>
  <c r="X36" i="15" s="1"/>
  <c r="P36" i="15"/>
  <c r="U40" i="15"/>
  <c r="X40" i="15" s="1"/>
  <c r="P40" i="15"/>
  <c r="U44" i="15"/>
  <c r="X44" i="15" s="1"/>
  <c r="P44" i="15"/>
  <c r="U48" i="15"/>
  <c r="X48" i="15" s="1"/>
  <c r="P48" i="15"/>
  <c r="U52" i="15"/>
  <c r="X52" i="15" s="1"/>
  <c r="P52" i="15"/>
  <c r="U56" i="15"/>
  <c r="X56" i="15" s="1"/>
  <c r="P56" i="15"/>
  <c r="U60" i="15"/>
  <c r="X60" i="15" s="1"/>
  <c r="P60" i="15"/>
  <c r="U64" i="15"/>
  <c r="X64" i="15" s="1"/>
  <c r="P64" i="15"/>
  <c r="U68" i="15"/>
  <c r="X68" i="15" s="1"/>
  <c r="P68" i="15"/>
  <c r="U72" i="15"/>
  <c r="X72" i="15" s="1"/>
  <c r="P72" i="15"/>
  <c r="U76" i="15"/>
  <c r="X76" i="15" s="1"/>
  <c r="P76" i="15"/>
  <c r="U80" i="15"/>
  <c r="X80" i="15" s="1"/>
  <c r="P80" i="15"/>
  <c r="U84" i="15"/>
  <c r="X84" i="15" s="1"/>
  <c r="P84" i="15"/>
  <c r="U88" i="15"/>
  <c r="X88" i="15" s="1"/>
  <c r="P88" i="15"/>
  <c r="U92" i="15"/>
  <c r="X92" i="15" s="1"/>
  <c r="P92" i="15"/>
  <c r="U96" i="15"/>
  <c r="X96" i="15" s="1"/>
  <c r="P96" i="15"/>
  <c r="U100" i="15"/>
  <c r="X100" i="15" s="1"/>
  <c r="P100" i="15"/>
  <c r="U104" i="15"/>
  <c r="X104" i="15" s="1"/>
  <c r="P104" i="15"/>
  <c r="U108" i="15"/>
  <c r="X108" i="15" s="1"/>
  <c r="P108" i="15"/>
  <c r="U112" i="15"/>
  <c r="X112" i="15" s="1"/>
  <c r="P112" i="15"/>
  <c r="U116" i="15"/>
  <c r="X116" i="15" s="1"/>
  <c r="P116" i="15"/>
  <c r="U120" i="15"/>
  <c r="X120" i="15" s="1"/>
  <c r="P120" i="15"/>
  <c r="U124" i="15"/>
  <c r="X124" i="15" s="1"/>
  <c r="P124" i="15"/>
  <c r="U128" i="15"/>
  <c r="X128" i="15" s="1"/>
  <c r="P128" i="15"/>
  <c r="U132" i="15"/>
  <c r="X132" i="15" s="1"/>
  <c r="P132" i="15"/>
  <c r="U136" i="15"/>
  <c r="X136" i="15" s="1"/>
  <c r="P136" i="15"/>
  <c r="U140" i="15"/>
  <c r="X140" i="15" s="1"/>
  <c r="P140" i="15"/>
  <c r="U144" i="15"/>
  <c r="X144" i="15" s="1"/>
  <c r="P144" i="15"/>
  <c r="U148" i="15"/>
  <c r="X148" i="15" s="1"/>
  <c r="P148" i="15"/>
  <c r="U152" i="15"/>
  <c r="X152" i="15" s="1"/>
  <c r="P152" i="15"/>
  <c r="U156" i="15"/>
  <c r="X156" i="15" s="1"/>
  <c r="P156" i="15"/>
  <c r="U160" i="15"/>
  <c r="X160" i="15" s="1"/>
  <c r="P160" i="15"/>
  <c r="U164" i="15"/>
  <c r="X164" i="15" s="1"/>
  <c r="P164" i="15"/>
  <c r="U168" i="15"/>
  <c r="X168" i="15" s="1"/>
  <c r="P168" i="15"/>
  <c r="U172" i="15"/>
  <c r="X172" i="15" s="1"/>
  <c r="P172" i="15"/>
  <c r="U176" i="15"/>
  <c r="X176" i="15" s="1"/>
  <c r="P176" i="15"/>
  <c r="U180" i="15"/>
  <c r="X180" i="15" s="1"/>
  <c r="P180" i="15"/>
  <c r="U184" i="15"/>
  <c r="X184" i="15" s="1"/>
  <c r="P184" i="15"/>
  <c r="U188" i="15"/>
  <c r="X188" i="15" s="1"/>
  <c r="P188" i="15"/>
  <c r="U192" i="15"/>
  <c r="X192" i="15" s="1"/>
  <c r="P192" i="15"/>
  <c r="U196" i="15"/>
  <c r="X196" i="15" s="1"/>
  <c r="P196" i="15"/>
  <c r="U200" i="15"/>
  <c r="X200" i="15" s="1"/>
  <c r="P200" i="15"/>
  <c r="U204" i="15"/>
  <c r="X204" i="15" s="1"/>
  <c r="P204" i="15"/>
  <c r="U208" i="15"/>
  <c r="X208" i="15" s="1"/>
  <c r="P208" i="15"/>
  <c r="U212" i="15"/>
  <c r="X212" i="15" s="1"/>
  <c r="P212" i="15"/>
  <c r="U216" i="15"/>
  <c r="X216" i="15" s="1"/>
  <c r="P216" i="15"/>
  <c r="U220" i="15"/>
  <c r="X220" i="15" s="1"/>
  <c r="P220" i="15"/>
  <c r="U224" i="15"/>
  <c r="X224" i="15" s="1"/>
  <c r="P224" i="15"/>
  <c r="U228" i="15"/>
  <c r="X228" i="15" s="1"/>
  <c r="P228" i="15"/>
  <c r="U232" i="15"/>
  <c r="X232" i="15" s="1"/>
  <c r="P232" i="15"/>
  <c r="U236" i="15"/>
  <c r="X236" i="15" s="1"/>
  <c r="P236" i="15"/>
  <c r="U240" i="15"/>
  <c r="X240" i="15" s="1"/>
  <c r="P240" i="15"/>
  <c r="U244" i="15"/>
  <c r="X244" i="15" s="1"/>
  <c r="P244" i="15"/>
  <c r="U248" i="15"/>
  <c r="X248" i="15" s="1"/>
  <c r="P248" i="15"/>
  <c r="U252" i="15"/>
  <c r="X252" i="15" s="1"/>
  <c r="P252" i="15"/>
  <c r="U256" i="15"/>
  <c r="X256" i="15" s="1"/>
  <c r="P256" i="15"/>
  <c r="U260" i="15"/>
  <c r="X260" i="15" s="1"/>
  <c r="P260" i="15"/>
  <c r="U264" i="15"/>
  <c r="X264" i="15" s="1"/>
  <c r="P264" i="15"/>
  <c r="U268" i="15"/>
  <c r="X268" i="15" s="1"/>
  <c r="P268" i="15"/>
  <c r="U272" i="15"/>
  <c r="X272" i="15" s="1"/>
  <c r="P272" i="15"/>
  <c r="U276" i="15"/>
  <c r="X276" i="15" s="1"/>
  <c r="P276" i="15"/>
  <c r="U280" i="15"/>
  <c r="X280" i="15" s="1"/>
  <c r="P280" i="15"/>
  <c r="U284" i="15"/>
  <c r="X284" i="15" s="1"/>
  <c r="P284" i="15"/>
  <c r="U288" i="15"/>
  <c r="X288" i="15" s="1"/>
  <c r="P288" i="15"/>
  <c r="U292" i="15"/>
  <c r="X292" i="15" s="1"/>
  <c r="P292" i="15"/>
  <c r="U296" i="15"/>
  <c r="X296" i="15" s="1"/>
  <c r="P296" i="15"/>
  <c r="U300" i="15"/>
  <c r="X300" i="15" s="1"/>
  <c r="P300" i="15"/>
  <c r="U304" i="15"/>
  <c r="X304" i="15" s="1"/>
  <c r="P304" i="15"/>
  <c r="U308" i="15"/>
  <c r="X308" i="15" s="1"/>
  <c r="P308" i="15"/>
  <c r="U312" i="15"/>
  <c r="X312" i="15" s="1"/>
  <c r="P312" i="15"/>
  <c r="U316" i="15"/>
  <c r="X316" i="15" s="1"/>
  <c r="P316" i="15"/>
  <c r="U28" i="15"/>
  <c r="X28" i="15" s="1"/>
  <c r="P28" i="15"/>
  <c r="U32" i="15"/>
  <c r="X32" i="15" s="1"/>
  <c r="P32" i="15"/>
  <c r="U15" i="15"/>
  <c r="X15" i="15" s="1"/>
  <c r="P15" i="15"/>
  <c r="U23" i="15"/>
  <c r="X23" i="15" s="1"/>
  <c r="P23" i="15"/>
  <c r="U27" i="15"/>
  <c r="X27" i="15" s="1"/>
  <c r="P27" i="15"/>
  <c r="U31" i="15"/>
  <c r="X31" i="15" s="1"/>
  <c r="P31" i="15"/>
  <c r="U35" i="15"/>
  <c r="X35" i="15" s="1"/>
  <c r="P35" i="15"/>
  <c r="U39" i="15"/>
  <c r="X39" i="15" s="1"/>
  <c r="P39" i="15"/>
  <c r="U43" i="15"/>
  <c r="X43" i="15" s="1"/>
  <c r="P43" i="15"/>
  <c r="U47" i="15"/>
  <c r="X47" i="15" s="1"/>
  <c r="P47" i="15"/>
  <c r="U51" i="15"/>
  <c r="X51" i="15" s="1"/>
  <c r="P51" i="15"/>
  <c r="U55" i="15"/>
  <c r="X55" i="15" s="1"/>
  <c r="P55" i="15"/>
  <c r="U59" i="15"/>
  <c r="X59" i="15" s="1"/>
  <c r="P59" i="15"/>
  <c r="U63" i="15"/>
  <c r="X63" i="15" s="1"/>
  <c r="P63" i="15"/>
  <c r="U67" i="15"/>
  <c r="X67" i="15" s="1"/>
  <c r="P67" i="15"/>
  <c r="U71" i="15"/>
  <c r="X71" i="15" s="1"/>
  <c r="P71" i="15"/>
  <c r="U75" i="15"/>
  <c r="X75" i="15" s="1"/>
  <c r="P75" i="15"/>
  <c r="U79" i="15"/>
  <c r="X79" i="15" s="1"/>
  <c r="P79" i="15"/>
  <c r="U83" i="15"/>
  <c r="X83" i="15" s="1"/>
  <c r="P83" i="15"/>
  <c r="U87" i="15"/>
  <c r="X87" i="15" s="1"/>
  <c r="P87" i="15"/>
  <c r="U91" i="15"/>
  <c r="X91" i="15" s="1"/>
  <c r="P91" i="15"/>
  <c r="U95" i="15"/>
  <c r="X95" i="15" s="1"/>
  <c r="P95" i="15"/>
  <c r="U99" i="15"/>
  <c r="X99" i="15" s="1"/>
  <c r="P99" i="15"/>
  <c r="U103" i="15"/>
  <c r="X103" i="15" s="1"/>
  <c r="P103" i="15"/>
  <c r="U107" i="15"/>
  <c r="X107" i="15" s="1"/>
  <c r="P107" i="15"/>
  <c r="U111" i="15"/>
  <c r="X111" i="15" s="1"/>
  <c r="P111" i="15"/>
  <c r="U115" i="15"/>
  <c r="X115" i="15" s="1"/>
  <c r="P115" i="15"/>
  <c r="U119" i="15"/>
  <c r="X119" i="15" s="1"/>
  <c r="P119" i="15"/>
  <c r="U123" i="15"/>
  <c r="X123" i="15" s="1"/>
  <c r="P123" i="15"/>
  <c r="U127" i="15"/>
  <c r="X127" i="15" s="1"/>
  <c r="P127" i="15"/>
  <c r="U131" i="15"/>
  <c r="X131" i="15" s="1"/>
  <c r="P131" i="15"/>
  <c r="U135" i="15"/>
  <c r="X135" i="15" s="1"/>
  <c r="P135" i="15"/>
  <c r="U139" i="15"/>
  <c r="X139" i="15" s="1"/>
  <c r="P139" i="15"/>
  <c r="U143" i="15"/>
  <c r="X143" i="15" s="1"/>
  <c r="P143" i="15"/>
  <c r="U147" i="15"/>
  <c r="X147" i="15" s="1"/>
  <c r="P147" i="15"/>
  <c r="U151" i="15"/>
  <c r="X151" i="15" s="1"/>
  <c r="P151" i="15"/>
  <c r="U155" i="15"/>
  <c r="X155" i="15" s="1"/>
  <c r="P155" i="15"/>
  <c r="U159" i="15"/>
  <c r="X159" i="15" s="1"/>
  <c r="P159" i="15"/>
  <c r="U163" i="15"/>
  <c r="X163" i="15" s="1"/>
  <c r="P163" i="15"/>
  <c r="U167" i="15"/>
  <c r="X167" i="15" s="1"/>
  <c r="P167" i="15"/>
  <c r="U171" i="15"/>
  <c r="X171" i="15" s="1"/>
  <c r="P171" i="15"/>
  <c r="U175" i="15"/>
  <c r="X175" i="15" s="1"/>
  <c r="P175" i="15"/>
  <c r="U179" i="15"/>
  <c r="X179" i="15" s="1"/>
  <c r="P179" i="15"/>
  <c r="U183" i="15"/>
  <c r="X183" i="15" s="1"/>
  <c r="P183" i="15"/>
  <c r="U187" i="15"/>
  <c r="X187" i="15" s="1"/>
  <c r="P187" i="15"/>
  <c r="U191" i="15"/>
  <c r="X191" i="15" s="1"/>
  <c r="P191" i="15"/>
  <c r="U195" i="15"/>
  <c r="X195" i="15" s="1"/>
  <c r="P195" i="15"/>
  <c r="U199" i="15"/>
  <c r="X199" i="15" s="1"/>
  <c r="P199" i="15"/>
  <c r="U203" i="15"/>
  <c r="X203" i="15" s="1"/>
  <c r="P203" i="15"/>
  <c r="U207" i="15"/>
  <c r="X207" i="15" s="1"/>
  <c r="P207" i="15"/>
  <c r="U211" i="15"/>
  <c r="X211" i="15" s="1"/>
  <c r="P211" i="15"/>
  <c r="U215" i="15"/>
  <c r="X215" i="15" s="1"/>
  <c r="P215" i="15"/>
  <c r="U219" i="15"/>
  <c r="X219" i="15" s="1"/>
  <c r="P219" i="15"/>
  <c r="U223" i="15"/>
  <c r="X223" i="15" s="1"/>
  <c r="P223" i="15"/>
  <c r="U227" i="15"/>
  <c r="X227" i="15" s="1"/>
  <c r="P227" i="15"/>
  <c r="U231" i="15"/>
  <c r="X231" i="15" s="1"/>
  <c r="P231" i="15"/>
  <c r="U235" i="15"/>
  <c r="X235" i="15" s="1"/>
  <c r="P235" i="15"/>
  <c r="U239" i="15"/>
  <c r="X239" i="15" s="1"/>
  <c r="P239" i="15"/>
  <c r="U243" i="15"/>
  <c r="X243" i="15" s="1"/>
  <c r="P243" i="15"/>
  <c r="U247" i="15"/>
  <c r="X247" i="15" s="1"/>
  <c r="P247" i="15"/>
  <c r="U251" i="15"/>
  <c r="X251" i="15" s="1"/>
  <c r="P251" i="15"/>
  <c r="U255" i="15"/>
  <c r="X255" i="15" s="1"/>
  <c r="P255" i="15"/>
  <c r="U259" i="15"/>
  <c r="X259" i="15" s="1"/>
  <c r="P259" i="15"/>
  <c r="U263" i="15"/>
  <c r="X263" i="15" s="1"/>
  <c r="P263" i="15"/>
  <c r="U267" i="15"/>
  <c r="X267" i="15" s="1"/>
  <c r="P267" i="15"/>
  <c r="U271" i="15"/>
  <c r="X271" i="15" s="1"/>
  <c r="P271" i="15"/>
  <c r="U275" i="15"/>
  <c r="X275" i="15" s="1"/>
  <c r="P275" i="15"/>
  <c r="U279" i="15"/>
  <c r="X279" i="15" s="1"/>
  <c r="P279" i="15"/>
  <c r="U283" i="15"/>
  <c r="X283" i="15" s="1"/>
  <c r="P283" i="15"/>
  <c r="U287" i="15"/>
  <c r="X287" i="15" s="1"/>
  <c r="P287" i="15"/>
  <c r="U291" i="15"/>
  <c r="X291" i="15" s="1"/>
  <c r="P291" i="15"/>
  <c r="U295" i="15"/>
  <c r="X295" i="15" s="1"/>
  <c r="P295" i="15"/>
  <c r="U299" i="15"/>
  <c r="X299" i="15" s="1"/>
  <c r="P299" i="15"/>
  <c r="U303" i="15"/>
  <c r="X303" i="15" s="1"/>
  <c r="P303" i="15"/>
  <c r="U307" i="15"/>
  <c r="X307" i="15" s="1"/>
  <c r="P307" i="15"/>
  <c r="U311" i="15"/>
  <c r="X311" i="15" s="1"/>
  <c r="P311" i="15"/>
  <c r="U315" i="15"/>
  <c r="X315" i="15" s="1"/>
  <c r="P315" i="15"/>
  <c r="W13" i="15"/>
  <c r="O319" i="15"/>
  <c r="V13" i="15"/>
  <c r="N319" i="15"/>
  <c r="U13" i="15"/>
  <c r="M319" i="15"/>
  <c r="X13" i="15" l="1"/>
  <c r="X319" i="15" s="1"/>
  <c r="P319" i="15"/>
  <c r="U319" i="15"/>
  <c r="V319" i="15"/>
  <c r="W319" i="15"/>
</calcChain>
</file>

<file path=xl/sharedStrings.xml><?xml version="1.0" encoding="utf-8"?>
<sst xmlns="http://schemas.openxmlformats.org/spreadsheetml/2006/main" count="346" uniqueCount="20">
  <si>
    <t>AccountNumber</t>
  </si>
  <si>
    <t>GroupNumber</t>
  </si>
  <si>
    <t>TransactionYear</t>
  </si>
  <si>
    <t>Steam</t>
  </si>
  <si>
    <t>Nuclear</t>
  </si>
  <si>
    <t>Other</t>
  </si>
  <si>
    <t>Function</t>
  </si>
  <si>
    <t>Allocated Additions</t>
  </si>
  <si>
    <t>Annual Expense</t>
  </si>
  <si>
    <t>Total</t>
  </si>
  <si>
    <t>Allocation Factor</t>
  </si>
  <si>
    <t>Approved</t>
  </si>
  <si>
    <t>Depreciation Rates</t>
  </si>
  <si>
    <t>Totals</t>
  </si>
  <si>
    <t>Florida Power and Light Company</t>
  </si>
  <si>
    <t>Allocation of Non-Production Amounts to Depreciable Groups</t>
  </si>
  <si>
    <t>2015-2016</t>
  </si>
  <si>
    <t>OPC 030331</t>
  </si>
  <si>
    <t>FPL RC-16</t>
  </si>
  <si>
    <t>OPC 030332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</si>
</sst>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0%"/>
    <numFmt numFmtId="165" formatCode="0.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16" fillId="0" borderId="10" xfId="0" applyFont="1" applyBorder="1"/>
    <xf numFmtId="0" fontId="16" fillId="0" borderId="0" xfId="0" applyFont="1"/>
    <xf numFmtId="0" fontId="16" fillId="0" borderId="0" xfId="0" applyFont="1" applyBorder="1"/>
    <xf numFmtId="0" fontId="16" fillId="0" borderId="11" xfId="0" applyFont="1" applyBorder="1" applyAlignment="1">
      <alignment horizontal="right"/>
    </xf>
    <xf numFmtId="0" fontId="16" fillId="0" borderId="13" xfId="0" applyFont="1" applyBorder="1" applyAlignment="1">
      <alignment horizontal="right"/>
    </xf>
    <xf numFmtId="0" fontId="16" fillId="0" borderId="12" xfId="0" applyFont="1" applyBorder="1" applyAlignment="1">
      <alignment horizontal="centerContinuous"/>
    </xf>
    <xf numFmtId="0" fontId="16" fillId="0" borderId="14" xfId="0" applyFont="1" applyBorder="1" applyAlignment="1">
      <alignment horizontal="centerContinuous"/>
    </xf>
    <xf numFmtId="0" fontId="16" fillId="0" borderId="13" xfId="0" applyFont="1" applyBorder="1" applyAlignment="1">
      <alignment horizontal="centerContinuous"/>
    </xf>
    <xf numFmtId="0" fontId="16" fillId="0" borderId="15" xfId="0" applyFont="1" applyBorder="1" applyAlignment="1">
      <alignment horizontal="centerContinuous"/>
    </xf>
    <xf numFmtId="0" fontId="16" fillId="0" borderId="16" xfId="0" applyFont="1" applyBorder="1" applyAlignment="1">
      <alignment horizontal="centerContinuous"/>
    </xf>
    <xf numFmtId="0" fontId="16" fillId="0" borderId="17" xfId="0" applyFont="1" applyBorder="1" applyAlignment="1">
      <alignment horizontal="centerContinuous"/>
    </xf>
    <xf numFmtId="0" fontId="16" fillId="0" borderId="11" xfId="0" applyFont="1" applyBorder="1"/>
    <xf numFmtId="0" fontId="0" fillId="0" borderId="0" xfId="0" applyFill="1"/>
    <xf numFmtId="0" fontId="16" fillId="0" borderId="0" xfId="0" applyFont="1" applyFill="1"/>
    <xf numFmtId="164" fontId="0" fillId="0" borderId="0" xfId="44" applyNumberFormat="1" applyFont="1"/>
    <xf numFmtId="38" fontId="0" fillId="0" borderId="0" xfId="0" applyNumberFormat="1"/>
    <xf numFmtId="38" fontId="0" fillId="0" borderId="18" xfId="0" applyNumberFormat="1" applyBorder="1"/>
    <xf numFmtId="38" fontId="16" fillId="0" borderId="0" xfId="0" applyNumberFormat="1" applyFont="1" applyFill="1" applyBorder="1"/>
    <xf numFmtId="37" fontId="0" fillId="0" borderId="0" xfId="42" applyNumberFormat="1" applyFont="1"/>
    <xf numFmtId="0" fontId="16" fillId="0" borderId="0" xfId="0" applyFont="1" applyBorder="1" applyAlignment="1">
      <alignment horizontal="right"/>
    </xf>
    <xf numFmtId="0" fontId="16" fillId="0" borderId="0" xfId="0" applyFont="1" applyBorder="1" applyAlignment="1"/>
    <xf numFmtId="0" fontId="16" fillId="0" borderId="13" xfId="0" applyFont="1" applyFill="1" applyBorder="1"/>
    <xf numFmtId="0" fontId="16" fillId="0" borderId="11" xfId="0" applyFont="1" applyFill="1" applyBorder="1"/>
    <xf numFmtId="0" fontId="19" fillId="0" borderId="19" xfId="0" applyFont="1" applyFill="1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165" fontId="0" fillId="0" borderId="0" xfId="0" applyNumberFormat="1"/>
    <xf numFmtId="37" fontId="0" fillId="0" borderId="18" xfId="42" applyNumberFormat="1" applyFont="1" applyBorder="1"/>
    <xf numFmtId="0" fontId="16" fillId="0" borderId="0" xfId="0" applyFont="1" applyFill="1" applyBorder="1"/>
    <xf numFmtId="0" fontId="19" fillId="0" borderId="0" xfId="0" applyFont="1" applyFill="1" applyBorder="1" applyAlignment="1">
      <alignment horizontal="center"/>
    </xf>
    <xf numFmtId="38" fontId="0" fillId="0" borderId="0" xfId="0" applyNumberFormat="1" applyBorder="1"/>
    <xf numFmtId="37" fontId="0" fillId="0" borderId="0" xfId="42" applyNumberFormat="1" applyFont="1" applyBorder="1"/>
    <xf numFmtId="37" fontId="0" fillId="0" borderId="0" xfId="0" applyNumberFormat="1"/>
    <xf numFmtId="0" fontId="16" fillId="0" borderId="1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42" applyFont="1"/>
    <xf numFmtId="0" fontId="20" fillId="0" borderId="0" xfId="0" applyFon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10" xfId="4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22"/>
  <sheetViews>
    <sheetView tabSelected="1" workbookViewId="0">
      <selection sqref="A1:A2"/>
    </sheetView>
  </sheetViews>
  <sheetFormatPr defaultRowHeight="14.4"/>
  <cols>
    <col min="1" max="1" width="8.6640625" bestFit="1" customWidth="1"/>
    <col min="2" max="2" width="15.5546875" bestFit="1" customWidth="1"/>
    <col min="3" max="3" width="13.88671875" bestFit="1" customWidth="1"/>
    <col min="4" max="4" width="11.88671875" bestFit="1" customWidth="1"/>
    <col min="5" max="5" width="13.5546875" bestFit="1" customWidth="1"/>
    <col min="6" max="6" width="11.88671875" bestFit="1" customWidth="1"/>
    <col min="7" max="7" width="13.5546875" bestFit="1" customWidth="1"/>
    <col min="8" max="8" width="5" customWidth="1"/>
    <col min="9" max="9" width="8.88671875" bestFit="1" customWidth="1"/>
    <col min="12" max="12" width="5" customWidth="1"/>
    <col min="13" max="13" width="9.88671875" bestFit="1" customWidth="1"/>
    <col min="14" max="15" width="10.88671875" bestFit="1" customWidth="1"/>
    <col min="16" max="16" width="10.88671875" customWidth="1"/>
    <col min="17" max="17" width="10.88671875" bestFit="1" customWidth="1"/>
    <col min="18" max="18" width="5" customWidth="1"/>
    <col min="19" max="19" width="18" bestFit="1" customWidth="1"/>
    <col min="20" max="20" width="5" customWidth="1"/>
    <col min="21" max="21" width="11.88671875" bestFit="1" customWidth="1"/>
    <col min="22" max="22" width="11.5546875" bestFit="1" customWidth="1"/>
    <col min="23" max="23" width="10.5546875" bestFit="1" customWidth="1"/>
    <col min="24" max="24" width="10.5546875" customWidth="1"/>
    <col min="25" max="25" width="11.5546875" bestFit="1" customWidth="1"/>
  </cols>
  <sheetData>
    <row r="1" spans="1:29">
      <c r="A1" s="37" t="s">
        <v>17</v>
      </c>
    </row>
    <row r="2" spans="1:29">
      <c r="A2" s="37" t="s">
        <v>18</v>
      </c>
    </row>
    <row r="7" spans="1:29">
      <c r="A7" s="2" t="s">
        <v>14</v>
      </c>
    </row>
    <row r="8" spans="1:29">
      <c r="A8" s="2" t="s">
        <v>15</v>
      </c>
    </row>
    <row r="10" spans="1:29">
      <c r="A10" s="13"/>
      <c r="B10" s="14"/>
      <c r="C10" s="14"/>
      <c r="D10" s="9" t="s">
        <v>2</v>
      </c>
      <c r="E10" s="10"/>
      <c r="F10" s="10"/>
      <c r="G10" s="11"/>
      <c r="I10" s="6" t="s">
        <v>10</v>
      </c>
      <c r="J10" s="7"/>
      <c r="K10" s="8"/>
      <c r="M10" s="9" t="s">
        <v>7</v>
      </c>
      <c r="N10" s="10"/>
      <c r="O10" s="10"/>
      <c r="P10" s="10"/>
      <c r="Q10" s="11"/>
      <c r="R10" s="21"/>
      <c r="S10" s="24" t="s">
        <v>11</v>
      </c>
      <c r="U10" s="9" t="s">
        <v>8</v>
      </c>
      <c r="V10" s="10"/>
      <c r="W10" s="10"/>
      <c r="X10" s="10"/>
      <c r="Y10" s="11"/>
    </row>
    <row r="11" spans="1:29">
      <c r="A11" s="23" t="s">
        <v>6</v>
      </c>
      <c r="B11" s="23" t="s">
        <v>0</v>
      </c>
      <c r="C11" s="22" t="s">
        <v>1</v>
      </c>
      <c r="D11" s="12">
        <v>2015</v>
      </c>
      <c r="E11" s="12">
        <v>2016</v>
      </c>
      <c r="F11" s="12">
        <v>2017</v>
      </c>
      <c r="G11" s="4" t="s">
        <v>9</v>
      </c>
      <c r="I11" s="4">
        <v>2015</v>
      </c>
      <c r="J11" s="4">
        <v>2016</v>
      </c>
      <c r="K11" s="5">
        <v>2017</v>
      </c>
      <c r="M11" s="33">
        <v>2015</v>
      </c>
      <c r="N11" s="33">
        <v>2016</v>
      </c>
      <c r="O11" s="33">
        <v>2017</v>
      </c>
      <c r="P11" s="33" t="s">
        <v>16</v>
      </c>
      <c r="Q11" s="33" t="s">
        <v>9</v>
      </c>
      <c r="R11" s="34"/>
      <c r="S11" s="25" t="s">
        <v>12</v>
      </c>
      <c r="T11" s="35"/>
      <c r="U11" s="33">
        <v>2015</v>
      </c>
      <c r="V11" s="33">
        <v>2016</v>
      </c>
      <c r="W11" s="33">
        <v>2017</v>
      </c>
      <c r="X11" s="33" t="s">
        <v>16</v>
      </c>
      <c r="Y11" s="33" t="s">
        <v>9</v>
      </c>
      <c r="Z11" s="35"/>
    </row>
    <row r="12" spans="1:29">
      <c r="A12" s="28"/>
      <c r="B12" s="28"/>
      <c r="C12" s="28"/>
      <c r="D12" s="3"/>
      <c r="E12" s="3"/>
      <c r="F12" s="3"/>
      <c r="G12" s="20"/>
      <c r="I12" s="20"/>
      <c r="J12" s="20"/>
      <c r="K12" s="20"/>
      <c r="M12" s="3"/>
      <c r="N12" s="3"/>
      <c r="O12" s="3"/>
      <c r="P12" s="3"/>
      <c r="Q12" s="20"/>
      <c r="R12" s="20"/>
      <c r="S12" s="29"/>
      <c r="U12" s="3"/>
      <c r="V12" s="3"/>
      <c r="W12" s="3"/>
      <c r="X12" s="3"/>
      <c r="Y12" s="20"/>
    </row>
    <row r="13" spans="1:29">
      <c r="A13" s="13" t="s">
        <v>3</v>
      </c>
      <c r="B13" s="13">
        <v>31100</v>
      </c>
      <c r="C13" s="13">
        <v>10301</v>
      </c>
      <c r="D13" s="16">
        <v>943832.40999999992</v>
      </c>
      <c r="E13" s="16">
        <v>2453205.27</v>
      </c>
      <c r="F13" s="16">
        <v>2851744.83</v>
      </c>
      <c r="G13" s="16">
        <v>6248782.5099999998</v>
      </c>
      <c r="I13" s="15">
        <f t="shared" ref="I13:I76" si="0">+D13/SUMIF($A:$A,$A13,$G:$G)</f>
        <v>7.1602675533808061E-3</v>
      </c>
      <c r="J13" s="15">
        <f t="shared" ref="J13:J76" si="1">+E13/SUMIF($A:$A,$A13,$G:$G)</f>
        <v>1.8610937609743451E-2</v>
      </c>
      <c r="K13" s="15">
        <f t="shared" ref="K13:K76" si="2">+F13/SUMIF($A:$A,$A13,$G:$G)</f>
        <v>2.1634408567057433E-2</v>
      </c>
      <c r="M13" s="16">
        <f t="shared" ref="M13:M76" si="3">+ROUND(I13*VLOOKUP($A13,NonProductionAmount,2,0),2)</f>
        <v>13154.81</v>
      </c>
      <c r="N13" s="16">
        <f t="shared" ref="N13:N76" si="4">+ROUND(J13*VLOOKUP($A13,NonProductionAmount,2,0),2)</f>
        <v>34191.919999999998</v>
      </c>
      <c r="O13" s="16">
        <f t="shared" ref="O13:O76" si="5">+ROUND(K13*VLOOKUP($A13,NonProductionAmount,2,0),2)</f>
        <v>39746.629999999997</v>
      </c>
      <c r="P13" s="16">
        <f>+SUM(M13:N13)</f>
        <v>47346.729999999996</v>
      </c>
      <c r="Q13" s="19">
        <v>87093.359999999986</v>
      </c>
      <c r="R13" s="19"/>
      <c r="S13" s="26">
        <v>2.1</v>
      </c>
      <c r="U13" s="19">
        <f>+(2017-U$11+1.5/12)*$S13*M13/100</f>
        <v>587.03339625000001</v>
      </c>
      <c r="V13" s="19">
        <f>+(2017-V$11+0.5)*$S13*N13/100</f>
        <v>1077.04548</v>
      </c>
      <c r="W13" s="19">
        <f>+(2017-W$11+0.5)*$S13*O13/100</f>
        <v>417.33961499999998</v>
      </c>
      <c r="X13" s="19">
        <f>+SUM(U13:V13)</f>
        <v>1664.0788762500001</v>
      </c>
      <c r="Y13" s="19">
        <v>2081.41849125</v>
      </c>
      <c r="AA13" s="16"/>
      <c r="AC13" s="32"/>
    </row>
    <row r="14" spans="1:29">
      <c r="A14" s="13" t="s">
        <v>3</v>
      </c>
      <c r="B14" s="13">
        <v>31100</v>
      </c>
      <c r="C14" s="13">
        <v>10302</v>
      </c>
      <c r="D14" s="16">
        <v>57551.54</v>
      </c>
      <c r="E14" s="16">
        <v>149587.69</v>
      </c>
      <c r="F14" s="16">
        <v>173889.2</v>
      </c>
      <c r="G14" s="16">
        <v>381028.43000000005</v>
      </c>
      <c r="I14" s="15">
        <f t="shared" si="0"/>
        <v>4.3660762243701468E-4</v>
      </c>
      <c r="J14" s="15">
        <f t="shared" si="1"/>
        <v>1.1348284629176769E-3</v>
      </c>
      <c r="K14" s="15">
        <f t="shared" si="2"/>
        <v>1.3191888554063807E-3</v>
      </c>
      <c r="M14" s="16">
        <f t="shared" si="3"/>
        <v>802.13</v>
      </c>
      <c r="N14" s="16">
        <f t="shared" si="4"/>
        <v>2084.9</v>
      </c>
      <c r="O14" s="16">
        <f t="shared" si="5"/>
        <v>2423.61</v>
      </c>
      <c r="P14" s="16">
        <f t="shared" ref="P14:P77" si="6">+SUM(M14:N14)</f>
        <v>2887.03</v>
      </c>
      <c r="Q14" s="19">
        <v>5310.64</v>
      </c>
      <c r="R14" s="19"/>
      <c r="S14" s="26">
        <v>2.1</v>
      </c>
      <c r="U14" s="19">
        <f t="shared" ref="U14:U77" si="7">+(2017-U$11+1.5/12)*$S14*M14/100</f>
        <v>35.79505125</v>
      </c>
      <c r="V14" s="19">
        <f t="shared" ref="V14:V77" si="8">+(2017-V$11+0.5)*$S14*N14/100</f>
        <v>65.674350000000018</v>
      </c>
      <c r="W14" s="19">
        <f t="shared" ref="W14:W77" si="9">+(2017-W$11+0.5)*$S14*O14/100</f>
        <v>25.447905000000002</v>
      </c>
      <c r="X14" s="19">
        <f t="shared" ref="X14:X77" si="10">+SUM(U14:V14)</f>
        <v>101.46940125000002</v>
      </c>
      <c r="Y14" s="19">
        <v>126.91730625000002</v>
      </c>
      <c r="AA14" s="16"/>
      <c r="AC14" s="32"/>
    </row>
    <row r="15" spans="1:29">
      <c r="A15" s="13" t="s">
        <v>3</v>
      </c>
      <c r="B15" s="13">
        <v>31100</v>
      </c>
      <c r="C15" s="13">
        <v>10303</v>
      </c>
      <c r="D15" s="16">
        <v>41980.84</v>
      </c>
      <c r="E15" s="16">
        <v>109116.43999999997</v>
      </c>
      <c r="F15" s="16">
        <v>126843.12000000002</v>
      </c>
      <c r="G15" s="16">
        <v>277940.40000000002</v>
      </c>
      <c r="I15" s="15">
        <f t="shared" si="0"/>
        <v>3.184824374866202E-4</v>
      </c>
      <c r="J15" s="15">
        <f t="shared" si="1"/>
        <v>8.27798342793106E-4</v>
      </c>
      <c r="K15" s="15">
        <f t="shared" si="2"/>
        <v>9.6227960269513124E-4</v>
      </c>
      <c r="M15" s="16">
        <f t="shared" si="3"/>
        <v>585.11</v>
      </c>
      <c r="N15" s="16">
        <f t="shared" si="4"/>
        <v>1520.83</v>
      </c>
      <c r="O15" s="16">
        <f t="shared" si="5"/>
        <v>1767.9</v>
      </c>
      <c r="P15" s="16">
        <f t="shared" si="6"/>
        <v>2105.94</v>
      </c>
      <c r="Q15" s="19">
        <v>3873.84</v>
      </c>
      <c r="R15" s="19"/>
      <c r="S15" s="26">
        <v>2.1</v>
      </c>
      <c r="U15" s="19">
        <f t="shared" si="7"/>
        <v>26.110533750000005</v>
      </c>
      <c r="V15" s="19">
        <f t="shared" si="8"/>
        <v>47.906145000000009</v>
      </c>
      <c r="W15" s="19">
        <f t="shared" si="9"/>
        <v>18.562950000000001</v>
      </c>
      <c r="X15" s="19">
        <f t="shared" si="10"/>
        <v>74.016678750000011</v>
      </c>
      <c r="Y15" s="19">
        <v>92.579628750000012</v>
      </c>
      <c r="AA15" s="16"/>
      <c r="AC15" s="32"/>
    </row>
    <row r="16" spans="1:29">
      <c r="A16" s="13" t="s">
        <v>3</v>
      </c>
      <c r="B16" s="13">
        <v>31100</v>
      </c>
      <c r="C16" s="13">
        <v>10400</v>
      </c>
      <c r="D16" s="16">
        <v>1206134.1600000001</v>
      </c>
      <c r="E16" s="16">
        <v>6698610.3399999999</v>
      </c>
      <c r="F16" s="16">
        <v>1534611.79</v>
      </c>
      <c r="G16" s="16">
        <v>9439356.2899999991</v>
      </c>
      <c r="I16" s="15">
        <f t="shared" si="0"/>
        <v>9.150187257155341E-3</v>
      </c>
      <c r="J16" s="15">
        <f t="shared" si="1"/>
        <v>5.0818176788655918E-2</v>
      </c>
      <c r="K16" s="15">
        <f t="shared" si="2"/>
        <v>1.1642142069451335E-2</v>
      </c>
      <c r="M16" s="16">
        <f t="shared" si="3"/>
        <v>16810.68</v>
      </c>
      <c r="N16" s="16">
        <f t="shared" si="4"/>
        <v>93362.91</v>
      </c>
      <c r="O16" s="16">
        <f t="shared" si="5"/>
        <v>21388.89</v>
      </c>
      <c r="P16" s="16">
        <f t="shared" si="6"/>
        <v>110173.59</v>
      </c>
      <c r="Q16" s="19">
        <v>131562.47999999998</v>
      </c>
      <c r="R16" s="19"/>
      <c r="S16" s="26">
        <v>2.1</v>
      </c>
      <c r="U16" s="19">
        <f t="shared" si="7"/>
        <v>750.17659500000013</v>
      </c>
      <c r="V16" s="19">
        <f t="shared" si="8"/>
        <v>2940.9316650000005</v>
      </c>
      <c r="W16" s="19">
        <f t="shared" si="9"/>
        <v>224.58334500000001</v>
      </c>
      <c r="X16" s="19">
        <f t="shared" si="10"/>
        <v>3691.1082600000009</v>
      </c>
      <c r="Y16" s="19">
        <v>3915.6916050000009</v>
      </c>
      <c r="AA16" s="16"/>
      <c r="AC16" s="32"/>
    </row>
    <row r="17" spans="1:29">
      <c r="A17" s="13" t="s">
        <v>3</v>
      </c>
      <c r="B17" s="13">
        <v>31100</v>
      </c>
      <c r="C17" s="13">
        <v>10402</v>
      </c>
      <c r="D17" s="16">
        <v>81778.2</v>
      </c>
      <c r="E17" s="16">
        <v>454178.57</v>
      </c>
      <c r="F17" s="16">
        <v>104049.59000000001</v>
      </c>
      <c r="G17" s="16">
        <v>640006.36</v>
      </c>
      <c r="I17" s="15">
        <f t="shared" si="0"/>
        <v>6.2040017468131478E-4</v>
      </c>
      <c r="J17" s="15">
        <f t="shared" si="1"/>
        <v>3.4455694080391809E-3</v>
      </c>
      <c r="K17" s="15">
        <f t="shared" si="2"/>
        <v>7.8935931350309968E-4</v>
      </c>
      <c r="M17" s="16">
        <f t="shared" si="3"/>
        <v>1139.8</v>
      </c>
      <c r="N17" s="16">
        <f t="shared" si="4"/>
        <v>6330.18</v>
      </c>
      <c r="O17" s="16">
        <f t="shared" si="5"/>
        <v>1450.21</v>
      </c>
      <c r="P17" s="16">
        <f t="shared" si="6"/>
        <v>7469.9800000000005</v>
      </c>
      <c r="Q17" s="19">
        <v>8920.19</v>
      </c>
      <c r="R17" s="19"/>
      <c r="S17" s="26">
        <v>2.1</v>
      </c>
      <c r="U17" s="19">
        <f t="shared" si="7"/>
        <v>50.863574999999997</v>
      </c>
      <c r="V17" s="19">
        <f t="shared" si="8"/>
        <v>199.40067000000002</v>
      </c>
      <c r="W17" s="19">
        <f t="shared" si="9"/>
        <v>15.227205000000001</v>
      </c>
      <c r="X17" s="19">
        <f t="shared" si="10"/>
        <v>250.26424500000002</v>
      </c>
      <c r="Y17" s="19">
        <v>265.49145000000004</v>
      </c>
      <c r="AA17" s="16"/>
      <c r="AC17" s="32"/>
    </row>
    <row r="18" spans="1:29">
      <c r="A18" s="13" t="s">
        <v>3</v>
      </c>
      <c r="B18" s="13">
        <v>31100</v>
      </c>
      <c r="C18" s="13">
        <v>10403</v>
      </c>
      <c r="D18" s="16">
        <v>56165.810000000005</v>
      </c>
      <c r="E18" s="16">
        <v>311932.81</v>
      </c>
      <c r="F18" s="16">
        <v>71461.959999999992</v>
      </c>
      <c r="G18" s="16">
        <v>439560.57999999996</v>
      </c>
      <c r="I18" s="15">
        <f t="shared" si="0"/>
        <v>4.260949536076551E-4</v>
      </c>
      <c r="J18" s="15">
        <f t="shared" si="1"/>
        <v>2.36643958674602E-3</v>
      </c>
      <c r="K18" s="15">
        <f t="shared" si="2"/>
        <v>5.4213729902430135E-4</v>
      </c>
      <c r="M18" s="16">
        <f t="shared" si="3"/>
        <v>782.82</v>
      </c>
      <c r="N18" s="16">
        <f t="shared" si="4"/>
        <v>4347.6099999999997</v>
      </c>
      <c r="O18" s="16">
        <f t="shared" si="5"/>
        <v>996.01</v>
      </c>
      <c r="P18" s="16">
        <f t="shared" si="6"/>
        <v>5130.4299999999994</v>
      </c>
      <c r="Q18" s="19">
        <v>6126.44</v>
      </c>
      <c r="R18" s="19"/>
      <c r="S18" s="26">
        <v>2.1</v>
      </c>
      <c r="U18" s="19">
        <f t="shared" si="7"/>
        <v>34.933342500000002</v>
      </c>
      <c r="V18" s="19">
        <f t="shared" si="8"/>
        <v>136.949715</v>
      </c>
      <c r="W18" s="19">
        <f t="shared" si="9"/>
        <v>10.458105</v>
      </c>
      <c r="X18" s="19">
        <f t="shared" si="10"/>
        <v>171.88305750000001</v>
      </c>
      <c r="Y18" s="19">
        <v>182.3411625</v>
      </c>
      <c r="AA18" s="16"/>
      <c r="AC18" s="32"/>
    </row>
    <row r="19" spans="1:29">
      <c r="A19" s="13" t="s">
        <v>3</v>
      </c>
      <c r="B19" s="13">
        <v>31100</v>
      </c>
      <c r="C19" s="13">
        <v>10801</v>
      </c>
      <c r="D19" s="16">
        <v>80303.009999999995</v>
      </c>
      <c r="E19" s="16">
        <v>963717.79000000015</v>
      </c>
      <c r="F19" s="16">
        <v>687308.9</v>
      </c>
      <c r="G19" s="16">
        <v>1731329.7000000002</v>
      </c>
      <c r="I19" s="15">
        <f t="shared" si="0"/>
        <v>6.0920882865403447E-4</v>
      </c>
      <c r="J19" s="15">
        <f t="shared" si="1"/>
        <v>7.3111255231772124E-3</v>
      </c>
      <c r="K19" s="15">
        <f t="shared" si="2"/>
        <v>5.2141837509265586E-3</v>
      </c>
      <c r="M19" s="16">
        <f t="shared" si="3"/>
        <v>1119.24</v>
      </c>
      <c r="N19" s="16">
        <f t="shared" si="4"/>
        <v>13431.96</v>
      </c>
      <c r="O19" s="16">
        <f t="shared" si="5"/>
        <v>9579.4699999999993</v>
      </c>
      <c r="P19" s="16">
        <f t="shared" si="6"/>
        <v>14551.199999999999</v>
      </c>
      <c r="Q19" s="19">
        <v>24130.67</v>
      </c>
      <c r="R19" s="19"/>
      <c r="S19" s="26">
        <v>2.1</v>
      </c>
      <c r="U19" s="19">
        <f t="shared" si="7"/>
        <v>49.946085000000004</v>
      </c>
      <c r="V19" s="19">
        <f t="shared" si="8"/>
        <v>423.10674</v>
      </c>
      <c r="W19" s="19">
        <f t="shared" si="9"/>
        <v>100.584435</v>
      </c>
      <c r="X19" s="19">
        <f t="shared" si="10"/>
        <v>473.05282499999998</v>
      </c>
      <c r="Y19" s="19">
        <v>573.63725999999997</v>
      </c>
      <c r="AA19" s="16"/>
      <c r="AC19" s="32"/>
    </row>
    <row r="20" spans="1:29">
      <c r="A20" s="13" t="s">
        <v>3</v>
      </c>
      <c r="B20" s="13">
        <v>31100</v>
      </c>
      <c r="C20" s="13">
        <v>10802</v>
      </c>
      <c r="D20" s="16">
        <v>6114.6100000000006</v>
      </c>
      <c r="E20" s="16">
        <v>73381.55</v>
      </c>
      <c r="F20" s="16">
        <v>52334.610000000008</v>
      </c>
      <c r="G20" s="16">
        <v>131830.77000000002</v>
      </c>
      <c r="I20" s="15">
        <f t="shared" si="0"/>
        <v>4.6387730619017226E-5</v>
      </c>
      <c r="J20" s="15">
        <f t="shared" si="1"/>
        <v>5.5670003055075358E-4</v>
      </c>
      <c r="K20" s="15">
        <f t="shared" si="2"/>
        <v>3.970300298353166E-4</v>
      </c>
      <c r="M20" s="16">
        <f t="shared" si="3"/>
        <v>85.22</v>
      </c>
      <c r="N20" s="16">
        <f t="shared" si="4"/>
        <v>1022.77</v>
      </c>
      <c r="O20" s="16">
        <f t="shared" si="5"/>
        <v>729.42</v>
      </c>
      <c r="P20" s="16">
        <f t="shared" si="6"/>
        <v>1107.99</v>
      </c>
      <c r="Q20" s="19">
        <v>1837.4099999999999</v>
      </c>
      <c r="R20" s="19"/>
      <c r="S20" s="26">
        <v>2.2000000000000002</v>
      </c>
      <c r="U20" s="19">
        <f t="shared" si="7"/>
        <v>3.9840350000000004</v>
      </c>
      <c r="V20" s="19">
        <f t="shared" si="8"/>
        <v>33.75141</v>
      </c>
      <c r="W20" s="19">
        <f t="shared" si="9"/>
        <v>8.0236199999999993</v>
      </c>
      <c r="X20" s="19">
        <f t="shared" si="10"/>
        <v>37.735444999999999</v>
      </c>
      <c r="Y20" s="19">
        <v>45.759065</v>
      </c>
      <c r="AA20" s="16"/>
      <c r="AC20" s="32"/>
    </row>
    <row r="21" spans="1:29">
      <c r="A21" s="13" t="s">
        <v>3</v>
      </c>
      <c r="B21" s="13">
        <v>31100</v>
      </c>
      <c r="C21" s="13">
        <v>10803</v>
      </c>
      <c r="D21" s="16">
        <v>324346.89</v>
      </c>
      <c r="E21" s="16">
        <v>3892492.44</v>
      </c>
      <c r="F21" s="16">
        <v>2776066.5200000005</v>
      </c>
      <c r="G21" s="16">
        <v>6992905.8500000006</v>
      </c>
      <c r="I21" s="15">
        <f t="shared" si="0"/>
        <v>2.4606174654533994E-3</v>
      </c>
      <c r="J21" s="15">
        <f t="shared" si="1"/>
        <v>2.9529911268794094E-2</v>
      </c>
      <c r="K21" s="15">
        <f t="shared" si="2"/>
        <v>2.1060284451540262E-2</v>
      </c>
      <c r="M21" s="16">
        <f t="shared" si="3"/>
        <v>4520.63</v>
      </c>
      <c r="N21" s="16">
        <f t="shared" si="4"/>
        <v>54252.21</v>
      </c>
      <c r="O21" s="16">
        <f t="shared" si="5"/>
        <v>38691.85</v>
      </c>
      <c r="P21" s="16">
        <f t="shared" si="6"/>
        <v>58772.84</v>
      </c>
      <c r="Q21" s="19">
        <v>97464.69</v>
      </c>
      <c r="R21" s="19"/>
      <c r="S21" s="26">
        <v>2.1</v>
      </c>
      <c r="U21" s="19">
        <f t="shared" si="7"/>
        <v>201.73311375</v>
      </c>
      <c r="V21" s="19">
        <f t="shared" si="8"/>
        <v>1708.9446150000001</v>
      </c>
      <c r="W21" s="19">
        <f t="shared" si="9"/>
        <v>406.26442499999996</v>
      </c>
      <c r="X21" s="19">
        <f t="shared" si="10"/>
        <v>1910.6777287500001</v>
      </c>
      <c r="Y21" s="19">
        <v>2316.9421537500002</v>
      </c>
      <c r="AA21" s="16"/>
      <c r="AC21" s="32"/>
    </row>
    <row r="22" spans="1:29">
      <c r="A22" s="13" t="s">
        <v>3</v>
      </c>
      <c r="B22" s="13">
        <v>31100</v>
      </c>
      <c r="C22" s="13">
        <v>10900</v>
      </c>
      <c r="D22" s="16">
        <v>0</v>
      </c>
      <c r="E22" s="16">
        <v>0</v>
      </c>
      <c r="F22" s="16">
        <v>0</v>
      </c>
      <c r="G22" s="16">
        <v>0</v>
      </c>
      <c r="I22" s="15">
        <f t="shared" si="0"/>
        <v>0</v>
      </c>
      <c r="J22" s="15">
        <f t="shared" si="1"/>
        <v>0</v>
      </c>
      <c r="K22" s="15">
        <f t="shared" si="2"/>
        <v>0</v>
      </c>
      <c r="M22" s="16">
        <f t="shared" si="3"/>
        <v>0</v>
      </c>
      <c r="N22" s="16">
        <f t="shared" si="4"/>
        <v>0</v>
      </c>
      <c r="O22" s="16">
        <f t="shared" si="5"/>
        <v>0</v>
      </c>
      <c r="P22" s="16">
        <f t="shared" si="6"/>
        <v>0</v>
      </c>
      <c r="Q22" s="19">
        <v>0</v>
      </c>
      <c r="R22" s="19"/>
      <c r="S22" s="26">
        <v>2.1</v>
      </c>
      <c r="U22" s="19">
        <f t="shared" si="7"/>
        <v>0</v>
      </c>
      <c r="V22" s="19">
        <f t="shared" si="8"/>
        <v>0</v>
      </c>
      <c r="W22" s="19">
        <f t="shared" si="9"/>
        <v>0</v>
      </c>
      <c r="X22" s="19">
        <f t="shared" si="10"/>
        <v>0</v>
      </c>
      <c r="Y22" s="19">
        <v>0</v>
      </c>
      <c r="AA22" s="16"/>
      <c r="AC22" s="32"/>
    </row>
    <row r="23" spans="1:29">
      <c r="A23" s="13" t="s">
        <v>3</v>
      </c>
      <c r="B23" s="13">
        <v>31100</v>
      </c>
      <c r="C23" s="13">
        <v>10902</v>
      </c>
      <c r="D23" s="16">
        <v>185986.21</v>
      </c>
      <c r="E23" s="16">
        <v>463423.85000000003</v>
      </c>
      <c r="F23" s="16">
        <v>353123.64</v>
      </c>
      <c r="G23" s="16">
        <v>1002533.7000000001</v>
      </c>
      <c r="I23" s="15">
        <f t="shared" si="0"/>
        <v>1.4109613218720354E-3</v>
      </c>
      <c r="J23" s="15">
        <f t="shared" si="1"/>
        <v>3.5157075784437346E-3</v>
      </c>
      <c r="K23" s="15">
        <f t="shared" si="2"/>
        <v>2.6789287113203972E-3</v>
      </c>
      <c r="M23" s="16">
        <f t="shared" si="3"/>
        <v>2592.21</v>
      </c>
      <c r="N23" s="16">
        <f t="shared" si="4"/>
        <v>6459.04</v>
      </c>
      <c r="O23" s="16">
        <f t="shared" si="5"/>
        <v>4921.71</v>
      </c>
      <c r="P23" s="16">
        <f t="shared" si="6"/>
        <v>9051.25</v>
      </c>
      <c r="Q23" s="19">
        <v>13972.96</v>
      </c>
      <c r="R23" s="19"/>
      <c r="S23" s="26">
        <v>2.1</v>
      </c>
      <c r="U23" s="19">
        <f t="shared" si="7"/>
        <v>115.67737125000002</v>
      </c>
      <c r="V23" s="19">
        <f t="shared" si="8"/>
        <v>203.45976000000002</v>
      </c>
      <c r="W23" s="19">
        <f t="shared" si="9"/>
        <v>51.677955000000004</v>
      </c>
      <c r="X23" s="19">
        <f t="shared" si="10"/>
        <v>319.13713125000004</v>
      </c>
      <c r="Y23" s="19">
        <v>370.81508625000004</v>
      </c>
      <c r="AA23" s="16"/>
      <c r="AC23" s="32"/>
    </row>
    <row r="24" spans="1:29">
      <c r="A24" s="13" t="s">
        <v>3</v>
      </c>
      <c r="B24" s="13">
        <v>31100</v>
      </c>
      <c r="C24" s="13">
        <v>10903</v>
      </c>
      <c r="D24" s="16">
        <v>0</v>
      </c>
      <c r="E24" s="16">
        <v>0</v>
      </c>
      <c r="F24" s="16">
        <v>0</v>
      </c>
      <c r="G24" s="16">
        <v>0</v>
      </c>
      <c r="I24" s="15">
        <f t="shared" si="0"/>
        <v>0</v>
      </c>
      <c r="J24" s="15">
        <f t="shared" si="1"/>
        <v>0</v>
      </c>
      <c r="K24" s="15">
        <f t="shared" si="2"/>
        <v>0</v>
      </c>
      <c r="M24" s="16">
        <f t="shared" si="3"/>
        <v>0</v>
      </c>
      <c r="N24" s="16">
        <f t="shared" si="4"/>
        <v>0</v>
      </c>
      <c r="O24" s="16">
        <f t="shared" si="5"/>
        <v>0</v>
      </c>
      <c r="P24" s="16">
        <f t="shared" si="6"/>
        <v>0</v>
      </c>
      <c r="Q24" s="19">
        <v>0</v>
      </c>
      <c r="R24" s="19"/>
      <c r="S24" s="26">
        <v>2.1</v>
      </c>
      <c r="U24" s="19">
        <f t="shared" si="7"/>
        <v>0</v>
      </c>
      <c r="V24" s="19">
        <f t="shared" si="8"/>
        <v>0</v>
      </c>
      <c r="W24" s="19">
        <f t="shared" si="9"/>
        <v>0</v>
      </c>
      <c r="X24" s="19">
        <f t="shared" si="10"/>
        <v>0</v>
      </c>
      <c r="Y24" s="19">
        <v>0</v>
      </c>
      <c r="AA24" s="16"/>
      <c r="AC24" s="32"/>
    </row>
    <row r="25" spans="1:29">
      <c r="A25" s="13" t="s">
        <v>3</v>
      </c>
      <c r="B25" s="13">
        <v>31100</v>
      </c>
      <c r="C25" s="13">
        <v>10904</v>
      </c>
      <c r="D25" s="16">
        <v>50777.75</v>
      </c>
      <c r="E25" s="16">
        <v>126523.46999999999</v>
      </c>
      <c r="F25" s="16">
        <v>96409.430000000022</v>
      </c>
      <c r="G25" s="16">
        <v>273710.65000000002</v>
      </c>
      <c r="I25" s="15">
        <f t="shared" si="0"/>
        <v>3.8521910447923935E-4</v>
      </c>
      <c r="J25" s="15">
        <f t="shared" si="1"/>
        <v>9.5985461760329869E-4</v>
      </c>
      <c r="K25" s="15">
        <f t="shared" si="2"/>
        <v>7.3139818696090159E-4</v>
      </c>
      <c r="M25" s="16">
        <f t="shared" si="3"/>
        <v>707.72</v>
      </c>
      <c r="N25" s="16">
        <f t="shared" si="4"/>
        <v>1763.44</v>
      </c>
      <c r="O25" s="16">
        <f t="shared" si="5"/>
        <v>1343.72</v>
      </c>
      <c r="P25" s="16">
        <f t="shared" si="6"/>
        <v>2471.16</v>
      </c>
      <c r="Q25" s="19">
        <v>3814.88</v>
      </c>
      <c r="R25" s="19"/>
      <c r="S25" s="26">
        <v>2.1</v>
      </c>
      <c r="U25" s="19">
        <f t="shared" si="7"/>
        <v>31.582005000000002</v>
      </c>
      <c r="V25" s="19">
        <f t="shared" si="8"/>
        <v>55.54836000000001</v>
      </c>
      <c r="W25" s="19">
        <f t="shared" si="9"/>
        <v>14.109060000000001</v>
      </c>
      <c r="X25" s="19">
        <f t="shared" si="10"/>
        <v>87.130365000000012</v>
      </c>
      <c r="Y25" s="19">
        <v>101.23942500000001</v>
      </c>
      <c r="AA25" s="16"/>
      <c r="AC25" s="32"/>
    </row>
    <row r="26" spans="1:29">
      <c r="A26" s="13" t="s">
        <v>3</v>
      </c>
      <c r="B26" s="13">
        <v>31100</v>
      </c>
      <c r="C26" s="13">
        <v>10905</v>
      </c>
      <c r="D26" s="16">
        <v>0</v>
      </c>
      <c r="E26" s="16">
        <v>0</v>
      </c>
      <c r="F26" s="16">
        <v>0</v>
      </c>
      <c r="G26" s="16">
        <v>0</v>
      </c>
      <c r="I26" s="15">
        <f t="shared" si="0"/>
        <v>0</v>
      </c>
      <c r="J26" s="15">
        <f t="shared" si="1"/>
        <v>0</v>
      </c>
      <c r="K26" s="15">
        <f t="shared" si="2"/>
        <v>0</v>
      </c>
      <c r="M26" s="16">
        <f t="shared" si="3"/>
        <v>0</v>
      </c>
      <c r="N26" s="16">
        <f t="shared" si="4"/>
        <v>0</v>
      </c>
      <c r="O26" s="16">
        <f t="shared" si="5"/>
        <v>0</v>
      </c>
      <c r="P26" s="16">
        <f t="shared" si="6"/>
        <v>0</v>
      </c>
      <c r="Q26" s="19">
        <v>0</v>
      </c>
      <c r="R26" s="19"/>
      <c r="S26" s="26">
        <v>2.1</v>
      </c>
      <c r="U26" s="19">
        <f t="shared" si="7"/>
        <v>0</v>
      </c>
      <c r="V26" s="19">
        <f t="shared" si="8"/>
        <v>0</v>
      </c>
      <c r="W26" s="19">
        <f t="shared" si="9"/>
        <v>0</v>
      </c>
      <c r="X26" s="19">
        <f t="shared" si="10"/>
        <v>0</v>
      </c>
      <c r="Y26" s="19">
        <v>0</v>
      </c>
      <c r="AA26" s="16"/>
      <c r="AC26" s="32"/>
    </row>
    <row r="27" spans="1:29">
      <c r="A27" s="13" t="s">
        <v>3</v>
      </c>
      <c r="B27" s="13">
        <v>31200</v>
      </c>
      <c r="C27" s="13">
        <v>10301</v>
      </c>
      <c r="D27" s="16">
        <v>64953.91</v>
      </c>
      <c r="E27" s="16">
        <v>168827.90999999997</v>
      </c>
      <c r="F27" s="16">
        <v>196255.13</v>
      </c>
      <c r="G27" s="16">
        <v>430036.94999999995</v>
      </c>
      <c r="I27" s="15">
        <f t="shared" si="0"/>
        <v>4.9276478462761963E-4</v>
      </c>
      <c r="J27" s="15">
        <f t="shared" si="1"/>
        <v>1.2807920063669935E-3</v>
      </c>
      <c r="K27" s="15">
        <f t="shared" si="2"/>
        <v>1.4888652102162208E-3</v>
      </c>
      <c r="M27" s="16">
        <f t="shared" si="3"/>
        <v>905.31</v>
      </c>
      <c r="N27" s="16">
        <f t="shared" si="4"/>
        <v>2353.06</v>
      </c>
      <c r="O27" s="16">
        <f t="shared" si="5"/>
        <v>2735.34</v>
      </c>
      <c r="P27" s="16">
        <f t="shared" si="6"/>
        <v>3258.37</v>
      </c>
      <c r="Q27" s="19">
        <v>5993.71</v>
      </c>
      <c r="R27" s="19"/>
      <c r="S27" s="26">
        <v>2.6</v>
      </c>
      <c r="U27" s="19">
        <f t="shared" si="7"/>
        <v>50.0183775</v>
      </c>
      <c r="V27" s="19">
        <f t="shared" si="8"/>
        <v>91.769340000000014</v>
      </c>
      <c r="W27" s="19">
        <f t="shared" si="9"/>
        <v>35.559420000000003</v>
      </c>
      <c r="X27" s="19">
        <f t="shared" si="10"/>
        <v>141.78771750000001</v>
      </c>
      <c r="Y27" s="19">
        <v>177.34713750000003</v>
      </c>
      <c r="AA27" s="16"/>
      <c r="AC27" s="32"/>
    </row>
    <row r="28" spans="1:29">
      <c r="A28" s="13" t="s">
        <v>3</v>
      </c>
      <c r="B28" s="13">
        <v>31200</v>
      </c>
      <c r="C28" s="13">
        <v>10302</v>
      </c>
      <c r="D28" s="16">
        <v>1527803.41</v>
      </c>
      <c r="E28" s="16">
        <v>3971060.2099999995</v>
      </c>
      <c r="F28" s="16">
        <v>4616185.45</v>
      </c>
      <c r="G28" s="16">
        <v>10115049.07</v>
      </c>
      <c r="I28" s="15">
        <f t="shared" si="0"/>
        <v>1.1590491138747347E-2</v>
      </c>
      <c r="J28" s="15">
        <f t="shared" si="1"/>
        <v>3.012595591433925E-2</v>
      </c>
      <c r="K28" s="15">
        <f t="shared" si="2"/>
        <v>3.5020118558996699E-2</v>
      </c>
      <c r="M28" s="16">
        <f t="shared" si="3"/>
        <v>21293.99</v>
      </c>
      <c r="N28" s="16">
        <f t="shared" si="4"/>
        <v>55347.26</v>
      </c>
      <c r="O28" s="16">
        <f t="shared" si="5"/>
        <v>64338.79</v>
      </c>
      <c r="P28" s="16">
        <f t="shared" si="6"/>
        <v>76641.25</v>
      </c>
      <c r="Q28" s="19">
        <v>140980.04</v>
      </c>
      <c r="R28" s="19"/>
      <c r="S28" s="26">
        <v>2.6</v>
      </c>
      <c r="U28" s="19">
        <f t="shared" si="7"/>
        <v>1176.4929475000001</v>
      </c>
      <c r="V28" s="19">
        <f t="shared" si="8"/>
        <v>2158.5431400000002</v>
      </c>
      <c r="W28" s="19">
        <f t="shared" si="9"/>
        <v>836.40427000000011</v>
      </c>
      <c r="X28" s="19">
        <f t="shared" si="10"/>
        <v>3335.0360875000006</v>
      </c>
      <c r="Y28" s="19">
        <v>4171.4403575000006</v>
      </c>
      <c r="AA28" s="16"/>
      <c r="AC28" s="32"/>
    </row>
    <row r="29" spans="1:29">
      <c r="A29" s="13" t="s">
        <v>3</v>
      </c>
      <c r="B29" s="13">
        <v>31200</v>
      </c>
      <c r="C29" s="13">
        <v>10303</v>
      </c>
      <c r="D29" s="16">
        <v>1548642.9300000002</v>
      </c>
      <c r="E29" s="16">
        <v>4025226.23</v>
      </c>
      <c r="F29" s="16">
        <v>4679151.0599999996</v>
      </c>
      <c r="G29" s="16">
        <v>10253020.219999999</v>
      </c>
      <c r="I29" s="15">
        <f t="shared" si="0"/>
        <v>1.1748587573350639E-2</v>
      </c>
      <c r="J29" s="15">
        <f t="shared" si="1"/>
        <v>3.0536879709064397E-2</v>
      </c>
      <c r="K29" s="15">
        <f t="shared" si="2"/>
        <v>3.549779935220216E-2</v>
      </c>
      <c r="M29" s="16">
        <f t="shared" si="3"/>
        <v>21584.45</v>
      </c>
      <c r="N29" s="16">
        <f t="shared" si="4"/>
        <v>56102.21</v>
      </c>
      <c r="O29" s="16">
        <f t="shared" si="5"/>
        <v>65216.38</v>
      </c>
      <c r="P29" s="16">
        <f t="shared" si="6"/>
        <v>77686.66</v>
      </c>
      <c r="Q29" s="19">
        <v>142903.04000000001</v>
      </c>
      <c r="R29" s="19"/>
      <c r="S29" s="26">
        <v>2.6</v>
      </c>
      <c r="U29" s="19">
        <f t="shared" si="7"/>
        <v>1192.5408625</v>
      </c>
      <c r="V29" s="19">
        <f t="shared" si="8"/>
        <v>2187.9861900000001</v>
      </c>
      <c r="W29" s="19">
        <f t="shared" si="9"/>
        <v>847.81293999999991</v>
      </c>
      <c r="X29" s="19">
        <f t="shared" si="10"/>
        <v>3380.5270525000001</v>
      </c>
      <c r="Y29" s="19">
        <v>4228.3399925000003</v>
      </c>
      <c r="AA29" s="16"/>
      <c r="AC29" s="32"/>
    </row>
    <row r="30" spans="1:29">
      <c r="A30" s="13" t="s">
        <v>3</v>
      </c>
      <c r="B30" s="13">
        <v>31200</v>
      </c>
      <c r="C30" s="13">
        <v>10400</v>
      </c>
      <c r="D30" s="16">
        <v>35236.870000000003</v>
      </c>
      <c r="E30" s="16">
        <v>195698.02000000005</v>
      </c>
      <c r="F30" s="16">
        <v>44833.240000000005</v>
      </c>
      <c r="G30" s="16">
        <v>275768.13000000006</v>
      </c>
      <c r="I30" s="15">
        <f t="shared" si="0"/>
        <v>2.6732014526148511E-4</v>
      </c>
      <c r="J30" s="15">
        <f t="shared" si="1"/>
        <v>1.4846387642768789E-3</v>
      </c>
      <c r="K30" s="15">
        <f t="shared" si="2"/>
        <v>3.4012181641964866E-4</v>
      </c>
      <c r="M30" s="16">
        <f t="shared" si="3"/>
        <v>491.12</v>
      </c>
      <c r="N30" s="16">
        <f t="shared" si="4"/>
        <v>2727.57</v>
      </c>
      <c r="O30" s="16">
        <f t="shared" si="5"/>
        <v>624.87</v>
      </c>
      <c r="P30" s="16">
        <f t="shared" si="6"/>
        <v>3218.69</v>
      </c>
      <c r="Q30" s="19">
        <v>3843.56</v>
      </c>
      <c r="R30" s="19"/>
      <c r="S30" s="26">
        <v>2.6</v>
      </c>
      <c r="U30" s="19">
        <f t="shared" si="7"/>
        <v>27.13438</v>
      </c>
      <c r="V30" s="19">
        <f t="shared" si="8"/>
        <v>106.37523000000002</v>
      </c>
      <c r="W30" s="19">
        <f t="shared" si="9"/>
        <v>8.12331</v>
      </c>
      <c r="X30" s="19">
        <f t="shared" si="10"/>
        <v>133.50961000000001</v>
      </c>
      <c r="Y30" s="19">
        <v>141.63292000000001</v>
      </c>
      <c r="AA30" s="16"/>
      <c r="AC30" s="32"/>
    </row>
    <row r="31" spans="1:29">
      <c r="A31" s="13" t="s">
        <v>3</v>
      </c>
      <c r="B31" s="13">
        <v>31200</v>
      </c>
      <c r="C31" s="13">
        <v>10401</v>
      </c>
      <c r="D31" s="16">
        <v>0</v>
      </c>
      <c r="E31" s="16">
        <v>0</v>
      </c>
      <c r="F31" s="16">
        <v>0</v>
      </c>
      <c r="G31" s="16">
        <v>0</v>
      </c>
      <c r="I31" s="15">
        <f t="shared" si="0"/>
        <v>0</v>
      </c>
      <c r="J31" s="15">
        <f t="shared" si="1"/>
        <v>0</v>
      </c>
      <c r="K31" s="15">
        <f t="shared" si="2"/>
        <v>0</v>
      </c>
      <c r="M31" s="16">
        <f t="shared" si="3"/>
        <v>0</v>
      </c>
      <c r="N31" s="16">
        <f t="shared" si="4"/>
        <v>0</v>
      </c>
      <c r="O31" s="16">
        <f t="shared" si="5"/>
        <v>0</v>
      </c>
      <c r="P31" s="16">
        <f t="shared" si="6"/>
        <v>0</v>
      </c>
      <c r="Q31" s="19">
        <v>0</v>
      </c>
      <c r="R31" s="19"/>
      <c r="S31" s="26">
        <v>2.6</v>
      </c>
      <c r="U31" s="19">
        <f t="shared" si="7"/>
        <v>0</v>
      </c>
      <c r="V31" s="19">
        <f t="shared" si="8"/>
        <v>0</v>
      </c>
      <c r="W31" s="19">
        <f t="shared" si="9"/>
        <v>0</v>
      </c>
      <c r="X31" s="19">
        <f t="shared" si="10"/>
        <v>0</v>
      </c>
      <c r="Y31" s="19">
        <v>0</v>
      </c>
      <c r="AA31" s="16"/>
      <c r="AC31" s="32"/>
    </row>
    <row r="32" spans="1:29">
      <c r="A32" s="13" t="s">
        <v>3</v>
      </c>
      <c r="B32" s="13">
        <v>31200</v>
      </c>
      <c r="C32" s="13">
        <v>10402</v>
      </c>
      <c r="D32" s="16">
        <v>1060973.53</v>
      </c>
      <c r="E32" s="16">
        <v>5892419.3599999985</v>
      </c>
      <c r="F32" s="16">
        <v>1349918.24</v>
      </c>
      <c r="G32" s="16">
        <v>8303311.129999999</v>
      </c>
      <c r="I32" s="15">
        <f t="shared" si="0"/>
        <v>8.0489441360197603E-3</v>
      </c>
      <c r="J32" s="15">
        <f t="shared" si="1"/>
        <v>4.4702108877910741E-2</v>
      </c>
      <c r="K32" s="15">
        <f t="shared" si="2"/>
        <v>1.0240987352393338E-2</v>
      </c>
      <c r="M32" s="16">
        <f t="shared" si="3"/>
        <v>14787.48</v>
      </c>
      <c r="N32" s="16">
        <f t="shared" si="4"/>
        <v>82126.5</v>
      </c>
      <c r="O32" s="16">
        <f t="shared" si="5"/>
        <v>18814.689999999999</v>
      </c>
      <c r="P32" s="16">
        <f t="shared" si="6"/>
        <v>96913.98</v>
      </c>
      <c r="Q32" s="19">
        <v>115728.67</v>
      </c>
      <c r="R32" s="19"/>
      <c r="S32" s="26">
        <v>2.6</v>
      </c>
      <c r="U32" s="19">
        <f t="shared" si="7"/>
        <v>817.00827000000004</v>
      </c>
      <c r="V32" s="19">
        <f t="shared" si="8"/>
        <v>3202.9335000000005</v>
      </c>
      <c r="W32" s="19">
        <f t="shared" si="9"/>
        <v>244.59096999999997</v>
      </c>
      <c r="X32" s="19">
        <f t="shared" si="10"/>
        <v>4019.9417700000004</v>
      </c>
      <c r="Y32" s="19">
        <v>4264.5327400000006</v>
      </c>
      <c r="AA32" s="16"/>
      <c r="AC32" s="32"/>
    </row>
    <row r="33" spans="1:29">
      <c r="A33" s="13" t="s">
        <v>3</v>
      </c>
      <c r="B33" s="13">
        <v>31200</v>
      </c>
      <c r="C33" s="13">
        <v>10403</v>
      </c>
      <c r="D33" s="16">
        <v>1072556.52</v>
      </c>
      <c r="E33" s="16">
        <v>5956748.79</v>
      </c>
      <c r="F33" s="16">
        <v>1364655.7300000002</v>
      </c>
      <c r="G33" s="16">
        <v>8393961.040000001</v>
      </c>
      <c r="I33" s="15">
        <f t="shared" si="0"/>
        <v>8.1368170534883762E-3</v>
      </c>
      <c r="J33" s="15">
        <f t="shared" si="1"/>
        <v>4.5190136122447183E-2</v>
      </c>
      <c r="K33" s="15">
        <f t="shared" si="2"/>
        <v>1.0352791492987828E-2</v>
      </c>
      <c r="M33" s="16">
        <f t="shared" si="3"/>
        <v>14948.92</v>
      </c>
      <c r="N33" s="16">
        <f t="shared" si="4"/>
        <v>83023.100000000006</v>
      </c>
      <c r="O33" s="16">
        <f t="shared" si="5"/>
        <v>19020.099999999999</v>
      </c>
      <c r="P33" s="16">
        <f t="shared" si="6"/>
        <v>97972.02</v>
      </c>
      <c r="Q33" s="19">
        <v>116992.12</v>
      </c>
      <c r="R33" s="19"/>
      <c r="S33" s="26">
        <v>2.6</v>
      </c>
      <c r="U33" s="19">
        <f t="shared" si="7"/>
        <v>825.92783000000009</v>
      </c>
      <c r="V33" s="19">
        <f t="shared" si="8"/>
        <v>3237.9009000000001</v>
      </c>
      <c r="W33" s="19">
        <f t="shared" si="9"/>
        <v>247.26129999999998</v>
      </c>
      <c r="X33" s="19">
        <f t="shared" si="10"/>
        <v>4063.8287300000002</v>
      </c>
      <c r="Y33" s="19">
        <v>4311.0900300000003</v>
      </c>
      <c r="AA33" s="16"/>
      <c r="AC33" s="32"/>
    </row>
    <row r="34" spans="1:29">
      <c r="A34" s="13" t="s">
        <v>3</v>
      </c>
      <c r="B34" s="13">
        <v>31200</v>
      </c>
      <c r="C34" s="13">
        <v>10800</v>
      </c>
      <c r="D34" s="16">
        <v>0</v>
      </c>
      <c r="E34" s="16">
        <v>0</v>
      </c>
      <c r="F34" s="16">
        <v>0</v>
      </c>
      <c r="G34" s="16">
        <v>0</v>
      </c>
      <c r="I34" s="15">
        <f t="shared" si="0"/>
        <v>0</v>
      </c>
      <c r="J34" s="15">
        <f t="shared" si="1"/>
        <v>0</v>
      </c>
      <c r="K34" s="15">
        <f t="shared" si="2"/>
        <v>0</v>
      </c>
      <c r="M34" s="16">
        <f t="shared" si="3"/>
        <v>0</v>
      </c>
      <c r="N34" s="16">
        <f t="shared" si="4"/>
        <v>0</v>
      </c>
      <c r="O34" s="16">
        <f t="shared" si="5"/>
        <v>0</v>
      </c>
      <c r="P34" s="16">
        <f t="shared" si="6"/>
        <v>0</v>
      </c>
      <c r="Q34" s="19">
        <v>0</v>
      </c>
      <c r="R34" s="19"/>
      <c r="S34" s="26">
        <v>2.6</v>
      </c>
      <c r="U34" s="19">
        <f t="shared" si="7"/>
        <v>0</v>
      </c>
      <c r="V34" s="19">
        <f t="shared" si="8"/>
        <v>0</v>
      </c>
      <c r="W34" s="19">
        <f t="shared" si="9"/>
        <v>0</v>
      </c>
      <c r="X34" s="19">
        <f t="shared" si="10"/>
        <v>0</v>
      </c>
      <c r="Y34" s="19">
        <v>0</v>
      </c>
      <c r="AA34" s="16"/>
      <c r="AC34" s="32"/>
    </row>
    <row r="35" spans="1:29">
      <c r="A35" s="13" t="s">
        <v>3</v>
      </c>
      <c r="B35" s="13">
        <v>31200</v>
      </c>
      <c r="C35" s="13">
        <v>10801</v>
      </c>
      <c r="D35" s="16">
        <v>52685.14</v>
      </c>
      <c r="E35" s="16">
        <v>632275.23999999987</v>
      </c>
      <c r="F35" s="16">
        <v>450929.10000000003</v>
      </c>
      <c r="G35" s="16">
        <v>1135889.48</v>
      </c>
      <c r="I35" s="15">
        <f t="shared" si="0"/>
        <v>3.9968928221836044E-4</v>
      </c>
      <c r="J35" s="15">
        <f t="shared" si="1"/>
        <v>4.7966777129194596E-3</v>
      </c>
      <c r="K35" s="15">
        <f t="shared" si="2"/>
        <v>3.4209177067835691E-3</v>
      </c>
      <c r="M35" s="16">
        <f t="shared" si="3"/>
        <v>734.31</v>
      </c>
      <c r="N35" s="16">
        <f t="shared" si="4"/>
        <v>8812.43</v>
      </c>
      <c r="O35" s="16">
        <f t="shared" si="5"/>
        <v>6284.89</v>
      </c>
      <c r="P35" s="16">
        <f t="shared" si="6"/>
        <v>9546.74</v>
      </c>
      <c r="Q35" s="19">
        <v>15831.630000000001</v>
      </c>
      <c r="R35" s="19"/>
      <c r="S35" s="26">
        <v>2.6</v>
      </c>
      <c r="U35" s="19">
        <f t="shared" si="7"/>
        <v>40.570627500000001</v>
      </c>
      <c r="V35" s="19">
        <f t="shared" si="8"/>
        <v>343.68477000000007</v>
      </c>
      <c r="W35" s="19">
        <f t="shared" si="9"/>
        <v>81.703570000000013</v>
      </c>
      <c r="X35" s="19">
        <f t="shared" si="10"/>
        <v>384.25539750000007</v>
      </c>
      <c r="Y35" s="19">
        <v>465.95896750000009</v>
      </c>
      <c r="AA35" s="16"/>
      <c r="AC35" s="32"/>
    </row>
    <row r="36" spans="1:29">
      <c r="A36" s="13" t="s">
        <v>3</v>
      </c>
      <c r="B36" s="13">
        <v>31200</v>
      </c>
      <c r="C36" s="13">
        <v>10802</v>
      </c>
      <c r="D36" s="16">
        <v>45533.630000000005</v>
      </c>
      <c r="E36" s="16">
        <v>546449.81000000006</v>
      </c>
      <c r="F36" s="16">
        <v>389719.71</v>
      </c>
      <c r="G36" s="16">
        <v>981703.15000000014</v>
      </c>
      <c r="I36" s="15">
        <f t="shared" si="0"/>
        <v>3.4543523831380928E-4</v>
      </c>
      <c r="J36" s="15">
        <f t="shared" si="1"/>
        <v>4.1455737296562075E-3</v>
      </c>
      <c r="K36" s="15">
        <f t="shared" si="2"/>
        <v>2.9565602588556773E-3</v>
      </c>
      <c r="M36" s="16">
        <f t="shared" si="3"/>
        <v>634.63</v>
      </c>
      <c r="N36" s="16">
        <f t="shared" si="4"/>
        <v>7616.23</v>
      </c>
      <c r="O36" s="16">
        <f t="shared" si="5"/>
        <v>5431.78</v>
      </c>
      <c r="P36" s="16">
        <f t="shared" si="6"/>
        <v>8250.8599999999988</v>
      </c>
      <c r="Q36" s="19">
        <v>13682.64</v>
      </c>
      <c r="R36" s="19"/>
      <c r="S36" s="26">
        <v>2.7</v>
      </c>
      <c r="U36" s="19">
        <f t="shared" si="7"/>
        <v>36.411896250000005</v>
      </c>
      <c r="V36" s="19">
        <f t="shared" si="8"/>
        <v>308.45731500000005</v>
      </c>
      <c r="W36" s="19">
        <f t="shared" si="9"/>
        <v>73.329030000000003</v>
      </c>
      <c r="X36" s="19">
        <f t="shared" si="10"/>
        <v>344.86921125000003</v>
      </c>
      <c r="Y36" s="19">
        <v>418.19824125000002</v>
      </c>
      <c r="AA36" s="16"/>
      <c r="AC36" s="32"/>
    </row>
    <row r="37" spans="1:29">
      <c r="A37" s="13" t="s">
        <v>3</v>
      </c>
      <c r="B37" s="13">
        <v>31200</v>
      </c>
      <c r="C37" s="13">
        <v>10803</v>
      </c>
      <c r="D37" s="16">
        <v>1368937.47</v>
      </c>
      <c r="E37" s="16">
        <v>16428641.400000002</v>
      </c>
      <c r="F37" s="16">
        <v>11716657.68</v>
      </c>
      <c r="G37" s="16">
        <v>29514236.550000001</v>
      </c>
      <c r="I37" s="15">
        <f t="shared" si="0"/>
        <v>1.0385274382608042E-2</v>
      </c>
      <c r="J37" s="15">
        <f t="shared" si="1"/>
        <v>0.12463385100597324</v>
      </c>
      <c r="K37" s="15">
        <f t="shared" si="2"/>
        <v>8.888697074957834E-2</v>
      </c>
      <c r="M37" s="16">
        <f t="shared" si="3"/>
        <v>19079.78</v>
      </c>
      <c r="N37" s="16">
        <f t="shared" si="4"/>
        <v>228976.7</v>
      </c>
      <c r="O37" s="16">
        <f t="shared" si="5"/>
        <v>163302.71</v>
      </c>
      <c r="P37" s="16">
        <f t="shared" si="6"/>
        <v>248056.48</v>
      </c>
      <c r="Q37" s="19">
        <v>411359.19</v>
      </c>
      <c r="R37" s="19"/>
      <c r="S37" s="26">
        <v>2.6</v>
      </c>
      <c r="U37" s="19">
        <f t="shared" si="7"/>
        <v>1054.157845</v>
      </c>
      <c r="V37" s="19">
        <f t="shared" si="8"/>
        <v>8930.0913000000019</v>
      </c>
      <c r="W37" s="19">
        <f t="shared" si="9"/>
        <v>2122.93523</v>
      </c>
      <c r="X37" s="19">
        <f t="shared" si="10"/>
        <v>9984.2491450000016</v>
      </c>
      <c r="Y37" s="19">
        <v>12107.184375000001</v>
      </c>
      <c r="AA37" s="16"/>
      <c r="AC37" s="32"/>
    </row>
    <row r="38" spans="1:29">
      <c r="A38" s="13" t="s">
        <v>3</v>
      </c>
      <c r="B38" s="13">
        <v>31200</v>
      </c>
      <c r="C38" s="13">
        <v>10900</v>
      </c>
      <c r="D38" s="16">
        <v>0</v>
      </c>
      <c r="E38" s="16">
        <v>0</v>
      </c>
      <c r="F38" s="16">
        <v>0</v>
      </c>
      <c r="G38" s="16">
        <v>0</v>
      </c>
      <c r="I38" s="15">
        <f t="shared" si="0"/>
        <v>0</v>
      </c>
      <c r="J38" s="15">
        <f t="shared" si="1"/>
        <v>0</v>
      </c>
      <c r="K38" s="15">
        <f t="shared" si="2"/>
        <v>0</v>
      </c>
      <c r="M38" s="16">
        <f t="shared" si="3"/>
        <v>0</v>
      </c>
      <c r="N38" s="16">
        <f t="shared" si="4"/>
        <v>0</v>
      </c>
      <c r="O38" s="16">
        <f t="shared" si="5"/>
        <v>0</v>
      </c>
      <c r="P38" s="16">
        <f t="shared" si="6"/>
        <v>0</v>
      </c>
      <c r="Q38" s="19">
        <v>0</v>
      </c>
      <c r="R38" s="19"/>
      <c r="S38" s="26">
        <v>2.6</v>
      </c>
      <c r="U38" s="19">
        <f t="shared" si="7"/>
        <v>0</v>
      </c>
      <c r="V38" s="19">
        <f t="shared" si="8"/>
        <v>0</v>
      </c>
      <c r="W38" s="19">
        <f t="shared" si="9"/>
        <v>0</v>
      </c>
      <c r="X38" s="19">
        <f t="shared" si="10"/>
        <v>0</v>
      </c>
      <c r="Y38" s="19">
        <v>0</v>
      </c>
      <c r="AA38" s="16"/>
      <c r="AC38" s="32"/>
    </row>
    <row r="39" spans="1:29">
      <c r="A39" s="13" t="s">
        <v>3</v>
      </c>
      <c r="B39" s="13">
        <v>31200</v>
      </c>
      <c r="C39" s="13">
        <v>10901</v>
      </c>
      <c r="D39" s="16">
        <v>0</v>
      </c>
      <c r="E39" s="16">
        <v>0</v>
      </c>
      <c r="F39" s="16">
        <v>0</v>
      </c>
      <c r="G39" s="16">
        <v>0</v>
      </c>
      <c r="I39" s="15">
        <f t="shared" si="0"/>
        <v>0</v>
      </c>
      <c r="J39" s="15">
        <f t="shared" si="1"/>
        <v>0</v>
      </c>
      <c r="K39" s="15">
        <f t="shared" si="2"/>
        <v>0</v>
      </c>
      <c r="M39" s="16">
        <f t="shared" si="3"/>
        <v>0</v>
      </c>
      <c r="N39" s="16">
        <f t="shared" si="4"/>
        <v>0</v>
      </c>
      <c r="O39" s="16">
        <f t="shared" si="5"/>
        <v>0</v>
      </c>
      <c r="P39" s="16">
        <f t="shared" si="6"/>
        <v>0</v>
      </c>
      <c r="Q39" s="19">
        <v>0</v>
      </c>
      <c r="R39" s="19"/>
      <c r="S39" s="26">
        <v>2.6</v>
      </c>
      <c r="U39" s="19">
        <f t="shared" si="7"/>
        <v>0</v>
      </c>
      <c r="V39" s="19">
        <f t="shared" si="8"/>
        <v>0</v>
      </c>
      <c r="W39" s="19">
        <f t="shared" si="9"/>
        <v>0</v>
      </c>
      <c r="X39" s="19">
        <f t="shared" si="10"/>
        <v>0</v>
      </c>
      <c r="Y39" s="19">
        <v>0</v>
      </c>
      <c r="AA39" s="16"/>
      <c r="AC39" s="32"/>
    </row>
    <row r="40" spans="1:29">
      <c r="A40" s="13" t="s">
        <v>3</v>
      </c>
      <c r="B40" s="13">
        <v>31200</v>
      </c>
      <c r="C40" s="13">
        <v>10902</v>
      </c>
      <c r="D40" s="16">
        <v>20731.89</v>
      </c>
      <c r="E40" s="16">
        <v>51657.85</v>
      </c>
      <c r="F40" s="16">
        <v>39362.680000000008</v>
      </c>
      <c r="G40" s="16">
        <v>111752.42</v>
      </c>
      <c r="I40" s="15">
        <f t="shared" si="0"/>
        <v>1.5727991295325406E-4</v>
      </c>
      <c r="J40" s="15">
        <f t="shared" si="1"/>
        <v>3.9189587400628961E-4</v>
      </c>
      <c r="K40" s="15">
        <f t="shared" si="2"/>
        <v>2.9862009127034711E-4</v>
      </c>
      <c r="M40" s="16">
        <f t="shared" si="3"/>
        <v>288.95</v>
      </c>
      <c r="N40" s="16">
        <f t="shared" si="4"/>
        <v>719.99</v>
      </c>
      <c r="O40" s="16">
        <f t="shared" si="5"/>
        <v>548.62</v>
      </c>
      <c r="P40" s="16">
        <f t="shared" si="6"/>
        <v>1008.94</v>
      </c>
      <c r="Q40" s="19">
        <v>1557.56</v>
      </c>
      <c r="R40" s="19"/>
      <c r="S40" s="26">
        <v>2.6</v>
      </c>
      <c r="U40" s="19">
        <f t="shared" si="7"/>
        <v>15.964487500000001</v>
      </c>
      <c r="V40" s="19">
        <f t="shared" si="8"/>
        <v>28.079610000000002</v>
      </c>
      <c r="W40" s="19">
        <f t="shared" si="9"/>
        <v>7.1320600000000001</v>
      </c>
      <c r="X40" s="19">
        <f t="shared" si="10"/>
        <v>44.044097500000007</v>
      </c>
      <c r="Y40" s="19">
        <v>51.176157500000009</v>
      </c>
      <c r="AA40" s="16"/>
      <c r="AC40" s="32"/>
    </row>
    <row r="41" spans="1:29">
      <c r="A41" s="13" t="s">
        <v>3</v>
      </c>
      <c r="B41" s="13">
        <v>31200</v>
      </c>
      <c r="C41" s="13">
        <v>10903</v>
      </c>
      <c r="D41" s="16">
        <v>0</v>
      </c>
      <c r="E41" s="16">
        <v>0</v>
      </c>
      <c r="F41" s="16">
        <v>0</v>
      </c>
      <c r="G41" s="16">
        <v>0</v>
      </c>
      <c r="I41" s="15">
        <f t="shared" si="0"/>
        <v>0</v>
      </c>
      <c r="J41" s="15">
        <f t="shared" si="1"/>
        <v>0</v>
      </c>
      <c r="K41" s="15">
        <f t="shared" si="2"/>
        <v>0</v>
      </c>
      <c r="M41" s="16">
        <f t="shared" si="3"/>
        <v>0</v>
      </c>
      <c r="N41" s="16">
        <f t="shared" si="4"/>
        <v>0</v>
      </c>
      <c r="O41" s="16">
        <f t="shared" si="5"/>
        <v>0</v>
      </c>
      <c r="P41" s="16">
        <f t="shared" si="6"/>
        <v>0</v>
      </c>
      <c r="Q41" s="19">
        <v>0</v>
      </c>
      <c r="R41" s="19"/>
      <c r="S41" s="26">
        <v>2.6</v>
      </c>
      <c r="U41" s="19">
        <f t="shared" si="7"/>
        <v>0</v>
      </c>
      <c r="V41" s="19">
        <f t="shared" si="8"/>
        <v>0</v>
      </c>
      <c r="W41" s="19">
        <f t="shared" si="9"/>
        <v>0</v>
      </c>
      <c r="X41" s="19">
        <f t="shared" si="10"/>
        <v>0</v>
      </c>
      <c r="Y41" s="19">
        <v>0</v>
      </c>
      <c r="AA41" s="16"/>
      <c r="AC41" s="32"/>
    </row>
    <row r="42" spans="1:29">
      <c r="A42" s="13" t="s">
        <v>3</v>
      </c>
      <c r="B42" s="13">
        <v>31200</v>
      </c>
      <c r="C42" s="13">
        <v>10904</v>
      </c>
      <c r="D42" s="16">
        <v>559008.41</v>
      </c>
      <c r="E42" s="16">
        <v>1392887.3100000003</v>
      </c>
      <c r="F42" s="16">
        <v>1061364.02</v>
      </c>
      <c r="G42" s="16">
        <v>3013259.74</v>
      </c>
      <c r="I42" s="15">
        <f t="shared" si="0"/>
        <v>4.2408479914246592E-3</v>
      </c>
      <c r="J42" s="15">
        <f t="shared" si="1"/>
        <v>1.0566966874245054E-2</v>
      </c>
      <c r="K42" s="15">
        <f t="shared" si="2"/>
        <v>8.0519065399881923E-3</v>
      </c>
      <c r="M42" s="16">
        <f t="shared" si="3"/>
        <v>7791.27</v>
      </c>
      <c r="N42" s="16">
        <f t="shared" si="4"/>
        <v>19413.580000000002</v>
      </c>
      <c r="O42" s="16">
        <f t="shared" si="5"/>
        <v>14792.92</v>
      </c>
      <c r="P42" s="16">
        <f t="shared" si="6"/>
        <v>27204.850000000002</v>
      </c>
      <c r="Q42" s="19">
        <v>41997.770000000004</v>
      </c>
      <c r="R42" s="19"/>
      <c r="S42" s="26">
        <v>2.6</v>
      </c>
      <c r="U42" s="19">
        <f t="shared" si="7"/>
        <v>430.4676675</v>
      </c>
      <c r="V42" s="19">
        <f t="shared" si="8"/>
        <v>757.12962000000016</v>
      </c>
      <c r="W42" s="19">
        <f t="shared" si="9"/>
        <v>192.30796000000001</v>
      </c>
      <c r="X42" s="19">
        <f t="shared" si="10"/>
        <v>1187.5972875000002</v>
      </c>
      <c r="Y42" s="19">
        <v>1379.9052475000003</v>
      </c>
      <c r="AA42" s="16"/>
      <c r="AC42" s="32"/>
    </row>
    <row r="43" spans="1:29">
      <c r="A43" s="13" t="s">
        <v>3</v>
      </c>
      <c r="B43" s="13">
        <v>31200</v>
      </c>
      <c r="C43" s="13">
        <v>10905</v>
      </c>
      <c r="D43" s="16">
        <v>0</v>
      </c>
      <c r="E43" s="16">
        <v>0</v>
      </c>
      <c r="F43" s="16">
        <v>0</v>
      </c>
      <c r="G43" s="16">
        <v>0</v>
      </c>
      <c r="I43" s="15">
        <f t="shared" si="0"/>
        <v>0</v>
      </c>
      <c r="J43" s="15">
        <f t="shared" si="1"/>
        <v>0</v>
      </c>
      <c r="K43" s="15">
        <f t="shared" si="2"/>
        <v>0</v>
      </c>
      <c r="M43" s="16">
        <f t="shared" si="3"/>
        <v>0</v>
      </c>
      <c r="N43" s="16">
        <f t="shared" si="4"/>
        <v>0</v>
      </c>
      <c r="O43" s="16">
        <f t="shared" si="5"/>
        <v>0</v>
      </c>
      <c r="P43" s="16">
        <f t="shared" si="6"/>
        <v>0</v>
      </c>
      <c r="Q43" s="19">
        <v>0</v>
      </c>
      <c r="R43" s="19"/>
      <c r="S43" s="26">
        <v>2.6</v>
      </c>
      <c r="U43" s="19">
        <f t="shared" si="7"/>
        <v>0</v>
      </c>
      <c r="V43" s="19">
        <f t="shared" si="8"/>
        <v>0</v>
      </c>
      <c r="W43" s="19">
        <f t="shared" si="9"/>
        <v>0</v>
      </c>
      <c r="X43" s="19">
        <f t="shared" si="10"/>
        <v>0</v>
      </c>
      <c r="Y43" s="19">
        <v>0</v>
      </c>
      <c r="AA43" s="16"/>
      <c r="AC43" s="32"/>
    </row>
    <row r="44" spans="1:29">
      <c r="A44" s="13" t="s">
        <v>3</v>
      </c>
      <c r="B44" s="13">
        <v>31400</v>
      </c>
      <c r="C44" s="13">
        <v>10301</v>
      </c>
      <c r="D44" s="16">
        <v>81257.83</v>
      </c>
      <c r="E44" s="16">
        <v>211205.04</v>
      </c>
      <c r="F44" s="16">
        <v>245516.71000000005</v>
      </c>
      <c r="G44" s="16">
        <v>537979.58000000007</v>
      </c>
      <c r="I44" s="15">
        <f t="shared" si="0"/>
        <v>6.1645245219660717E-4</v>
      </c>
      <c r="J44" s="15">
        <f t="shared" si="1"/>
        <v>1.6022808488029092E-3</v>
      </c>
      <c r="K44" s="15">
        <f t="shared" si="2"/>
        <v>1.8625820789792602E-3</v>
      </c>
      <c r="M44" s="16">
        <f t="shared" si="3"/>
        <v>1132.54</v>
      </c>
      <c r="N44" s="16">
        <f t="shared" si="4"/>
        <v>2943.7</v>
      </c>
      <c r="O44" s="16">
        <f t="shared" si="5"/>
        <v>3421.93</v>
      </c>
      <c r="P44" s="16">
        <f t="shared" si="6"/>
        <v>4076.24</v>
      </c>
      <c r="Q44" s="19">
        <v>7498.17</v>
      </c>
      <c r="R44" s="19"/>
      <c r="S44" s="26">
        <v>2.6</v>
      </c>
      <c r="U44" s="19">
        <f t="shared" si="7"/>
        <v>62.572835000000005</v>
      </c>
      <c r="V44" s="19">
        <f t="shared" si="8"/>
        <v>114.8043</v>
      </c>
      <c r="W44" s="19">
        <f t="shared" si="9"/>
        <v>44.48509</v>
      </c>
      <c r="X44" s="19">
        <f t="shared" si="10"/>
        <v>177.37713500000001</v>
      </c>
      <c r="Y44" s="19">
        <v>221.86222500000002</v>
      </c>
      <c r="AA44" s="16"/>
      <c r="AC44" s="32"/>
    </row>
    <row r="45" spans="1:29">
      <c r="A45" s="13" t="s">
        <v>3</v>
      </c>
      <c r="B45" s="13">
        <v>31400</v>
      </c>
      <c r="C45" s="13">
        <v>10302</v>
      </c>
      <c r="D45" s="16">
        <v>611691.66</v>
      </c>
      <c r="E45" s="16">
        <v>1589906.4</v>
      </c>
      <c r="F45" s="16">
        <v>1848197.3099999998</v>
      </c>
      <c r="G45" s="16">
        <v>4049795.37</v>
      </c>
      <c r="I45" s="15">
        <f t="shared" si="0"/>
        <v>4.6405229353923593E-3</v>
      </c>
      <c r="J45" s="15">
        <f t="shared" si="1"/>
        <v>1.2061627772278434E-2</v>
      </c>
      <c r="K45" s="15">
        <f t="shared" si="2"/>
        <v>1.402111973569406E-2</v>
      </c>
      <c r="M45" s="16">
        <f t="shared" si="3"/>
        <v>8525.5499999999993</v>
      </c>
      <c r="N45" s="16">
        <f t="shared" si="4"/>
        <v>22159.56</v>
      </c>
      <c r="O45" s="16">
        <f t="shared" si="5"/>
        <v>25759.53</v>
      </c>
      <c r="P45" s="16">
        <f t="shared" si="6"/>
        <v>30685.11</v>
      </c>
      <c r="Q45" s="19">
        <v>56444.639999999999</v>
      </c>
      <c r="R45" s="19"/>
      <c r="S45" s="26">
        <v>2.6</v>
      </c>
      <c r="U45" s="19">
        <f t="shared" si="7"/>
        <v>471.03663749999998</v>
      </c>
      <c r="V45" s="19">
        <f t="shared" si="8"/>
        <v>864.22284000000013</v>
      </c>
      <c r="W45" s="19">
        <f t="shared" si="9"/>
        <v>334.87389000000002</v>
      </c>
      <c r="X45" s="19">
        <f t="shared" si="10"/>
        <v>1335.2594775000002</v>
      </c>
      <c r="Y45" s="19">
        <v>1670.1333675000003</v>
      </c>
      <c r="AA45" s="16"/>
      <c r="AC45" s="32"/>
    </row>
    <row r="46" spans="1:29">
      <c r="A46" s="13" t="s">
        <v>3</v>
      </c>
      <c r="B46" s="13">
        <v>31400</v>
      </c>
      <c r="C46" s="13">
        <v>10303</v>
      </c>
      <c r="D46" s="16">
        <v>595737.38</v>
      </c>
      <c r="E46" s="16">
        <v>1548438.0899999999</v>
      </c>
      <c r="F46" s="16">
        <v>1799992.15</v>
      </c>
      <c r="G46" s="16">
        <v>3944167.6199999996</v>
      </c>
      <c r="I46" s="15">
        <f t="shared" si="0"/>
        <v>4.5194877683317654E-3</v>
      </c>
      <c r="J46" s="15">
        <f t="shared" si="1"/>
        <v>1.1747033580088597E-2</v>
      </c>
      <c r="K46" s="15">
        <f t="shared" si="2"/>
        <v>1.3655417266276285E-2</v>
      </c>
      <c r="M46" s="16">
        <f t="shared" si="3"/>
        <v>8303.18</v>
      </c>
      <c r="N46" s="16">
        <f t="shared" si="4"/>
        <v>21581.59</v>
      </c>
      <c r="O46" s="16">
        <f t="shared" si="5"/>
        <v>25087.67</v>
      </c>
      <c r="P46" s="16">
        <f t="shared" si="6"/>
        <v>29884.77</v>
      </c>
      <c r="Q46" s="19">
        <v>54972.44</v>
      </c>
      <c r="R46" s="19"/>
      <c r="S46" s="26">
        <v>2.6</v>
      </c>
      <c r="U46" s="19">
        <f t="shared" si="7"/>
        <v>458.75069500000006</v>
      </c>
      <c r="V46" s="19">
        <f t="shared" si="8"/>
        <v>841.6820100000001</v>
      </c>
      <c r="W46" s="19">
        <f t="shared" si="9"/>
        <v>326.13970999999998</v>
      </c>
      <c r="X46" s="19">
        <f t="shared" si="10"/>
        <v>1300.4327050000002</v>
      </c>
      <c r="Y46" s="19">
        <v>1626.5724150000001</v>
      </c>
      <c r="AA46" s="16"/>
      <c r="AC46" s="32"/>
    </row>
    <row r="47" spans="1:29">
      <c r="A47" s="13" t="s">
        <v>3</v>
      </c>
      <c r="B47" s="13">
        <v>31400</v>
      </c>
      <c r="C47" s="13">
        <v>10400</v>
      </c>
      <c r="D47" s="16">
        <v>136960.61000000002</v>
      </c>
      <c r="E47" s="16">
        <v>760649.85000000009</v>
      </c>
      <c r="F47" s="16">
        <v>174260.37000000002</v>
      </c>
      <c r="G47" s="16">
        <v>1071870.83</v>
      </c>
      <c r="I47" s="15">
        <f t="shared" si="0"/>
        <v>1.0390346861200103E-3</v>
      </c>
      <c r="J47" s="15">
        <f t="shared" si="1"/>
        <v>5.770575774611277E-3</v>
      </c>
      <c r="K47" s="15">
        <f t="shared" si="2"/>
        <v>1.3220046905902864E-3</v>
      </c>
      <c r="M47" s="16">
        <f t="shared" si="3"/>
        <v>1908.91</v>
      </c>
      <c r="N47" s="16">
        <f t="shared" si="4"/>
        <v>10601.67</v>
      </c>
      <c r="O47" s="16">
        <f t="shared" si="5"/>
        <v>2428.7800000000002</v>
      </c>
      <c r="P47" s="16">
        <f t="shared" si="6"/>
        <v>12510.58</v>
      </c>
      <c r="Q47" s="19">
        <v>14939.36</v>
      </c>
      <c r="R47" s="19"/>
      <c r="S47" s="26">
        <v>2.6</v>
      </c>
      <c r="U47" s="19">
        <f t="shared" si="7"/>
        <v>105.46727750000002</v>
      </c>
      <c r="V47" s="19">
        <f t="shared" si="8"/>
        <v>413.46513000000004</v>
      </c>
      <c r="W47" s="19">
        <f t="shared" si="9"/>
        <v>31.574140000000003</v>
      </c>
      <c r="X47" s="19">
        <f t="shared" si="10"/>
        <v>518.93240750000007</v>
      </c>
      <c r="Y47" s="19">
        <v>550.50654750000012</v>
      </c>
      <c r="AA47" s="16"/>
      <c r="AC47" s="32"/>
    </row>
    <row r="48" spans="1:29">
      <c r="A48" s="13" t="s">
        <v>3</v>
      </c>
      <c r="B48" s="13">
        <v>31400</v>
      </c>
      <c r="C48" s="13">
        <v>10402</v>
      </c>
      <c r="D48" s="16">
        <v>449254.85000000003</v>
      </c>
      <c r="E48" s="16">
        <v>2495064.9999999995</v>
      </c>
      <c r="F48" s="16">
        <v>571604.56999999995</v>
      </c>
      <c r="G48" s="16">
        <v>3515924.4199999995</v>
      </c>
      <c r="I48" s="15">
        <f t="shared" si="0"/>
        <v>3.4082162167475916E-3</v>
      </c>
      <c r="J48" s="15">
        <f t="shared" si="1"/>
        <v>1.8928501261231408E-2</v>
      </c>
      <c r="K48" s="15">
        <f t="shared" si="2"/>
        <v>4.3364071974760724E-3</v>
      </c>
      <c r="M48" s="16">
        <f t="shared" si="3"/>
        <v>6261.56</v>
      </c>
      <c r="N48" s="16">
        <f t="shared" si="4"/>
        <v>34775.35</v>
      </c>
      <c r="O48" s="16">
        <f t="shared" si="5"/>
        <v>7966.83</v>
      </c>
      <c r="P48" s="16">
        <f t="shared" si="6"/>
        <v>41036.909999999996</v>
      </c>
      <c r="Q48" s="19">
        <v>49003.74</v>
      </c>
      <c r="R48" s="19"/>
      <c r="S48" s="26">
        <v>2.6</v>
      </c>
      <c r="U48" s="19">
        <f t="shared" si="7"/>
        <v>345.95119000000005</v>
      </c>
      <c r="V48" s="19">
        <f t="shared" si="8"/>
        <v>1356.2386500000002</v>
      </c>
      <c r="W48" s="19">
        <f t="shared" si="9"/>
        <v>103.56879000000001</v>
      </c>
      <c r="X48" s="19">
        <f t="shared" si="10"/>
        <v>1702.1898400000002</v>
      </c>
      <c r="Y48" s="19">
        <v>1805.7586300000003</v>
      </c>
      <c r="AA48" s="16"/>
      <c r="AC48" s="32"/>
    </row>
    <row r="49" spans="1:29">
      <c r="A49" s="13" t="s">
        <v>3</v>
      </c>
      <c r="B49" s="13">
        <v>31400</v>
      </c>
      <c r="C49" s="13">
        <v>10403</v>
      </c>
      <c r="D49" s="16">
        <v>413046.25</v>
      </c>
      <c r="E49" s="16">
        <v>2293970.2100000004</v>
      </c>
      <c r="F49" s="16">
        <v>525534.92999999993</v>
      </c>
      <c r="G49" s="16">
        <v>3232551.3900000006</v>
      </c>
      <c r="I49" s="15">
        <f t="shared" si="0"/>
        <v>3.1335241623251919E-3</v>
      </c>
      <c r="J49" s="15">
        <f t="shared" si="1"/>
        <v>1.7402920570491066E-2</v>
      </c>
      <c r="K49" s="15">
        <f t="shared" si="2"/>
        <v>3.9869055857567476E-3</v>
      </c>
      <c r="M49" s="16">
        <f t="shared" si="3"/>
        <v>5756.9</v>
      </c>
      <c r="N49" s="16">
        <f t="shared" si="4"/>
        <v>31972.560000000001</v>
      </c>
      <c r="O49" s="16">
        <f t="shared" si="5"/>
        <v>7324.72</v>
      </c>
      <c r="P49" s="16">
        <f t="shared" si="6"/>
        <v>37729.46</v>
      </c>
      <c r="Q49" s="19">
        <v>45054.18</v>
      </c>
      <c r="R49" s="19"/>
      <c r="S49" s="26">
        <v>2.6</v>
      </c>
      <c r="U49" s="19">
        <f t="shared" si="7"/>
        <v>318.06872500000003</v>
      </c>
      <c r="V49" s="19">
        <f t="shared" si="8"/>
        <v>1246.92984</v>
      </c>
      <c r="W49" s="19">
        <f t="shared" si="9"/>
        <v>95.221360000000004</v>
      </c>
      <c r="X49" s="19">
        <f t="shared" si="10"/>
        <v>1564.9985650000001</v>
      </c>
      <c r="Y49" s="19">
        <v>1660.2199250000001</v>
      </c>
      <c r="AA49" s="16"/>
      <c r="AC49" s="32"/>
    </row>
    <row r="50" spans="1:29">
      <c r="A50" s="13" t="s">
        <v>3</v>
      </c>
      <c r="B50" s="13">
        <v>31400</v>
      </c>
      <c r="C50" s="13">
        <v>10801</v>
      </c>
      <c r="D50" s="16">
        <v>8840.75</v>
      </c>
      <c r="E50" s="16">
        <v>106097.87000000001</v>
      </c>
      <c r="F50" s="16">
        <v>75667.39</v>
      </c>
      <c r="G50" s="16">
        <v>190606.01</v>
      </c>
      <c r="I50" s="15">
        <f t="shared" si="0"/>
        <v>6.7069253716929862E-5</v>
      </c>
      <c r="J50" s="15">
        <f t="shared" si="1"/>
        <v>8.0489833575837365E-4</v>
      </c>
      <c r="K50" s="15">
        <f t="shared" si="2"/>
        <v>5.7404127229113838E-4</v>
      </c>
      <c r="M50" s="16">
        <f t="shared" si="3"/>
        <v>123.22</v>
      </c>
      <c r="N50" s="16">
        <f t="shared" si="4"/>
        <v>1478.76</v>
      </c>
      <c r="O50" s="16">
        <f t="shared" si="5"/>
        <v>1054.6300000000001</v>
      </c>
      <c r="P50" s="16">
        <f t="shared" si="6"/>
        <v>1601.98</v>
      </c>
      <c r="Q50" s="19">
        <v>2656.61</v>
      </c>
      <c r="R50" s="19"/>
      <c r="S50" s="26">
        <v>2.6</v>
      </c>
      <c r="U50" s="19">
        <f t="shared" si="7"/>
        <v>6.8079050000000008</v>
      </c>
      <c r="V50" s="19">
        <f t="shared" si="8"/>
        <v>57.671640000000004</v>
      </c>
      <c r="W50" s="19">
        <f t="shared" si="9"/>
        <v>13.710190000000003</v>
      </c>
      <c r="X50" s="19">
        <f t="shared" si="10"/>
        <v>64.479545000000002</v>
      </c>
      <c r="Y50" s="19">
        <v>78.189734999999999</v>
      </c>
      <c r="AA50" s="16"/>
      <c r="AC50" s="32"/>
    </row>
    <row r="51" spans="1:29">
      <c r="A51" s="13" t="s">
        <v>3</v>
      </c>
      <c r="B51" s="13">
        <v>31400</v>
      </c>
      <c r="C51" s="13">
        <v>10802</v>
      </c>
      <c r="D51" s="16">
        <v>5771.54</v>
      </c>
      <c r="E51" s="16">
        <v>69264.34</v>
      </c>
      <c r="F51" s="16">
        <v>49398.27</v>
      </c>
      <c r="G51" s="16">
        <v>124434.15</v>
      </c>
      <c r="I51" s="15">
        <f t="shared" si="0"/>
        <v>4.3785072601013419E-5</v>
      </c>
      <c r="J51" s="15">
        <f t="shared" si="1"/>
        <v>5.2546532737558391E-4</v>
      </c>
      <c r="K51" s="15">
        <f t="shared" si="2"/>
        <v>3.747538504999468E-4</v>
      </c>
      <c r="M51" s="16">
        <f t="shared" si="3"/>
        <v>80.44</v>
      </c>
      <c r="N51" s="16">
        <f t="shared" si="4"/>
        <v>965.38</v>
      </c>
      <c r="O51" s="16">
        <f t="shared" si="5"/>
        <v>688.5</v>
      </c>
      <c r="P51" s="16">
        <f t="shared" si="6"/>
        <v>1045.82</v>
      </c>
      <c r="Q51" s="19">
        <v>1734.32</v>
      </c>
      <c r="R51" s="19"/>
      <c r="S51" s="26">
        <v>2.6</v>
      </c>
      <c r="U51" s="19">
        <f t="shared" si="7"/>
        <v>4.4443100000000006</v>
      </c>
      <c r="V51" s="19">
        <f t="shared" si="8"/>
        <v>37.649820000000005</v>
      </c>
      <c r="W51" s="19">
        <f t="shared" si="9"/>
        <v>8.9504999999999999</v>
      </c>
      <c r="X51" s="19">
        <f t="shared" si="10"/>
        <v>42.094130000000007</v>
      </c>
      <c r="Y51" s="19">
        <v>51.044630000000005</v>
      </c>
      <c r="AA51" s="16"/>
      <c r="AC51" s="32"/>
    </row>
    <row r="52" spans="1:29">
      <c r="A52" s="13" t="s">
        <v>3</v>
      </c>
      <c r="B52" s="13">
        <v>31400</v>
      </c>
      <c r="C52" s="13">
        <v>10803</v>
      </c>
      <c r="D52" s="16">
        <v>250446.5</v>
      </c>
      <c r="E52" s="16">
        <v>3005612.67</v>
      </c>
      <c r="F52" s="16">
        <v>2143557.3400000003</v>
      </c>
      <c r="G52" s="16">
        <v>5399616.5099999998</v>
      </c>
      <c r="I52" s="15">
        <f t="shared" si="0"/>
        <v>1.8999813195732347E-3</v>
      </c>
      <c r="J52" s="15">
        <f t="shared" si="1"/>
        <v>2.2801707857257471E-2</v>
      </c>
      <c r="K52" s="15">
        <f t="shared" si="2"/>
        <v>1.6261831981816847E-2</v>
      </c>
      <c r="M52" s="16">
        <f t="shared" si="3"/>
        <v>3490.64</v>
      </c>
      <c r="N52" s="16">
        <f t="shared" si="4"/>
        <v>41891.19</v>
      </c>
      <c r="O52" s="16">
        <f t="shared" si="5"/>
        <v>29876.16</v>
      </c>
      <c r="P52" s="16">
        <f t="shared" si="6"/>
        <v>45381.83</v>
      </c>
      <c r="Q52" s="19">
        <v>75257.990000000005</v>
      </c>
      <c r="R52" s="19"/>
      <c r="S52" s="26">
        <v>2.6</v>
      </c>
      <c r="U52" s="19">
        <f t="shared" si="7"/>
        <v>192.85785999999999</v>
      </c>
      <c r="V52" s="19">
        <f t="shared" si="8"/>
        <v>1633.7564100000004</v>
      </c>
      <c r="W52" s="19">
        <f t="shared" si="9"/>
        <v>388.39008000000001</v>
      </c>
      <c r="X52" s="19">
        <f t="shared" si="10"/>
        <v>1826.6142700000005</v>
      </c>
      <c r="Y52" s="19">
        <v>2215.0043500000006</v>
      </c>
      <c r="AA52" s="16"/>
      <c r="AC52" s="32"/>
    </row>
    <row r="53" spans="1:29">
      <c r="A53" s="13" t="s">
        <v>3</v>
      </c>
      <c r="B53" s="13">
        <v>31400</v>
      </c>
      <c r="C53" s="13">
        <v>10900</v>
      </c>
      <c r="D53" s="16">
        <v>0</v>
      </c>
      <c r="E53" s="16">
        <v>0</v>
      </c>
      <c r="F53" s="16">
        <v>0</v>
      </c>
      <c r="G53" s="16">
        <v>0</v>
      </c>
      <c r="I53" s="15">
        <f t="shared" si="0"/>
        <v>0</v>
      </c>
      <c r="J53" s="15">
        <f t="shared" si="1"/>
        <v>0</v>
      </c>
      <c r="K53" s="15">
        <f t="shared" si="2"/>
        <v>0</v>
      </c>
      <c r="M53" s="16">
        <f t="shared" si="3"/>
        <v>0</v>
      </c>
      <c r="N53" s="16">
        <f t="shared" si="4"/>
        <v>0</v>
      </c>
      <c r="O53" s="16">
        <f t="shared" si="5"/>
        <v>0</v>
      </c>
      <c r="P53" s="16">
        <f t="shared" si="6"/>
        <v>0</v>
      </c>
      <c r="Q53" s="19">
        <v>0</v>
      </c>
      <c r="R53" s="19"/>
      <c r="S53" s="26">
        <v>0</v>
      </c>
      <c r="U53" s="19">
        <f t="shared" si="7"/>
        <v>0</v>
      </c>
      <c r="V53" s="19">
        <f t="shared" si="8"/>
        <v>0</v>
      </c>
      <c r="W53" s="19">
        <f t="shared" si="9"/>
        <v>0</v>
      </c>
      <c r="X53" s="19">
        <f t="shared" si="10"/>
        <v>0</v>
      </c>
      <c r="Y53" s="19">
        <v>0</v>
      </c>
      <c r="AA53" s="16"/>
      <c r="AC53" s="32"/>
    </row>
    <row r="54" spans="1:29">
      <c r="A54" s="13" t="s">
        <v>3</v>
      </c>
      <c r="B54" s="13">
        <v>31400</v>
      </c>
      <c r="C54" s="13">
        <v>10902</v>
      </c>
      <c r="D54" s="16">
        <v>14015.67</v>
      </c>
      <c r="E54" s="16">
        <v>34923.01</v>
      </c>
      <c r="F54" s="16">
        <v>26610.930000000004</v>
      </c>
      <c r="G54" s="16">
        <v>75549.61</v>
      </c>
      <c r="I54" s="15">
        <f t="shared" si="0"/>
        <v>1.0632814266241692E-4</v>
      </c>
      <c r="J54" s="15">
        <f t="shared" si="1"/>
        <v>2.6493908528675493E-4</v>
      </c>
      <c r="K54" s="15">
        <f t="shared" si="2"/>
        <v>2.0188052097542183E-4</v>
      </c>
      <c r="M54" s="16">
        <f t="shared" si="3"/>
        <v>195.35</v>
      </c>
      <c r="N54" s="16">
        <f t="shared" si="4"/>
        <v>486.74</v>
      </c>
      <c r="O54" s="16">
        <f t="shared" si="5"/>
        <v>370.89</v>
      </c>
      <c r="P54" s="16">
        <f t="shared" si="6"/>
        <v>682.09</v>
      </c>
      <c r="Q54" s="19">
        <v>1052.98</v>
      </c>
      <c r="R54" s="19"/>
      <c r="S54" s="26">
        <v>2.6</v>
      </c>
      <c r="U54" s="19">
        <f t="shared" si="7"/>
        <v>10.793087500000002</v>
      </c>
      <c r="V54" s="19">
        <f t="shared" si="8"/>
        <v>18.982860000000002</v>
      </c>
      <c r="W54" s="19">
        <f t="shared" si="9"/>
        <v>4.8215699999999995</v>
      </c>
      <c r="X54" s="19">
        <f t="shared" si="10"/>
        <v>29.775947500000004</v>
      </c>
      <c r="Y54" s="19">
        <v>34.597517500000002</v>
      </c>
      <c r="AA54" s="16"/>
      <c r="AC54" s="32"/>
    </row>
    <row r="55" spans="1:29">
      <c r="A55" s="13" t="s">
        <v>3</v>
      </c>
      <c r="B55" s="13">
        <v>31400</v>
      </c>
      <c r="C55" s="13">
        <v>10903</v>
      </c>
      <c r="D55" s="16">
        <v>0</v>
      </c>
      <c r="E55" s="16">
        <v>0</v>
      </c>
      <c r="F55" s="16">
        <v>0</v>
      </c>
      <c r="G55" s="16">
        <v>0</v>
      </c>
      <c r="I55" s="15">
        <f t="shared" si="0"/>
        <v>0</v>
      </c>
      <c r="J55" s="15">
        <f t="shared" si="1"/>
        <v>0</v>
      </c>
      <c r="K55" s="15">
        <f t="shared" si="2"/>
        <v>0</v>
      </c>
      <c r="M55" s="16">
        <f t="shared" si="3"/>
        <v>0</v>
      </c>
      <c r="N55" s="16">
        <f t="shared" si="4"/>
        <v>0</v>
      </c>
      <c r="O55" s="16">
        <f t="shared" si="5"/>
        <v>0</v>
      </c>
      <c r="P55" s="16">
        <f t="shared" si="6"/>
        <v>0</v>
      </c>
      <c r="Q55" s="19">
        <v>0</v>
      </c>
      <c r="R55" s="19"/>
      <c r="S55" s="26">
        <v>2.6</v>
      </c>
      <c r="U55" s="19">
        <f t="shared" si="7"/>
        <v>0</v>
      </c>
      <c r="V55" s="19">
        <f t="shared" si="8"/>
        <v>0</v>
      </c>
      <c r="W55" s="19">
        <f t="shared" si="9"/>
        <v>0</v>
      </c>
      <c r="X55" s="19">
        <f t="shared" si="10"/>
        <v>0</v>
      </c>
      <c r="Y55" s="19">
        <v>0</v>
      </c>
      <c r="AA55" s="16"/>
      <c r="AC55" s="32"/>
    </row>
    <row r="56" spans="1:29">
      <c r="A56" s="13" t="s">
        <v>3</v>
      </c>
      <c r="B56" s="13">
        <v>31400</v>
      </c>
      <c r="C56" s="13">
        <v>10904</v>
      </c>
      <c r="D56" s="16">
        <v>176542.18</v>
      </c>
      <c r="E56" s="16">
        <v>439892.04</v>
      </c>
      <c r="F56" s="16">
        <v>335192.65999999992</v>
      </c>
      <c r="G56" s="16">
        <v>951626.87999999989</v>
      </c>
      <c r="I56" s="15">
        <f t="shared" si="0"/>
        <v>1.3393153592353476E-3</v>
      </c>
      <c r="J56" s="15">
        <f t="shared" si="1"/>
        <v>3.3371864195704953E-3</v>
      </c>
      <c r="K56" s="15">
        <f t="shared" si="2"/>
        <v>2.542897554799378E-3</v>
      </c>
      <c r="M56" s="16">
        <f t="shared" si="3"/>
        <v>2460.58</v>
      </c>
      <c r="N56" s="16">
        <f t="shared" si="4"/>
        <v>6131.06</v>
      </c>
      <c r="O56" s="16">
        <f t="shared" si="5"/>
        <v>4671.8</v>
      </c>
      <c r="P56" s="16">
        <f t="shared" si="6"/>
        <v>8591.64</v>
      </c>
      <c r="Q56" s="19">
        <v>13263.439999999999</v>
      </c>
      <c r="R56" s="19"/>
      <c r="S56" s="26">
        <v>2.6</v>
      </c>
      <c r="U56" s="19">
        <f t="shared" si="7"/>
        <v>135.947045</v>
      </c>
      <c r="V56" s="19">
        <f t="shared" si="8"/>
        <v>239.11134000000004</v>
      </c>
      <c r="W56" s="19">
        <f t="shared" si="9"/>
        <v>60.733400000000003</v>
      </c>
      <c r="X56" s="19">
        <f t="shared" si="10"/>
        <v>375.05838500000004</v>
      </c>
      <c r="Y56" s="19">
        <v>435.79178500000006</v>
      </c>
      <c r="AA56" s="16"/>
      <c r="AC56" s="32"/>
    </row>
    <row r="57" spans="1:29">
      <c r="A57" s="13" t="s">
        <v>3</v>
      </c>
      <c r="B57" s="13">
        <v>31400</v>
      </c>
      <c r="C57" s="13">
        <v>10905</v>
      </c>
      <c r="D57" s="16">
        <v>0</v>
      </c>
      <c r="E57" s="16">
        <v>0</v>
      </c>
      <c r="F57" s="16">
        <v>0</v>
      </c>
      <c r="G57" s="16">
        <v>0</v>
      </c>
      <c r="I57" s="15">
        <f t="shared" si="0"/>
        <v>0</v>
      </c>
      <c r="J57" s="15">
        <f t="shared" si="1"/>
        <v>0</v>
      </c>
      <c r="K57" s="15">
        <f t="shared" si="2"/>
        <v>0</v>
      </c>
      <c r="M57" s="16">
        <f t="shared" si="3"/>
        <v>0</v>
      </c>
      <c r="N57" s="16">
        <f t="shared" si="4"/>
        <v>0</v>
      </c>
      <c r="O57" s="16">
        <f t="shared" si="5"/>
        <v>0</v>
      </c>
      <c r="P57" s="16">
        <f t="shared" si="6"/>
        <v>0</v>
      </c>
      <c r="Q57" s="19">
        <v>0</v>
      </c>
      <c r="R57" s="19"/>
      <c r="S57" s="26">
        <v>2.6</v>
      </c>
      <c r="U57" s="19">
        <f t="shared" si="7"/>
        <v>0</v>
      </c>
      <c r="V57" s="19">
        <f t="shared" si="8"/>
        <v>0</v>
      </c>
      <c r="W57" s="19">
        <f t="shared" si="9"/>
        <v>0</v>
      </c>
      <c r="X57" s="19">
        <f t="shared" si="10"/>
        <v>0</v>
      </c>
      <c r="Y57" s="19">
        <v>0</v>
      </c>
      <c r="AA57" s="16"/>
      <c r="AC57" s="32"/>
    </row>
    <row r="58" spans="1:29">
      <c r="A58" s="13" t="s">
        <v>3</v>
      </c>
      <c r="B58" s="13">
        <v>31500</v>
      </c>
      <c r="C58" s="13">
        <v>10301</v>
      </c>
      <c r="D58" s="16">
        <v>81211.850000000006</v>
      </c>
      <c r="E58" s="16">
        <v>211085.49999999994</v>
      </c>
      <c r="F58" s="16">
        <v>245377.75999999998</v>
      </c>
      <c r="G58" s="16">
        <v>537675.11</v>
      </c>
      <c r="I58" s="15">
        <f t="shared" si="0"/>
        <v>6.1610363062763345E-4</v>
      </c>
      <c r="J58" s="15">
        <f t="shared" si="1"/>
        <v>1.6013739734145852E-3</v>
      </c>
      <c r="K58" s="15">
        <f t="shared" si="2"/>
        <v>1.8615279520325676E-3</v>
      </c>
      <c r="M58" s="16">
        <f t="shared" si="3"/>
        <v>1131.9000000000001</v>
      </c>
      <c r="N58" s="16">
        <f t="shared" si="4"/>
        <v>2942.04</v>
      </c>
      <c r="O58" s="16">
        <f t="shared" si="5"/>
        <v>3419.99</v>
      </c>
      <c r="P58" s="16">
        <f t="shared" si="6"/>
        <v>4073.94</v>
      </c>
      <c r="Q58" s="19">
        <v>7493.93</v>
      </c>
      <c r="R58" s="19"/>
      <c r="S58" s="26">
        <v>2.4</v>
      </c>
      <c r="U58" s="19">
        <f t="shared" si="7"/>
        <v>57.726900000000008</v>
      </c>
      <c r="V58" s="19">
        <f t="shared" si="8"/>
        <v>105.91343999999999</v>
      </c>
      <c r="W58" s="19">
        <f t="shared" si="9"/>
        <v>41.039879999999997</v>
      </c>
      <c r="X58" s="19">
        <f t="shared" si="10"/>
        <v>163.64034000000001</v>
      </c>
      <c r="Y58" s="19">
        <v>204.68022000000002</v>
      </c>
      <c r="AA58" s="16"/>
      <c r="AC58" s="32"/>
    </row>
    <row r="59" spans="1:29">
      <c r="A59" s="13" t="s">
        <v>3</v>
      </c>
      <c r="B59" s="13">
        <v>31500</v>
      </c>
      <c r="C59" s="13">
        <v>10302</v>
      </c>
      <c r="D59" s="16">
        <v>120062.63</v>
      </c>
      <c r="E59" s="16">
        <v>312066.28000000003</v>
      </c>
      <c r="F59" s="16">
        <v>362763.53</v>
      </c>
      <c r="G59" s="16">
        <v>794892.44000000006</v>
      </c>
      <c r="I59" s="15">
        <f t="shared" si="0"/>
        <v>9.1084025601808379E-4</v>
      </c>
      <c r="J59" s="15">
        <f t="shared" si="1"/>
        <v>2.3674521403521734E-3</v>
      </c>
      <c r="K59" s="15">
        <f t="shared" si="2"/>
        <v>2.752060541562548E-3</v>
      </c>
      <c r="M59" s="16">
        <f t="shared" si="3"/>
        <v>1673.39</v>
      </c>
      <c r="N59" s="16">
        <f t="shared" si="4"/>
        <v>4349.47</v>
      </c>
      <c r="O59" s="16">
        <f t="shared" si="5"/>
        <v>5056.07</v>
      </c>
      <c r="P59" s="16">
        <f t="shared" si="6"/>
        <v>6022.8600000000006</v>
      </c>
      <c r="Q59" s="19">
        <v>11078.93</v>
      </c>
      <c r="R59" s="19"/>
      <c r="S59" s="26">
        <v>2.4</v>
      </c>
      <c r="U59" s="19">
        <f t="shared" si="7"/>
        <v>85.342890000000011</v>
      </c>
      <c r="V59" s="19">
        <f t="shared" si="8"/>
        <v>156.58091999999999</v>
      </c>
      <c r="W59" s="19">
        <f t="shared" si="9"/>
        <v>60.672839999999994</v>
      </c>
      <c r="X59" s="19">
        <f t="shared" si="10"/>
        <v>241.92381</v>
      </c>
      <c r="Y59" s="19">
        <v>302.59665000000001</v>
      </c>
      <c r="AA59" s="16"/>
      <c r="AC59" s="32"/>
    </row>
    <row r="60" spans="1:29">
      <c r="A60" s="13" t="s">
        <v>3</v>
      </c>
      <c r="B60" s="13">
        <v>31500</v>
      </c>
      <c r="C60" s="13">
        <v>10303</v>
      </c>
      <c r="D60" s="16">
        <v>103326.95000000001</v>
      </c>
      <c r="E60" s="16">
        <v>268566.99</v>
      </c>
      <c r="F60" s="16">
        <v>312197.4800000001</v>
      </c>
      <c r="G60" s="16">
        <v>684091.42000000016</v>
      </c>
      <c r="I60" s="15">
        <f t="shared" si="0"/>
        <v>7.8387709474270022E-4</v>
      </c>
      <c r="J60" s="15">
        <f t="shared" si="1"/>
        <v>2.0374501702120481E-3</v>
      </c>
      <c r="K60" s="15">
        <f t="shared" si="2"/>
        <v>2.3684474728847826E-3</v>
      </c>
      <c r="M60" s="16">
        <f t="shared" si="3"/>
        <v>1440.14</v>
      </c>
      <c r="N60" s="16">
        <f t="shared" si="4"/>
        <v>3743.19</v>
      </c>
      <c r="O60" s="16">
        <f t="shared" si="5"/>
        <v>4351.3</v>
      </c>
      <c r="P60" s="16">
        <f t="shared" si="6"/>
        <v>5183.33</v>
      </c>
      <c r="Q60" s="19">
        <v>9534.630000000001</v>
      </c>
      <c r="R60" s="19"/>
      <c r="S60" s="26">
        <v>2.4</v>
      </c>
      <c r="U60" s="19">
        <f t="shared" si="7"/>
        <v>73.447140000000005</v>
      </c>
      <c r="V60" s="19">
        <f t="shared" si="8"/>
        <v>134.75483999999997</v>
      </c>
      <c r="W60" s="19">
        <f t="shared" si="9"/>
        <v>52.215600000000002</v>
      </c>
      <c r="X60" s="19">
        <f t="shared" si="10"/>
        <v>208.20197999999999</v>
      </c>
      <c r="Y60" s="19">
        <v>260.41757999999999</v>
      </c>
      <c r="AA60" s="16"/>
      <c r="AC60" s="32"/>
    </row>
    <row r="61" spans="1:29">
      <c r="A61" s="13" t="s">
        <v>3</v>
      </c>
      <c r="B61" s="13">
        <v>31500</v>
      </c>
      <c r="C61" s="13">
        <v>10400</v>
      </c>
      <c r="D61" s="16">
        <v>51322.67</v>
      </c>
      <c r="E61" s="16">
        <v>285035.13</v>
      </c>
      <c r="F61" s="16">
        <v>65299.85</v>
      </c>
      <c r="G61" s="16">
        <v>401657.64999999997</v>
      </c>
      <c r="I61" s="15">
        <f t="shared" si="0"/>
        <v>3.8935307249501053E-4</v>
      </c>
      <c r="J61" s="15">
        <f t="shared" si="1"/>
        <v>2.1623836724495192E-3</v>
      </c>
      <c r="K61" s="15">
        <f t="shared" si="2"/>
        <v>4.9538921554477414E-4</v>
      </c>
      <c r="M61" s="16">
        <f t="shared" si="3"/>
        <v>715.32</v>
      </c>
      <c r="N61" s="16">
        <f t="shared" si="4"/>
        <v>3972.72</v>
      </c>
      <c r="O61" s="16">
        <f t="shared" si="5"/>
        <v>910.13</v>
      </c>
      <c r="P61" s="16">
        <f t="shared" si="6"/>
        <v>4688.04</v>
      </c>
      <c r="Q61" s="19">
        <v>5598.17</v>
      </c>
      <c r="R61" s="19"/>
      <c r="S61" s="26">
        <v>2.4</v>
      </c>
      <c r="U61" s="19">
        <f t="shared" si="7"/>
        <v>36.481320000000004</v>
      </c>
      <c r="V61" s="19">
        <f t="shared" si="8"/>
        <v>143.01791999999998</v>
      </c>
      <c r="W61" s="19">
        <f t="shared" si="9"/>
        <v>10.921559999999999</v>
      </c>
      <c r="X61" s="19">
        <f t="shared" si="10"/>
        <v>179.49923999999999</v>
      </c>
      <c r="Y61" s="19">
        <v>190.42079999999999</v>
      </c>
      <c r="AA61" s="16"/>
      <c r="AC61" s="32"/>
    </row>
    <row r="62" spans="1:29">
      <c r="A62" s="13" t="s">
        <v>3</v>
      </c>
      <c r="B62" s="13">
        <v>31500</v>
      </c>
      <c r="C62" s="13">
        <v>10402</v>
      </c>
      <c r="D62" s="16">
        <v>121591.1</v>
      </c>
      <c r="E62" s="16">
        <v>675290.86</v>
      </c>
      <c r="F62" s="16">
        <v>154705.13</v>
      </c>
      <c r="G62" s="16">
        <v>951587.09</v>
      </c>
      <c r="I62" s="15">
        <f t="shared" si="0"/>
        <v>9.224358041592162E-4</v>
      </c>
      <c r="J62" s="15">
        <f t="shared" si="1"/>
        <v>5.123010380574472E-3</v>
      </c>
      <c r="K62" s="15">
        <f t="shared" si="2"/>
        <v>1.1736512869700668E-3</v>
      </c>
      <c r="M62" s="16">
        <f t="shared" si="3"/>
        <v>1694.69</v>
      </c>
      <c r="N62" s="16">
        <f t="shared" si="4"/>
        <v>9411.9699999999993</v>
      </c>
      <c r="O62" s="16">
        <f t="shared" si="5"/>
        <v>2156.23</v>
      </c>
      <c r="P62" s="16">
        <f t="shared" si="6"/>
        <v>11106.66</v>
      </c>
      <c r="Q62" s="19">
        <v>13262.89</v>
      </c>
      <c r="R62" s="19"/>
      <c r="S62" s="26">
        <v>2.4</v>
      </c>
      <c r="U62" s="19">
        <f t="shared" si="7"/>
        <v>86.429190000000006</v>
      </c>
      <c r="V62" s="19">
        <f t="shared" si="8"/>
        <v>338.83091999999999</v>
      </c>
      <c r="W62" s="19">
        <f t="shared" si="9"/>
        <v>25.874760000000002</v>
      </c>
      <c r="X62" s="19">
        <f t="shared" si="10"/>
        <v>425.26011</v>
      </c>
      <c r="Y62" s="19">
        <v>451.13486999999998</v>
      </c>
      <c r="AA62" s="16"/>
      <c r="AC62" s="32"/>
    </row>
    <row r="63" spans="1:29">
      <c r="A63" s="13" t="s">
        <v>3</v>
      </c>
      <c r="B63" s="13">
        <v>31500</v>
      </c>
      <c r="C63" s="13">
        <v>10403</v>
      </c>
      <c r="D63" s="16">
        <v>114881.31</v>
      </c>
      <c r="E63" s="16">
        <v>638026.16</v>
      </c>
      <c r="F63" s="16">
        <v>146167.99999999997</v>
      </c>
      <c r="G63" s="16">
        <v>899075.47</v>
      </c>
      <c r="I63" s="15">
        <f t="shared" si="0"/>
        <v>8.71532814266128E-4</v>
      </c>
      <c r="J63" s="15">
        <f t="shared" si="1"/>
        <v>4.8403063544471322E-3</v>
      </c>
      <c r="K63" s="15">
        <f t="shared" si="2"/>
        <v>1.1088854087375167E-3</v>
      </c>
      <c r="M63" s="16">
        <f t="shared" si="3"/>
        <v>1601.18</v>
      </c>
      <c r="N63" s="16">
        <f t="shared" si="4"/>
        <v>8892.59</v>
      </c>
      <c r="O63" s="16">
        <f t="shared" si="5"/>
        <v>2037.24</v>
      </c>
      <c r="P63" s="16">
        <f t="shared" si="6"/>
        <v>10493.77</v>
      </c>
      <c r="Q63" s="19">
        <v>12531.01</v>
      </c>
      <c r="R63" s="19"/>
      <c r="S63" s="26">
        <v>2.4</v>
      </c>
      <c r="U63" s="19">
        <f t="shared" si="7"/>
        <v>81.660179999999997</v>
      </c>
      <c r="V63" s="19">
        <f t="shared" si="8"/>
        <v>320.13323999999994</v>
      </c>
      <c r="W63" s="19">
        <f t="shared" si="9"/>
        <v>24.44688</v>
      </c>
      <c r="X63" s="19">
        <f t="shared" si="10"/>
        <v>401.79341999999997</v>
      </c>
      <c r="Y63" s="19">
        <v>426.24029999999999</v>
      </c>
      <c r="AA63" s="16"/>
      <c r="AC63" s="32"/>
    </row>
    <row r="64" spans="1:29">
      <c r="A64" s="13" t="s">
        <v>3</v>
      </c>
      <c r="B64" s="13">
        <v>31500</v>
      </c>
      <c r="C64" s="13">
        <v>10801</v>
      </c>
      <c r="D64" s="16">
        <v>2499.8200000000002</v>
      </c>
      <c r="E64" s="16">
        <v>30000.390000000007</v>
      </c>
      <c r="F64" s="16">
        <v>21395.82</v>
      </c>
      <c r="G64" s="16">
        <v>53896.030000000006</v>
      </c>
      <c r="I64" s="15">
        <f t="shared" si="0"/>
        <v>1.8964574479162469E-5</v>
      </c>
      <c r="J64" s="15">
        <f t="shared" si="1"/>
        <v>2.2759423900877706E-4</v>
      </c>
      <c r="K64" s="15">
        <f t="shared" si="2"/>
        <v>1.6231673557806319E-4</v>
      </c>
      <c r="M64" s="16">
        <f t="shared" si="3"/>
        <v>34.840000000000003</v>
      </c>
      <c r="N64" s="16">
        <f t="shared" si="4"/>
        <v>418.14</v>
      </c>
      <c r="O64" s="16">
        <f t="shared" si="5"/>
        <v>298.20999999999998</v>
      </c>
      <c r="P64" s="16">
        <f t="shared" si="6"/>
        <v>452.98</v>
      </c>
      <c r="Q64" s="19">
        <v>751.19</v>
      </c>
      <c r="R64" s="19"/>
      <c r="S64" s="26">
        <v>2.4</v>
      </c>
      <c r="U64" s="19">
        <f t="shared" si="7"/>
        <v>1.77684</v>
      </c>
      <c r="V64" s="19">
        <f t="shared" si="8"/>
        <v>15.053039999999999</v>
      </c>
      <c r="W64" s="19">
        <f t="shared" si="9"/>
        <v>3.5785199999999997</v>
      </c>
      <c r="X64" s="19">
        <f t="shared" si="10"/>
        <v>16.829879999999999</v>
      </c>
      <c r="Y64" s="19">
        <v>20.4084</v>
      </c>
      <c r="AA64" s="16"/>
      <c r="AC64" s="32"/>
    </row>
    <row r="65" spans="1:29">
      <c r="A65" s="13" t="s">
        <v>3</v>
      </c>
      <c r="B65" s="13">
        <v>31500</v>
      </c>
      <c r="C65" s="13">
        <v>10802</v>
      </c>
      <c r="D65" s="16">
        <v>5745.8899999999994</v>
      </c>
      <c r="E65" s="16">
        <v>68956.460000000006</v>
      </c>
      <c r="F65" s="16">
        <v>49178.729999999996</v>
      </c>
      <c r="G65" s="16">
        <v>123881.08</v>
      </c>
      <c r="I65" s="15">
        <f t="shared" si="0"/>
        <v>4.359048205633799E-5</v>
      </c>
      <c r="J65" s="15">
        <f t="shared" si="1"/>
        <v>5.2312963392939801E-4</v>
      </c>
      <c r="K65" s="15">
        <f t="shared" si="2"/>
        <v>3.7308833751054939E-4</v>
      </c>
      <c r="M65" s="16">
        <f t="shared" si="3"/>
        <v>80.08</v>
      </c>
      <c r="N65" s="16">
        <f t="shared" si="4"/>
        <v>961.09</v>
      </c>
      <c r="O65" s="16">
        <f t="shared" si="5"/>
        <v>685.44</v>
      </c>
      <c r="P65" s="16">
        <f t="shared" si="6"/>
        <v>1041.17</v>
      </c>
      <c r="Q65" s="19">
        <v>1726.6100000000001</v>
      </c>
      <c r="R65" s="19"/>
      <c r="S65" s="26">
        <v>2.4</v>
      </c>
      <c r="U65" s="19">
        <f t="shared" si="7"/>
        <v>4.0840799999999993</v>
      </c>
      <c r="V65" s="19">
        <f t="shared" si="8"/>
        <v>34.599240000000002</v>
      </c>
      <c r="W65" s="19">
        <f t="shared" si="9"/>
        <v>8.2252799999999997</v>
      </c>
      <c r="X65" s="19">
        <f t="shared" si="10"/>
        <v>38.683320000000002</v>
      </c>
      <c r="Y65" s="19">
        <v>46.9086</v>
      </c>
      <c r="AA65" s="16"/>
      <c r="AC65" s="32"/>
    </row>
    <row r="66" spans="1:29">
      <c r="A66" s="13" t="s">
        <v>3</v>
      </c>
      <c r="B66" s="13">
        <v>31500</v>
      </c>
      <c r="C66" s="13">
        <v>10803</v>
      </c>
      <c r="D66" s="16">
        <v>100653.64000000001</v>
      </c>
      <c r="E66" s="16">
        <v>1207946</v>
      </c>
      <c r="F66" s="16">
        <v>861488.74999999988</v>
      </c>
      <c r="G66" s="16">
        <v>2170088.39</v>
      </c>
      <c r="I66" s="15">
        <f t="shared" si="0"/>
        <v>7.6359635988943483E-4</v>
      </c>
      <c r="J66" s="15">
        <f t="shared" si="1"/>
        <v>9.163932556666636E-3</v>
      </c>
      <c r="K66" s="15">
        <f t="shared" si="2"/>
        <v>6.5355775865204597E-3</v>
      </c>
      <c r="M66" s="16">
        <f t="shared" si="3"/>
        <v>1402.88</v>
      </c>
      <c r="N66" s="16">
        <f t="shared" si="4"/>
        <v>16835.93</v>
      </c>
      <c r="O66" s="16">
        <f t="shared" si="5"/>
        <v>12007.13</v>
      </c>
      <c r="P66" s="16">
        <f t="shared" si="6"/>
        <v>18238.810000000001</v>
      </c>
      <c r="Q66" s="19">
        <v>30245.940000000002</v>
      </c>
      <c r="R66" s="19"/>
      <c r="S66" s="26">
        <v>2.4</v>
      </c>
      <c r="U66" s="19">
        <f t="shared" si="7"/>
        <v>71.546880000000002</v>
      </c>
      <c r="V66" s="19">
        <f t="shared" si="8"/>
        <v>606.09348</v>
      </c>
      <c r="W66" s="19">
        <f t="shared" si="9"/>
        <v>144.08555999999999</v>
      </c>
      <c r="X66" s="19">
        <f t="shared" si="10"/>
        <v>677.64035999999999</v>
      </c>
      <c r="Y66" s="19">
        <v>821.72591999999997</v>
      </c>
      <c r="AA66" s="16"/>
      <c r="AC66" s="32"/>
    </row>
    <row r="67" spans="1:29">
      <c r="A67" s="13" t="s">
        <v>3</v>
      </c>
      <c r="B67" s="13">
        <v>31500</v>
      </c>
      <c r="C67" s="13">
        <v>10900</v>
      </c>
      <c r="D67" s="16">
        <v>0</v>
      </c>
      <c r="E67" s="16">
        <v>0</v>
      </c>
      <c r="F67" s="16">
        <v>0</v>
      </c>
      <c r="G67" s="16">
        <v>0</v>
      </c>
      <c r="I67" s="15">
        <f t="shared" si="0"/>
        <v>0</v>
      </c>
      <c r="J67" s="15">
        <f t="shared" si="1"/>
        <v>0</v>
      </c>
      <c r="K67" s="15">
        <f t="shared" si="2"/>
        <v>0</v>
      </c>
      <c r="M67" s="16">
        <f t="shared" si="3"/>
        <v>0</v>
      </c>
      <c r="N67" s="16">
        <f t="shared" si="4"/>
        <v>0</v>
      </c>
      <c r="O67" s="16">
        <f t="shared" si="5"/>
        <v>0</v>
      </c>
      <c r="P67" s="16">
        <f t="shared" si="6"/>
        <v>0</v>
      </c>
      <c r="Q67" s="19">
        <v>0</v>
      </c>
      <c r="R67" s="19"/>
      <c r="S67" s="26">
        <v>2.4</v>
      </c>
      <c r="U67" s="19">
        <f t="shared" si="7"/>
        <v>0</v>
      </c>
      <c r="V67" s="19">
        <f t="shared" si="8"/>
        <v>0</v>
      </c>
      <c r="W67" s="19">
        <f t="shared" si="9"/>
        <v>0</v>
      </c>
      <c r="X67" s="19">
        <f t="shared" si="10"/>
        <v>0</v>
      </c>
      <c r="Y67" s="19">
        <v>0</v>
      </c>
      <c r="AA67" s="16"/>
      <c r="AC67" s="32"/>
    </row>
    <row r="68" spans="1:29">
      <c r="A68" s="13" t="s">
        <v>3</v>
      </c>
      <c r="B68" s="13">
        <v>31500</v>
      </c>
      <c r="C68" s="13">
        <v>10902</v>
      </c>
      <c r="D68" s="16">
        <v>32733.070000000003</v>
      </c>
      <c r="E68" s="16">
        <v>81561.33</v>
      </c>
      <c r="F68" s="16">
        <v>62148.79</v>
      </c>
      <c r="G68" s="16">
        <v>176443.19</v>
      </c>
      <c r="I68" s="15">
        <f t="shared" si="0"/>
        <v>2.4832537700579993E-4</v>
      </c>
      <c r="J68" s="15">
        <f t="shared" si="1"/>
        <v>6.1875491731586607E-4</v>
      </c>
      <c r="K68" s="15">
        <f t="shared" si="2"/>
        <v>4.7148408955237885E-4</v>
      </c>
      <c r="M68" s="16">
        <f t="shared" si="3"/>
        <v>456.22</v>
      </c>
      <c r="N68" s="16">
        <f t="shared" si="4"/>
        <v>1136.77</v>
      </c>
      <c r="O68" s="16">
        <f t="shared" si="5"/>
        <v>866.21</v>
      </c>
      <c r="P68" s="16">
        <f t="shared" si="6"/>
        <v>1592.99</v>
      </c>
      <c r="Q68" s="19">
        <v>2459.1999999999998</v>
      </c>
      <c r="R68" s="19"/>
      <c r="S68" s="26">
        <v>2.4</v>
      </c>
      <c r="U68" s="19">
        <f t="shared" si="7"/>
        <v>23.267219999999998</v>
      </c>
      <c r="V68" s="19">
        <f t="shared" si="8"/>
        <v>40.923719999999996</v>
      </c>
      <c r="W68" s="19">
        <f t="shared" si="9"/>
        <v>10.39452</v>
      </c>
      <c r="X68" s="19">
        <f t="shared" si="10"/>
        <v>64.190939999999998</v>
      </c>
      <c r="Y68" s="19">
        <v>74.585459999999998</v>
      </c>
      <c r="AA68" s="16"/>
      <c r="AC68" s="32"/>
    </row>
    <row r="69" spans="1:29">
      <c r="A69" s="13" t="s">
        <v>3</v>
      </c>
      <c r="B69" s="13">
        <v>31500</v>
      </c>
      <c r="C69" s="13">
        <v>10903</v>
      </c>
      <c r="D69" s="16">
        <v>0</v>
      </c>
      <c r="E69" s="16">
        <v>0</v>
      </c>
      <c r="F69" s="16">
        <v>0</v>
      </c>
      <c r="G69" s="16">
        <v>0</v>
      </c>
      <c r="I69" s="15">
        <f t="shared" si="0"/>
        <v>0</v>
      </c>
      <c r="J69" s="15">
        <f t="shared" si="1"/>
        <v>0</v>
      </c>
      <c r="K69" s="15">
        <f t="shared" si="2"/>
        <v>0</v>
      </c>
      <c r="M69" s="16">
        <f t="shared" si="3"/>
        <v>0</v>
      </c>
      <c r="N69" s="16">
        <f t="shared" si="4"/>
        <v>0</v>
      </c>
      <c r="O69" s="16">
        <f t="shared" si="5"/>
        <v>0</v>
      </c>
      <c r="P69" s="16">
        <f t="shared" si="6"/>
        <v>0</v>
      </c>
      <c r="Q69" s="19">
        <v>0</v>
      </c>
      <c r="R69" s="19"/>
      <c r="S69" s="26">
        <v>2.4</v>
      </c>
      <c r="U69" s="19">
        <f t="shared" si="7"/>
        <v>0</v>
      </c>
      <c r="V69" s="19">
        <f t="shared" si="8"/>
        <v>0</v>
      </c>
      <c r="W69" s="19">
        <f t="shared" si="9"/>
        <v>0</v>
      </c>
      <c r="X69" s="19">
        <f t="shared" si="10"/>
        <v>0</v>
      </c>
      <c r="Y69" s="19">
        <v>0</v>
      </c>
      <c r="AA69" s="16"/>
      <c r="AC69" s="32"/>
    </row>
    <row r="70" spans="1:29">
      <c r="A70" s="13" t="s">
        <v>3</v>
      </c>
      <c r="B70" s="13">
        <v>31500</v>
      </c>
      <c r="C70" s="13">
        <v>10904</v>
      </c>
      <c r="D70" s="16">
        <v>70002.31</v>
      </c>
      <c r="E70" s="16">
        <v>174425.50999999998</v>
      </c>
      <c r="F70" s="16">
        <v>132910.23000000001</v>
      </c>
      <c r="G70" s="16">
        <v>377338.05</v>
      </c>
      <c r="I70" s="15">
        <f t="shared" si="0"/>
        <v>5.3106384528022799E-4</v>
      </c>
      <c r="J70" s="15">
        <f t="shared" si="1"/>
        <v>1.3232575047246993E-3</v>
      </c>
      <c r="K70" s="15">
        <f t="shared" si="2"/>
        <v>1.0083069804536382E-3</v>
      </c>
      <c r="M70" s="16">
        <f t="shared" si="3"/>
        <v>975.67</v>
      </c>
      <c r="N70" s="16">
        <f t="shared" si="4"/>
        <v>2431.08</v>
      </c>
      <c r="O70" s="16">
        <f t="shared" si="5"/>
        <v>1852.46</v>
      </c>
      <c r="P70" s="16">
        <f t="shared" si="6"/>
        <v>3406.75</v>
      </c>
      <c r="Q70" s="19">
        <v>5259.21</v>
      </c>
      <c r="R70" s="19"/>
      <c r="S70" s="26">
        <v>2.4</v>
      </c>
      <c r="U70" s="19">
        <f t="shared" si="7"/>
        <v>49.759169999999997</v>
      </c>
      <c r="V70" s="19">
        <f t="shared" si="8"/>
        <v>87.518879999999996</v>
      </c>
      <c r="W70" s="19">
        <f t="shared" si="9"/>
        <v>22.229519999999997</v>
      </c>
      <c r="X70" s="19">
        <f t="shared" si="10"/>
        <v>137.27805000000001</v>
      </c>
      <c r="Y70" s="19">
        <v>159.50757000000002</v>
      </c>
      <c r="AA70" s="16"/>
      <c r="AC70" s="32"/>
    </row>
    <row r="71" spans="1:29">
      <c r="A71" s="13" t="s">
        <v>3</v>
      </c>
      <c r="B71" s="13">
        <v>31500</v>
      </c>
      <c r="C71" s="13">
        <v>10905</v>
      </c>
      <c r="D71" s="16">
        <v>0</v>
      </c>
      <c r="E71" s="16">
        <v>0</v>
      </c>
      <c r="F71" s="16">
        <v>0</v>
      </c>
      <c r="G71" s="16">
        <v>0</v>
      </c>
      <c r="I71" s="15">
        <f t="shared" si="0"/>
        <v>0</v>
      </c>
      <c r="J71" s="15">
        <f t="shared" si="1"/>
        <v>0</v>
      </c>
      <c r="K71" s="15">
        <f t="shared" si="2"/>
        <v>0</v>
      </c>
      <c r="M71" s="16">
        <f t="shared" si="3"/>
        <v>0</v>
      </c>
      <c r="N71" s="16">
        <f t="shared" si="4"/>
        <v>0</v>
      </c>
      <c r="O71" s="16">
        <f t="shared" si="5"/>
        <v>0</v>
      </c>
      <c r="P71" s="16">
        <f t="shared" si="6"/>
        <v>0</v>
      </c>
      <c r="Q71" s="19">
        <v>0</v>
      </c>
      <c r="R71" s="19"/>
      <c r="S71" s="26">
        <v>2.4</v>
      </c>
      <c r="U71" s="19">
        <f t="shared" si="7"/>
        <v>0</v>
      </c>
      <c r="V71" s="19">
        <f t="shared" si="8"/>
        <v>0</v>
      </c>
      <c r="W71" s="19">
        <f t="shared" si="9"/>
        <v>0</v>
      </c>
      <c r="X71" s="19">
        <f t="shared" si="10"/>
        <v>0</v>
      </c>
      <c r="Y71" s="19">
        <v>0</v>
      </c>
      <c r="AA71" s="16"/>
      <c r="AC71" s="32"/>
    </row>
    <row r="72" spans="1:29">
      <c r="A72" s="13" t="s">
        <v>3</v>
      </c>
      <c r="B72" s="13">
        <v>31600</v>
      </c>
      <c r="C72" s="13">
        <v>10301</v>
      </c>
      <c r="D72" s="16">
        <v>20631.22</v>
      </c>
      <c r="E72" s="16">
        <v>53624.55</v>
      </c>
      <c r="F72" s="16">
        <v>62336.220000000008</v>
      </c>
      <c r="G72" s="16">
        <v>136591.99000000002</v>
      </c>
      <c r="I72" s="15">
        <f t="shared" si="0"/>
        <v>1.5651619248025311E-4</v>
      </c>
      <c r="J72" s="15">
        <f t="shared" si="1"/>
        <v>4.0681599970660763E-4</v>
      </c>
      <c r="K72" s="15">
        <f t="shared" si="2"/>
        <v>4.7290600400807148E-4</v>
      </c>
      <c r="M72" s="16">
        <f t="shared" si="3"/>
        <v>287.55</v>
      </c>
      <c r="N72" s="16">
        <f t="shared" si="4"/>
        <v>747.4</v>
      </c>
      <c r="O72" s="16">
        <f t="shared" si="5"/>
        <v>868.82</v>
      </c>
      <c r="P72" s="16">
        <f t="shared" si="6"/>
        <v>1034.95</v>
      </c>
      <c r="Q72" s="19">
        <v>1903.77</v>
      </c>
      <c r="R72" s="19"/>
      <c r="S72" s="26">
        <v>2.4</v>
      </c>
      <c r="U72" s="19">
        <f t="shared" si="7"/>
        <v>14.665049999999999</v>
      </c>
      <c r="V72" s="19">
        <f t="shared" si="8"/>
        <v>26.906399999999998</v>
      </c>
      <c r="W72" s="19">
        <f t="shared" si="9"/>
        <v>10.425840000000001</v>
      </c>
      <c r="X72" s="19">
        <f t="shared" si="10"/>
        <v>41.571449999999999</v>
      </c>
      <c r="Y72" s="19">
        <v>51.99729</v>
      </c>
      <c r="AA72" s="16"/>
      <c r="AC72" s="32"/>
    </row>
    <row r="73" spans="1:29">
      <c r="A73" s="13" t="s">
        <v>3</v>
      </c>
      <c r="B73" s="13">
        <v>31600</v>
      </c>
      <c r="C73" s="13">
        <v>10302</v>
      </c>
      <c r="D73" s="16">
        <v>33037.56</v>
      </c>
      <c r="E73" s="16">
        <v>85871.090000000011</v>
      </c>
      <c r="F73" s="16">
        <v>99821.420000000013</v>
      </c>
      <c r="G73" s="16">
        <v>218730.07</v>
      </c>
      <c r="I73" s="15">
        <f t="shared" si="0"/>
        <v>2.5063535263730941E-4</v>
      </c>
      <c r="J73" s="15">
        <f t="shared" si="1"/>
        <v>6.5145037719190329E-4</v>
      </c>
      <c r="K73" s="15">
        <f t="shared" si="2"/>
        <v>7.5728282604577862E-4</v>
      </c>
      <c r="M73" s="16">
        <f t="shared" si="3"/>
        <v>460.47</v>
      </c>
      <c r="N73" s="16">
        <f t="shared" si="4"/>
        <v>1196.8399999999999</v>
      </c>
      <c r="O73" s="16">
        <f t="shared" si="5"/>
        <v>1391.28</v>
      </c>
      <c r="P73" s="16">
        <f t="shared" si="6"/>
        <v>1657.31</v>
      </c>
      <c r="Q73" s="19">
        <v>3048.59</v>
      </c>
      <c r="R73" s="19"/>
      <c r="S73" s="26">
        <v>2.4</v>
      </c>
      <c r="U73" s="19">
        <f t="shared" si="7"/>
        <v>23.483969999999999</v>
      </c>
      <c r="V73" s="19">
        <f t="shared" si="8"/>
        <v>43.086239999999989</v>
      </c>
      <c r="W73" s="19">
        <f t="shared" si="9"/>
        <v>16.695359999999997</v>
      </c>
      <c r="X73" s="19">
        <f t="shared" si="10"/>
        <v>66.570209999999989</v>
      </c>
      <c r="Y73" s="19">
        <v>83.265569999999983</v>
      </c>
      <c r="AA73" s="16"/>
      <c r="AC73" s="32"/>
    </row>
    <row r="74" spans="1:29">
      <c r="A74" s="13" t="s">
        <v>3</v>
      </c>
      <c r="B74" s="13">
        <v>31600</v>
      </c>
      <c r="C74" s="13">
        <v>10303</v>
      </c>
      <c r="D74" s="16">
        <v>29075.61</v>
      </c>
      <c r="E74" s="16">
        <v>75573.22</v>
      </c>
      <c r="F74" s="16">
        <v>87850.58</v>
      </c>
      <c r="G74" s="16">
        <v>192499.41</v>
      </c>
      <c r="I74" s="15">
        <f t="shared" si="0"/>
        <v>2.2057851020156695E-4</v>
      </c>
      <c r="J74" s="15">
        <f t="shared" si="1"/>
        <v>5.7332686326220714E-4</v>
      </c>
      <c r="K74" s="15">
        <f t="shared" si="2"/>
        <v>6.6646753264139856E-4</v>
      </c>
      <c r="M74" s="16">
        <f t="shared" si="3"/>
        <v>405.25</v>
      </c>
      <c r="N74" s="16">
        <f t="shared" si="4"/>
        <v>1053.31</v>
      </c>
      <c r="O74" s="16">
        <f t="shared" si="5"/>
        <v>1224.43</v>
      </c>
      <c r="P74" s="16">
        <f t="shared" si="6"/>
        <v>1458.56</v>
      </c>
      <c r="Q74" s="19">
        <v>2682.99</v>
      </c>
      <c r="R74" s="19"/>
      <c r="S74" s="26">
        <v>2.4</v>
      </c>
      <c r="U74" s="19">
        <f t="shared" si="7"/>
        <v>20.667749999999998</v>
      </c>
      <c r="V74" s="19">
        <f t="shared" si="8"/>
        <v>37.919159999999991</v>
      </c>
      <c r="W74" s="19">
        <f t="shared" si="9"/>
        <v>14.693160000000001</v>
      </c>
      <c r="X74" s="19">
        <f t="shared" si="10"/>
        <v>58.586909999999989</v>
      </c>
      <c r="Y74" s="19">
        <v>73.280069999999995</v>
      </c>
      <c r="AA74" s="16"/>
      <c r="AC74" s="32"/>
    </row>
    <row r="75" spans="1:29">
      <c r="A75" s="13" t="s">
        <v>3</v>
      </c>
      <c r="B75" s="13">
        <v>31600</v>
      </c>
      <c r="C75" s="13">
        <v>10400</v>
      </c>
      <c r="D75" s="16">
        <v>19384.18</v>
      </c>
      <c r="E75" s="16">
        <v>107655.54000000001</v>
      </c>
      <c r="F75" s="16">
        <v>24663.250000000004</v>
      </c>
      <c r="G75" s="16">
        <v>151702.97</v>
      </c>
      <c r="I75" s="15">
        <f t="shared" si="0"/>
        <v>1.4705567813982269E-4</v>
      </c>
      <c r="J75" s="15">
        <f t="shared" si="1"/>
        <v>8.1671540607901945E-4</v>
      </c>
      <c r="K75" s="15">
        <f t="shared" si="2"/>
        <v>1.871046881468281E-4</v>
      </c>
      <c r="M75" s="16">
        <f t="shared" si="3"/>
        <v>270.17</v>
      </c>
      <c r="N75" s="16">
        <f t="shared" si="4"/>
        <v>1500.47</v>
      </c>
      <c r="O75" s="16">
        <f t="shared" si="5"/>
        <v>343.75</v>
      </c>
      <c r="P75" s="16">
        <f t="shared" si="6"/>
        <v>1770.64</v>
      </c>
      <c r="Q75" s="19">
        <v>2114.3900000000003</v>
      </c>
      <c r="R75" s="19"/>
      <c r="S75" s="26">
        <v>2.4</v>
      </c>
      <c r="U75" s="19">
        <f t="shared" si="7"/>
        <v>13.77867</v>
      </c>
      <c r="V75" s="19">
        <f t="shared" si="8"/>
        <v>54.016919999999999</v>
      </c>
      <c r="W75" s="19">
        <f t="shared" si="9"/>
        <v>4.125</v>
      </c>
      <c r="X75" s="19">
        <f t="shared" si="10"/>
        <v>67.795590000000004</v>
      </c>
      <c r="Y75" s="19">
        <v>71.920590000000004</v>
      </c>
      <c r="AA75" s="16"/>
      <c r="AC75" s="32"/>
    </row>
    <row r="76" spans="1:29">
      <c r="A76" s="13" t="s">
        <v>3</v>
      </c>
      <c r="B76" s="13">
        <v>31600</v>
      </c>
      <c r="C76" s="13">
        <v>10402</v>
      </c>
      <c r="D76" s="16">
        <v>17917.11</v>
      </c>
      <c r="E76" s="16">
        <v>99507.72</v>
      </c>
      <c r="F76" s="16">
        <v>22796.63</v>
      </c>
      <c r="G76" s="16">
        <v>140221.46</v>
      </c>
      <c r="I76" s="15">
        <f t="shared" si="0"/>
        <v>1.3592593348574965E-4</v>
      </c>
      <c r="J76" s="15">
        <f t="shared" si="1"/>
        <v>7.5490297989121006E-4</v>
      </c>
      <c r="K76" s="15">
        <f t="shared" si="2"/>
        <v>1.7294380695766478E-4</v>
      </c>
      <c r="M76" s="16">
        <f t="shared" si="3"/>
        <v>249.72</v>
      </c>
      <c r="N76" s="16">
        <f t="shared" si="4"/>
        <v>1386.9</v>
      </c>
      <c r="O76" s="16">
        <f t="shared" si="5"/>
        <v>317.73</v>
      </c>
      <c r="P76" s="16">
        <f t="shared" si="6"/>
        <v>1636.6200000000001</v>
      </c>
      <c r="Q76" s="19">
        <v>1954.3500000000001</v>
      </c>
      <c r="R76" s="19"/>
      <c r="S76" s="26">
        <v>2.4</v>
      </c>
      <c r="U76" s="19">
        <f t="shared" si="7"/>
        <v>12.735719999999999</v>
      </c>
      <c r="V76" s="19">
        <f t="shared" si="8"/>
        <v>49.928400000000003</v>
      </c>
      <c r="W76" s="19">
        <f t="shared" si="9"/>
        <v>3.8127599999999999</v>
      </c>
      <c r="X76" s="19">
        <f t="shared" si="10"/>
        <v>62.664120000000004</v>
      </c>
      <c r="Y76" s="19">
        <v>66.476880000000008</v>
      </c>
      <c r="AA76" s="16"/>
      <c r="AC76" s="32"/>
    </row>
    <row r="77" spans="1:29">
      <c r="A77" s="13" t="s">
        <v>3</v>
      </c>
      <c r="B77" s="13">
        <v>31600</v>
      </c>
      <c r="C77" s="13">
        <v>10403</v>
      </c>
      <c r="D77" s="16">
        <v>16355.029999999999</v>
      </c>
      <c r="E77" s="16">
        <v>90832.37999999999</v>
      </c>
      <c r="F77" s="16">
        <v>20809.159999999996</v>
      </c>
      <c r="G77" s="16">
        <v>127996.56999999998</v>
      </c>
      <c r="I77" s="15">
        <f t="shared" ref="I77:I140" si="11">+D77/SUMIF($A:$A,$A77,$G:$G)</f>
        <v>1.2407540724689638E-4</v>
      </c>
      <c r="J77" s="15">
        <f t="shared" ref="J77:J140" si="12">+E77/SUMIF($A:$A,$A77,$G:$G)</f>
        <v>6.8908858863021632E-4</v>
      </c>
      <c r="K77" s="15">
        <f t="shared" ref="K77:K140" si="13">+F77/SUMIF($A:$A,$A77,$G:$G)</f>
        <v>1.5786611222760375E-4</v>
      </c>
      <c r="M77" s="16">
        <f t="shared" ref="M77:M140" si="14">+ROUND(I77*VLOOKUP($A77,NonProductionAmount,2,0),2)</f>
        <v>227.95</v>
      </c>
      <c r="N77" s="16">
        <f t="shared" ref="N77:N140" si="15">+ROUND(J77*VLOOKUP($A77,NonProductionAmount,2,0),2)</f>
        <v>1265.99</v>
      </c>
      <c r="O77" s="16">
        <f t="shared" ref="O77:O140" si="16">+ROUND(K77*VLOOKUP($A77,NonProductionAmount,2,0),2)</f>
        <v>290.02999999999997</v>
      </c>
      <c r="P77" s="16">
        <f t="shared" si="6"/>
        <v>1493.94</v>
      </c>
      <c r="Q77" s="19">
        <v>1783.97</v>
      </c>
      <c r="R77" s="19"/>
      <c r="S77" s="26">
        <v>2.4</v>
      </c>
      <c r="U77" s="19">
        <f t="shared" si="7"/>
        <v>11.625449999999999</v>
      </c>
      <c r="V77" s="19">
        <f t="shared" si="8"/>
        <v>45.575639999999993</v>
      </c>
      <c r="W77" s="19">
        <f t="shared" si="9"/>
        <v>3.4803599999999992</v>
      </c>
      <c r="X77" s="19">
        <f t="shared" si="10"/>
        <v>57.201089999999994</v>
      </c>
      <c r="Y77" s="19">
        <v>60.681449999999991</v>
      </c>
      <c r="AA77" s="16"/>
      <c r="AC77" s="32"/>
    </row>
    <row r="78" spans="1:29">
      <c r="A78" s="13" t="s">
        <v>3</v>
      </c>
      <c r="B78" s="13">
        <v>31600</v>
      </c>
      <c r="C78" s="13">
        <v>10801</v>
      </c>
      <c r="D78" s="16">
        <v>7460.84</v>
      </c>
      <c r="E78" s="16">
        <v>89537.680000000008</v>
      </c>
      <c r="F78" s="16">
        <v>63856.92</v>
      </c>
      <c r="G78" s="16">
        <v>160855.44</v>
      </c>
      <c r="I78" s="15">
        <f t="shared" si="11"/>
        <v>5.660073759595272E-5</v>
      </c>
      <c r="J78" s="15">
        <f t="shared" si="12"/>
        <v>6.7926650760911423E-4</v>
      </c>
      <c r="K78" s="15">
        <f t="shared" si="13"/>
        <v>4.844426060076003E-4</v>
      </c>
      <c r="M78" s="16">
        <f t="shared" si="14"/>
        <v>103.99</v>
      </c>
      <c r="N78" s="16">
        <f t="shared" si="15"/>
        <v>1247.95</v>
      </c>
      <c r="O78" s="16">
        <f t="shared" si="16"/>
        <v>890.02</v>
      </c>
      <c r="P78" s="16">
        <f t="shared" ref="P78:P141" si="17">+SUM(M78:N78)</f>
        <v>1351.94</v>
      </c>
      <c r="Q78" s="19">
        <v>2241.96</v>
      </c>
      <c r="R78" s="19"/>
      <c r="S78" s="26">
        <v>2.4</v>
      </c>
      <c r="U78" s="19">
        <f t="shared" ref="U78:U141" si="18">+(2017-U$11+1.5/12)*$S78*M78/100</f>
        <v>5.3034899999999991</v>
      </c>
      <c r="V78" s="19">
        <f t="shared" ref="V78:V141" si="19">+(2017-V$11+0.5)*$S78*N78/100</f>
        <v>44.926200000000001</v>
      </c>
      <c r="W78" s="19">
        <f t="shared" ref="W78:W141" si="20">+(2017-W$11+0.5)*$S78*O78/100</f>
        <v>10.68024</v>
      </c>
      <c r="X78" s="19">
        <f t="shared" ref="X78:X141" si="21">+SUM(U78:V78)</f>
        <v>50.229689999999998</v>
      </c>
      <c r="Y78" s="19">
        <v>60.909929999999996</v>
      </c>
      <c r="AA78" s="16"/>
      <c r="AC78" s="32"/>
    </row>
    <row r="79" spans="1:29">
      <c r="A79" s="13" t="s">
        <v>3</v>
      </c>
      <c r="B79" s="13">
        <v>31600</v>
      </c>
      <c r="C79" s="13">
        <v>10802</v>
      </c>
      <c r="D79" s="16">
        <v>0</v>
      </c>
      <c r="E79" s="16">
        <v>0</v>
      </c>
      <c r="F79" s="16">
        <v>0</v>
      </c>
      <c r="G79" s="16">
        <v>0</v>
      </c>
      <c r="I79" s="15">
        <f t="shared" si="11"/>
        <v>0</v>
      </c>
      <c r="J79" s="15">
        <f t="shared" si="12"/>
        <v>0</v>
      </c>
      <c r="K79" s="15">
        <f t="shared" si="13"/>
        <v>0</v>
      </c>
      <c r="M79" s="16">
        <f t="shared" si="14"/>
        <v>0</v>
      </c>
      <c r="N79" s="16">
        <f t="shared" si="15"/>
        <v>0</v>
      </c>
      <c r="O79" s="16">
        <f t="shared" si="16"/>
        <v>0</v>
      </c>
      <c r="P79" s="16">
        <f t="shared" si="17"/>
        <v>0</v>
      </c>
      <c r="Q79" s="19">
        <v>0</v>
      </c>
      <c r="R79" s="19"/>
      <c r="S79" s="26">
        <v>2.4</v>
      </c>
      <c r="U79" s="19">
        <f t="shared" si="18"/>
        <v>0</v>
      </c>
      <c r="V79" s="19">
        <f t="shared" si="19"/>
        <v>0</v>
      </c>
      <c r="W79" s="19">
        <f t="shared" si="20"/>
        <v>0</v>
      </c>
      <c r="X79" s="19">
        <f t="shared" si="21"/>
        <v>0</v>
      </c>
      <c r="Y79" s="19">
        <v>0</v>
      </c>
      <c r="AA79" s="16"/>
      <c r="AC79" s="32"/>
    </row>
    <row r="80" spans="1:29">
      <c r="A80" s="13" t="s">
        <v>3</v>
      </c>
      <c r="B80" s="13">
        <v>31600</v>
      </c>
      <c r="C80" s="13">
        <v>10803</v>
      </c>
      <c r="D80" s="16">
        <v>10431.950000000001</v>
      </c>
      <c r="E80" s="16">
        <v>125194.01000000001</v>
      </c>
      <c r="F80" s="16">
        <v>89286.46</v>
      </c>
      <c r="G80" s="16">
        <v>224912.42000000004</v>
      </c>
      <c r="I80" s="15">
        <f t="shared" si="11"/>
        <v>7.9140695225215794E-5</v>
      </c>
      <c r="J80" s="15">
        <f t="shared" si="12"/>
        <v>9.4976883415206343E-4</v>
      </c>
      <c r="K80" s="15">
        <f t="shared" si="13"/>
        <v>6.7736065822769675E-4</v>
      </c>
      <c r="M80" s="16">
        <f t="shared" si="14"/>
        <v>145.4</v>
      </c>
      <c r="N80" s="16">
        <f t="shared" si="15"/>
        <v>1744.91</v>
      </c>
      <c r="O80" s="16">
        <f t="shared" si="16"/>
        <v>1244.44</v>
      </c>
      <c r="P80" s="16">
        <f t="shared" si="17"/>
        <v>1890.3100000000002</v>
      </c>
      <c r="Q80" s="19">
        <v>3134.75</v>
      </c>
      <c r="R80" s="19"/>
      <c r="S80" s="26">
        <v>2.4</v>
      </c>
      <c r="U80" s="19">
        <f t="shared" si="18"/>
        <v>7.4154</v>
      </c>
      <c r="V80" s="19">
        <f t="shared" si="19"/>
        <v>62.816759999999995</v>
      </c>
      <c r="W80" s="19">
        <f t="shared" si="20"/>
        <v>14.93328</v>
      </c>
      <c r="X80" s="19">
        <f t="shared" si="21"/>
        <v>70.232159999999993</v>
      </c>
      <c r="Y80" s="19">
        <v>85.16543999999999</v>
      </c>
      <c r="AA80" s="16"/>
      <c r="AC80" s="32"/>
    </row>
    <row r="81" spans="1:29">
      <c r="A81" s="13" t="s">
        <v>3</v>
      </c>
      <c r="B81" s="13">
        <v>31600</v>
      </c>
      <c r="C81" s="13">
        <v>10900</v>
      </c>
      <c r="D81" s="16">
        <v>0</v>
      </c>
      <c r="E81" s="16">
        <v>0</v>
      </c>
      <c r="F81" s="16">
        <v>0</v>
      </c>
      <c r="G81" s="16">
        <v>0</v>
      </c>
      <c r="I81" s="15">
        <f t="shared" si="11"/>
        <v>0</v>
      </c>
      <c r="J81" s="15">
        <f t="shared" si="12"/>
        <v>0</v>
      </c>
      <c r="K81" s="15">
        <f t="shared" si="13"/>
        <v>0</v>
      </c>
      <c r="M81" s="16">
        <f t="shared" si="14"/>
        <v>0</v>
      </c>
      <c r="N81" s="16">
        <f t="shared" si="15"/>
        <v>0</v>
      </c>
      <c r="O81" s="16">
        <f t="shared" si="16"/>
        <v>0</v>
      </c>
      <c r="P81" s="16">
        <f t="shared" si="17"/>
        <v>0</v>
      </c>
      <c r="Q81" s="19">
        <v>0</v>
      </c>
      <c r="R81" s="19"/>
      <c r="S81" s="26">
        <v>2.4</v>
      </c>
      <c r="U81" s="19">
        <f t="shared" si="18"/>
        <v>0</v>
      </c>
      <c r="V81" s="19">
        <f t="shared" si="19"/>
        <v>0</v>
      </c>
      <c r="W81" s="19">
        <f t="shared" si="20"/>
        <v>0</v>
      </c>
      <c r="X81" s="19">
        <f t="shared" si="21"/>
        <v>0</v>
      </c>
      <c r="Y81" s="19">
        <v>0</v>
      </c>
      <c r="AA81" s="16"/>
      <c r="AC81" s="32"/>
    </row>
    <row r="82" spans="1:29">
      <c r="A82" s="13" t="s">
        <v>3</v>
      </c>
      <c r="B82" s="13">
        <v>31600</v>
      </c>
      <c r="C82" s="13">
        <v>10902</v>
      </c>
      <c r="D82" s="16">
        <v>8971.2599999999984</v>
      </c>
      <c r="E82" s="16">
        <v>22353.820000000003</v>
      </c>
      <c r="F82" s="16">
        <v>17033.32</v>
      </c>
      <c r="G82" s="16">
        <v>48358.400000000001</v>
      </c>
      <c r="I82" s="15">
        <f t="shared" si="11"/>
        <v>6.8059351650091228E-5</v>
      </c>
      <c r="J82" s="15">
        <f t="shared" si="12"/>
        <v>1.6958448379635001E-4</v>
      </c>
      <c r="K82" s="15">
        <f t="shared" si="13"/>
        <v>1.2922117023121972E-4</v>
      </c>
      <c r="M82" s="16">
        <f t="shared" si="14"/>
        <v>125.04</v>
      </c>
      <c r="N82" s="16">
        <f t="shared" si="15"/>
        <v>311.56</v>
      </c>
      <c r="O82" s="16">
        <f t="shared" si="16"/>
        <v>237.4</v>
      </c>
      <c r="P82" s="16">
        <f t="shared" si="17"/>
        <v>436.6</v>
      </c>
      <c r="Q82" s="19">
        <v>674</v>
      </c>
      <c r="R82" s="19"/>
      <c r="S82" s="26">
        <v>2.4</v>
      </c>
      <c r="U82" s="19">
        <f t="shared" si="18"/>
        <v>6.3770399999999992</v>
      </c>
      <c r="V82" s="19">
        <f t="shared" si="19"/>
        <v>11.21616</v>
      </c>
      <c r="W82" s="19">
        <f t="shared" si="20"/>
        <v>2.8487999999999998</v>
      </c>
      <c r="X82" s="19">
        <f t="shared" si="21"/>
        <v>17.5932</v>
      </c>
      <c r="Y82" s="19">
        <v>20.442</v>
      </c>
      <c r="AA82" s="16"/>
      <c r="AC82" s="32"/>
    </row>
    <row r="83" spans="1:29">
      <c r="A83" s="13" t="s">
        <v>3</v>
      </c>
      <c r="B83" s="13">
        <v>31600</v>
      </c>
      <c r="C83" s="13">
        <v>10903</v>
      </c>
      <c r="D83" s="16">
        <v>0</v>
      </c>
      <c r="E83" s="16">
        <v>0</v>
      </c>
      <c r="F83" s="16">
        <v>0</v>
      </c>
      <c r="G83" s="16">
        <v>0</v>
      </c>
      <c r="I83" s="15">
        <f t="shared" si="11"/>
        <v>0</v>
      </c>
      <c r="J83" s="15">
        <f t="shared" si="12"/>
        <v>0</v>
      </c>
      <c r="K83" s="15">
        <f t="shared" si="13"/>
        <v>0</v>
      </c>
      <c r="M83" s="16">
        <f t="shared" si="14"/>
        <v>0</v>
      </c>
      <c r="N83" s="16">
        <f t="shared" si="15"/>
        <v>0</v>
      </c>
      <c r="O83" s="16">
        <f t="shared" si="16"/>
        <v>0</v>
      </c>
      <c r="P83" s="16">
        <f t="shared" si="17"/>
        <v>0</v>
      </c>
      <c r="Q83" s="19">
        <v>0</v>
      </c>
      <c r="R83" s="19"/>
      <c r="S83" s="26">
        <v>2.4</v>
      </c>
      <c r="U83" s="19">
        <f t="shared" si="18"/>
        <v>0</v>
      </c>
      <c r="V83" s="19">
        <f t="shared" si="19"/>
        <v>0</v>
      </c>
      <c r="W83" s="19">
        <f t="shared" si="20"/>
        <v>0</v>
      </c>
      <c r="X83" s="19">
        <f t="shared" si="21"/>
        <v>0</v>
      </c>
      <c r="Y83" s="19">
        <v>0</v>
      </c>
      <c r="AA83" s="16"/>
      <c r="AC83" s="32"/>
    </row>
    <row r="84" spans="1:29">
      <c r="A84" s="13" t="s">
        <v>3</v>
      </c>
      <c r="B84" s="13">
        <v>31600</v>
      </c>
      <c r="C84" s="13">
        <v>10904</v>
      </c>
      <c r="D84" s="16">
        <v>11437.67</v>
      </c>
      <c r="E84" s="16">
        <v>28499.360000000001</v>
      </c>
      <c r="F84" s="16">
        <v>21716.179999999997</v>
      </c>
      <c r="G84" s="16">
        <v>61653.209999999992</v>
      </c>
      <c r="I84" s="15">
        <f t="shared" si="11"/>
        <v>8.6770465306734967E-5</v>
      </c>
      <c r="J84" s="15">
        <f t="shared" si="12"/>
        <v>2.1620686102537931E-4</v>
      </c>
      <c r="K84" s="15">
        <f t="shared" si="13"/>
        <v>1.6474710699686311E-4</v>
      </c>
      <c r="M84" s="16">
        <f t="shared" si="14"/>
        <v>159.41</v>
      </c>
      <c r="N84" s="16">
        <f t="shared" si="15"/>
        <v>397.21</v>
      </c>
      <c r="O84" s="16">
        <f t="shared" si="16"/>
        <v>302.67</v>
      </c>
      <c r="P84" s="16">
        <f t="shared" si="17"/>
        <v>556.62</v>
      </c>
      <c r="Q84" s="19">
        <v>859.29</v>
      </c>
      <c r="R84" s="19"/>
      <c r="S84" s="26">
        <v>2.4</v>
      </c>
      <c r="U84" s="19">
        <f t="shared" si="18"/>
        <v>8.1299099999999989</v>
      </c>
      <c r="V84" s="19">
        <f t="shared" si="19"/>
        <v>14.299559999999996</v>
      </c>
      <c r="W84" s="19">
        <f t="shared" si="20"/>
        <v>3.6320399999999999</v>
      </c>
      <c r="X84" s="19">
        <f t="shared" si="21"/>
        <v>22.429469999999995</v>
      </c>
      <c r="Y84" s="19">
        <v>26.061509999999995</v>
      </c>
      <c r="AA84" s="16"/>
      <c r="AC84" s="32"/>
    </row>
    <row r="85" spans="1:29">
      <c r="A85" s="13" t="s">
        <v>3</v>
      </c>
      <c r="B85" s="13">
        <v>31600</v>
      </c>
      <c r="C85" s="13">
        <v>10905</v>
      </c>
      <c r="D85" s="16">
        <v>0</v>
      </c>
      <c r="E85" s="16">
        <v>0</v>
      </c>
      <c r="F85" s="16">
        <v>0</v>
      </c>
      <c r="G85" s="16">
        <v>0</v>
      </c>
      <c r="I85" s="15">
        <f t="shared" si="11"/>
        <v>0</v>
      </c>
      <c r="J85" s="15">
        <f t="shared" si="12"/>
        <v>0</v>
      </c>
      <c r="K85" s="15">
        <f t="shared" si="13"/>
        <v>0</v>
      </c>
      <c r="M85" s="16">
        <f t="shared" si="14"/>
        <v>0</v>
      </c>
      <c r="N85" s="16">
        <f t="shared" si="15"/>
        <v>0</v>
      </c>
      <c r="O85" s="16">
        <f t="shared" si="16"/>
        <v>0</v>
      </c>
      <c r="P85" s="16">
        <f t="shared" si="17"/>
        <v>0</v>
      </c>
      <c r="Q85" s="19">
        <v>0</v>
      </c>
      <c r="R85" s="19"/>
      <c r="S85" s="26">
        <v>2.4</v>
      </c>
      <c r="U85" s="19">
        <f t="shared" si="18"/>
        <v>0</v>
      </c>
      <c r="V85" s="19">
        <f t="shared" si="19"/>
        <v>0</v>
      </c>
      <c r="W85" s="19">
        <f t="shared" si="20"/>
        <v>0</v>
      </c>
      <c r="X85" s="19">
        <f t="shared" si="21"/>
        <v>0</v>
      </c>
      <c r="Y85" s="19">
        <v>0</v>
      </c>
      <c r="AA85" s="16"/>
      <c r="AC85" s="32"/>
    </row>
    <row r="86" spans="1:29">
      <c r="A86" s="13" t="s">
        <v>4</v>
      </c>
      <c r="B86" s="13">
        <v>32100</v>
      </c>
      <c r="C86" s="13">
        <v>20100</v>
      </c>
      <c r="D86" s="16">
        <v>-6384879.1899999995</v>
      </c>
      <c r="E86" s="16">
        <v>14205534.490000002</v>
      </c>
      <c r="F86" s="16">
        <v>6116218.3500000006</v>
      </c>
      <c r="G86" s="16">
        <v>13936873.650000002</v>
      </c>
      <c r="I86" s="15">
        <f t="shared" si="11"/>
        <v>-1.5089348952729845E-2</v>
      </c>
      <c r="J86" s="15">
        <f t="shared" si="12"/>
        <v>3.3571859482536152E-2</v>
      </c>
      <c r="K86" s="15">
        <f t="shared" si="13"/>
        <v>1.4454424305910724E-2</v>
      </c>
      <c r="M86" s="16">
        <f t="shared" si="14"/>
        <v>-359056.87</v>
      </c>
      <c r="N86" s="16">
        <f t="shared" si="15"/>
        <v>798855.33</v>
      </c>
      <c r="O86" s="16">
        <f t="shared" si="16"/>
        <v>343948.6</v>
      </c>
      <c r="P86" s="16">
        <f t="shared" si="17"/>
        <v>439798.45999999996</v>
      </c>
      <c r="Q86" s="19">
        <v>783747.05999999994</v>
      </c>
      <c r="R86" s="19"/>
      <c r="S86" s="26">
        <v>1.8</v>
      </c>
      <c r="U86" s="19">
        <f t="shared" si="18"/>
        <v>-13733.9252775</v>
      </c>
      <c r="V86" s="19">
        <f t="shared" si="19"/>
        <v>21569.09391</v>
      </c>
      <c r="W86" s="19">
        <f t="shared" si="20"/>
        <v>3095.5373999999997</v>
      </c>
      <c r="X86" s="19">
        <f t="shared" si="21"/>
        <v>7835.1686324999991</v>
      </c>
      <c r="Y86" s="19">
        <v>10930.706032499998</v>
      </c>
      <c r="AA86" s="16"/>
      <c r="AC86" s="32"/>
    </row>
    <row r="87" spans="1:29">
      <c r="A87" s="13" t="s">
        <v>4</v>
      </c>
      <c r="B87" s="13">
        <v>32100</v>
      </c>
      <c r="C87" s="13">
        <v>20101</v>
      </c>
      <c r="D87" s="16">
        <v>1366882.27</v>
      </c>
      <c r="E87" s="16">
        <v>6144860.7700000005</v>
      </c>
      <c r="F87" s="16">
        <v>3832901.29</v>
      </c>
      <c r="G87" s="16">
        <v>11344644.330000002</v>
      </c>
      <c r="I87" s="15">
        <f t="shared" si="11"/>
        <v>3.2303451538492614E-3</v>
      </c>
      <c r="J87" s="15">
        <f t="shared" si="12"/>
        <v>1.4522114775435592E-2</v>
      </c>
      <c r="K87" s="15">
        <f t="shared" si="13"/>
        <v>9.0582739853184886E-3</v>
      </c>
      <c r="M87" s="16">
        <f t="shared" si="14"/>
        <v>76867.31</v>
      </c>
      <c r="N87" s="16">
        <f t="shared" si="15"/>
        <v>345559.32</v>
      </c>
      <c r="O87" s="16">
        <f t="shared" si="16"/>
        <v>215545.12</v>
      </c>
      <c r="P87" s="16">
        <f t="shared" si="17"/>
        <v>422426.63</v>
      </c>
      <c r="Q87" s="19">
        <v>637971.75</v>
      </c>
      <c r="R87" s="19"/>
      <c r="S87" s="26">
        <v>1.8</v>
      </c>
      <c r="U87" s="19">
        <f t="shared" si="18"/>
        <v>2940.1746075000001</v>
      </c>
      <c r="V87" s="19">
        <f t="shared" si="19"/>
        <v>9330.1016400000008</v>
      </c>
      <c r="W87" s="19">
        <f t="shared" si="20"/>
        <v>1939.90608</v>
      </c>
      <c r="X87" s="19">
        <f t="shared" si="21"/>
        <v>12270.276247500002</v>
      </c>
      <c r="Y87" s="19">
        <v>14210.182327500002</v>
      </c>
      <c r="AA87" s="16"/>
      <c r="AC87" s="32"/>
    </row>
    <row r="88" spans="1:29">
      <c r="A88" s="13" t="s">
        <v>4</v>
      </c>
      <c r="B88" s="13">
        <v>32100</v>
      </c>
      <c r="C88" s="13">
        <v>20102</v>
      </c>
      <c r="D88" s="16">
        <v>7924839.5600000005</v>
      </c>
      <c r="E88" s="16">
        <v>4231655.16</v>
      </c>
      <c r="F88" s="16">
        <v>3050741.81</v>
      </c>
      <c r="G88" s="16">
        <v>15207236.530000001</v>
      </c>
      <c r="I88" s="15">
        <f t="shared" si="11"/>
        <v>1.872872860343628E-2</v>
      </c>
      <c r="J88" s="15">
        <f t="shared" si="12"/>
        <v>1.0000646755676494E-2</v>
      </c>
      <c r="K88" s="15">
        <f t="shared" si="13"/>
        <v>7.2098009008331231E-3</v>
      </c>
      <c r="M88" s="16">
        <f t="shared" si="14"/>
        <v>445657.32</v>
      </c>
      <c r="N88" s="16">
        <f t="shared" si="15"/>
        <v>237969.24</v>
      </c>
      <c r="O88" s="16">
        <f t="shared" si="16"/>
        <v>171559.99</v>
      </c>
      <c r="P88" s="16">
        <f t="shared" si="17"/>
        <v>683626.56</v>
      </c>
      <c r="Q88" s="19">
        <v>855186.55</v>
      </c>
      <c r="R88" s="19"/>
      <c r="S88" s="26">
        <v>1.8</v>
      </c>
      <c r="U88" s="19">
        <f t="shared" si="18"/>
        <v>17046.392490000002</v>
      </c>
      <c r="V88" s="19">
        <f t="shared" si="19"/>
        <v>6425.1694799999996</v>
      </c>
      <c r="W88" s="19">
        <f t="shared" si="20"/>
        <v>1544.0399100000002</v>
      </c>
      <c r="X88" s="19">
        <f t="shared" si="21"/>
        <v>23471.561970000002</v>
      </c>
      <c r="Y88" s="19">
        <v>25015.601880000002</v>
      </c>
      <c r="AA88" s="16"/>
      <c r="AC88" s="32"/>
    </row>
    <row r="89" spans="1:29">
      <c r="A89" s="13" t="s">
        <v>4</v>
      </c>
      <c r="B89" s="13">
        <v>32100</v>
      </c>
      <c r="C89" s="13">
        <v>20200</v>
      </c>
      <c r="D89" s="16">
        <v>10720958.550000001</v>
      </c>
      <c r="E89" s="16">
        <v>49392028.469999999</v>
      </c>
      <c r="F89" s="16">
        <v>23121385.110000003</v>
      </c>
      <c r="G89" s="16">
        <v>83234372.129999995</v>
      </c>
      <c r="I89" s="15">
        <f t="shared" si="11"/>
        <v>2.533678083088407E-2</v>
      </c>
      <c r="J89" s="15">
        <f t="shared" si="12"/>
        <v>0.11672790210882554</v>
      </c>
      <c r="K89" s="15">
        <f t="shared" si="13"/>
        <v>5.4642638930689311E-2</v>
      </c>
      <c r="M89" s="16">
        <f t="shared" si="14"/>
        <v>602898.46</v>
      </c>
      <c r="N89" s="16">
        <f t="shared" si="15"/>
        <v>2777585.42</v>
      </c>
      <c r="O89" s="16">
        <f t="shared" si="16"/>
        <v>1300242.6499999999</v>
      </c>
      <c r="P89" s="16">
        <f t="shared" si="17"/>
        <v>3380483.88</v>
      </c>
      <c r="Q89" s="19">
        <v>4680726.5299999993</v>
      </c>
      <c r="R89" s="19"/>
      <c r="S89" s="26">
        <v>1.8</v>
      </c>
      <c r="U89" s="19">
        <f t="shared" si="18"/>
        <v>23060.866094999998</v>
      </c>
      <c r="V89" s="19">
        <f t="shared" si="19"/>
        <v>74994.80634000001</v>
      </c>
      <c r="W89" s="19">
        <f t="shared" si="20"/>
        <v>11702.183849999999</v>
      </c>
      <c r="X89" s="19">
        <f t="shared" si="21"/>
        <v>98055.672435000015</v>
      </c>
      <c r="Y89" s="19">
        <v>109757.85628500002</v>
      </c>
      <c r="AA89" s="16"/>
      <c r="AC89" s="32"/>
    </row>
    <row r="90" spans="1:29">
      <c r="A90" s="13" t="s">
        <v>4</v>
      </c>
      <c r="B90" s="13">
        <v>32100</v>
      </c>
      <c r="C90" s="13">
        <v>20201</v>
      </c>
      <c r="D90" s="16">
        <v>3453800.62</v>
      </c>
      <c r="E90" s="16">
        <v>4222824.83</v>
      </c>
      <c r="F90" s="16">
        <v>2705213.75</v>
      </c>
      <c r="G90" s="16">
        <v>10381839.199999999</v>
      </c>
      <c r="I90" s="15">
        <f t="shared" si="11"/>
        <v>8.1623475115955475E-3</v>
      </c>
      <c r="J90" s="15">
        <f t="shared" si="12"/>
        <v>9.9797780866268983E-3</v>
      </c>
      <c r="K90" s="15">
        <f t="shared" si="13"/>
        <v>6.3932163868354857E-3</v>
      </c>
      <c r="M90" s="16">
        <f t="shared" si="14"/>
        <v>194226.2</v>
      </c>
      <c r="N90" s="16">
        <f t="shared" si="15"/>
        <v>237472.67</v>
      </c>
      <c r="O90" s="16">
        <f t="shared" si="16"/>
        <v>152129.04999999999</v>
      </c>
      <c r="P90" s="16">
        <f t="shared" si="17"/>
        <v>431698.87</v>
      </c>
      <c r="Q90" s="19">
        <v>583827.91999999993</v>
      </c>
      <c r="R90" s="19"/>
      <c r="S90" s="26">
        <v>1.8</v>
      </c>
      <c r="U90" s="19">
        <f t="shared" si="18"/>
        <v>7429.1521500000008</v>
      </c>
      <c r="V90" s="19">
        <f t="shared" si="19"/>
        <v>6411.7620900000002</v>
      </c>
      <c r="W90" s="19">
        <f t="shared" si="20"/>
        <v>1369.1614499999998</v>
      </c>
      <c r="X90" s="19">
        <f t="shared" si="21"/>
        <v>13840.914240000002</v>
      </c>
      <c r="Y90" s="19">
        <v>15210.075690000001</v>
      </c>
      <c r="AA90" s="16"/>
      <c r="AC90" s="32"/>
    </row>
    <row r="91" spans="1:29">
      <c r="A91" s="13" t="s">
        <v>4</v>
      </c>
      <c r="B91" s="13">
        <v>32100</v>
      </c>
      <c r="C91" s="13">
        <v>20202</v>
      </c>
      <c r="D91" s="16">
        <v>900779.99</v>
      </c>
      <c r="E91" s="16">
        <v>2102852.9699999997</v>
      </c>
      <c r="F91" s="16">
        <v>2106853.0100000002</v>
      </c>
      <c r="G91" s="16">
        <v>5110485.9700000007</v>
      </c>
      <c r="I91" s="15">
        <f t="shared" si="11"/>
        <v>2.1288082662604775E-3</v>
      </c>
      <c r="J91" s="15">
        <f t="shared" si="12"/>
        <v>4.9696605552554465E-3</v>
      </c>
      <c r="K91" s="15">
        <f t="shared" si="13"/>
        <v>4.9791138272107585E-3</v>
      </c>
      <c r="M91" s="16">
        <f t="shared" si="14"/>
        <v>50655.81</v>
      </c>
      <c r="N91" s="16">
        <f t="shared" si="15"/>
        <v>118254.99</v>
      </c>
      <c r="O91" s="16">
        <f t="shared" si="16"/>
        <v>118479.93</v>
      </c>
      <c r="P91" s="16">
        <f t="shared" si="17"/>
        <v>168910.8</v>
      </c>
      <c r="Q91" s="19">
        <v>287390.73</v>
      </c>
      <c r="R91" s="19"/>
      <c r="S91" s="26">
        <v>1.8</v>
      </c>
      <c r="U91" s="19">
        <f t="shared" si="18"/>
        <v>1937.5847325000002</v>
      </c>
      <c r="V91" s="19">
        <f t="shared" si="19"/>
        <v>3192.8847300000007</v>
      </c>
      <c r="W91" s="19">
        <f t="shared" si="20"/>
        <v>1066.3193699999999</v>
      </c>
      <c r="X91" s="19">
        <f t="shared" si="21"/>
        <v>5130.4694625000011</v>
      </c>
      <c r="Y91" s="19">
        <v>6196.7888325000013</v>
      </c>
      <c r="AA91" s="16"/>
      <c r="AC91" s="32"/>
    </row>
    <row r="92" spans="1:29">
      <c r="A92" s="13" t="s">
        <v>4</v>
      </c>
      <c r="B92" s="13">
        <v>32200</v>
      </c>
      <c r="C92" s="13">
        <v>20100</v>
      </c>
      <c r="D92" s="16">
        <v>-894414.24</v>
      </c>
      <c r="E92" s="16">
        <v>1989956.55</v>
      </c>
      <c r="F92" s="16">
        <v>856779.35999999987</v>
      </c>
      <c r="G92" s="16">
        <v>1952321.67</v>
      </c>
      <c r="I92" s="15">
        <f t="shared" si="11"/>
        <v>-2.1137641252145073E-3</v>
      </c>
      <c r="J92" s="15">
        <f t="shared" si="12"/>
        <v>4.7028530830699085E-3</v>
      </c>
      <c r="K92" s="15">
        <f t="shared" si="13"/>
        <v>2.0248218257261259E-3</v>
      </c>
      <c r="M92" s="16">
        <f t="shared" si="14"/>
        <v>-50297.83</v>
      </c>
      <c r="N92" s="16">
        <f t="shared" si="15"/>
        <v>111906.2</v>
      </c>
      <c r="O92" s="16">
        <f t="shared" si="16"/>
        <v>48181.42</v>
      </c>
      <c r="P92" s="16">
        <f t="shared" si="17"/>
        <v>61608.369999999995</v>
      </c>
      <c r="Q92" s="19">
        <v>109789.79</v>
      </c>
      <c r="R92" s="19"/>
      <c r="S92" s="26">
        <v>2</v>
      </c>
      <c r="U92" s="19">
        <f t="shared" si="18"/>
        <v>-2137.6577750000001</v>
      </c>
      <c r="V92" s="19">
        <f t="shared" si="19"/>
        <v>3357.1859999999997</v>
      </c>
      <c r="W92" s="19">
        <f t="shared" si="20"/>
        <v>481.81419999999997</v>
      </c>
      <c r="X92" s="19">
        <f t="shared" si="21"/>
        <v>1219.5282249999996</v>
      </c>
      <c r="Y92" s="19">
        <v>1701.3424249999996</v>
      </c>
      <c r="AA92" s="16"/>
      <c r="AC92" s="32"/>
    </row>
    <row r="93" spans="1:29">
      <c r="A93" s="13" t="s">
        <v>4</v>
      </c>
      <c r="B93" s="13">
        <v>32200</v>
      </c>
      <c r="C93" s="13">
        <v>20101</v>
      </c>
      <c r="D93" s="16">
        <v>4688996.43</v>
      </c>
      <c r="E93" s="16">
        <v>21079525.77</v>
      </c>
      <c r="F93" s="16">
        <v>13148506.5</v>
      </c>
      <c r="G93" s="16">
        <v>38917028.700000003</v>
      </c>
      <c r="I93" s="15">
        <f t="shared" si="11"/>
        <v>1.1081478797780431E-2</v>
      </c>
      <c r="J93" s="15">
        <f t="shared" si="12"/>
        <v>4.9817124276957746E-2</v>
      </c>
      <c r="K93" s="15">
        <f t="shared" si="13"/>
        <v>3.1073791199757467E-2</v>
      </c>
      <c r="M93" s="16">
        <f t="shared" si="14"/>
        <v>263688.06</v>
      </c>
      <c r="N93" s="16">
        <f t="shared" si="15"/>
        <v>1185417.67</v>
      </c>
      <c r="O93" s="16">
        <f t="shared" si="16"/>
        <v>739412.84</v>
      </c>
      <c r="P93" s="16">
        <f t="shared" si="17"/>
        <v>1449105.73</v>
      </c>
      <c r="Q93" s="19">
        <v>2188518.5699999998</v>
      </c>
      <c r="R93" s="19"/>
      <c r="S93" s="26">
        <v>2</v>
      </c>
      <c r="U93" s="19">
        <f t="shared" si="18"/>
        <v>11206.742549999999</v>
      </c>
      <c r="V93" s="19">
        <f t="shared" si="19"/>
        <v>35562.530099999996</v>
      </c>
      <c r="W93" s="19">
        <f t="shared" si="20"/>
        <v>7394.1283999999996</v>
      </c>
      <c r="X93" s="19">
        <f t="shared" si="21"/>
        <v>46769.272649999999</v>
      </c>
      <c r="Y93" s="19">
        <v>54163.40105</v>
      </c>
      <c r="AA93" s="16"/>
      <c r="AC93" s="32"/>
    </row>
    <row r="94" spans="1:29">
      <c r="A94" s="13" t="s">
        <v>4</v>
      </c>
      <c r="B94" s="13">
        <v>32200</v>
      </c>
      <c r="C94" s="13">
        <v>20102</v>
      </c>
      <c r="D94" s="16">
        <v>25108126.829999998</v>
      </c>
      <c r="E94" s="16">
        <v>13407077</v>
      </c>
      <c r="F94" s="16">
        <v>9665610.5399999991</v>
      </c>
      <c r="G94" s="16">
        <v>48180814.369999997</v>
      </c>
      <c r="I94" s="15">
        <f t="shared" si="11"/>
        <v>5.933789442416508E-2</v>
      </c>
      <c r="J94" s="15">
        <f t="shared" si="12"/>
        <v>3.168486940300564E-2</v>
      </c>
      <c r="K94" s="15">
        <f t="shared" si="13"/>
        <v>2.2842682835357384E-2</v>
      </c>
      <c r="M94" s="16">
        <f t="shared" si="14"/>
        <v>1411968.07</v>
      </c>
      <c r="N94" s="16">
        <f t="shared" si="15"/>
        <v>753953.68</v>
      </c>
      <c r="O94" s="16">
        <f t="shared" si="16"/>
        <v>543550.43999999994</v>
      </c>
      <c r="P94" s="16">
        <f t="shared" si="17"/>
        <v>2165921.75</v>
      </c>
      <c r="Q94" s="19">
        <v>2709472.19</v>
      </c>
      <c r="R94" s="19"/>
      <c r="S94" s="26">
        <v>2</v>
      </c>
      <c r="U94" s="19">
        <f t="shared" si="18"/>
        <v>60008.642975000002</v>
      </c>
      <c r="V94" s="19">
        <f t="shared" si="19"/>
        <v>22618.610400000001</v>
      </c>
      <c r="W94" s="19">
        <f t="shared" si="20"/>
        <v>5435.5043999999998</v>
      </c>
      <c r="X94" s="19">
        <f t="shared" si="21"/>
        <v>82627.253375</v>
      </c>
      <c r="Y94" s="19">
        <v>88062.757775000005</v>
      </c>
      <c r="AA94" s="16"/>
      <c r="AC94" s="32"/>
    </row>
    <row r="95" spans="1:29">
      <c r="A95" s="13" t="s">
        <v>4</v>
      </c>
      <c r="B95" s="13">
        <v>32200</v>
      </c>
      <c r="C95" s="13">
        <v>20200</v>
      </c>
      <c r="D95" s="16">
        <v>3767975.21</v>
      </c>
      <c r="E95" s="16">
        <v>17359263.009999998</v>
      </c>
      <c r="F95" s="16">
        <v>8126214.2400000002</v>
      </c>
      <c r="G95" s="16">
        <v>29253452.460000001</v>
      </c>
      <c r="I95" s="15">
        <f t="shared" si="11"/>
        <v>8.9048345469047979E-3</v>
      </c>
      <c r="J95" s="15">
        <f t="shared" si="12"/>
        <v>4.1025048293843354E-2</v>
      </c>
      <c r="K95" s="15">
        <f t="shared" si="13"/>
        <v>1.9204636248098279E-2</v>
      </c>
      <c r="M95" s="16">
        <f t="shared" si="14"/>
        <v>211893.97</v>
      </c>
      <c r="N95" s="16">
        <f t="shared" si="15"/>
        <v>976206.84</v>
      </c>
      <c r="O95" s="16">
        <f t="shared" si="16"/>
        <v>456981.72</v>
      </c>
      <c r="P95" s="16">
        <f t="shared" si="17"/>
        <v>1188100.81</v>
      </c>
      <c r="Q95" s="19">
        <v>1645082.53</v>
      </c>
      <c r="R95" s="19"/>
      <c r="S95" s="26">
        <v>2</v>
      </c>
      <c r="U95" s="19">
        <f t="shared" si="18"/>
        <v>9005.4937250000003</v>
      </c>
      <c r="V95" s="19">
        <f t="shared" si="19"/>
        <v>29286.2052</v>
      </c>
      <c r="W95" s="19">
        <f t="shared" si="20"/>
        <v>4569.8171999999995</v>
      </c>
      <c r="X95" s="19">
        <f t="shared" si="21"/>
        <v>38291.698925000004</v>
      </c>
      <c r="Y95" s="19">
        <v>42861.516125000002</v>
      </c>
      <c r="AA95" s="16"/>
      <c r="AC95" s="32"/>
    </row>
    <row r="96" spans="1:29">
      <c r="A96" s="13" t="s">
        <v>4</v>
      </c>
      <c r="B96" s="13">
        <v>32200</v>
      </c>
      <c r="C96" s="13">
        <v>20201</v>
      </c>
      <c r="D96" s="16">
        <v>14847489</v>
      </c>
      <c r="E96" s="16">
        <v>18153435.030000001</v>
      </c>
      <c r="F96" s="16">
        <v>11629400.719999999</v>
      </c>
      <c r="G96" s="16">
        <v>44630324.75</v>
      </c>
      <c r="I96" s="15">
        <f t="shared" si="11"/>
        <v>3.5088986952753594E-2</v>
      </c>
      <c r="J96" s="15">
        <f t="shared" si="12"/>
        <v>4.2901910546310561E-2</v>
      </c>
      <c r="K96" s="15">
        <f t="shared" si="13"/>
        <v>2.7483697083892315E-2</v>
      </c>
      <c r="M96" s="16">
        <f t="shared" si="14"/>
        <v>834955.97</v>
      </c>
      <c r="N96" s="16">
        <f t="shared" si="15"/>
        <v>1020867.5</v>
      </c>
      <c r="O96" s="16">
        <f t="shared" si="16"/>
        <v>653985.16</v>
      </c>
      <c r="P96" s="16">
        <f t="shared" si="17"/>
        <v>1855823.47</v>
      </c>
      <c r="Q96" s="19">
        <v>2509808.63</v>
      </c>
      <c r="R96" s="19"/>
      <c r="S96" s="26">
        <v>2</v>
      </c>
      <c r="U96" s="19">
        <f t="shared" si="18"/>
        <v>35485.628725000002</v>
      </c>
      <c r="V96" s="19">
        <f t="shared" si="19"/>
        <v>30626.025000000001</v>
      </c>
      <c r="W96" s="19">
        <f t="shared" si="20"/>
        <v>6539.8516</v>
      </c>
      <c r="X96" s="19">
        <f t="shared" si="21"/>
        <v>66111.653725000011</v>
      </c>
      <c r="Y96" s="19">
        <v>72651.505325000006</v>
      </c>
      <c r="AA96" s="16"/>
      <c r="AC96" s="32"/>
    </row>
    <row r="97" spans="1:29">
      <c r="A97" s="13" t="s">
        <v>4</v>
      </c>
      <c r="B97" s="13">
        <v>32200</v>
      </c>
      <c r="C97" s="13">
        <v>20202</v>
      </c>
      <c r="D97" s="16">
        <v>3138939.1399999997</v>
      </c>
      <c r="E97" s="16">
        <v>7327791.1100000013</v>
      </c>
      <c r="F97" s="16">
        <v>7341729.9699999997</v>
      </c>
      <c r="G97" s="16">
        <v>17808460.219999999</v>
      </c>
      <c r="I97" s="15">
        <f t="shared" si="11"/>
        <v>7.4182371530261831E-3</v>
      </c>
      <c r="J97" s="15">
        <f t="shared" si="12"/>
        <v>1.7317727371361839E-2</v>
      </c>
      <c r="K97" s="15">
        <f t="shared" si="13"/>
        <v>1.7350669000527296E-2</v>
      </c>
      <c r="M97" s="16">
        <f t="shared" si="14"/>
        <v>176519.81</v>
      </c>
      <c r="N97" s="16">
        <f t="shared" si="15"/>
        <v>412082</v>
      </c>
      <c r="O97" s="16">
        <f t="shared" si="16"/>
        <v>412865.86</v>
      </c>
      <c r="P97" s="16">
        <f t="shared" si="17"/>
        <v>588601.81000000006</v>
      </c>
      <c r="Q97" s="19">
        <v>1001467.67</v>
      </c>
      <c r="R97" s="19"/>
      <c r="S97" s="26">
        <v>2</v>
      </c>
      <c r="U97" s="19">
        <f t="shared" si="18"/>
        <v>7502.0919249999997</v>
      </c>
      <c r="V97" s="19">
        <f t="shared" si="19"/>
        <v>12362.46</v>
      </c>
      <c r="W97" s="19">
        <f t="shared" si="20"/>
        <v>4128.6585999999998</v>
      </c>
      <c r="X97" s="19">
        <f t="shared" si="21"/>
        <v>19864.551925</v>
      </c>
      <c r="Y97" s="19">
        <v>23993.210524999999</v>
      </c>
      <c r="AA97" s="16"/>
      <c r="AC97" s="32"/>
    </row>
    <row r="98" spans="1:29">
      <c r="A98" s="13" t="s">
        <v>4</v>
      </c>
      <c r="B98" s="13">
        <v>32300</v>
      </c>
      <c r="C98" s="13">
        <v>20100</v>
      </c>
      <c r="D98" s="16">
        <v>-199642</v>
      </c>
      <c r="E98" s="16">
        <v>444177.79</v>
      </c>
      <c r="F98" s="16">
        <v>191241.52</v>
      </c>
      <c r="G98" s="16">
        <v>435777.30999999994</v>
      </c>
      <c r="I98" s="15">
        <f t="shared" si="11"/>
        <v>-4.7181281179744486E-4</v>
      </c>
      <c r="J98" s="15">
        <f t="shared" si="12"/>
        <v>1.0497228641161427E-3</v>
      </c>
      <c r="K98" s="15">
        <f t="shared" si="13"/>
        <v>4.5196000482672626E-4</v>
      </c>
      <c r="M98" s="16">
        <f t="shared" si="14"/>
        <v>-11226.97</v>
      </c>
      <c r="N98" s="16">
        <f t="shared" si="15"/>
        <v>24978.560000000001</v>
      </c>
      <c r="O98" s="16">
        <f t="shared" si="16"/>
        <v>10754.56</v>
      </c>
      <c r="P98" s="16">
        <f t="shared" si="17"/>
        <v>13751.590000000002</v>
      </c>
      <c r="Q98" s="19">
        <v>24506.15</v>
      </c>
      <c r="R98" s="19"/>
      <c r="S98" s="26">
        <v>2.4</v>
      </c>
      <c r="U98" s="19">
        <f t="shared" si="18"/>
        <v>-572.57546999999988</v>
      </c>
      <c r="V98" s="19">
        <f t="shared" si="19"/>
        <v>899.22815999999989</v>
      </c>
      <c r="W98" s="19">
        <f t="shared" si="20"/>
        <v>129.05472</v>
      </c>
      <c r="X98" s="19">
        <f t="shared" si="21"/>
        <v>326.65269000000001</v>
      </c>
      <c r="Y98" s="19">
        <v>455.70740999999998</v>
      </c>
      <c r="AA98" s="16"/>
      <c r="AC98" s="32"/>
    </row>
    <row r="99" spans="1:29">
      <c r="A99" s="13" t="s">
        <v>4</v>
      </c>
      <c r="B99" s="13">
        <v>32300</v>
      </c>
      <c r="C99" s="13">
        <v>20101</v>
      </c>
      <c r="D99" s="16">
        <v>653014.99</v>
      </c>
      <c r="E99" s="16">
        <v>2935648.69</v>
      </c>
      <c r="F99" s="16">
        <v>1831132.0799999998</v>
      </c>
      <c r="G99" s="16">
        <v>5419795.7599999998</v>
      </c>
      <c r="I99" s="15">
        <f t="shared" si="11"/>
        <v>1.5432666401748146E-3</v>
      </c>
      <c r="J99" s="15">
        <f t="shared" si="12"/>
        <v>6.9378019799360129E-3</v>
      </c>
      <c r="K99" s="15">
        <f t="shared" si="13"/>
        <v>4.3275041095425992E-3</v>
      </c>
      <c r="M99" s="16">
        <f t="shared" si="14"/>
        <v>36722.620000000003</v>
      </c>
      <c r="N99" s="16">
        <f t="shared" si="15"/>
        <v>165087.67000000001</v>
      </c>
      <c r="O99" s="16">
        <f t="shared" si="16"/>
        <v>102974.63</v>
      </c>
      <c r="P99" s="16">
        <f t="shared" si="17"/>
        <v>201810.29</v>
      </c>
      <c r="Q99" s="19">
        <v>304784.92000000004</v>
      </c>
      <c r="R99" s="19"/>
      <c r="S99" s="26">
        <v>2.4</v>
      </c>
      <c r="U99" s="19">
        <f t="shared" si="18"/>
        <v>1872.8536199999999</v>
      </c>
      <c r="V99" s="19">
        <f t="shared" si="19"/>
        <v>5943.1561199999996</v>
      </c>
      <c r="W99" s="19">
        <f t="shared" si="20"/>
        <v>1235.6955599999999</v>
      </c>
      <c r="X99" s="19">
        <f t="shared" si="21"/>
        <v>7816.0097399999995</v>
      </c>
      <c r="Y99" s="19">
        <v>9051.7052999999996</v>
      </c>
      <c r="AA99" s="16"/>
      <c r="AC99" s="32"/>
    </row>
    <row r="100" spans="1:29">
      <c r="A100" s="13" t="s">
        <v>4</v>
      </c>
      <c r="B100" s="13">
        <v>32300</v>
      </c>
      <c r="C100" s="13">
        <v>20102</v>
      </c>
      <c r="D100" s="16">
        <v>3112484.7299999995</v>
      </c>
      <c r="E100" s="16">
        <v>1661984.69</v>
      </c>
      <c r="F100" s="16">
        <v>1198180.3800000001</v>
      </c>
      <c r="G100" s="16">
        <v>5972649.7999999998</v>
      </c>
      <c r="I100" s="15">
        <f t="shared" si="11"/>
        <v>7.3557175951849347E-3</v>
      </c>
      <c r="J100" s="15">
        <f t="shared" si="12"/>
        <v>3.9277590374430463E-3</v>
      </c>
      <c r="K100" s="15">
        <f t="shared" si="13"/>
        <v>2.8316529293852546E-3</v>
      </c>
      <c r="M100" s="16">
        <f t="shared" si="14"/>
        <v>175032.14</v>
      </c>
      <c r="N100" s="16">
        <f t="shared" si="15"/>
        <v>93462.54</v>
      </c>
      <c r="O100" s="16">
        <f t="shared" si="16"/>
        <v>67380.27</v>
      </c>
      <c r="P100" s="16">
        <f t="shared" si="17"/>
        <v>268494.68</v>
      </c>
      <c r="Q100" s="19">
        <v>335874.95</v>
      </c>
      <c r="R100" s="19"/>
      <c r="S100" s="26">
        <v>2.4</v>
      </c>
      <c r="U100" s="19">
        <f t="shared" si="18"/>
        <v>8926.6391399999993</v>
      </c>
      <c r="V100" s="19">
        <f t="shared" si="19"/>
        <v>3364.6514399999996</v>
      </c>
      <c r="W100" s="19">
        <f t="shared" si="20"/>
        <v>808.56324000000006</v>
      </c>
      <c r="X100" s="19">
        <f t="shared" si="21"/>
        <v>12291.290579999999</v>
      </c>
      <c r="Y100" s="19">
        <v>13099.853819999998</v>
      </c>
      <c r="AA100" s="16"/>
      <c r="AC100" s="32"/>
    </row>
    <row r="101" spans="1:29">
      <c r="A101" s="13" t="s">
        <v>4</v>
      </c>
      <c r="B101" s="13">
        <v>32300</v>
      </c>
      <c r="C101" s="13">
        <v>20200</v>
      </c>
      <c r="D101" s="16">
        <v>517196.15</v>
      </c>
      <c r="E101" s="16">
        <v>2382750.2500000005</v>
      </c>
      <c r="F101" s="16">
        <v>1115412.5099999998</v>
      </c>
      <c r="G101" s="16">
        <v>4015358.91</v>
      </c>
      <c r="I101" s="15">
        <f t="shared" si="11"/>
        <v>1.2222867421800676E-3</v>
      </c>
      <c r="J101" s="15">
        <f t="shared" si="12"/>
        <v>5.6311402173068034E-3</v>
      </c>
      <c r="K101" s="15">
        <f t="shared" si="13"/>
        <v>2.6360480893656921E-3</v>
      </c>
      <c r="M101" s="16">
        <f t="shared" si="14"/>
        <v>29084.78</v>
      </c>
      <c r="N101" s="16">
        <f t="shared" si="15"/>
        <v>133995.15</v>
      </c>
      <c r="O101" s="16">
        <f t="shared" si="16"/>
        <v>62725.78</v>
      </c>
      <c r="P101" s="16">
        <f t="shared" si="17"/>
        <v>163079.93</v>
      </c>
      <c r="Q101" s="19">
        <v>225805.71</v>
      </c>
      <c r="R101" s="19"/>
      <c r="S101" s="26">
        <v>2.4</v>
      </c>
      <c r="U101" s="19">
        <f t="shared" si="18"/>
        <v>1483.3237799999999</v>
      </c>
      <c r="V101" s="19">
        <f t="shared" si="19"/>
        <v>4823.8253999999988</v>
      </c>
      <c r="W101" s="19">
        <f t="shared" si="20"/>
        <v>752.70936000000006</v>
      </c>
      <c r="X101" s="19">
        <f t="shared" si="21"/>
        <v>6307.1491799999985</v>
      </c>
      <c r="Y101" s="19">
        <v>7059.8585399999984</v>
      </c>
      <c r="AA101" s="16"/>
      <c r="AC101" s="32"/>
    </row>
    <row r="102" spans="1:29">
      <c r="A102" s="13" t="s">
        <v>4</v>
      </c>
      <c r="B102" s="13">
        <v>32300</v>
      </c>
      <c r="C102" s="13">
        <v>20201</v>
      </c>
      <c r="D102" s="16">
        <v>4423404.2299999995</v>
      </c>
      <c r="E102" s="16">
        <v>5408320.6199999992</v>
      </c>
      <c r="F102" s="16">
        <v>3464662.62</v>
      </c>
      <c r="G102" s="16">
        <v>13296387.469999999</v>
      </c>
      <c r="I102" s="15">
        <f t="shared" si="11"/>
        <v>1.0453806250553548E-2</v>
      </c>
      <c r="J102" s="15">
        <f t="shared" si="12"/>
        <v>1.2781453596058444E-2</v>
      </c>
      <c r="K102" s="15">
        <f t="shared" si="13"/>
        <v>8.1880176148891627E-3</v>
      </c>
      <c r="M102" s="16">
        <f t="shared" si="14"/>
        <v>248752.35</v>
      </c>
      <c r="N102" s="16">
        <f t="shared" si="15"/>
        <v>304139.61</v>
      </c>
      <c r="O102" s="16">
        <f t="shared" si="16"/>
        <v>194837.03</v>
      </c>
      <c r="P102" s="16">
        <f t="shared" si="17"/>
        <v>552891.96</v>
      </c>
      <c r="Q102" s="19">
        <v>747728.99</v>
      </c>
      <c r="R102" s="19"/>
      <c r="S102" s="26">
        <v>2.4</v>
      </c>
      <c r="U102" s="19">
        <f t="shared" si="18"/>
        <v>12686.369849999999</v>
      </c>
      <c r="V102" s="19">
        <f t="shared" si="19"/>
        <v>10949.025959999999</v>
      </c>
      <c r="W102" s="19">
        <f t="shared" si="20"/>
        <v>2338.0443599999999</v>
      </c>
      <c r="X102" s="19">
        <f t="shared" si="21"/>
        <v>23635.395809999998</v>
      </c>
      <c r="Y102" s="19">
        <v>25973.440169999998</v>
      </c>
      <c r="AA102" s="16"/>
      <c r="AC102" s="32"/>
    </row>
    <row r="103" spans="1:29">
      <c r="A103" s="13" t="s">
        <v>4</v>
      </c>
      <c r="B103" s="13">
        <v>32300</v>
      </c>
      <c r="C103" s="13">
        <v>20202</v>
      </c>
      <c r="D103" s="16">
        <v>1122040.46</v>
      </c>
      <c r="E103" s="16">
        <v>2619381.1800000002</v>
      </c>
      <c r="F103" s="16">
        <v>2624363.7400000002</v>
      </c>
      <c r="G103" s="16">
        <v>6365785.3800000008</v>
      </c>
      <c r="I103" s="15">
        <f t="shared" si="11"/>
        <v>2.6517118861917755E-3</v>
      </c>
      <c r="J103" s="15">
        <f t="shared" si="12"/>
        <v>6.1903687586034456E-3</v>
      </c>
      <c r="K103" s="15">
        <f t="shared" si="13"/>
        <v>6.2021440145293002E-3</v>
      </c>
      <c r="M103" s="16">
        <f t="shared" si="14"/>
        <v>63098.51</v>
      </c>
      <c r="N103" s="16">
        <f t="shared" si="15"/>
        <v>147302.21</v>
      </c>
      <c r="O103" s="16">
        <f t="shared" si="16"/>
        <v>147582.41</v>
      </c>
      <c r="P103" s="16">
        <f t="shared" si="17"/>
        <v>210400.72</v>
      </c>
      <c r="Q103" s="19">
        <v>357983.13</v>
      </c>
      <c r="R103" s="19"/>
      <c r="S103" s="26">
        <v>2.4</v>
      </c>
      <c r="U103" s="19">
        <f t="shared" si="18"/>
        <v>3218.0240100000001</v>
      </c>
      <c r="V103" s="19">
        <f t="shared" si="19"/>
        <v>5302.8795599999985</v>
      </c>
      <c r="W103" s="19">
        <f t="shared" si="20"/>
        <v>1770.98892</v>
      </c>
      <c r="X103" s="19">
        <f t="shared" si="21"/>
        <v>8520.9035699999986</v>
      </c>
      <c r="Y103" s="19">
        <v>10291.892489999998</v>
      </c>
      <c r="AA103" s="16"/>
      <c r="AC103" s="32"/>
    </row>
    <row r="104" spans="1:29">
      <c r="A104" s="13" t="s">
        <v>4</v>
      </c>
      <c r="B104" s="13">
        <v>32400</v>
      </c>
      <c r="C104" s="13">
        <v>20100</v>
      </c>
      <c r="D104" s="16">
        <v>-553208.97</v>
      </c>
      <c r="E104" s="16">
        <v>1230818.7800000003</v>
      </c>
      <c r="F104" s="16">
        <v>529931.24</v>
      </c>
      <c r="G104" s="16">
        <v>1207541.0500000003</v>
      </c>
      <c r="I104" s="15">
        <f t="shared" si="11"/>
        <v>-1.3073956364255432E-3</v>
      </c>
      <c r="J104" s="15">
        <f t="shared" si="12"/>
        <v>2.9087870758903477E-3</v>
      </c>
      <c r="K104" s="15">
        <f t="shared" si="13"/>
        <v>1.2523835084987456E-3</v>
      </c>
      <c r="M104" s="16">
        <f t="shared" si="14"/>
        <v>-31109.98</v>
      </c>
      <c r="N104" s="16">
        <f t="shared" si="15"/>
        <v>69215.710000000006</v>
      </c>
      <c r="O104" s="16">
        <f t="shared" si="16"/>
        <v>29800.95</v>
      </c>
      <c r="P104" s="16">
        <f t="shared" si="17"/>
        <v>38105.73000000001</v>
      </c>
      <c r="Q104" s="19">
        <v>67906.680000000008</v>
      </c>
      <c r="R104" s="19"/>
      <c r="S104" s="26">
        <v>1.8</v>
      </c>
      <c r="U104" s="19">
        <f t="shared" si="18"/>
        <v>-1189.956735</v>
      </c>
      <c r="V104" s="19">
        <f t="shared" si="19"/>
        <v>1868.8241700000001</v>
      </c>
      <c r="W104" s="19">
        <f t="shared" si="20"/>
        <v>268.20855</v>
      </c>
      <c r="X104" s="19">
        <f t="shared" si="21"/>
        <v>678.86743500000011</v>
      </c>
      <c r="Y104" s="19">
        <v>947.07598500000017</v>
      </c>
      <c r="AA104" s="16"/>
      <c r="AC104" s="32"/>
    </row>
    <row r="105" spans="1:29">
      <c r="A105" s="13" t="s">
        <v>4</v>
      </c>
      <c r="B105" s="13">
        <v>32400</v>
      </c>
      <c r="C105" s="13">
        <v>20101</v>
      </c>
      <c r="D105" s="16">
        <v>658593.60000000009</v>
      </c>
      <c r="E105" s="16">
        <v>2960727.52</v>
      </c>
      <c r="F105" s="16">
        <v>1846775.2000000002</v>
      </c>
      <c r="G105" s="16">
        <v>5466096.3200000003</v>
      </c>
      <c r="I105" s="15">
        <f t="shared" si="11"/>
        <v>1.5564505377014942E-3</v>
      </c>
      <c r="J105" s="15">
        <f t="shared" si="12"/>
        <v>6.9970706373271938E-3</v>
      </c>
      <c r="K105" s="15">
        <f t="shared" si="13"/>
        <v>4.3644734067470204E-3</v>
      </c>
      <c r="M105" s="16">
        <f t="shared" si="14"/>
        <v>37036.339999999997</v>
      </c>
      <c r="N105" s="16">
        <f t="shared" si="15"/>
        <v>166497.99</v>
      </c>
      <c r="O105" s="16">
        <f t="shared" si="16"/>
        <v>103854.33</v>
      </c>
      <c r="P105" s="16">
        <f t="shared" si="17"/>
        <v>203534.33</v>
      </c>
      <c r="Q105" s="19">
        <v>307388.65999999997</v>
      </c>
      <c r="R105" s="19"/>
      <c r="S105" s="26">
        <v>1.8</v>
      </c>
      <c r="U105" s="19">
        <f t="shared" si="18"/>
        <v>1416.640005</v>
      </c>
      <c r="V105" s="19">
        <f t="shared" si="19"/>
        <v>4495.4457300000004</v>
      </c>
      <c r="W105" s="19">
        <f t="shared" si="20"/>
        <v>934.68896999999993</v>
      </c>
      <c r="X105" s="19">
        <f t="shared" si="21"/>
        <v>5912.0857350000006</v>
      </c>
      <c r="Y105" s="19">
        <v>6846.7747050000007</v>
      </c>
      <c r="AA105" s="16"/>
      <c r="AC105" s="32"/>
    </row>
    <row r="106" spans="1:29">
      <c r="A106" s="13" t="s">
        <v>4</v>
      </c>
      <c r="B106" s="13">
        <v>32400</v>
      </c>
      <c r="C106" s="13">
        <v>20102</v>
      </c>
      <c r="D106" s="16">
        <v>4807967.63</v>
      </c>
      <c r="E106" s="16">
        <v>2567327.8000000003</v>
      </c>
      <c r="F106" s="16">
        <v>1850872.55</v>
      </c>
      <c r="G106" s="16">
        <v>9226167.9800000004</v>
      </c>
      <c r="I106" s="15">
        <f t="shared" si="11"/>
        <v>1.1362642763253208E-2</v>
      </c>
      <c r="J106" s="15">
        <f t="shared" si="12"/>
        <v>6.0673512994447471E-3</v>
      </c>
      <c r="K106" s="15">
        <f t="shared" si="13"/>
        <v>4.3741566508761027E-3</v>
      </c>
      <c r="M106" s="16">
        <f t="shared" si="14"/>
        <v>270378.46000000002</v>
      </c>
      <c r="N106" s="16">
        <f t="shared" si="15"/>
        <v>144374.96</v>
      </c>
      <c r="O106" s="16">
        <f t="shared" si="16"/>
        <v>104084.74</v>
      </c>
      <c r="P106" s="16">
        <f t="shared" si="17"/>
        <v>414753.42000000004</v>
      </c>
      <c r="Q106" s="19">
        <v>518838.16000000003</v>
      </c>
      <c r="R106" s="19"/>
      <c r="S106" s="26">
        <v>1.8</v>
      </c>
      <c r="U106" s="19">
        <f t="shared" si="18"/>
        <v>10341.976095000002</v>
      </c>
      <c r="V106" s="19">
        <f t="shared" si="19"/>
        <v>3898.12392</v>
      </c>
      <c r="W106" s="19">
        <f t="shared" si="20"/>
        <v>936.76265999999998</v>
      </c>
      <c r="X106" s="19">
        <f t="shared" si="21"/>
        <v>14240.100015000002</v>
      </c>
      <c r="Y106" s="19">
        <v>15176.862675000002</v>
      </c>
      <c r="AA106" s="16"/>
      <c r="AC106" s="32"/>
    </row>
    <row r="107" spans="1:29">
      <c r="A107" s="13" t="s">
        <v>4</v>
      </c>
      <c r="B107" s="13">
        <v>32400</v>
      </c>
      <c r="C107" s="13">
        <v>20200</v>
      </c>
      <c r="D107" s="16">
        <v>1607658.1800000002</v>
      </c>
      <c r="E107" s="16">
        <v>7406567.0900000017</v>
      </c>
      <c r="F107" s="16">
        <v>3467160.49</v>
      </c>
      <c r="G107" s="16">
        <v>12481385.760000002</v>
      </c>
      <c r="I107" s="15">
        <f t="shared" si="11"/>
        <v>3.7993695029851574E-3</v>
      </c>
      <c r="J107" s="15">
        <f t="shared" si="12"/>
        <v>1.7503898200275092E-2</v>
      </c>
      <c r="K107" s="15">
        <f t="shared" si="13"/>
        <v>8.1939208169618961E-3</v>
      </c>
      <c r="M107" s="16">
        <f t="shared" si="14"/>
        <v>90407.46</v>
      </c>
      <c r="N107" s="16">
        <f t="shared" si="15"/>
        <v>416512</v>
      </c>
      <c r="O107" s="16">
        <f t="shared" si="16"/>
        <v>194977.5</v>
      </c>
      <c r="P107" s="16">
        <f t="shared" si="17"/>
        <v>506919.46</v>
      </c>
      <c r="Q107" s="19">
        <v>701896.96</v>
      </c>
      <c r="R107" s="19"/>
      <c r="S107" s="26">
        <v>1.8</v>
      </c>
      <c r="U107" s="19">
        <f t="shared" si="18"/>
        <v>3458.0853450000009</v>
      </c>
      <c r="V107" s="19">
        <f t="shared" si="19"/>
        <v>11245.824000000001</v>
      </c>
      <c r="W107" s="19">
        <f t="shared" si="20"/>
        <v>1754.7974999999999</v>
      </c>
      <c r="X107" s="19">
        <f t="shared" si="21"/>
        <v>14703.909345000002</v>
      </c>
      <c r="Y107" s="19">
        <v>16458.706845000001</v>
      </c>
      <c r="AA107" s="16"/>
      <c r="AC107" s="32"/>
    </row>
    <row r="108" spans="1:29">
      <c r="A108" s="13" t="s">
        <v>4</v>
      </c>
      <c r="B108" s="13">
        <v>32400</v>
      </c>
      <c r="C108" s="13">
        <v>20201</v>
      </c>
      <c r="D108" s="16">
        <v>5530353.7999999998</v>
      </c>
      <c r="E108" s="16">
        <v>6761743.8899999997</v>
      </c>
      <c r="F108" s="16">
        <v>4331688.7</v>
      </c>
      <c r="G108" s="16">
        <v>16623786.390000001</v>
      </c>
      <c r="I108" s="15">
        <f t="shared" si="11"/>
        <v>1.3069853921583054E-2</v>
      </c>
      <c r="J108" s="15">
        <f t="shared" si="12"/>
        <v>1.597999117117186E-2</v>
      </c>
      <c r="K108" s="15">
        <f t="shared" si="13"/>
        <v>1.0237055456157615E-2</v>
      </c>
      <c r="M108" s="16">
        <f t="shared" si="14"/>
        <v>311002.21000000002</v>
      </c>
      <c r="N108" s="16">
        <f t="shared" si="15"/>
        <v>380250.05</v>
      </c>
      <c r="O108" s="16">
        <f t="shared" si="16"/>
        <v>243594.68</v>
      </c>
      <c r="P108" s="16">
        <f t="shared" si="17"/>
        <v>691252.26</v>
      </c>
      <c r="Q108" s="19">
        <v>934846.94</v>
      </c>
      <c r="R108" s="19"/>
      <c r="S108" s="26">
        <v>1.8</v>
      </c>
      <c r="U108" s="19">
        <f t="shared" si="18"/>
        <v>11895.834532500001</v>
      </c>
      <c r="V108" s="19">
        <f t="shared" si="19"/>
        <v>10266.75135</v>
      </c>
      <c r="W108" s="19">
        <f t="shared" si="20"/>
        <v>2192.35212</v>
      </c>
      <c r="X108" s="19">
        <f t="shared" si="21"/>
        <v>22162.585882500003</v>
      </c>
      <c r="Y108" s="19">
        <v>24354.938002500003</v>
      </c>
      <c r="AA108" s="16"/>
      <c r="AC108" s="32"/>
    </row>
    <row r="109" spans="1:29">
      <c r="A109" s="13" t="s">
        <v>4</v>
      </c>
      <c r="B109" s="13">
        <v>32400</v>
      </c>
      <c r="C109" s="13">
        <v>20202</v>
      </c>
      <c r="D109" s="16">
        <v>1658048.37</v>
      </c>
      <c r="E109" s="16">
        <v>3870681</v>
      </c>
      <c r="F109" s="16">
        <v>3878043.77</v>
      </c>
      <c r="G109" s="16">
        <v>9406773.1400000006</v>
      </c>
      <c r="I109" s="15">
        <f t="shared" si="11"/>
        <v>3.9184563546040925E-3</v>
      </c>
      <c r="J109" s="15">
        <f t="shared" si="12"/>
        <v>9.1475585607284325E-3</v>
      </c>
      <c r="K109" s="15">
        <f t="shared" si="13"/>
        <v>9.1649589535131061E-3</v>
      </c>
      <c r="M109" s="16">
        <f t="shared" si="14"/>
        <v>93241.18</v>
      </c>
      <c r="N109" s="16">
        <f t="shared" si="15"/>
        <v>217669.68</v>
      </c>
      <c r="O109" s="16">
        <f t="shared" si="16"/>
        <v>218083.73</v>
      </c>
      <c r="P109" s="16">
        <f t="shared" si="17"/>
        <v>310910.86</v>
      </c>
      <c r="Q109" s="19">
        <v>528994.59</v>
      </c>
      <c r="R109" s="19"/>
      <c r="S109" s="26">
        <v>1.8</v>
      </c>
      <c r="U109" s="19">
        <f t="shared" si="18"/>
        <v>3566.4751350000001</v>
      </c>
      <c r="V109" s="19">
        <f t="shared" si="19"/>
        <v>5877.0813600000001</v>
      </c>
      <c r="W109" s="19">
        <f t="shared" si="20"/>
        <v>1962.7535700000001</v>
      </c>
      <c r="X109" s="19">
        <f t="shared" si="21"/>
        <v>9443.5564950000007</v>
      </c>
      <c r="Y109" s="19">
        <v>11406.310065000001</v>
      </c>
      <c r="AA109" s="16"/>
      <c r="AC109" s="32"/>
    </row>
    <row r="110" spans="1:29">
      <c r="A110" s="13" t="s">
        <v>4</v>
      </c>
      <c r="B110" s="13">
        <v>32500</v>
      </c>
      <c r="C110" s="13">
        <v>20100</v>
      </c>
      <c r="D110" s="16">
        <v>-313655.28000000003</v>
      </c>
      <c r="E110" s="16">
        <v>697842.63000000012</v>
      </c>
      <c r="F110" s="16">
        <v>300457.39999999997</v>
      </c>
      <c r="G110" s="16">
        <v>684644.75</v>
      </c>
      <c r="I110" s="15">
        <f t="shared" si="11"/>
        <v>-7.4125975291729641E-4</v>
      </c>
      <c r="J110" s="15">
        <f t="shared" si="12"/>
        <v>1.6492075487744263E-3</v>
      </c>
      <c r="K110" s="15">
        <f t="shared" si="13"/>
        <v>7.1006927760365851E-4</v>
      </c>
      <c r="M110" s="16">
        <f t="shared" si="14"/>
        <v>-17638.560000000001</v>
      </c>
      <c r="N110" s="16">
        <f t="shared" si="15"/>
        <v>39243.53</v>
      </c>
      <c r="O110" s="16">
        <f t="shared" si="16"/>
        <v>16896.37</v>
      </c>
      <c r="P110" s="16">
        <f t="shared" si="17"/>
        <v>21604.969999999998</v>
      </c>
      <c r="Q110" s="19">
        <v>38501.339999999997</v>
      </c>
      <c r="R110" s="19"/>
      <c r="S110" s="26">
        <v>1.8</v>
      </c>
      <c r="U110" s="19">
        <f t="shared" si="18"/>
        <v>-674.67492000000016</v>
      </c>
      <c r="V110" s="19">
        <f t="shared" si="19"/>
        <v>1059.5753099999999</v>
      </c>
      <c r="W110" s="19">
        <f t="shared" si="20"/>
        <v>152.06733</v>
      </c>
      <c r="X110" s="19">
        <f t="shared" si="21"/>
        <v>384.90038999999979</v>
      </c>
      <c r="Y110" s="19">
        <v>536.96771999999976</v>
      </c>
      <c r="AA110" s="16"/>
      <c r="AC110" s="32"/>
    </row>
    <row r="111" spans="1:29">
      <c r="A111" s="13" t="s">
        <v>4</v>
      </c>
      <c r="B111" s="13">
        <v>32500</v>
      </c>
      <c r="C111" s="13">
        <v>20101</v>
      </c>
      <c r="D111" s="16">
        <v>76229.41</v>
      </c>
      <c r="E111" s="16">
        <v>342691.60000000003</v>
      </c>
      <c r="F111" s="16">
        <v>213756.35000000003</v>
      </c>
      <c r="G111" s="16">
        <v>632677.3600000001</v>
      </c>
      <c r="I111" s="15">
        <f t="shared" si="11"/>
        <v>1.8015253440538696E-4</v>
      </c>
      <c r="J111" s="15">
        <f t="shared" si="12"/>
        <v>8.0988112408894553E-4</v>
      </c>
      <c r="K111" s="15">
        <f t="shared" si="13"/>
        <v>5.0516917548941995E-4</v>
      </c>
      <c r="M111" s="16">
        <f t="shared" si="14"/>
        <v>4286.8</v>
      </c>
      <c r="N111" s="16">
        <f t="shared" si="15"/>
        <v>19271.43</v>
      </c>
      <c r="O111" s="16">
        <f t="shared" si="16"/>
        <v>12020.7</v>
      </c>
      <c r="P111" s="16">
        <f t="shared" si="17"/>
        <v>23558.23</v>
      </c>
      <c r="Q111" s="19">
        <v>35578.93</v>
      </c>
      <c r="R111" s="19"/>
      <c r="S111" s="26">
        <v>1.8</v>
      </c>
      <c r="U111" s="19">
        <f t="shared" si="18"/>
        <v>163.97010000000003</v>
      </c>
      <c r="V111" s="19">
        <f t="shared" si="19"/>
        <v>520.32861000000003</v>
      </c>
      <c r="W111" s="19">
        <f t="shared" si="20"/>
        <v>108.18630000000002</v>
      </c>
      <c r="X111" s="19">
        <f t="shared" si="21"/>
        <v>684.29871000000003</v>
      </c>
      <c r="Y111" s="19">
        <v>792.4850100000001</v>
      </c>
      <c r="AA111" s="16"/>
      <c r="AC111" s="32"/>
    </row>
    <row r="112" spans="1:29">
      <c r="A112" s="13" t="s">
        <v>4</v>
      </c>
      <c r="B112" s="13">
        <v>32500</v>
      </c>
      <c r="C112" s="13">
        <v>20102</v>
      </c>
      <c r="D112" s="16">
        <v>651802.69999999995</v>
      </c>
      <c r="E112" s="16">
        <v>348045.43</v>
      </c>
      <c r="F112" s="16">
        <v>250917.61</v>
      </c>
      <c r="G112" s="16">
        <v>1250765.7399999998</v>
      </c>
      <c r="I112" s="15">
        <f t="shared" si="11"/>
        <v>1.5404016420601195E-3</v>
      </c>
      <c r="J112" s="15">
        <f t="shared" si="12"/>
        <v>8.2253380031030931E-4</v>
      </c>
      <c r="K112" s="15">
        <f t="shared" si="13"/>
        <v>5.9299217150496721E-4</v>
      </c>
      <c r="M112" s="16">
        <f t="shared" si="14"/>
        <v>36654.449999999997</v>
      </c>
      <c r="N112" s="16">
        <f t="shared" si="15"/>
        <v>19572.509999999998</v>
      </c>
      <c r="O112" s="16">
        <f t="shared" si="16"/>
        <v>14110.48</v>
      </c>
      <c r="P112" s="16">
        <f t="shared" si="17"/>
        <v>56226.959999999992</v>
      </c>
      <c r="Q112" s="19">
        <v>70337.439999999988</v>
      </c>
      <c r="R112" s="19"/>
      <c r="S112" s="26">
        <v>1.8</v>
      </c>
      <c r="U112" s="19">
        <f t="shared" si="18"/>
        <v>1402.0327124999999</v>
      </c>
      <c r="V112" s="19">
        <f t="shared" si="19"/>
        <v>528.45776999999998</v>
      </c>
      <c r="W112" s="19">
        <f t="shared" si="20"/>
        <v>126.99432</v>
      </c>
      <c r="X112" s="19">
        <f t="shared" si="21"/>
        <v>1930.4904824999999</v>
      </c>
      <c r="Y112" s="19">
        <v>2057.4848024999997</v>
      </c>
      <c r="AA112" s="16"/>
      <c r="AC112" s="32"/>
    </row>
    <row r="113" spans="1:29">
      <c r="A113" s="13" t="s">
        <v>4</v>
      </c>
      <c r="B113" s="13">
        <v>32500</v>
      </c>
      <c r="C113" s="13">
        <v>20200</v>
      </c>
      <c r="D113" s="16">
        <v>1039275.71</v>
      </c>
      <c r="E113" s="16">
        <v>4787998.71</v>
      </c>
      <c r="F113" s="16">
        <v>2241356.86</v>
      </c>
      <c r="G113" s="16">
        <v>8068631.2799999993</v>
      </c>
      <c r="I113" s="15">
        <f t="shared" si="11"/>
        <v>2.4561144196506039E-3</v>
      </c>
      <c r="J113" s="15">
        <f t="shared" si="12"/>
        <v>1.1315450327324103E-2</v>
      </c>
      <c r="K113" s="15">
        <f t="shared" si="13"/>
        <v>5.2969860167604611E-3</v>
      </c>
      <c r="M113" s="16">
        <f t="shared" si="14"/>
        <v>58444.19</v>
      </c>
      <c r="N113" s="16">
        <f t="shared" si="15"/>
        <v>269255.5</v>
      </c>
      <c r="O113" s="16">
        <f t="shared" si="16"/>
        <v>126043.82</v>
      </c>
      <c r="P113" s="16">
        <f t="shared" si="17"/>
        <v>327699.69</v>
      </c>
      <c r="Q113" s="19">
        <v>453743.51</v>
      </c>
      <c r="R113" s="19"/>
      <c r="S113" s="26">
        <v>1.8</v>
      </c>
      <c r="U113" s="19">
        <f t="shared" si="18"/>
        <v>2235.4902675000003</v>
      </c>
      <c r="V113" s="19">
        <f t="shared" si="19"/>
        <v>7269.8985000000011</v>
      </c>
      <c r="W113" s="19">
        <f t="shared" si="20"/>
        <v>1134.3943800000002</v>
      </c>
      <c r="X113" s="19">
        <f t="shared" si="21"/>
        <v>9505.3887675000005</v>
      </c>
      <c r="Y113" s="19">
        <v>10639.7831475</v>
      </c>
      <c r="AA113" s="16"/>
      <c r="AC113" s="32"/>
    </row>
    <row r="114" spans="1:29">
      <c r="A114" s="13" t="s">
        <v>4</v>
      </c>
      <c r="B114" s="13">
        <v>32500</v>
      </c>
      <c r="C114" s="13">
        <v>20201</v>
      </c>
      <c r="D114" s="16">
        <v>646184.67000000004</v>
      </c>
      <c r="E114" s="16">
        <v>790064.33999999985</v>
      </c>
      <c r="F114" s="16">
        <v>506128.70000000007</v>
      </c>
      <c r="G114" s="16">
        <v>1942377.71</v>
      </c>
      <c r="I114" s="15">
        <f t="shared" si="11"/>
        <v>1.5271245834699314E-3</v>
      </c>
      <c r="J114" s="15">
        <f t="shared" si="12"/>
        <v>1.8671545955074203E-3</v>
      </c>
      <c r="K114" s="15">
        <f t="shared" si="13"/>
        <v>1.1961311000610365E-3</v>
      </c>
      <c r="M114" s="16">
        <f t="shared" si="14"/>
        <v>36338.519999999997</v>
      </c>
      <c r="N114" s="16">
        <f t="shared" si="15"/>
        <v>44429.66</v>
      </c>
      <c r="O114" s="16">
        <f t="shared" si="16"/>
        <v>28462.400000000001</v>
      </c>
      <c r="P114" s="16">
        <f t="shared" si="17"/>
        <v>80768.179999999993</v>
      </c>
      <c r="Q114" s="19">
        <v>109230.57999999999</v>
      </c>
      <c r="R114" s="19"/>
      <c r="S114" s="26">
        <v>1.8</v>
      </c>
      <c r="U114" s="19">
        <f t="shared" si="18"/>
        <v>1389.94839</v>
      </c>
      <c r="V114" s="19">
        <f t="shared" si="19"/>
        <v>1199.6008200000003</v>
      </c>
      <c r="W114" s="19">
        <f t="shared" si="20"/>
        <v>256.16160000000002</v>
      </c>
      <c r="X114" s="19">
        <f t="shared" si="21"/>
        <v>2589.5492100000001</v>
      </c>
      <c r="Y114" s="19">
        <v>2845.71081</v>
      </c>
      <c r="AA114" s="16"/>
      <c r="AC114" s="32"/>
    </row>
    <row r="115" spans="1:29">
      <c r="A115" s="13" t="s">
        <v>4</v>
      </c>
      <c r="B115" s="13">
        <v>32500</v>
      </c>
      <c r="C115" s="13">
        <v>20202</v>
      </c>
      <c r="D115" s="16">
        <v>120508.53</v>
      </c>
      <c r="E115" s="16">
        <v>281324.77999999997</v>
      </c>
      <c r="F115" s="16">
        <v>281859.90000000002</v>
      </c>
      <c r="G115" s="16">
        <v>683693.21</v>
      </c>
      <c r="I115" s="15">
        <f t="shared" si="11"/>
        <v>2.8479712878490867E-4</v>
      </c>
      <c r="J115" s="15">
        <f t="shared" si="12"/>
        <v>6.6485326474438025E-4</v>
      </c>
      <c r="K115" s="15">
        <f t="shared" si="13"/>
        <v>6.6611791082010112E-4</v>
      </c>
      <c r="M115" s="16">
        <f t="shared" si="14"/>
        <v>6776.86</v>
      </c>
      <c r="N115" s="16">
        <f t="shared" si="15"/>
        <v>15820.44</v>
      </c>
      <c r="O115" s="16">
        <f t="shared" si="16"/>
        <v>15850.53</v>
      </c>
      <c r="P115" s="16">
        <f t="shared" si="17"/>
        <v>22597.3</v>
      </c>
      <c r="Q115" s="19">
        <v>38447.83</v>
      </c>
      <c r="R115" s="19"/>
      <c r="S115" s="26">
        <v>1.8</v>
      </c>
      <c r="U115" s="19">
        <f t="shared" si="18"/>
        <v>259.21489500000001</v>
      </c>
      <c r="V115" s="19">
        <f t="shared" si="19"/>
        <v>427.15188000000001</v>
      </c>
      <c r="W115" s="19">
        <f t="shared" si="20"/>
        <v>142.65477000000001</v>
      </c>
      <c r="X115" s="19">
        <f t="shared" si="21"/>
        <v>686.36677499999996</v>
      </c>
      <c r="Y115" s="19">
        <v>829.02154499999995</v>
      </c>
      <c r="AA115" s="16"/>
      <c r="AC115" s="32"/>
    </row>
    <row r="116" spans="1:29">
      <c r="A116" s="13" t="s">
        <v>5</v>
      </c>
      <c r="B116" s="13">
        <v>34100</v>
      </c>
      <c r="C116" s="13">
        <v>10301</v>
      </c>
      <c r="D116" s="16">
        <v>0</v>
      </c>
      <c r="E116" s="16">
        <v>0</v>
      </c>
      <c r="F116" s="16">
        <v>0</v>
      </c>
      <c r="G116" s="16">
        <v>0</v>
      </c>
      <c r="I116" s="15">
        <f t="shared" si="11"/>
        <v>0</v>
      </c>
      <c r="J116" s="15">
        <f t="shared" si="12"/>
        <v>0</v>
      </c>
      <c r="K116" s="15">
        <f t="shared" si="13"/>
        <v>0</v>
      </c>
      <c r="M116" s="16">
        <f t="shared" si="14"/>
        <v>0</v>
      </c>
      <c r="N116" s="16">
        <f t="shared" si="15"/>
        <v>0</v>
      </c>
      <c r="O116" s="16">
        <f t="shared" si="16"/>
        <v>0</v>
      </c>
      <c r="P116" s="16">
        <f t="shared" si="17"/>
        <v>0</v>
      </c>
      <c r="Q116" s="19">
        <v>0</v>
      </c>
      <c r="R116" s="19"/>
      <c r="S116" s="26">
        <v>0</v>
      </c>
      <c r="U116" s="19">
        <f t="shared" si="18"/>
        <v>0</v>
      </c>
      <c r="V116" s="19">
        <f t="shared" si="19"/>
        <v>0</v>
      </c>
      <c r="W116" s="19">
        <f t="shared" si="20"/>
        <v>0</v>
      </c>
      <c r="X116" s="19">
        <f t="shared" si="21"/>
        <v>0</v>
      </c>
      <c r="Y116" s="19">
        <v>0</v>
      </c>
      <c r="AA116" s="16"/>
      <c r="AC116" s="32"/>
    </row>
    <row r="117" spans="1:29">
      <c r="A117" s="13" t="s">
        <v>5</v>
      </c>
      <c r="B117" s="13">
        <v>34100</v>
      </c>
      <c r="C117" s="13">
        <v>30200</v>
      </c>
      <c r="D117" s="16">
        <v>335775</v>
      </c>
      <c r="E117" s="16">
        <v>3860637.4</v>
      </c>
      <c r="F117" s="16">
        <v>3340501.0499999993</v>
      </c>
      <c r="G117" s="16">
        <v>7536913.4499999993</v>
      </c>
      <c r="I117" s="15">
        <f t="shared" si="11"/>
        <v>8.8456825840036582E-5</v>
      </c>
      <c r="J117" s="15">
        <f t="shared" si="12"/>
        <v>1.0170493042166084E-3</v>
      </c>
      <c r="K117" s="15">
        <f t="shared" si="13"/>
        <v>8.8002418166423734E-4</v>
      </c>
      <c r="M117" s="16">
        <f t="shared" si="14"/>
        <v>2663.52</v>
      </c>
      <c r="N117" s="16">
        <f t="shared" si="15"/>
        <v>30624.32</v>
      </c>
      <c r="O117" s="16">
        <f t="shared" si="16"/>
        <v>26498.36</v>
      </c>
      <c r="P117" s="16">
        <f t="shared" si="17"/>
        <v>33287.839999999997</v>
      </c>
      <c r="Q117" s="19">
        <v>59786.2</v>
      </c>
      <c r="R117" s="19"/>
      <c r="S117" s="26">
        <v>3.5</v>
      </c>
      <c r="U117" s="19">
        <f t="shared" si="18"/>
        <v>198.0993</v>
      </c>
      <c r="V117" s="19">
        <f t="shared" si="19"/>
        <v>1607.7767999999999</v>
      </c>
      <c r="W117" s="19">
        <f t="shared" si="20"/>
        <v>463.72130000000004</v>
      </c>
      <c r="X117" s="19">
        <f t="shared" si="21"/>
        <v>1805.8761</v>
      </c>
      <c r="Y117" s="19">
        <v>2269.5974000000001</v>
      </c>
      <c r="AA117" s="16"/>
      <c r="AC117" s="32"/>
    </row>
    <row r="118" spans="1:29">
      <c r="A118" s="13" t="s">
        <v>5</v>
      </c>
      <c r="B118" s="13">
        <v>34100</v>
      </c>
      <c r="C118" s="13">
        <v>30201</v>
      </c>
      <c r="D118" s="16">
        <v>20166.309999999998</v>
      </c>
      <c r="E118" s="16">
        <v>231866</v>
      </c>
      <c r="F118" s="16">
        <v>200627.12000000002</v>
      </c>
      <c r="G118" s="16">
        <v>452659.43000000005</v>
      </c>
      <c r="I118" s="15">
        <f t="shared" si="11"/>
        <v>5.3126283121321955E-6</v>
      </c>
      <c r="J118" s="15">
        <f t="shared" si="12"/>
        <v>6.1082958469885852E-5</v>
      </c>
      <c r="K118" s="15">
        <f t="shared" si="13"/>
        <v>5.2853363748427141E-5</v>
      </c>
      <c r="M118" s="16">
        <f t="shared" si="14"/>
        <v>159.97</v>
      </c>
      <c r="N118" s="16">
        <f t="shared" si="15"/>
        <v>1839.27</v>
      </c>
      <c r="O118" s="16">
        <f t="shared" si="16"/>
        <v>1591.46</v>
      </c>
      <c r="P118" s="16">
        <f t="shared" si="17"/>
        <v>1999.24</v>
      </c>
      <c r="Q118" s="19">
        <v>3590.7</v>
      </c>
      <c r="R118" s="19"/>
      <c r="S118" s="26">
        <v>3.5</v>
      </c>
      <c r="U118" s="19">
        <f t="shared" si="18"/>
        <v>11.897768750000001</v>
      </c>
      <c r="V118" s="19">
        <f t="shared" si="19"/>
        <v>96.561674999999994</v>
      </c>
      <c r="W118" s="19">
        <f t="shared" si="20"/>
        <v>27.850550000000002</v>
      </c>
      <c r="X118" s="19">
        <f t="shared" si="21"/>
        <v>108.45944374999999</v>
      </c>
      <c r="Y118" s="19">
        <v>136.30999374999999</v>
      </c>
      <c r="AA118" s="16"/>
      <c r="AC118" s="32"/>
    </row>
    <row r="119" spans="1:29">
      <c r="A119" s="13" t="s">
        <v>5</v>
      </c>
      <c r="B119" s="13">
        <v>34100</v>
      </c>
      <c r="C119" s="13">
        <v>30202</v>
      </c>
      <c r="D119" s="16">
        <v>12689.14</v>
      </c>
      <c r="E119" s="16">
        <v>145895.81</v>
      </c>
      <c r="F119" s="16">
        <v>126239.52999999998</v>
      </c>
      <c r="G119" s="16">
        <v>284824.48</v>
      </c>
      <c r="I119" s="15">
        <f t="shared" si="11"/>
        <v>3.342836861111881E-6</v>
      </c>
      <c r="J119" s="15">
        <f t="shared" si="12"/>
        <v>3.8434905088112779E-5</v>
      </c>
      <c r="K119" s="15">
        <f t="shared" si="13"/>
        <v>3.3256639473868133E-5</v>
      </c>
      <c r="M119" s="16">
        <f t="shared" si="14"/>
        <v>100.66</v>
      </c>
      <c r="N119" s="16">
        <f t="shared" si="15"/>
        <v>1157.31</v>
      </c>
      <c r="O119" s="16">
        <f t="shared" si="16"/>
        <v>1001.39</v>
      </c>
      <c r="P119" s="16">
        <f t="shared" si="17"/>
        <v>1257.97</v>
      </c>
      <c r="Q119" s="19">
        <v>2259.36</v>
      </c>
      <c r="R119" s="19"/>
      <c r="S119" s="26">
        <v>3.5</v>
      </c>
      <c r="U119" s="19">
        <f t="shared" si="18"/>
        <v>7.4865874999999997</v>
      </c>
      <c r="V119" s="19">
        <f t="shared" si="19"/>
        <v>60.758774999999993</v>
      </c>
      <c r="W119" s="19">
        <f t="shared" si="20"/>
        <v>17.524324999999997</v>
      </c>
      <c r="X119" s="19">
        <f t="shared" si="21"/>
        <v>68.245362499999999</v>
      </c>
      <c r="Y119" s="19">
        <v>85.769687500000003</v>
      </c>
      <c r="AA119" s="16"/>
      <c r="AC119" s="32"/>
    </row>
    <row r="120" spans="1:29">
      <c r="A120" s="13" t="s">
        <v>5</v>
      </c>
      <c r="B120" s="13">
        <v>34100</v>
      </c>
      <c r="C120" s="13">
        <v>30203</v>
      </c>
      <c r="D120" s="16"/>
      <c r="E120" s="16">
        <v>43461132.409999996</v>
      </c>
      <c r="F120" s="16"/>
      <c r="G120" s="16">
        <v>43461132.409999996</v>
      </c>
      <c r="I120" s="15">
        <f t="shared" si="11"/>
        <v>0</v>
      </c>
      <c r="J120" s="15">
        <f t="shared" si="12"/>
        <v>1.144943435455927E-2</v>
      </c>
      <c r="K120" s="15">
        <f t="shared" si="13"/>
        <v>0</v>
      </c>
      <c r="M120" s="16">
        <f t="shared" si="14"/>
        <v>0</v>
      </c>
      <c r="N120" s="16">
        <f t="shared" si="15"/>
        <v>344753.34</v>
      </c>
      <c r="O120" s="16">
        <f t="shared" si="16"/>
        <v>0</v>
      </c>
      <c r="P120" s="16">
        <f t="shared" si="17"/>
        <v>344753.34</v>
      </c>
      <c r="Q120" s="19">
        <v>344753.34</v>
      </c>
      <c r="R120" s="19"/>
      <c r="S120" s="26">
        <v>3.3</v>
      </c>
      <c r="U120" s="19">
        <f t="shared" si="18"/>
        <v>0</v>
      </c>
      <c r="V120" s="19">
        <f t="shared" si="19"/>
        <v>17065.29033</v>
      </c>
      <c r="W120" s="19">
        <f t="shared" si="20"/>
        <v>0</v>
      </c>
      <c r="X120" s="19">
        <f t="shared" si="21"/>
        <v>17065.29033</v>
      </c>
      <c r="Y120" s="19">
        <v>17065.29033</v>
      </c>
      <c r="AA120" s="16"/>
      <c r="AC120" s="32"/>
    </row>
    <row r="121" spans="1:29">
      <c r="A121" s="13" t="s">
        <v>5</v>
      </c>
      <c r="B121" s="13">
        <v>34100</v>
      </c>
      <c r="C121" s="13">
        <v>30300</v>
      </c>
      <c r="D121" s="16">
        <v>454587.69999999995</v>
      </c>
      <c r="E121" s="16">
        <v>233392.97000000003</v>
      </c>
      <c r="F121" s="16">
        <v>603551.17999999993</v>
      </c>
      <c r="G121" s="16">
        <v>1291531.8499999999</v>
      </c>
      <c r="I121" s="15">
        <f t="shared" si="11"/>
        <v>1.1975693547144008E-4</v>
      </c>
      <c r="J121" s="15">
        <f t="shared" si="12"/>
        <v>6.1485224628334107E-5</v>
      </c>
      <c r="K121" s="15">
        <f t="shared" si="13"/>
        <v>1.5899998991827433E-4</v>
      </c>
      <c r="M121" s="16">
        <f t="shared" si="14"/>
        <v>3606</v>
      </c>
      <c r="N121" s="16">
        <f t="shared" si="15"/>
        <v>1851.38</v>
      </c>
      <c r="O121" s="16">
        <f t="shared" si="16"/>
        <v>4787.6400000000003</v>
      </c>
      <c r="P121" s="16">
        <f t="shared" si="17"/>
        <v>5457.38</v>
      </c>
      <c r="Q121" s="19">
        <v>10245.02</v>
      </c>
      <c r="R121" s="19"/>
      <c r="S121" s="26">
        <v>3.5</v>
      </c>
      <c r="U121" s="19">
        <f t="shared" si="18"/>
        <v>268.19625000000002</v>
      </c>
      <c r="V121" s="19">
        <f t="shared" si="19"/>
        <v>97.197450000000003</v>
      </c>
      <c r="W121" s="19">
        <f t="shared" si="20"/>
        <v>83.78370000000001</v>
      </c>
      <c r="X121" s="19">
        <f t="shared" si="21"/>
        <v>365.39370000000002</v>
      </c>
      <c r="Y121" s="19">
        <v>449.17740000000003</v>
      </c>
      <c r="AA121" s="16"/>
      <c r="AC121" s="32"/>
    </row>
    <row r="122" spans="1:29">
      <c r="A122" s="13" t="s">
        <v>5</v>
      </c>
      <c r="B122" s="13">
        <v>34100</v>
      </c>
      <c r="C122" s="13">
        <v>30301</v>
      </c>
      <c r="D122" s="16">
        <v>1481149.26</v>
      </c>
      <c r="E122" s="16">
        <v>760446.99</v>
      </c>
      <c r="F122" s="16">
        <v>1966505.92</v>
      </c>
      <c r="G122" s="16">
        <v>4208102.17</v>
      </c>
      <c r="I122" s="15">
        <f t="shared" si="11"/>
        <v>3.9019510724419348E-4</v>
      </c>
      <c r="J122" s="15">
        <f t="shared" si="12"/>
        <v>2.0033274351875525E-4</v>
      </c>
      <c r="K122" s="15">
        <f t="shared" si="13"/>
        <v>5.180578413486439E-4</v>
      </c>
      <c r="M122" s="16">
        <f t="shared" si="14"/>
        <v>11749.15</v>
      </c>
      <c r="N122" s="16">
        <f t="shared" si="15"/>
        <v>6032.21</v>
      </c>
      <c r="O122" s="16">
        <f t="shared" si="16"/>
        <v>15599.21</v>
      </c>
      <c r="P122" s="16">
        <f t="shared" si="17"/>
        <v>17781.36</v>
      </c>
      <c r="Q122" s="19">
        <v>33380.57</v>
      </c>
      <c r="R122" s="19"/>
      <c r="S122" s="26">
        <v>3.5</v>
      </c>
      <c r="U122" s="19">
        <f t="shared" si="18"/>
        <v>873.84303124999997</v>
      </c>
      <c r="V122" s="19">
        <f t="shared" si="19"/>
        <v>316.69102500000002</v>
      </c>
      <c r="W122" s="19">
        <f t="shared" si="20"/>
        <v>272.986175</v>
      </c>
      <c r="X122" s="19">
        <f t="shared" si="21"/>
        <v>1190.53405625</v>
      </c>
      <c r="Y122" s="19">
        <v>1463.5202312500001</v>
      </c>
      <c r="AA122" s="16"/>
      <c r="AC122" s="32"/>
    </row>
    <row r="123" spans="1:29">
      <c r="A123" s="13" t="s">
        <v>5</v>
      </c>
      <c r="B123" s="13">
        <v>34100</v>
      </c>
      <c r="C123" s="13">
        <v>30302</v>
      </c>
      <c r="D123" s="16">
        <v>17579.05</v>
      </c>
      <c r="E123" s="16">
        <v>7386204.75</v>
      </c>
      <c r="F123" s="16">
        <v>271489.35000000003</v>
      </c>
      <c r="G123" s="16">
        <v>7675273.1499999994</v>
      </c>
      <c r="I123" s="15">
        <f t="shared" si="11"/>
        <v>4.6310385355767853E-6</v>
      </c>
      <c r="J123" s="15">
        <f t="shared" si="12"/>
        <v>1.9458274951667067E-3</v>
      </c>
      <c r="K123" s="15">
        <f t="shared" si="13"/>
        <v>7.1521364456480493E-5</v>
      </c>
      <c r="M123" s="16">
        <f t="shared" si="14"/>
        <v>139.44</v>
      </c>
      <c r="N123" s="16">
        <f t="shared" si="15"/>
        <v>58590.71</v>
      </c>
      <c r="O123" s="16">
        <f t="shared" si="16"/>
        <v>2153.58</v>
      </c>
      <c r="P123" s="16">
        <f t="shared" si="17"/>
        <v>58730.15</v>
      </c>
      <c r="Q123" s="19">
        <v>60883.73</v>
      </c>
      <c r="R123" s="19"/>
      <c r="S123" s="26">
        <v>3.5</v>
      </c>
      <c r="U123" s="19">
        <f t="shared" si="18"/>
        <v>10.370850000000001</v>
      </c>
      <c r="V123" s="19">
        <f t="shared" si="19"/>
        <v>3076.0122749999996</v>
      </c>
      <c r="W123" s="19">
        <f t="shared" si="20"/>
        <v>37.687649999999998</v>
      </c>
      <c r="X123" s="19">
        <f t="shared" si="21"/>
        <v>3086.3831249999994</v>
      </c>
      <c r="Y123" s="19">
        <v>3124.0707749999992</v>
      </c>
      <c r="AA123" s="16"/>
      <c r="AC123" s="32"/>
    </row>
    <row r="124" spans="1:29">
      <c r="A124" s="13" t="s">
        <v>5</v>
      </c>
      <c r="B124" s="13">
        <v>34100</v>
      </c>
      <c r="C124" s="13">
        <v>30401</v>
      </c>
      <c r="D124" s="16">
        <v>32561.449999999997</v>
      </c>
      <c r="E124" s="16">
        <v>101211.77</v>
      </c>
      <c r="F124" s="16">
        <v>3073619.72</v>
      </c>
      <c r="G124" s="16">
        <v>3207392.9400000004</v>
      </c>
      <c r="I124" s="15">
        <f t="shared" si="11"/>
        <v>8.5780135857316928E-6</v>
      </c>
      <c r="J124" s="15">
        <f t="shared" si="12"/>
        <v>2.6663307011694857E-5</v>
      </c>
      <c r="K124" s="15">
        <f t="shared" si="13"/>
        <v>8.0971675756248088E-4</v>
      </c>
      <c r="M124" s="16">
        <f t="shared" si="14"/>
        <v>258.29000000000002</v>
      </c>
      <c r="N124" s="16">
        <f t="shared" si="15"/>
        <v>802.86</v>
      </c>
      <c r="O124" s="16">
        <f t="shared" si="16"/>
        <v>24381.34</v>
      </c>
      <c r="P124" s="16">
        <f t="shared" si="17"/>
        <v>1061.1500000000001</v>
      </c>
      <c r="Q124" s="19">
        <v>25442.49</v>
      </c>
      <c r="R124" s="19"/>
      <c r="S124" s="26">
        <v>3.5</v>
      </c>
      <c r="U124" s="19">
        <f t="shared" si="18"/>
        <v>19.210318750000003</v>
      </c>
      <c r="V124" s="19">
        <f t="shared" si="19"/>
        <v>42.150150000000004</v>
      </c>
      <c r="W124" s="19">
        <f t="shared" si="20"/>
        <v>426.67345</v>
      </c>
      <c r="X124" s="19">
        <f t="shared" si="21"/>
        <v>61.36046875000001</v>
      </c>
      <c r="Y124" s="19">
        <v>488.03391875</v>
      </c>
      <c r="AA124" s="16"/>
      <c r="AC124" s="32"/>
    </row>
    <row r="125" spans="1:29">
      <c r="A125" s="13" t="s">
        <v>5</v>
      </c>
      <c r="B125" s="13">
        <v>34100</v>
      </c>
      <c r="C125" s="13">
        <v>30500</v>
      </c>
      <c r="D125" s="16">
        <v>455588.76</v>
      </c>
      <c r="E125" s="16">
        <v>3163880.59</v>
      </c>
      <c r="F125" s="16">
        <v>1372146.4300000002</v>
      </c>
      <c r="G125" s="16">
        <v>4991615.7799999993</v>
      </c>
      <c r="I125" s="15">
        <f t="shared" si="11"/>
        <v>1.2002065549251203E-4</v>
      </c>
      <c r="J125" s="15">
        <f t="shared" si="12"/>
        <v>8.3349515100380371E-4</v>
      </c>
      <c r="K125" s="15">
        <f t="shared" si="13"/>
        <v>3.6147931735697409E-4</v>
      </c>
      <c r="M125" s="16">
        <f t="shared" si="14"/>
        <v>3613.94</v>
      </c>
      <c r="N125" s="16">
        <f t="shared" si="15"/>
        <v>25097.33</v>
      </c>
      <c r="O125" s="16">
        <f t="shared" si="16"/>
        <v>10884.49</v>
      </c>
      <c r="P125" s="16">
        <f t="shared" si="17"/>
        <v>28711.27</v>
      </c>
      <c r="Q125" s="19">
        <v>39595.760000000002</v>
      </c>
      <c r="R125" s="19"/>
      <c r="S125" s="26">
        <v>3.5</v>
      </c>
      <c r="U125" s="19">
        <f t="shared" si="18"/>
        <v>268.7867875</v>
      </c>
      <c r="V125" s="19">
        <f t="shared" si="19"/>
        <v>1317.6098250000002</v>
      </c>
      <c r="W125" s="19">
        <f t="shared" si="20"/>
        <v>190.47857499999998</v>
      </c>
      <c r="X125" s="19">
        <f t="shared" si="21"/>
        <v>1586.3966125000002</v>
      </c>
      <c r="Y125" s="19">
        <v>1776.8751875000003</v>
      </c>
      <c r="AA125" s="16"/>
      <c r="AC125" s="32"/>
    </row>
    <row r="126" spans="1:29">
      <c r="A126" s="13" t="s">
        <v>5</v>
      </c>
      <c r="B126" s="13">
        <v>34100</v>
      </c>
      <c r="C126" s="13">
        <v>30502</v>
      </c>
      <c r="D126" s="16">
        <v>15315.77</v>
      </c>
      <c r="E126" s="16">
        <v>106361.80999999998</v>
      </c>
      <c r="F126" s="16">
        <v>46128.15</v>
      </c>
      <c r="G126" s="16">
        <v>167805.72999999998</v>
      </c>
      <c r="I126" s="15">
        <f t="shared" si="11"/>
        <v>4.034798300933831E-6</v>
      </c>
      <c r="J126" s="15">
        <f t="shared" si="12"/>
        <v>2.8020037534661783E-5</v>
      </c>
      <c r="K126" s="15">
        <f t="shared" si="13"/>
        <v>1.2152035532344826E-5</v>
      </c>
      <c r="M126" s="16">
        <f t="shared" si="14"/>
        <v>121.49</v>
      </c>
      <c r="N126" s="16">
        <f t="shared" si="15"/>
        <v>843.71</v>
      </c>
      <c r="O126" s="16">
        <f t="shared" si="16"/>
        <v>365.91</v>
      </c>
      <c r="P126" s="16">
        <f t="shared" si="17"/>
        <v>965.2</v>
      </c>
      <c r="Q126" s="19">
        <v>1331.1100000000001</v>
      </c>
      <c r="R126" s="19"/>
      <c r="S126" s="26">
        <v>3.5</v>
      </c>
      <c r="U126" s="19">
        <f t="shared" si="18"/>
        <v>9.0358187499999989</v>
      </c>
      <c r="V126" s="19">
        <f t="shared" si="19"/>
        <v>44.294775000000001</v>
      </c>
      <c r="W126" s="19">
        <f t="shared" si="20"/>
        <v>6.4034250000000013</v>
      </c>
      <c r="X126" s="19">
        <f t="shared" si="21"/>
        <v>53.330593749999998</v>
      </c>
      <c r="Y126" s="19">
        <v>59.734018749999997</v>
      </c>
      <c r="AA126" s="16"/>
      <c r="AC126" s="32"/>
    </row>
    <row r="127" spans="1:29">
      <c r="A127" s="13" t="s">
        <v>5</v>
      </c>
      <c r="B127" s="13">
        <v>34100</v>
      </c>
      <c r="C127" s="13">
        <v>30503</v>
      </c>
      <c r="D127" s="16">
        <v>13827.220000000001</v>
      </c>
      <c r="E127" s="16">
        <v>96024.510000000009</v>
      </c>
      <c r="F127" s="16">
        <v>41644.939999999995</v>
      </c>
      <c r="G127" s="16">
        <v>151496.67000000001</v>
      </c>
      <c r="I127" s="15">
        <f t="shared" si="11"/>
        <v>3.6426535370169629E-6</v>
      </c>
      <c r="J127" s="15">
        <f t="shared" si="12"/>
        <v>2.5296771223125164E-5</v>
      </c>
      <c r="K127" s="15">
        <f t="shared" si="13"/>
        <v>1.0970975220605385E-5</v>
      </c>
      <c r="M127" s="16">
        <f t="shared" si="14"/>
        <v>109.68</v>
      </c>
      <c r="N127" s="16">
        <f t="shared" si="15"/>
        <v>761.71</v>
      </c>
      <c r="O127" s="16">
        <f t="shared" si="16"/>
        <v>330.35</v>
      </c>
      <c r="P127" s="16">
        <f t="shared" si="17"/>
        <v>871.3900000000001</v>
      </c>
      <c r="Q127" s="19">
        <v>1201.7400000000002</v>
      </c>
      <c r="R127" s="19"/>
      <c r="S127" s="26">
        <v>3.5</v>
      </c>
      <c r="U127" s="19">
        <f t="shared" si="18"/>
        <v>8.1574500000000008</v>
      </c>
      <c r="V127" s="19">
        <f t="shared" si="19"/>
        <v>39.989775000000002</v>
      </c>
      <c r="W127" s="19">
        <f t="shared" si="20"/>
        <v>5.7811250000000003</v>
      </c>
      <c r="X127" s="19">
        <f t="shared" si="21"/>
        <v>48.147225000000006</v>
      </c>
      <c r="Y127" s="19">
        <v>53.928350000000009</v>
      </c>
      <c r="AA127" s="16"/>
      <c r="AC127" s="32"/>
    </row>
    <row r="128" spans="1:29">
      <c r="A128" s="13" t="s">
        <v>5</v>
      </c>
      <c r="B128" s="13">
        <v>34100</v>
      </c>
      <c r="C128" s="13">
        <v>30504</v>
      </c>
      <c r="D128" s="16">
        <v>49939.92</v>
      </c>
      <c r="E128" s="16">
        <v>762029.52000000014</v>
      </c>
      <c r="F128" s="16">
        <v>2227013.7800000003</v>
      </c>
      <c r="G128" s="16">
        <v>3038983.2200000007</v>
      </c>
      <c r="I128" s="15">
        <f t="shared" si="11"/>
        <v>1.3156211170889315E-5</v>
      </c>
      <c r="J128" s="15">
        <f t="shared" si="12"/>
        <v>2.0074964644659874E-4</v>
      </c>
      <c r="K128" s="15">
        <f t="shared" si="13"/>
        <v>5.8668623358148033E-4</v>
      </c>
      <c r="M128" s="16">
        <f t="shared" si="14"/>
        <v>396.15</v>
      </c>
      <c r="N128" s="16">
        <f t="shared" si="15"/>
        <v>6044.76</v>
      </c>
      <c r="O128" s="16">
        <f t="shared" si="16"/>
        <v>17665.68</v>
      </c>
      <c r="P128" s="16">
        <f t="shared" si="17"/>
        <v>6440.91</v>
      </c>
      <c r="Q128" s="19">
        <v>24106.59</v>
      </c>
      <c r="R128" s="19"/>
      <c r="S128" s="26">
        <v>3.5</v>
      </c>
      <c r="U128" s="19">
        <f t="shared" si="18"/>
        <v>29.46365625</v>
      </c>
      <c r="V128" s="19">
        <f t="shared" si="19"/>
        <v>317.34989999999999</v>
      </c>
      <c r="W128" s="19">
        <f t="shared" si="20"/>
        <v>309.14940000000001</v>
      </c>
      <c r="X128" s="19">
        <f t="shared" si="21"/>
        <v>346.81355624999998</v>
      </c>
      <c r="Y128" s="19">
        <v>655.96295624999993</v>
      </c>
      <c r="AA128" s="16"/>
      <c r="AC128" s="32"/>
    </row>
    <row r="129" spans="1:29">
      <c r="A129" s="13" t="s">
        <v>5</v>
      </c>
      <c r="B129" s="13">
        <v>34100</v>
      </c>
      <c r="C129" s="13">
        <v>30700</v>
      </c>
      <c r="D129" s="16">
        <v>755028.25</v>
      </c>
      <c r="E129" s="16">
        <v>3142992.58</v>
      </c>
      <c r="F129" s="16">
        <v>2467098.19</v>
      </c>
      <c r="G129" s="16">
        <v>6365119.0199999996</v>
      </c>
      <c r="I129" s="15">
        <f t="shared" si="11"/>
        <v>1.9890522645985438E-4</v>
      </c>
      <c r="J129" s="15">
        <f t="shared" si="12"/>
        <v>8.2799239748518284E-4</v>
      </c>
      <c r="K129" s="15">
        <f t="shared" si="13"/>
        <v>6.4993425634159629E-4</v>
      </c>
      <c r="M129" s="16">
        <f t="shared" si="14"/>
        <v>5989.23</v>
      </c>
      <c r="N129" s="16">
        <f t="shared" si="15"/>
        <v>24931.64</v>
      </c>
      <c r="O129" s="16">
        <f t="shared" si="16"/>
        <v>19570.14</v>
      </c>
      <c r="P129" s="16">
        <f t="shared" si="17"/>
        <v>30920.87</v>
      </c>
      <c r="Q129" s="19">
        <v>50491.009999999995</v>
      </c>
      <c r="R129" s="19"/>
      <c r="S129" s="26">
        <v>3.5</v>
      </c>
      <c r="U129" s="19">
        <f t="shared" si="18"/>
        <v>445.44898124999997</v>
      </c>
      <c r="V129" s="19">
        <f t="shared" si="19"/>
        <v>1308.9111</v>
      </c>
      <c r="W129" s="19">
        <f t="shared" si="20"/>
        <v>342.47744999999998</v>
      </c>
      <c r="X129" s="19">
        <f t="shared" si="21"/>
        <v>1754.3600812499999</v>
      </c>
      <c r="Y129" s="19">
        <v>2096.8375312499998</v>
      </c>
      <c r="AA129" s="16"/>
      <c r="AC129" s="32"/>
    </row>
    <row r="130" spans="1:29">
      <c r="A130" s="13" t="s">
        <v>5</v>
      </c>
      <c r="B130" s="13">
        <v>34100</v>
      </c>
      <c r="C130" s="13">
        <v>30701</v>
      </c>
      <c r="D130" s="16">
        <v>78308.73000000001</v>
      </c>
      <c r="E130" s="16">
        <v>325979.53999999998</v>
      </c>
      <c r="F130" s="16">
        <v>255878.27000000002</v>
      </c>
      <c r="G130" s="16">
        <v>660166.54</v>
      </c>
      <c r="I130" s="15">
        <f t="shared" si="11"/>
        <v>2.0629712430539643E-5</v>
      </c>
      <c r="J130" s="15">
        <f t="shared" si="12"/>
        <v>8.5876302277403726E-5</v>
      </c>
      <c r="K130" s="15">
        <f t="shared" si="13"/>
        <v>6.7408769460620534E-5</v>
      </c>
      <c r="M130" s="16">
        <f t="shared" si="14"/>
        <v>621.17999999999995</v>
      </c>
      <c r="N130" s="16">
        <f t="shared" si="15"/>
        <v>2585.8200000000002</v>
      </c>
      <c r="O130" s="16">
        <f t="shared" si="16"/>
        <v>2029.74</v>
      </c>
      <c r="P130" s="16">
        <f t="shared" si="17"/>
        <v>3207</v>
      </c>
      <c r="Q130" s="19">
        <v>5236.74</v>
      </c>
      <c r="R130" s="19"/>
      <c r="S130" s="26">
        <v>3.5</v>
      </c>
      <c r="U130" s="19">
        <f t="shared" si="18"/>
        <v>46.200262500000001</v>
      </c>
      <c r="V130" s="19">
        <f t="shared" si="19"/>
        <v>135.75555</v>
      </c>
      <c r="W130" s="19">
        <f t="shared" si="20"/>
        <v>35.520450000000004</v>
      </c>
      <c r="X130" s="19">
        <f t="shared" si="21"/>
        <v>181.95581250000001</v>
      </c>
      <c r="Y130" s="19">
        <v>217.47626250000002</v>
      </c>
      <c r="AA130" s="16"/>
      <c r="AC130" s="32"/>
    </row>
    <row r="131" spans="1:29">
      <c r="A131" s="13" t="s">
        <v>5</v>
      </c>
      <c r="B131" s="13">
        <v>34100</v>
      </c>
      <c r="C131" s="13">
        <v>30702</v>
      </c>
      <c r="D131" s="16">
        <v>76740.81</v>
      </c>
      <c r="E131" s="16">
        <v>319452.71000000002</v>
      </c>
      <c r="F131" s="16">
        <v>250755.02999999997</v>
      </c>
      <c r="G131" s="16">
        <v>646948.55000000005</v>
      </c>
      <c r="I131" s="15">
        <f t="shared" si="11"/>
        <v>2.0216658372402166E-5</v>
      </c>
      <c r="J131" s="15">
        <f t="shared" si="12"/>
        <v>8.4156869131405597E-5</v>
      </c>
      <c r="K131" s="15">
        <f t="shared" si="13"/>
        <v>6.605909915039281E-5</v>
      </c>
      <c r="M131" s="16">
        <f t="shared" si="14"/>
        <v>608.74</v>
      </c>
      <c r="N131" s="16">
        <f t="shared" si="15"/>
        <v>2534.04</v>
      </c>
      <c r="O131" s="16">
        <f t="shared" si="16"/>
        <v>1989.1</v>
      </c>
      <c r="P131" s="16">
        <f t="shared" si="17"/>
        <v>3142.7799999999997</v>
      </c>
      <c r="Q131" s="19">
        <v>5131.8799999999992</v>
      </c>
      <c r="R131" s="19"/>
      <c r="S131" s="26">
        <v>3.5</v>
      </c>
      <c r="U131" s="19">
        <f t="shared" si="18"/>
        <v>45.275037499999996</v>
      </c>
      <c r="V131" s="19">
        <f t="shared" si="19"/>
        <v>133.03709999999998</v>
      </c>
      <c r="W131" s="19">
        <f t="shared" si="20"/>
        <v>34.809249999999999</v>
      </c>
      <c r="X131" s="19">
        <f t="shared" si="21"/>
        <v>178.31213749999998</v>
      </c>
      <c r="Y131" s="19">
        <v>213.12138749999997</v>
      </c>
      <c r="AA131" s="16"/>
      <c r="AC131" s="32"/>
    </row>
    <row r="132" spans="1:29">
      <c r="A132" s="13" t="s">
        <v>5</v>
      </c>
      <c r="B132" s="13">
        <v>34100</v>
      </c>
      <c r="C132" s="13">
        <v>30801</v>
      </c>
      <c r="D132" s="16">
        <v>129306.42</v>
      </c>
      <c r="E132" s="16">
        <v>317529.89000000007</v>
      </c>
      <c r="F132" s="16">
        <v>2250403.1999999997</v>
      </c>
      <c r="G132" s="16">
        <v>2697239.51</v>
      </c>
      <c r="I132" s="15">
        <f t="shared" si="11"/>
        <v>3.4064583348786015E-5</v>
      </c>
      <c r="J132" s="15">
        <f t="shared" si="12"/>
        <v>8.3650319942628191E-5</v>
      </c>
      <c r="K132" s="15">
        <f t="shared" si="13"/>
        <v>5.9284796048622145E-4</v>
      </c>
      <c r="M132" s="16">
        <f t="shared" si="14"/>
        <v>1025.72</v>
      </c>
      <c r="N132" s="16">
        <f t="shared" si="15"/>
        <v>2518.79</v>
      </c>
      <c r="O132" s="16">
        <f t="shared" si="16"/>
        <v>17851.22</v>
      </c>
      <c r="P132" s="16">
        <f t="shared" si="17"/>
        <v>3544.51</v>
      </c>
      <c r="Q132" s="19">
        <v>21395.730000000003</v>
      </c>
      <c r="R132" s="19"/>
      <c r="S132" s="26">
        <v>3.5</v>
      </c>
      <c r="U132" s="19">
        <f t="shared" si="18"/>
        <v>76.287925000000001</v>
      </c>
      <c r="V132" s="19">
        <f t="shared" si="19"/>
        <v>132.23647499999998</v>
      </c>
      <c r="W132" s="19">
        <f t="shared" si="20"/>
        <v>312.39635000000004</v>
      </c>
      <c r="X132" s="19">
        <f t="shared" si="21"/>
        <v>208.52439999999999</v>
      </c>
      <c r="Y132" s="19">
        <v>520.92075</v>
      </c>
      <c r="AA132" s="16"/>
      <c r="AC132" s="32"/>
    </row>
    <row r="133" spans="1:29">
      <c r="A133" s="13" t="s">
        <v>5</v>
      </c>
      <c r="B133" s="13">
        <v>34100</v>
      </c>
      <c r="C133" s="13">
        <v>30900</v>
      </c>
      <c r="D133" s="16">
        <v>76479.520000000004</v>
      </c>
      <c r="E133" s="16">
        <v>36658.259999999995</v>
      </c>
      <c r="F133" s="16">
        <v>12036.209999999997</v>
      </c>
      <c r="G133" s="16">
        <v>125173.98999999999</v>
      </c>
      <c r="I133" s="15">
        <f t="shared" si="11"/>
        <v>2.0147823932602472E-5</v>
      </c>
      <c r="J133" s="15">
        <f t="shared" si="12"/>
        <v>9.6572803824548559E-6</v>
      </c>
      <c r="K133" s="15">
        <f t="shared" si="13"/>
        <v>3.1708284766409246E-6</v>
      </c>
      <c r="M133" s="16">
        <f t="shared" si="14"/>
        <v>606.66999999999996</v>
      </c>
      <c r="N133" s="16">
        <f t="shared" si="15"/>
        <v>290.79000000000002</v>
      </c>
      <c r="O133" s="16">
        <f t="shared" si="16"/>
        <v>95.48</v>
      </c>
      <c r="P133" s="16">
        <f t="shared" si="17"/>
        <v>897.46</v>
      </c>
      <c r="Q133" s="19">
        <v>992.94</v>
      </c>
      <c r="R133" s="19"/>
      <c r="S133" s="26">
        <v>3.3</v>
      </c>
      <c r="U133" s="19">
        <f t="shared" si="18"/>
        <v>42.542733749999989</v>
      </c>
      <c r="V133" s="19">
        <f t="shared" si="19"/>
        <v>14.394105</v>
      </c>
      <c r="W133" s="19">
        <f t="shared" si="20"/>
        <v>1.57542</v>
      </c>
      <c r="X133" s="19">
        <f t="shared" si="21"/>
        <v>56.936838749999993</v>
      </c>
      <c r="Y133" s="19">
        <v>58.512258749999994</v>
      </c>
      <c r="AA133" s="16"/>
      <c r="AC133" s="32"/>
    </row>
    <row r="134" spans="1:29">
      <c r="A134" s="13" t="s">
        <v>5</v>
      </c>
      <c r="B134" s="13">
        <v>34100</v>
      </c>
      <c r="C134" s="13">
        <v>30901</v>
      </c>
      <c r="D134" s="16">
        <v>2691678.38</v>
      </c>
      <c r="E134" s="16">
        <v>1290179.0400000003</v>
      </c>
      <c r="F134" s="16">
        <v>423611.76</v>
      </c>
      <c r="G134" s="16">
        <v>4405469.18</v>
      </c>
      <c r="I134" s="15">
        <f t="shared" si="11"/>
        <v>7.0909783538694604E-4</v>
      </c>
      <c r="J134" s="15">
        <f t="shared" si="12"/>
        <v>3.3988576470477439E-4</v>
      </c>
      <c r="K134" s="15">
        <f t="shared" si="13"/>
        <v>1.1159660986705793E-4</v>
      </c>
      <c r="M134" s="16">
        <f t="shared" si="14"/>
        <v>21351.61</v>
      </c>
      <c r="N134" s="16">
        <f t="shared" si="15"/>
        <v>10234.280000000001</v>
      </c>
      <c r="O134" s="16">
        <f t="shared" si="16"/>
        <v>3360.28</v>
      </c>
      <c r="P134" s="16">
        <f t="shared" si="17"/>
        <v>31585.89</v>
      </c>
      <c r="Q134" s="19">
        <v>34946.17</v>
      </c>
      <c r="R134" s="19"/>
      <c r="S134" s="26">
        <v>3.3</v>
      </c>
      <c r="U134" s="19">
        <f t="shared" si="18"/>
        <v>1497.2816512500001</v>
      </c>
      <c r="V134" s="19">
        <f t="shared" si="19"/>
        <v>506.59685999999994</v>
      </c>
      <c r="W134" s="19">
        <f t="shared" si="20"/>
        <v>55.444620000000008</v>
      </c>
      <c r="X134" s="19">
        <f t="shared" si="21"/>
        <v>2003.87851125</v>
      </c>
      <c r="Y134" s="19">
        <v>2059.3231312500002</v>
      </c>
      <c r="AA134" s="16"/>
      <c r="AC134" s="32"/>
    </row>
    <row r="135" spans="1:29">
      <c r="A135" s="13" t="s">
        <v>5</v>
      </c>
      <c r="B135" s="13">
        <v>34100</v>
      </c>
      <c r="C135" s="13">
        <v>30902</v>
      </c>
      <c r="D135" s="16">
        <v>971915.04</v>
      </c>
      <c r="E135" s="16">
        <v>465859.66999999993</v>
      </c>
      <c r="F135" s="16">
        <v>152958.31999999998</v>
      </c>
      <c r="G135" s="16">
        <v>1590733.03</v>
      </c>
      <c r="I135" s="15">
        <f t="shared" si="11"/>
        <v>2.5604205025565391E-4</v>
      </c>
      <c r="J135" s="15">
        <f t="shared" si="12"/>
        <v>1.2272643197107263E-4</v>
      </c>
      <c r="K135" s="15">
        <f t="shared" si="13"/>
        <v>4.0295458187847763E-5</v>
      </c>
      <c r="M135" s="16">
        <f t="shared" si="14"/>
        <v>7709.67</v>
      </c>
      <c r="N135" s="16">
        <f t="shared" si="15"/>
        <v>3695.41</v>
      </c>
      <c r="O135" s="16">
        <f t="shared" si="16"/>
        <v>1213.33</v>
      </c>
      <c r="P135" s="16">
        <f t="shared" si="17"/>
        <v>11405.08</v>
      </c>
      <c r="Q135" s="19">
        <v>12618.41</v>
      </c>
      <c r="R135" s="19"/>
      <c r="S135" s="26">
        <v>3.3</v>
      </c>
      <c r="U135" s="19">
        <f t="shared" si="18"/>
        <v>540.64060874999996</v>
      </c>
      <c r="V135" s="19">
        <f t="shared" si="19"/>
        <v>182.92279499999998</v>
      </c>
      <c r="W135" s="19">
        <f t="shared" si="20"/>
        <v>20.019944999999996</v>
      </c>
      <c r="X135" s="19">
        <f t="shared" si="21"/>
        <v>723.56340374999991</v>
      </c>
      <c r="Y135" s="19">
        <v>743.58334874999991</v>
      </c>
      <c r="AA135" s="16"/>
      <c r="AC135" s="32"/>
    </row>
    <row r="136" spans="1:29">
      <c r="A136" s="13" t="s">
        <v>5</v>
      </c>
      <c r="B136" s="13">
        <v>34100</v>
      </c>
      <c r="C136" s="13">
        <v>30903</v>
      </c>
      <c r="D136" s="16">
        <v>359921.32999999996</v>
      </c>
      <c r="E136" s="16">
        <v>263540.11000000004</v>
      </c>
      <c r="F136" s="16">
        <v>1210355.2800000003</v>
      </c>
      <c r="G136" s="16">
        <v>1833816.7200000002</v>
      </c>
      <c r="I136" s="15">
        <f t="shared" si="11"/>
        <v>9.4817953700913798E-5</v>
      </c>
      <c r="J136" s="15">
        <f t="shared" si="12"/>
        <v>6.9427210519348046E-5</v>
      </c>
      <c r="K136" s="15">
        <f t="shared" si="13"/>
        <v>3.1885693159862627E-4</v>
      </c>
      <c r="M136" s="16">
        <f t="shared" si="14"/>
        <v>2855.06</v>
      </c>
      <c r="N136" s="16">
        <f t="shared" si="15"/>
        <v>2090.52</v>
      </c>
      <c r="O136" s="16">
        <f t="shared" si="16"/>
        <v>9601.08</v>
      </c>
      <c r="P136" s="16">
        <f t="shared" si="17"/>
        <v>4945.58</v>
      </c>
      <c r="Q136" s="19">
        <v>14546.66</v>
      </c>
      <c r="R136" s="19"/>
      <c r="S136" s="26">
        <v>3.3</v>
      </c>
      <c r="U136" s="19">
        <f t="shared" si="18"/>
        <v>200.21108249999997</v>
      </c>
      <c r="V136" s="19">
        <f t="shared" si="19"/>
        <v>103.48073999999998</v>
      </c>
      <c r="W136" s="19">
        <f t="shared" si="20"/>
        <v>158.41782000000001</v>
      </c>
      <c r="X136" s="19">
        <f t="shared" si="21"/>
        <v>303.69182249999994</v>
      </c>
      <c r="Y136" s="19">
        <v>462.10964249999995</v>
      </c>
      <c r="AA136" s="16"/>
      <c r="AC136" s="32"/>
    </row>
    <row r="137" spans="1:29">
      <c r="A137" s="13" t="s">
        <v>5</v>
      </c>
      <c r="B137" s="13">
        <v>34100</v>
      </c>
      <c r="C137" s="13">
        <v>31001</v>
      </c>
      <c r="D137" s="16">
        <v>941498.84000000008</v>
      </c>
      <c r="E137" s="16">
        <v>571798.31999999995</v>
      </c>
      <c r="F137" s="16">
        <v>2125751.4899999998</v>
      </c>
      <c r="G137" s="16">
        <v>3639048.65</v>
      </c>
      <c r="I137" s="15">
        <f t="shared" si="11"/>
        <v>2.4802918299002746E-4</v>
      </c>
      <c r="J137" s="15">
        <f t="shared" si="12"/>
        <v>1.5063499190787135E-4</v>
      </c>
      <c r="K137" s="15">
        <f t="shared" si="13"/>
        <v>5.6000961754189044E-4</v>
      </c>
      <c r="M137" s="16">
        <f t="shared" si="14"/>
        <v>7468.39</v>
      </c>
      <c r="N137" s="16">
        <f t="shared" si="15"/>
        <v>4535.76</v>
      </c>
      <c r="O137" s="16">
        <f t="shared" si="16"/>
        <v>16862.419999999998</v>
      </c>
      <c r="P137" s="16">
        <f t="shared" si="17"/>
        <v>12004.150000000001</v>
      </c>
      <c r="Q137" s="19">
        <v>28866.57</v>
      </c>
      <c r="R137" s="19"/>
      <c r="S137" s="26">
        <v>3.3</v>
      </c>
      <c r="U137" s="19">
        <f t="shared" si="18"/>
        <v>523.72084874999996</v>
      </c>
      <c r="V137" s="19">
        <f t="shared" si="19"/>
        <v>224.52011999999999</v>
      </c>
      <c r="W137" s="19">
        <f t="shared" si="20"/>
        <v>278.22992999999997</v>
      </c>
      <c r="X137" s="19">
        <f t="shared" si="21"/>
        <v>748.24096874999998</v>
      </c>
      <c r="Y137" s="19">
        <v>1026.4708987499998</v>
      </c>
      <c r="AA137" s="16"/>
      <c r="AC137" s="32"/>
    </row>
    <row r="138" spans="1:29">
      <c r="A138" s="13" t="s">
        <v>5</v>
      </c>
      <c r="B138" s="13">
        <v>34100</v>
      </c>
      <c r="C138" s="13">
        <v>31101</v>
      </c>
      <c r="D138" s="16">
        <v>1987305.5799999998</v>
      </c>
      <c r="E138" s="16">
        <v>632039.9800000001</v>
      </c>
      <c r="F138" s="16">
        <v>1025383.8499999999</v>
      </c>
      <c r="G138" s="16">
        <v>3644729.41</v>
      </c>
      <c r="I138" s="15">
        <f t="shared" si="11"/>
        <v>5.2353731987489504E-4</v>
      </c>
      <c r="J138" s="15">
        <f t="shared" si="12"/>
        <v>1.6650510143637916E-4</v>
      </c>
      <c r="K138" s="15">
        <f t="shared" si="13"/>
        <v>2.7012791493898053E-4</v>
      </c>
      <c r="M138" s="16">
        <f t="shared" si="14"/>
        <v>15764.21</v>
      </c>
      <c r="N138" s="16">
        <f t="shared" si="15"/>
        <v>5013.63</v>
      </c>
      <c r="O138" s="16">
        <f t="shared" si="16"/>
        <v>8133.81</v>
      </c>
      <c r="P138" s="16">
        <f t="shared" si="17"/>
        <v>20777.84</v>
      </c>
      <c r="Q138" s="19">
        <v>28911.65</v>
      </c>
      <c r="R138" s="19"/>
      <c r="S138" s="26">
        <v>3.3</v>
      </c>
      <c r="U138" s="19">
        <f t="shared" si="18"/>
        <v>1105.4652262499999</v>
      </c>
      <c r="V138" s="19">
        <f t="shared" si="19"/>
        <v>248.17468499999995</v>
      </c>
      <c r="W138" s="19">
        <f t="shared" si="20"/>
        <v>134.207865</v>
      </c>
      <c r="X138" s="19">
        <f t="shared" si="21"/>
        <v>1353.6399112499998</v>
      </c>
      <c r="Y138" s="19">
        <v>1487.8477762499999</v>
      </c>
      <c r="AA138" s="16"/>
      <c r="AC138" s="32"/>
    </row>
    <row r="139" spans="1:29">
      <c r="A139" s="13" t="s">
        <v>5</v>
      </c>
      <c r="B139" s="13">
        <v>34100</v>
      </c>
      <c r="C139" s="13">
        <v>31201</v>
      </c>
      <c r="D139" s="16">
        <v>51403.789999999994</v>
      </c>
      <c r="E139" s="16">
        <v>99252901.430000007</v>
      </c>
      <c r="F139" s="16">
        <v>135661.94</v>
      </c>
      <c r="G139" s="16">
        <v>99439967.160000011</v>
      </c>
      <c r="I139" s="15">
        <f t="shared" si="11"/>
        <v>1.3541854216507524E-5</v>
      </c>
      <c r="J139" s="15">
        <f t="shared" si="12"/>
        <v>2.6147261159740389E-2</v>
      </c>
      <c r="K139" s="15">
        <f t="shared" si="13"/>
        <v>3.5738886455815628E-5</v>
      </c>
      <c r="M139" s="16">
        <f t="shared" si="14"/>
        <v>407.76</v>
      </c>
      <c r="N139" s="16">
        <f t="shared" si="15"/>
        <v>787318.86</v>
      </c>
      <c r="O139" s="16">
        <f t="shared" si="16"/>
        <v>1076.1300000000001</v>
      </c>
      <c r="P139" s="16">
        <f t="shared" si="17"/>
        <v>787726.62</v>
      </c>
      <c r="Q139" s="19">
        <v>788802.75</v>
      </c>
      <c r="R139" s="19"/>
      <c r="S139" s="26">
        <v>3.3</v>
      </c>
      <c r="U139" s="19">
        <f t="shared" si="18"/>
        <v>28.594169999999995</v>
      </c>
      <c r="V139" s="19">
        <f t="shared" si="19"/>
        <v>38972.283569999992</v>
      </c>
      <c r="W139" s="19">
        <f t="shared" si="20"/>
        <v>17.756145</v>
      </c>
      <c r="X139" s="19">
        <f t="shared" si="21"/>
        <v>39000.877739999989</v>
      </c>
      <c r="Y139" s="19">
        <v>39018.633884999988</v>
      </c>
      <c r="AA139" s="16"/>
      <c r="AC139" s="32"/>
    </row>
    <row r="140" spans="1:29">
      <c r="A140" s="13" t="s">
        <v>5</v>
      </c>
      <c r="B140" s="13">
        <v>34100</v>
      </c>
      <c r="C140" s="13">
        <v>40101</v>
      </c>
      <c r="D140" s="16">
        <v>84221.440000000002</v>
      </c>
      <c r="E140" s="16">
        <v>48090.42</v>
      </c>
      <c r="F140" s="16">
        <v>17905.59</v>
      </c>
      <c r="G140" s="16">
        <v>150217.44999999998</v>
      </c>
      <c r="I140" s="15">
        <f t="shared" si="11"/>
        <v>2.2187361328500011E-5</v>
      </c>
      <c r="J140" s="15">
        <f t="shared" si="12"/>
        <v>1.2668977459650695E-5</v>
      </c>
      <c r="K140" s="15">
        <f t="shared" si="13"/>
        <v>4.7170624858703021E-6</v>
      </c>
      <c r="M140" s="16">
        <f t="shared" si="14"/>
        <v>668.08</v>
      </c>
      <c r="N140" s="16">
        <f t="shared" si="15"/>
        <v>381.47</v>
      </c>
      <c r="O140" s="16">
        <f t="shared" si="16"/>
        <v>142.04</v>
      </c>
      <c r="P140" s="16">
        <f t="shared" si="17"/>
        <v>1049.5500000000002</v>
      </c>
      <c r="Q140" s="19">
        <v>1191.5900000000001</v>
      </c>
      <c r="R140" s="19"/>
      <c r="S140" s="26">
        <v>3.3</v>
      </c>
      <c r="U140" s="19">
        <f t="shared" si="18"/>
        <v>46.849110000000003</v>
      </c>
      <c r="V140" s="19">
        <f t="shared" si="19"/>
        <v>18.882764999999999</v>
      </c>
      <c r="W140" s="19">
        <f t="shared" si="20"/>
        <v>2.3436599999999999</v>
      </c>
      <c r="X140" s="19">
        <f t="shared" si="21"/>
        <v>65.731875000000002</v>
      </c>
      <c r="Y140" s="19">
        <v>68.075535000000002</v>
      </c>
      <c r="AA140" s="16"/>
      <c r="AC140" s="32"/>
    </row>
    <row r="141" spans="1:29">
      <c r="A141" s="13" t="s">
        <v>5</v>
      </c>
      <c r="B141" s="13">
        <v>34100</v>
      </c>
      <c r="C141" s="13">
        <v>40102</v>
      </c>
      <c r="D141" s="16">
        <v>61426.03</v>
      </c>
      <c r="E141" s="16">
        <v>36135.159999999989</v>
      </c>
      <c r="F141" s="16">
        <v>11117.32</v>
      </c>
      <c r="G141" s="16">
        <v>108678.50999999998</v>
      </c>
      <c r="I141" s="15">
        <f t="shared" ref="I141:I204" si="22">+D141/SUMIF($A:$A,$A141,$G:$G)</f>
        <v>1.618212087783445E-5</v>
      </c>
      <c r="J141" s="15">
        <f t="shared" ref="J141:J204" si="23">+E141/SUMIF($A:$A,$A141,$G:$G)</f>
        <v>9.5194745136530576E-6</v>
      </c>
      <c r="K141" s="15">
        <f t="shared" ref="K141:K204" si="24">+F141/SUMIF($A:$A,$A141,$G:$G)</f>
        <v>2.928755383956386E-6</v>
      </c>
      <c r="M141" s="16">
        <f t="shared" ref="M141:M204" si="25">+ROUND(I141*VLOOKUP($A141,NonProductionAmount,2,0),2)</f>
        <v>487.26</v>
      </c>
      <c r="N141" s="16">
        <f t="shared" ref="N141:N204" si="26">+ROUND(J141*VLOOKUP($A141,NonProductionAmount,2,0),2)</f>
        <v>286.64</v>
      </c>
      <c r="O141" s="16">
        <f t="shared" ref="O141:O204" si="27">+ROUND(K141*VLOOKUP($A141,NonProductionAmount,2,0),2)</f>
        <v>88.19</v>
      </c>
      <c r="P141" s="16">
        <f t="shared" si="17"/>
        <v>773.9</v>
      </c>
      <c r="Q141" s="19">
        <v>862.08999999999992</v>
      </c>
      <c r="R141" s="19"/>
      <c r="S141" s="26">
        <v>3.3</v>
      </c>
      <c r="U141" s="19">
        <f t="shared" si="18"/>
        <v>34.169107499999996</v>
      </c>
      <c r="V141" s="19">
        <f t="shared" si="19"/>
        <v>14.188679999999998</v>
      </c>
      <c r="W141" s="19">
        <f t="shared" si="20"/>
        <v>1.4551349999999998</v>
      </c>
      <c r="X141" s="19">
        <f t="shared" si="21"/>
        <v>48.357787499999993</v>
      </c>
      <c r="Y141" s="19">
        <v>49.812922499999992</v>
      </c>
      <c r="AA141" s="16"/>
      <c r="AC141" s="32"/>
    </row>
    <row r="142" spans="1:29">
      <c r="A142" s="13" t="s">
        <v>5</v>
      </c>
      <c r="B142" s="13">
        <v>34100</v>
      </c>
      <c r="C142" s="13">
        <v>40103</v>
      </c>
      <c r="D142" s="16">
        <v>356078.77</v>
      </c>
      <c r="E142" s="16">
        <v>256521.38000000003</v>
      </c>
      <c r="F142" s="16">
        <v>105343.93</v>
      </c>
      <c r="G142" s="16">
        <v>717944.08000000007</v>
      </c>
      <c r="I142" s="15">
        <f t="shared" si="22"/>
        <v>9.3805666720942439E-5</v>
      </c>
      <c r="J142" s="15">
        <f t="shared" si="23"/>
        <v>6.7578190856692276E-5</v>
      </c>
      <c r="K142" s="15">
        <f t="shared" si="24"/>
        <v>2.7751886439773671E-5</v>
      </c>
      <c r="M142" s="16">
        <f t="shared" si="25"/>
        <v>2824.58</v>
      </c>
      <c r="N142" s="16">
        <f t="shared" si="26"/>
        <v>2034.84</v>
      </c>
      <c r="O142" s="16">
        <f t="shared" si="27"/>
        <v>835.64</v>
      </c>
      <c r="P142" s="16">
        <f t="shared" ref="P142:P205" si="28">+SUM(M142:N142)</f>
        <v>4859.42</v>
      </c>
      <c r="Q142" s="19">
        <v>5695.06</v>
      </c>
      <c r="R142" s="19"/>
      <c r="S142" s="26">
        <v>3.3</v>
      </c>
      <c r="U142" s="19">
        <f t="shared" ref="U142:U205" si="29">+(2017-U$11+1.5/12)*$S142*M142/100</f>
        <v>198.07367249999996</v>
      </c>
      <c r="V142" s="19">
        <f t="shared" ref="V142:V205" si="30">+(2017-V$11+0.5)*$S142*N142/100</f>
        <v>100.72457999999999</v>
      </c>
      <c r="W142" s="19">
        <f t="shared" ref="W142:W205" si="31">+(2017-W$11+0.5)*$S142*O142/100</f>
        <v>13.788059999999998</v>
      </c>
      <c r="X142" s="19">
        <f t="shared" ref="X142:X205" si="32">+SUM(U142:V142)</f>
        <v>298.79825249999993</v>
      </c>
      <c r="Y142" s="19">
        <v>312.58631249999991</v>
      </c>
      <c r="AA142" s="16"/>
      <c r="AC142" s="32"/>
    </row>
    <row r="143" spans="1:29">
      <c r="A143" s="13" t="s">
        <v>5</v>
      </c>
      <c r="B143" s="13">
        <v>34100</v>
      </c>
      <c r="C143" s="13">
        <v>40104</v>
      </c>
      <c r="D143" s="16"/>
      <c r="E143" s="16">
        <v>4046088.33</v>
      </c>
      <c r="F143" s="16"/>
      <c r="G143" s="16">
        <v>4046088.33</v>
      </c>
      <c r="I143" s="15">
        <f t="shared" si="22"/>
        <v>0</v>
      </c>
      <c r="J143" s="15">
        <f t="shared" si="23"/>
        <v>1.0659046407273159E-3</v>
      </c>
      <c r="K143" s="15">
        <f t="shared" si="24"/>
        <v>0</v>
      </c>
      <c r="M143" s="16">
        <f t="shared" si="25"/>
        <v>0</v>
      </c>
      <c r="N143" s="16">
        <f t="shared" si="26"/>
        <v>32095.4</v>
      </c>
      <c r="O143" s="16">
        <f t="shared" si="27"/>
        <v>0</v>
      </c>
      <c r="P143" s="16">
        <f t="shared" si="28"/>
        <v>32095.4</v>
      </c>
      <c r="Q143" s="19">
        <v>32095.4</v>
      </c>
      <c r="R143" s="19"/>
      <c r="S143" s="26">
        <v>3.3</v>
      </c>
      <c r="U143" s="19">
        <f t="shared" si="29"/>
        <v>0</v>
      </c>
      <c r="V143" s="19">
        <f t="shared" si="30"/>
        <v>1588.7222999999999</v>
      </c>
      <c r="W143" s="19">
        <f t="shared" si="31"/>
        <v>0</v>
      </c>
      <c r="X143" s="19">
        <f t="shared" si="32"/>
        <v>1588.7222999999999</v>
      </c>
      <c r="Y143" s="19">
        <v>1588.7222999999999</v>
      </c>
      <c r="AA143" s="16"/>
      <c r="AC143" s="32"/>
    </row>
    <row r="144" spans="1:29">
      <c r="A144" s="13" t="s">
        <v>5</v>
      </c>
      <c r="B144" s="13">
        <v>34100</v>
      </c>
      <c r="C144" s="13">
        <v>40105</v>
      </c>
      <c r="D144" s="16"/>
      <c r="E144" s="16">
        <v>4086264.83</v>
      </c>
      <c r="F144" s="16"/>
      <c r="G144" s="16">
        <v>4086264.83</v>
      </c>
      <c r="I144" s="15">
        <f t="shared" si="22"/>
        <v>0</v>
      </c>
      <c r="J144" s="15">
        <f t="shared" si="23"/>
        <v>1.0764887689779666E-3</v>
      </c>
      <c r="K144" s="15">
        <f t="shared" si="24"/>
        <v>0</v>
      </c>
      <c r="M144" s="16">
        <f t="shared" si="25"/>
        <v>0</v>
      </c>
      <c r="N144" s="16">
        <f t="shared" si="26"/>
        <v>32414.1</v>
      </c>
      <c r="O144" s="16">
        <f t="shared" si="27"/>
        <v>0</v>
      </c>
      <c r="P144" s="16">
        <f t="shared" si="28"/>
        <v>32414.1</v>
      </c>
      <c r="Q144" s="19">
        <v>32414.1</v>
      </c>
      <c r="R144" s="19"/>
      <c r="S144" s="26">
        <v>3.3</v>
      </c>
      <c r="U144" s="19">
        <f t="shared" si="29"/>
        <v>0</v>
      </c>
      <c r="V144" s="19">
        <f t="shared" si="30"/>
        <v>1604.4979499999999</v>
      </c>
      <c r="W144" s="19">
        <f t="shared" si="31"/>
        <v>0</v>
      </c>
      <c r="X144" s="19">
        <f t="shared" si="32"/>
        <v>1604.4979499999999</v>
      </c>
      <c r="Y144" s="19">
        <v>1604.4979499999999</v>
      </c>
      <c r="AA144" s="16"/>
      <c r="AC144" s="32"/>
    </row>
    <row r="145" spans="1:29">
      <c r="A145" s="13" t="s">
        <v>5</v>
      </c>
      <c r="B145" s="13">
        <v>34100</v>
      </c>
      <c r="C145" s="13">
        <v>40106</v>
      </c>
      <c r="D145" s="16"/>
      <c r="E145" s="16">
        <v>4174070.43</v>
      </c>
      <c r="F145" s="16"/>
      <c r="G145" s="16">
        <v>4174070.43</v>
      </c>
      <c r="I145" s="15">
        <f t="shared" si="22"/>
        <v>0</v>
      </c>
      <c r="J145" s="15">
        <f t="shared" si="23"/>
        <v>1.0996203441904747E-3</v>
      </c>
      <c r="K145" s="15">
        <f t="shared" si="24"/>
        <v>0</v>
      </c>
      <c r="M145" s="16">
        <f t="shared" si="25"/>
        <v>0</v>
      </c>
      <c r="N145" s="16">
        <f t="shared" si="26"/>
        <v>33110.61</v>
      </c>
      <c r="O145" s="16">
        <f t="shared" si="27"/>
        <v>0</v>
      </c>
      <c r="P145" s="16">
        <f t="shared" si="28"/>
        <v>33110.61</v>
      </c>
      <c r="Q145" s="19">
        <v>33110.61</v>
      </c>
      <c r="R145" s="19"/>
      <c r="S145" s="26">
        <v>3.3</v>
      </c>
      <c r="U145" s="19">
        <f t="shared" si="29"/>
        <v>0</v>
      </c>
      <c r="V145" s="19">
        <f t="shared" si="30"/>
        <v>1638.9751949999998</v>
      </c>
      <c r="W145" s="19">
        <f t="shared" si="31"/>
        <v>0</v>
      </c>
      <c r="X145" s="19">
        <f t="shared" si="32"/>
        <v>1638.9751949999998</v>
      </c>
      <c r="Y145" s="19">
        <v>1638.9751949999998</v>
      </c>
      <c r="AA145" s="16"/>
      <c r="AC145" s="32"/>
    </row>
    <row r="146" spans="1:29">
      <c r="A146" s="13" t="s">
        <v>5</v>
      </c>
      <c r="B146" s="13">
        <v>34200</v>
      </c>
      <c r="C146" s="13">
        <v>30200</v>
      </c>
      <c r="D146" s="16">
        <v>45611.17</v>
      </c>
      <c r="E146" s="16">
        <v>524423.16</v>
      </c>
      <c r="F146" s="16">
        <v>453768.64000000007</v>
      </c>
      <c r="G146" s="16">
        <v>1023802.9700000002</v>
      </c>
      <c r="I146" s="15">
        <f t="shared" si="22"/>
        <v>1.2015841921079E-5</v>
      </c>
      <c r="J146" s="15">
        <f t="shared" si="23"/>
        <v>1.3815444309612582E-4</v>
      </c>
      <c r="K146" s="15">
        <f t="shared" si="24"/>
        <v>1.1954116167120919E-4</v>
      </c>
      <c r="M146" s="16">
        <f t="shared" si="25"/>
        <v>361.81</v>
      </c>
      <c r="N146" s="16">
        <f t="shared" si="26"/>
        <v>4159.96</v>
      </c>
      <c r="O146" s="16">
        <f t="shared" si="27"/>
        <v>3599.5</v>
      </c>
      <c r="P146" s="16">
        <f t="shared" si="28"/>
        <v>4521.7700000000004</v>
      </c>
      <c r="Q146" s="19">
        <v>8121.27</v>
      </c>
      <c r="R146" s="19"/>
      <c r="S146" s="26">
        <v>3.8</v>
      </c>
      <c r="U146" s="19">
        <f t="shared" si="29"/>
        <v>29.216157499999998</v>
      </c>
      <c r="V146" s="19">
        <f t="shared" si="30"/>
        <v>237.11771999999996</v>
      </c>
      <c r="W146" s="19">
        <f t="shared" si="31"/>
        <v>68.390499999999989</v>
      </c>
      <c r="X146" s="19">
        <f t="shared" si="32"/>
        <v>266.33387749999997</v>
      </c>
      <c r="Y146" s="19">
        <v>334.72437749999995</v>
      </c>
      <c r="AA146" s="16"/>
      <c r="AC146" s="32"/>
    </row>
    <row r="147" spans="1:29">
      <c r="A147" s="13" t="s">
        <v>5</v>
      </c>
      <c r="B147" s="13">
        <v>34200</v>
      </c>
      <c r="C147" s="13">
        <v>30201</v>
      </c>
      <c r="D147" s="16">
        <v>2668.56</v>
      </c>
      <c r="E147" s="16">
        <v>30682.27</v>
      </c>
      <c r="F147" s="16">
        <v>26548.500000000004</v>
      </c>
      <c r="G147" s="16">
        <v>59899.33</v>
      </c>
      <c r="I147" s="15">
        <f t="shared" si="22"/>
        <v>7.0300751146954966E-7</v>
      </c>
      <c r="J147" s="15">
        <f t="shared" si="23"/>
        <v>8.0829609523251558E-6</v>
      </c>
      <c r="K147" s="15">
        <f t="shared" si="24"/>
        <v>6.993957384600437E-6</v>
      </c>
      <c r="M147" s="16">
        <f t="shared" si="25"/>
        <v>21.17</v>
      </c>
      <c r="N147" s="16">
        <f t="shared" si="26"/>
        <v>243.39</v>
      </c>
      <c r="O147" s="16">
        <f t="shared" si="27"/>
        <v>210.59</v>
      </c>
      <c r="P147" s="16">
        <f t="shared" si="28"/>
        <v>264.56</v>
      </c>
      <c r="Q147" s="19">
        <v>475.15</v>
      </c>
      <c r="R147" s="19"/>
      <c r="S147" s="26">
        <v>3.8</v>
      </c>
      <c r="U147" s="19">
        <f t="shared" si="29"/>
        <v>1.7094774999999998</v>
      </c>
      <c r="V147" s="19">
        <f t="shared" si="30"/>
        <v>13.873229999999996</v>
      </c>
      <c r="W147" s="19">
        <f t="shared" si="31"/>
        <v>4.0012099999999995</v>
      </c>
      <c r="X147" s="19">
        <f t="shared" si="32"/>
        <v>15.582707499999996</v>
      </c>
      <c r="Y147" s="19">
        <v>19.583917499999995</v>
      </c>
      <c r="AA147" s="16"/>
      <c r="AC147" s="32"/>
    </row>
    <row r="148" spans="1:29">
      <c r="A148" s="13" t="s">
        <v>5</v>
      </c>
      <c r="B148" s="13">
        <v>34200</v>
      </c>
      <c r="C148" s="13">
        <v>30202</v>
      </c>
      <c r="D148" s="16">
        <v>2941.1099999999997</v>
      </c>
      <c r="E148" s="16">
        <v>33815.990000000005</v>
      </c>
      <c r="F148" s="16">
        <v>29260.009999999995</v>
      </c>
      <c r="G148" s="16">
        <v>66017.11</v>
      </c>
      <c r="I148" s="15">
        <f t="shared" si="22"/>
        <v>7.7480829438281579E-7</v>
      </c>
      <c r="J148" s="15">
        <f t="shared" si="23"/>
        <v>8.9085105741595386E-6</v>
      </c>
      <c r="K148" s="15">
        <f t="shared" si="24"/>
        <v>7.7082796773069125E-6</v>
      </c>
      <c r="M148" s="16">
        <f t="shared" si="25"/>
        <v>23.33</v>
      </c>
      <c r="N148" s="16">
        <f t="shared" si="26"/>
        <v>268.24</v>
      </c>
      <c r="O148" s="16">
        <f t="shared" si="27"/>
        <v>232.1</v>
      </c>
      <c r="P148" s="16">
        <f t="shared" si="28"/>
        <v>291.57</v>
      </c>
      <c r="Q148" s="19">
        <v>523.66999999999996</v>
      </c>
      <c r="R148" s="19"/>
      <c r="S148" s="26">
        <v>3.8</v>
      </c>
      <c r="U148" s="19">
        <f t="shared" si="29"/>
        <v>1.8838974999999996</v>
      </c>
      <c r="V148" s="19">
        <f t="shared" si="30"/>
        <v>15.289679999999999</v>
      </c>
      <c r="W148" s="19">
        <f t="shared" si="31"/>
        <v>4.4098999999999995</v>
      </c>
      <c r="X148" s="19">
        <f t="shared" si="32"/>
        <v>17.173577499999997</v>
      </c>
      <c r="Y148" s="19">
        <v>21.583477499999997</v>
      </c>
      <c r="AA148" s="16"/>
      <c r="AC148" s="32"/>
    </row>
    <row r="149" spans="1:29">
      <c r="A149" s="13" t="s">
        <v>5</v>
      </c>
      <c r="B149" s="13">
        <v>34200</v>
      </c>
      <c r="C149" s="13">
        <v>30203</v>
      </c>
      <c r="D149" s="16"/>
      <c r="E149" s="16">
        <v>25944282.960000001</v>
      </c>
      <c r="F149" s="16"/>
      <c r="G149" s="16">
        <v>25944282.960000001</v>
      </c>
      <c r="I149" s="15">
        <f t="shared" si="22"/>
        <v>0</v>
      </c>
      <c r="J149" s="15">
        <f t="shared" si="23"/>
        <v>6.8347819800084848E-3</v>
      </c>
      <c r="K149" s="15">
        <f t="shared" si="24"/>
        <v>0</v>
      </c>
      <c r="M149" s="16">
        <f t="shared" si="25"/>
        <v>0</v>
      </c>
      <c r="N149" s="16">
        <f t="shared" si="26"/>
        <v>205801.78</v>
      </c>
      <c r="O149" s="16">
        <f t="shared" si="27"/>
        <v>0</v>
      </c>
      <c r="P149" s="16">
        <f t="shared" si="28"/>
        <v>205801.78</v>
      </c>
      <c r="Q149" s="19">
        <v>205801.78</v>
      </c>
      <c r="R149" s="19"/>
      <c r="S149" s="26">
        <v>3.3</v>
      </c>
      <c r="U149" s="19">
        <f t="shared" si="29"/>
        <v>0</v>
      </c>
      <c r="V149" s="19">
        <f t="shared" si="30"/>
        <v>10187.188109999999</v>
      </c>
      <c r="W149" s="19">
        <f t="shared" si="31"/>
        <v>0</v>
      </c>
      <c r="X149" s="19">
        <f t="shared" si="32"/>
        <v>10187.188109999999</v>
      </c>
      <c r="Y149" s="19">
        <v>10187.188109999999</v>
      </c>
      <c r="AA149" s="16"/>
      <c r="AC149" s="32"/>
    </row>
    <row r="150" spans="1:29">
      <c r="A150" s="13" t="s">
        <v>5</v>
      </c>
      <c r="B150" s="13">
        <v>34200</v>
      </c>
      <c r="C150" s="13">
        <v>30300</v>
      </c>
      <c r="D150" s="16">
        <v>40905.75</v>
      </c>
      <c r="E150" s="16">
        <v>21001.68</v>
      </c>
      <c r="F150" s="16">
        <v>54310.11</v>
      </c>
      <c r="G150" s="16">
        <v>116217.54000000001</v>
      </c>
      <c r="I150" s="15">
        <f t="shared" si="22"/>
        <v>1.0776242434981986E-5</v>
      </c>
      <c r="J150" s="15">
        <f t="shared" si="23"/>
        <v>5.5326988313846462E-6</v>
      </c>
      <c r="K150" s="15">
        <f t="shared" si="24"/>
        <v>1.4307497406368043E-5</v>
      </c>
      <c r="M150" s="16">
        <f t="shared" si="25"/>
        <v>324.48</v>
      </c>
      <c r="N150" s="16">
        <f t="shared" si="26"/>
        <v>166.59</v>
      </c>
      <c r="O150" s="16">
        <f t="shared" si="27"/>
        <v>430.81</v>
      </c>
      <c r="P150" s="16">
        <f t="shared" si="28"/>
        <v>491.07000000000005</v>
      </c>
      <c r="Q150" s="19">
        <v>921.88000000000011</v>
      </c>
      <c r="R150" s="19"/>
      <c r="S150" s="26">
        <v>3.8</v>
      </c>
      <c r="U150" s="19">
        <f t="shared" si="29"/>
        <v>26.20176</v>
      </c>
      <c r="V150" s="19">
        <f t="shared" si="30"/>
        <v>9.4956299999999985</v>
      </c>
      <c r="W150" s="19">
        <f t="shared" si="31"/>
        <v>8.1853899999999999</v>
      </c>
      <c r="X150" s="19">
        <f t="shared" si="32"/>
        <v>35.697389999999999</v>
      </c>
      <c r="Y150" s="19">
        <v>43.882779999999997</v>
      </c>
      <c r="AA150" s="16"/>
      <c r="AC150" s="32"/>
    </row>
    <row r="151" spans="1:29">
      <c r="A151" s="13" t="s">
        <v>5</v>
      </c>
      <c r="B151" s="13">
        <v>34200</v>
      </c>
      <c r="C151" s="13">
        <v>30301</v>
      </c>
      <c r="D151" s="16">
        <v>319095.20999999996</v>
      </c>
      <c r="E151" s="16">
        <v>163828.83999999997</v>
      </c>
      <c r="F151" s="16">
        <v>423659.27</v>
      </c>
      <c r="G151" s="16">
        <v>906583.32</v>
      </c>
      <c r="I151" s="15">
        <f t="shared" si="22"/>
        <v>8.4062689054753627E-5</v>
      </c>
      <c r="J151" s="15">
        <f t="shared" si="23"/>
        <v>4.315919638881756E-5</v>
      </c>
      <c r="K151" s="15">
        <f t="shared" si="24"/>
        <v>1.1160912593822363E-4</v>
      </c>
      <c r="M151" s="16">
        <f t="shared" si="25"/>
        <v>2531.21</v>
      </c>
      <c r="N151" s="16">
        <f t="shared" si="26"/>
        <v>1299.56</v>
      </c>
      <c r="O151" s="16">
        <f t="shared" si="27"/>
        <v>3360.66</v>
      </c>
      <c r="P151" s="16">
        <f t="shared" si="28"/>
        <v>3830.77</v>
      </c>
      <c r="Q151" s="19">
        <v>7191.43</v>
      </c>
      <c r="R151" s="19"/>
      <c r="S151" s="26">
        <v>3.8</v>
      </c>
      <c r="U151" s="19">
        <f t="shared" si="29"/>
        <v>204.3952075</v>
      </c>
      <c r="V151" s="19">
        <f t="shared" si="30"/>
        <v>74.074919999999977</v>
      </c>
      <c r="W151" s="19">
        <f t="shared" si="31"/>
        <v>63.852539999999991</v>
      </c>
      <c r="X151" s="19">
        <f t="shared" si="32"/>
        <v>278.47012749999999</v>
      </c>
      <c r="Y151" s="19">
        <v>342.32266749999997</v>
      </c>
      <c r="AA151" s="16"/>
      <c r="AC151" s="32"/>
    </row>
    <row r="152" spans="1:29">
      <c r="A152" s="13" t="s">
        <v>5</v>
      </c>
      <c r="B152" s="13">
        <v>34200</v>
      </c>
      <c r="C152" s="13">
        <v>30302</v>
      </c>
      <c r="D152" s="16">
        <v>22595.34</v>
      </c>
      <c r="E152" s="16">
        <v>9493908.5099999998</v>
      </c>
      <c r="F152" s="16">
        <v>348960.72000000009</v>
      </c>
      <c r="G152" s="16">
        <v>9865464.5700000003</v>
      </c>
      <c r="I152" s="15">
        <f t="shared" si="22"/>
        <v>5.9525338550410615E-6</v>
      </c>
      <c r="J152" s="15">
        <f t="shared" si="23"/>
        <v>2.5010826047511315E-3</v>
      </c>
      <c r="K152" s="15">
        <f t="shared" si="24"/>
        <v>9.1930482120627745E-5</v>
      </c>
      <c r="M152" s="16">
        <f t="shared" si="25"/>
        <v>179.24</v>
      </c>
      <c r="N152" s="16">
        <f t="shared" si="26"/>
        <v>75309.97</v>
      </c>
      <c r="O152" s="16">
        <f t="shared" si="27"/>
        <v>2768.11</v>
      </c>
      <c r="P152" s="16">
        <f t="shared" si="28"/>
        <v>75489.210000000006</v>
      </c>
      <c r="Q152" s="19">
        <v>78257.320000000007</v>
      </c>
      <c r="R152" s="19"/>
      <c r="S152" s="26">
        <v>3.8</v>
      </c>
      <c r="U152" s="19">
        <f t="shared" si="29"/>
        <v>14.47363</v>
      </c>
      <c r="V152" s="19">
        <f t="shared" si="30"/>
        <v>4292.6682899999996</v>
      </c>
      <c r="W152" s="19">
        <f t="shared" si="31"/>
        <v>52.594089999999994</v>
      </c>
      <c r="X152" s="19">
        <f t="shared" si="32"/>
        <v>4307.14192</v>
      </c>
      <c r="Y152" s="19">
        <v>4359.7360099999996</v>
      </c>
      <c r="AA152" s="16"/>
      <c r="AC152" s="32"/>
    </row>
    <row r="153" spans="1:29">
      <c r="A153" s="13" t="s">
        <v>5</v>
      </c>
      <c r="B153" s="13">
        <v>34200</v>
      </c>
      <c r="C153" s="13">
        <v>30401</v>
      </c>
      <c r="D153" s="16">
        <v>4511.83</v>
      </c>
      <c r="E153" s="16">
        <v>14024.28</v>
      </c>
      <c r="F153" s="16">
        <v>425892.15999999992</v>
      </c>
      <c r="G153" s="16">
        <v>444428.2699999999</v>
      </c>
      <c r="I153" s="15">
        <f t="shared" si="22"/>
        <v>1.188599986687074E-6</v>
      </c>
      <c r="J153" s="15">
        <f t="shared" si="23"/>
        <v>3.6945671759121683E-6</v>
      </c>
      <c r="K153" s="15">
        <f t="shared" si="24"/>
        <v>1.121973602077492E-4</v>
      </c>
      <c r="M153" s="16">
        <f t="shared" si="25"/>
        <v>35.79</v>
      </c>
      <c r="N153" s="16">
        <f t="shared" si="26"/>
        <v>111.25</v>
      </c>
      <c r="O153" s="16">
        <f t="shared" si="27"/>
        <v>3378.37</v>
      </c>
      <c r="P153" s="16">
        <f t="shared" si="28"/>
        <v>147.04</v>
      </c>
      <c r="Q153" s="19">
        <v>3525.41</v>
      </c>
      <c r="R153" s="19"/>
      <c r="S153" s="26">
        <v>3.8</v>
      </c>
      <c r="U153" s="19">
        <f t="shared" si="29"/>
        <v>2.8900424999999994</v>
      </c>
      <c r="V153" s="19">
        <f t="shared" si="30"/>
        <v>6.3412499999999987</v>
      </c>
      <c r="W153" s="19">
        <f t="shared" si="31"/>
        <v>64.189029999999988</v>
      </c>
      <c r="X153" s="19">
        <f t="shared" si="32"/>
        <v>9.2312924999999986</v>
      </c>
      <c r="Y153" s="19">
        <v>73.420322499999983</v>
      </c>
      <c r="AA153" s="16"/>
      <c r="AC153" s="32"/>
    </row>
    <row r="154" spans="1:29">
      <c r="A154" s="13" t="s">
        <v>5</v>
      </c>
      <c r="B154" s="13">
        <v>34200</v>
      </c>
      <c r="C154" s="13">
        <v>30500</v>
      </c>
      <c r="D154" s="16">
        <v>43975.17</v>
      </c>
      <c r="E154" s="16">
        <v>305389.81999999995</v>
      </c>
      <c r="F154" s="16">
        <v>132444.82</v>
      </c>
      <c r="G154" s="16">
        <v>481809.80999999994</v>
      </c>
      <c r="I154" s="15">
        <f t="shared" si="22"/>
        <v>1.1584852815057706E-5</v>
      </c>
      <c r="J154" s="15">
        <f t="shared" si="23"/>
        <v>8.0452130507215001E-5</v>
      </c>
      <c r="K154" s="15">
        <f t="shared" si="24"/>
        <v>3.4891365873442025E-5</v>
      </c>
      <c r="M154" s="16">
        <f t="shared" si="25"/>
        <v>348.83</v>
      </c>
      <c r="N154" s="16">
        <f t="shared" si="26"/>
        <v>2422.4899999999998</v>
      </c>
      <c r="O154" s="16">
        <f t="shared" si="27"/>
        <v>1050.6099999999999</v>
      </c>
      <c r="P154" s="16">
        <f t="shared" si="28"/>
        <v>2771.3199999999997</v>
      </c>
      <c r="Q154" s="19">
        <v>3821.9299999999994</v>
      </c>
      <c r="R154" s="19"/>
      <c r="S154" s="26">
        <v>3.8</v>
      </c>
      <c r="U154" s="19">
        <f t="shared" si="29"/>
        <v>28.168022499999996</v>
      </c>
      <c r="V154" s="19">
        <f t="shared" si="30"/>
        <v>138.08192999999997</v>
      </c>
      <c r="W154" s="19">
        <f t="shared" si="31"/>
        <v>19.961589999999998</v>
      </c>
      <c r="X154" s="19">
        <f t="shared" si="32"/>
        <v>166.24995249999998</v>
      </c>
      <c r="Y154" s="19">
        <v>186.21154249999998</v>
      </c>
      <c r="AA154" s="16"/>
      <c r="AC154" s="32"/>
    </row>
    <row r="155" spans="1:29">
      <c r="A155" s="13" t="s">
        <v>5</v>
      </c>
      <c r="B155" s="13">
        <v>34200</v>
      </c>
      <c r="C155" s="13">
        <v>30501</v>
      </c>
      <c r="D155" s="16">
        <v>0</v>
      </c>
      <c r="E155" s="16">
        <v>0</v>
      </c>
      <c r="F155" s="16">
        <v>0</v>
      </c>
      <c r="G155" s="16">
        <v>0</v>
      </c>
      <c r="I155" s="15">
        <f t="shared" si="22"/>
        <v>0</v>
      </c>
      <c r="J155" s="15">
        <f t="shared" si="23"/>
        <v>0</v>
      </c>
      <c r="K155" s="15">
        <f t="shared" si="24"/>
        <v>0</v>
      </c>
      <c r="M155" s="16">
        <f t="shared" si="25"/>
        <v>0</v>
      </c>
      <c r="N155" s="16">
        <f t="shared" si="26"/>
        <v>0</v>
      </c>
      <c r="O155" s="16">
        <f t="shared" si="27"/>
        <v>0</v>
      </c>
      <c r="P155" s="16">
        <f t="shared" si="28"/>
        <v>0</v>
      </c>
      <c r="Q155" s="19">
        <v>0</v>
      </c>
      <c r="R155" s="19"/>
      <c r="S155" s="26">
        <v>3.8</v>
      </c>
      <c r="U155" s="19">
        <f t="shared" si="29"/>
        <v>0</v>
      </c>
      <c r="V155" s="19">
        <f t="shared" si="30"/>
        <v>0</v>
      </c>
      <c r="W155" s="19">
        <f t="shared" si="31"/>
        <v>0</v>
      </c>
      <c r="X155" s="19">
        <f t="shared" si="32"/>
        <v>0</v>
      </c>
      <c r="Y155" s="19">
        <v>0</v>
      </c>
      <c r="AA155" s="16"/>
      <c r="AC155" s="32"/>
    </row>
    <row r="156" spans="1:29">
      <c r="A156" s="13" t="s">
        <v>5</v>
      </c>
      <c r="B156" s="13">
        <v>34200</v>
      </c>
      <c r="C156" s="13">
        <v>30502</v>
      </c>
      <c r="D156" s="16">
        <v>1648.9199999999998</v>
      </c>
      <c r="E156" s="16">
        <v>11451.109999999999</v>
      </c>
      <c r="F156" s="16">
        <v>4966.2199999999993</v>
      </c>
      <c r="G156" s="16">
        <v>18066.25</v>
      </c>
      <c r="I156" s="15">
        <f t="shared" si="22"/>
        <v>4.343927608194568E-7</v>
      </c>
      <c r="J156" s="15">
        <f t="shared" si="23"/>
        <v>3.0166892798603267E-6</v>
      </c>
      <c r="K156" s="15">
        <f t="shared" si="24"/>
        <v>1.3083048399175234E-6</v>
      </c>
      <c r="M156" s="16">
        <f t="shared" si="25"/>
        <v>13.08</v>
      </c>
      <c r="N156" s="16">
        <f t="shared" si="26"/>
        <v>90.84</v>
      </c>
      <c r="O156" s="16">
        <f t="shared" si="27"/>
        <v>39.39</v>
      </c>
      <c r="P156" s="16">
        <f t="shared" si="28"/>
        <v>103.92</v>
      </c>
      <c r="Q156" s="19">
        <v>143.31</v>
      </c>
      <c r="R156" s="19"/>
      <c r="S156" s="26">
        <v>3.8</v>
      </c>
      <c r="U156" s="19">
        <f t="shared" si="29"/>
        <v>1.0562099999999999</v>
      </c>
      <c r="V156" s="19">
        <f t="shared" si="30"/>
        <v>5.17788</v>
      </c>
      <c r="W156" s="19">
        <f t="shared" si="31"/>
        <v>0.74840999999999991</v>
      </c>
      <c r="X156" s="19">
        <f t="shared" si="32"/>
        <v>6.2340900000000001</v>
      </c>
      <c r="Y156" s="19">
        <v>6.9824999999999999</v>
      </c>
      <c r="AA156" s="16"/>
      <c r="AC156" s="32"/>
    </row>
    <row r="157" spans="1:29">
      <c r="A157" s="13" t="s">
        <v>5</v>
      </c>
      <c r="B157" s="13">
        <v>34200</v>
      </c>
      <c r="C157" s="13">
        <v>30503</v>
      </c>
      <c r="D157" s="16">
        <v>1645.1699999999998</v>
      </c>
      <c r="E157" s="16">
        <v>11425.029999999999</v>
      </c>
      <c r="F157" s="16">
        <v>4954.9299999999994</v>
      </c>
      <c r="G157" s="16">
        <v>18025.129999999997</v>
      </c>
      <c r="I157" s="15">
        <f t="shared" si="22"/>
        <v>4.3340485791751312E-7</v>
      </c>
      <c r="J157" s="15">
        <f t="shared" si="23"/>
        <v>3.0098187444782761E-6</v>
      </c>
      <c r="K157" s="15">
        <f t="shared" si="24"/>
        <v>1.3053305935807384E-6</v>
      </c>
      <c r="M157" s="16">
        <f t="shared" si="25"/>
        <v>13.05</v>
      </c>
      <c r="N157" s="16">
        <f t="shared" si="26"/>
        <v>90.63</v>
      </c>
      <c r="O157" s="16">
        <f t="shared" si="27"/>
        <v>39.299999999999997</v>
      </c>
      <c r="P157" s="16">
        <f t="shared" si="28"/>
        <v>103.67999999999999</v>
      </c>
      <c r="Q157" s="19">
        <v>142.97999999999999</v>
      </c>
      <c r="R157" s="19"/>
      <c r="S157" s="26">
        <v>3.8</v>
      </c>
      <c r="U157" s="19">
        <f t="shared" si="29"/>
        <v>1.0537874999999999</v>
      </c>
      <c r="V157" s="19">
        <f t="shared" si="30"/>
        <v>5.1659099999999993</v>
      </c>
      <c r="W157" s="19">
        <f t="shared" si="31"/>
        <v>0.74669999999999992</v>
      </c>
      <c r="X157" s="19">
        <f t="shared" si="32"/>
        <v>6.2196974999999988</v>
      </c>
      <c r="Y157" s="19">
        <v>6.9663974999999985</v>
      </c>
      <c r="AA157" s="16"/>
      <c r="AC157" s="32"/>
    </row>
    <row r="158" spans="1:29">
      <c r="A158" s="13" t="s">
        <v>5</v>
      </c>
      <c r="B158" s="13">
        <v>34200</v>
      </c>
      <c r="C158" s="13">
        <v>30504</v>
      </c>
      <c r="D158" s="16">
        <v>23950.82</v>
      </c>
      <c r="E158" s="16">
        <v>365463.76999999996</v>
      </c>
      <c r="F158" s="16">
        <v>1068059.4499999997</v>
      </c>
      <c r="G158" s="16">
        <v>1457474.0399999996</v>
      </c>
      <c r="I158" s="15">
        <f t="shared" si="22"/>
        <v>6.3096225551814907E-6</v>
      </c>
      <c r="J158" s="15">
        <f t="shared" si="23"/>
        <v>9.6278058383540124E-5</v>
      </c>
      <c r="K158" s="15">
        <f t="shared" si="24"/>
        <v>2.813704080275638E-4</v>
      </c>
      <c r="M158" s="16">
        <f t="shared" si="25"/>
        <v>189.99</v>
      </c>
      <c r="N158" s="16">
        <f t="shared" si="26"/>
        <v>2899.02</v>
      </c>
      <c r="O158" s="16">
        <f t="shared" si="27"/>
        <v>8472.33</v>
      </c>
      <c r="P158" s="16">
        <f t="shared" si="28"/>
        <v>3089.01</v>
      </c>
      <c r="Q158" s="19">
        <v>11561.34</v>
      </c>
      <c r="R158" s="19"/>
      <c r="S158" s="26">
        <v>3.8</v>
      </c>
      <c r="U158" s="19">
        <f t="shared" si="29"/>
        <v>15.341692499999999</v>
      </c>
      <c r="V158" s="19">
        <f t="shared" si="30"/>
        <v>165.24413999999996</v>
      </c>
      <c r="W158" s="19">
        <f t="shared" si="31"/>
        <v>160.97426999999999</v>
      </c>
      <c r="X158" s="19">
        <f t="shared" si="32"/>
        <v>180.58583249999995</v>
      </c>
      <c r="Y158" s="19">
        <v>341.56010249999997</v>
      </c>
      <c r="AA158" s="16"/>
      <c r="AC158" s="32"/>
    </row>
    <row r="159" spans="1:29">
      <c r="A159" s="13" t="s">
        <v>5</v>
      </c>
      <c r="B159" s="13">
        <v>34200</v>
      </c>
      <c r="C159" s="13">
        <v>30700</v>
      </c>
      <c r="D159" s="16">
        <v>937.38</v>
      </c>
      <c r="E159" s="16">
        <v>3902.0699999999997</v>
      </c>
      <c r="F159" s="16">
        <v>3062.94</v>
      </c>
      <c r="G159" s="16">
        <v>7902.3899999999994</v>
      </c>
      <c r="I159" s="15">
        <f t="shared" si="22"/>
        <v>2.4694411259305637E-7</v>
      </c>
      <c r="J159" s="15">
        <f t="shared" si="23"/>
        <v>1.0279643404232939E-6</v>
      </c>
      <c r="K159" s="15">
        <f t="shared" si="24"/>
        <v>8.0690328386116199E-7</v>
      </c>
      <c r="M159" s="16">
        <f t="shared" si="25"/>
        <v>7.44</v>
      </c>
      <c r="N159" s="16">
        <f t="shared" si="26"/>
        <v>30.95</v>
      </c>
      <c r="O159" s="16">
        <f t="shared" si="27"/>
        <v>24.3</v>
      </c>
      <c r="P159" s="16">
        <f t="shared" si="28"/>
        <v>38.39</v>
      </c>
      <c r="Q159" s="19">
        <v>62.69</v>
      </c>
      <c r="R159" s="19"/>
      <c r="S159" s="26">
        <v>3.8</v>
      </c>
      <c r="U159" s="19">
        <f t="shared" si="29"/>
        <v>0.60077999999999998</v>
      </c>
      <c r="V159" s="19">
        <f t="shared" si="30"/>
        <v>1.7641499999999997</v>
      </c>
      <c r="W159" s="19">
        <f t="shared" si="31"/>
        <v>0.4617</v>
      </c>
      <c r="X159" s="19">
        <f t="shared" si="32"/>
        <v>2.3649299999999998</v>
      </c>
      <c r="Y159" s="19">
        <v>2.8266299999999998</v>
      </c>
      <c r="AA159" s="16"/>
      <c r="AC159" s="32"/>
    </row>
    <row r="160" spans="1:29">
      <c r="A160" s="13" t="s">
        <v>5</v>
      </c>
      <c r="B160" s="13">
        <v>34200</v>
      </c>
      <c r="C160" s="13">
        <v>30701</v>
      </c>
      <c r="D160" s="16">
        <v>19024.14</v>
      </c>
      <c r="E160" s="16">
        <v>79192.670000000013</v>
      </c>
      <c r="F160" s="16">
        <v>62162.44</v>
      </c>
      <c r="G160" s="16">
        <v>160379.25</v>
      </c>
      <c r="I160" s="15">
        <f t="shared" si="22"/>
        <v>5.0117341634620609E-6</v>
      </c>
      <c r="J160" s="15">
        <f t="shared" si="23"/>
        <v>2.086257826817807E-5</v>
      </c>
      <c r="K160" s="15">
        <f t="shared" si="24"/>
        <v>1.6376121298106542E-5</v>
      </c>
      <c r="M160" s="16">
        <f t="shared" si="25"/>
        <v>150.91</v>
      </c>
      <c r="N160" s="16">
        <f t="shared" si="26"/>
        <v>628.19000000000005</v>
      </c>
      <c r="O160" s="16">
        <f t="shared" si="27"/>
        <v>493.1</v>
      </c>
      <c r="P160" s="16">
        <f t="shared" si="28"/>
        <v>779.1</v>
      </c>
      <c r="Q160" s="19">
        <v>1272.2</v>
      </c>
      <c r="R160" s="19"/>
      <c r="S160" s="26">
        <v>3.8</v>
      </c>
      <c r="U160" s="19">
        <f t="shared" si="29"/>
        <v>12.185982499999998</v>
      </c>
      <c r="V160" s="19">
        <f t="shared" si="30"/>
        <v>35.806829999999998</v>
      </c>
      <c r="W160" s="19">
        <f t="shared" si="31"/>
        <v>9.3689</v>
      </c>
      <c r="X160" s="19">
        <f t="shared" si="32"/>
        <v>47.992812499999999</v>
      </c>
      <c r="Y160" s="19">
        <v>57.361712499999996</v>
      </c>
      <c r="AA160" s="16"/>
      <c r="AC160" s="32"/>
    </row>
    <row r="161" spans="1:29">
      <c r="A161" s="13" t="s">
        <v>5</v>
      </c>
      <c r="B161" s="13">
        <v>34200</v>
      </c>
      <c r="C161" s="13">
        <v>30702</v>
      </c>
      <c r="D161" s="16">
        <v>19140.78</v>
      </c>
      <c r="E161" s="16">
        <v>79678.23</v>
      </c>
      <c r="F161" s="16">
        <v>62543.579999999994</v>
      </c>
      <c r="G161" s="16">
        <v>161362.59</v>
      </c>
      <c r="I161" s="15">
        <f t="shared" si="22"/>
        <v>5.0424618953241171E-6</v>
      </c>
      <c r="J161" s="15">
        <f t="shared" si="23"/>
        <v>2.0990494570329471E-5</v>
      </c>
      <c r="K161" s="15">
        <f t="shared" si="24"/>
        <v>1.6476529114652357E-5</v>
      </c>
      <c r="M161" s="16">
        <f t="shared" si="25"/>
        <v>151.83000000000001</v>
      </c>
      <c r="N161" s="16">
        <f t="shared" si="26"/>
        <v>632.04</v>
      </c>
      <c r="O161" s="16">
        <f t="shared" si="27"/>
        <v>496.12</v>
      </c>
      <c r="P161" s="16">
        <f t="shared" si="28"/>
        <v>783.87</v>
      </c>
      <c r="Q161" s="19">
        <v>1279.99</v>
      </c>
      <c r="R161" s="19"/>
      <c r="S161" s="26">
        <v>3.8</v>
      </c>
      <c r="U161" s="19">
        <f t="shared" si="29"/>
        <v>12.260272500000001</v>
      </c>
      <c r="V161" s="19">
        <f t="shared" si="30"/>
        <v>36.026279999999993</v>
      </c>
      <c r="W161" s="19">
        <f t="shared" si="31"/>
        <v>9.4262799999999984</v>
      </c>
      <c r="X161" s="19">
        <f t="shared" si="32"/>
        <v>48.286552499999992</v>
      </c>
      <c r="Y161" s="19">
        <v>57.71283249999999</v>
      </c>
      <c r="AA161" s="16"/>
      <c r="AC161" s="32"/>
    </row>
    <row r="162" spans="1:29">
      <c r="A162" s="13" t="s">
        <v>5</v>
      </c>
      <c r="B162" s="13">
        <v>34200</v>
      </c>
      <c r="C162" s="13">
        <v>30801</v>
      </c>
      <c r="D162" s="16">
        <v>50269.26</v>
      </c>
      <c r="E162" s="16">
        <v>123443.15000000001</v>
      </c>
      <c r="F162" s="16">
        <v>874868.39</v>
      </c>
      <c r="G162" s="16">
        <v>1048580.8</v>
      </c>
      <c r="I162" s="15">
        <f t="shared" si="22"/>
        <v>1.3242972755349617E-5</v>
      </c>
      <c r="J162" s="15">
        <f t="shared" si="23"/>
        <v>3.2519958962684873E-5</v>
      </c>
      <c r="K162" s="15">
        <f t="shared" si="24"/>
        <v>2.3047600567994403E-4</v>
      </c>
      <c r="M162" s="16">
        <f t="shared" si="25"/>
        <v>398.76</v>
      </c>
      <c r="N162" s="16">
        <f t="shared" si="26"/>
        <v>979.21</v>
      </c>
      <c r="O162" s="16">
        <f t="shared" si="27"/>
        <v>6939.85</v>
      </c>
      <c r="P162" s="16">
        <f t="shared" si="28"/>
        <v>1377.97</v>
      </c>
      <c r="Q162" s="19">
        <v>8317.82</v>
      </c>
      <c r="R162" s="19"/>
      <c r="S162" s="26">
        <v>3.8</v>
      </c>
      <c r="U162" s="19">
        <f t="shared" si="29"/>
        <v>32.199869999999997</v>
      </c>
      <c r="V162" s="19">
        <f t="shared" si="30"/>
        <v>55.814969999999995</v>
      </c>
      <c r="W162" s="19">
        <f t="shared" si="31"/>
        <v>131.85714999999999</v>
      </c>
      <c r="X162" s="19">
        <f t="shared" si="32"/>
        <v>88.014839999999992</v>
      </c>
      <c r="Y162" s="19">
        <v>219.87198999999998</v>
      </c>
      <c r="AA162" s="16"/>
      <c r="AC162" s="32"/>
    </row>
    <row r="163" spans="1:29">
      <c r="A163" s="13" t="s">
        <v>5</v>
      </c>
      <c r="B163" s="13">
        <v>34200</v>
      </c>
      <c r="C163" s="13">
        <v>30900</v>
      </c>
      <c r="D163" s="16">
        <v>11042.69</v>
      </c>
      <c r="E163" s="16">
        <v>5292.9800000000005</v>
      </c>
      <c r="F163" s="16">
        <v>1737.89</v>
      </c>
      <c r="G163" s="16">
        <v>18073.560000000001</v>
      </c>
      <c r="I163" s="15">
        <f t="shared" si="22"/>
        <v>2.909094799003838E-6</v>
      </c>
      <c r="J163" s="15">
        <f t="shared" si="23"/>
        <v>1.3943867471812877E-6</v>
      </c>
      <c r="K163" s="15">
        <f t="shared" si="24"/>
        <v>4.5783108646903786E-7</v>
      </c>
      <c r="M163" s="16">
        <f t="shared" si="25"/>
        <v>87.6</v>
      </c>
      <c r="N163" s="16">
        <f t="shared" si="26"/>
        <v>41.99</v>
      </c>
      <c r="O163" s="16">
        <f t="shared" si="27"/>
        <v>13.79</v>
      </c>
      <c r="P163" s="16">
        <f t="shared" si="28"/>
        <v>129.59</v>
      </c>
      <c r="Q163" s="19">
        <v>143.38</v>
      </c>
      <c r="R163" s="19"/>
      <c r="S163" s="26">
        <v>3.3</v>
      </c>
      <c r="U163" s="19">
        <f t="shared" si="29"/>
        <v>6.1429499999999981</v>
      </c>
      <c r="V163" s="19">
        <f t="shared" si="30"/>
        <v>2.0785049999999998</v>
      </c>
      <c r="W163" s="19">
        <f t="shared" si="31"/>
        <v>0.22753499999999999</v>
      </c>
      <c r="X163" s="19">
        <f t="shared" si="32"/>
        <v>8.2214549999999988</v>
      </c>
      <c r="Y163" s="19">
        <v>8.4489899999999984</v>
      </c>
      <c r="AA163" s="16"/>
      <c r="AC163" s="32"/>
    </row>
    <row r="164" spans="1:29">
      <c r="A164" s="13" t="s">
        <v>5</v>
      </c>
      <c r="B164" s="13">
        <v>34200</v>
      </c>
      <c r="C164" s="13">
        <v>30901</v>
      </c>
      <c r="D164" s="16">
        <v>534397.44999999995</v>
      </c>
      <c r="E164" s="16">
        <v>256148.12999999998</v>
      </c>
      <c r="F164" s="16">
        <v>84102.550000000017</v>
      </c>
      <c r="G164" s="16">
        <v>874648.13</v>
      </c>
      <c r="I164" s="15">
        <f t="shared" si="22"/>
        <v>1.4078207777234653E-4</v>
      </c>
      <c r="J164" s="15">
        <f t="shared" si="23"/>
        <v>6.7479861587852125E-5</v>
      </c>
      <c r="K164" s="15">
        <f t="shared" si="24"/>
        <v>2.2156040854896793E-5</v>
      </c>
      <c r="M164" s="16">
        <f t="shared" si="25"/>
        <v>4239.08</v>
      </c>
      <c r="N164" s="16">
        <f t="shared" si="26"/>
        <v>2031.88</v>
      </c>
      <c r="O164" s="16">
        <f t="shared" si="27"/>
        <v>667.14</v>
      </c>
      <c r="P164" s="16">
        <f t="shared" si="28"/>
        <v>6270.96</v>
      </c>
      <c r="Q164" s="19">
        <v>6938.1</v>
      </c>
      <c r="R164" s="19"/>
      <c r="S164" s="26">
        <v>3.3</v>
      </c>
      <c r="U164" s="19">
        <f t="shared" si="29"/>
        <v>297.26548499999996</v>
      </c>
      <c r="V164" s="19">
        <f t="shared" si="30"/>
        <v>100.57805999999999</v>
      </c>
      <c r="W164" s="19">
        <f t="shared" si="31"/>
        <v>11.007809999999999</v>
      </c>
      <c r="X164" s="19">
        <f t="shared" si="32"/>
        <v>397.84354499999995</v>
      </c>
      <c r="Y164" s="19">
        <v>408.85135499999996</v>
      </c>
      <c r="AA164" s="16"/>
      <c r="AC164" s="32"/>
    </row>
    <row r="165" spans="1:29">
      <c r="A165" s="13" t="s">
        <v>5</v>
      </c>
      <c r="B165" s="13">
        <v>34200</v>
      </c>
      <c r="C165" s="13">
        <v>30902</v>
      </c>
      <c r="D165" s="16">
        <v>183098.49</v>
      </c>
      <c r="E165" s="16">
        <v>87763.040000000008</v>
      </c>
      <c r="F165" s="16">
        <v>28815.710000000003</v>
      </c>
      <c r="G165" s="16">
        <v>299677.24000000005</v>
      </c>
      <c r="I165" s="15">
        <f t="shared" si="22"/>
        <v>4.8235607896667948E-5</v>
      </c>
      <c r="J165" s="15">
        <f t="shared" si="23"/>
        <v>2.3120363173173005E-5</v>
      </c>
      <c r="K165" s="15">
        <f t="shared" si="24"/>
        <v>7.5912329414846276E-6</v>
      </c>
      <c r="M165" s="16">
        <f t="shared" si="25"/>
        <v>1452.42</v>
      </c>
      <c r="N165" s="16">
        <f t="shared" si="26"/>
        <v>696.18</v>
      </c>
      <c r="O165" s="16">
        <f t="shared" si="27"/>
        <v>228.58</v>
      </c>
      <c r="P165" s="16">
        <f t="shared" si="28"/>
        <v>2148.6</v>
      </c>
      <c r="Q165" s="19">
        <v>2377.1799999999998</v>
      </c>
      <c r="R165" s="19"/>
      <c r="S165" s="26">
        <v>3.3</v>
      </c>
      <c r="U165" s="19">
        <f t="shared" si="29"/>
        <v>101.85095250000001</v>
      </c>
      <c r="V165" s="19">
        <f t="shared" si="30"/>
        <v>34.460909999999991</v>
      </c>
      <c r="W165" s="19">
        <f t="shared" si="31"/>
        <v>3.7715699999999996</v>
      </c>
      <c r="X165" s="19">
        <f t="shared" si="32"/>
        <v>136.31186249999999</v>
      </c>
      <c r="Y165" s="19">
        <v>140.08343249999999</v>
      </c>
      <c r="AA165" s="16"/>
      <c r="AC165" s="32"/>
    </row>
    <row r="166" spans="1:29">
      <c r="A166" s="13" t="s">
        <v>5</v>
      </c>
      <c r="B166" s="13">
        <v>34200</v>
      </c>
      <c r="C166" s="13">
        <v>30903</v>
      </c>
      <c r="D166" s="16">
        <v>67120.149999999994</v>
      </c>
      <c r="E166" s="16">
        <v>49146.439999999988</v>
      </c>
      <c r="F166" s="16">
        <v>225713.86000000002</v>
      </c>
      <c r="G166" s="16">
        <v>341980.45</v>
      </c>
      <c r="I166" s="15">
        <f t="shared" si="22"/>
        <v>1.7682184257038586E-5</v>
      </c>
      <c r="J166" s="15">
        <f t="shared" si="23"/>
        <v>1.2947176185653508E-5</v>
      </c>
      <c r="K166" s="15">
        <f t="shared" si="24"/>
        <v>5.9462233947442189E-5</v>
      </c>
      <c r="M166" s="16">
        <f t="shared" si="25"/>
        <v>532.42999999999995</v>
      </c>
      <c r="N166" s="16">
        <f t="shared" si="26"/>
        <v>389.85</v>
      </c>
      <c r="O166" s="16">
        <f t="shared" si="27"/>
        <v>1790.46</v>
      </c>
      <c r="P166" s="16">
        <f t="shared" si="28"/>
        <v>922.28</v>
      </c>
      <c r="Q166" s="19">
        <v>2712.74</v>
      </c>
      <c r="R166" s="19"/>
      <c r="S166" s="26">
        <v>3.3</v>
      </c>
      <c r="U166" s="19">
        <f t="shared" si="29"/>
        <v>37.336653749999989</v>
      </c>
      <c r="V166" s="19">
        <f t="shared" si="30"/>
        <v>19.297574999999998</v>
      </c>
      <c r="W166" s="19">
        <f t="shared" si="31"/>
        <v>29.542590000000001</v>
      </c>
      <c r="X166" s="19">
        <f t="shared" si="32"/>
        <v>56.634228749999991</v>
      </c>
      <c r="Y166" s="19">
        <v>86.176818749999995</v>
      </c>
      <c r="AA166" s="16"/>
      <c r="AC166" s="32"/>
    </row>
    <row r="167" spans="1:29">
      <c r="A167" s="13" t="s">
        <v>5</v>
      </c>
      <c r="B167" s="13">
        <v>34200</v>
      </c>
      <c r="C167" s="13">
        <v>31001</v>
      </c>
      <c r="D167" s="16">
        <v>547329.31999999995</v>
      </c>
      <c r="E167" s="16">
        <v>332408.26000000007</v>
      </c>
      <c r="F167" s="16">
        <v>1235780.73</v>
      </c>
      <c r="G167" s="16">
        <v>2115518.31</v>
      </c>
      <c r="I167" s="15">
        <f t="shared" si="22"/>
        <v>1.4418885961249543E-4</v>
      </c>
      <c r="J167" s="15">
        <f t="shared" si="23"/>
        <v>8.7569889249079308E-5</v>
      </c>
      <c r="K167" s="15">
        <f t="shared" si="24"/>
        <v>3.2555503182215255E-4</v>
      </c>
      <c r="M167" s="16">
        <f t="shared" si="25"/>
        <v>4341.66</v>
      </c>
      <c r="N167" s="16">
        <f t="shared" si="26"/>
        <v>2636.81</v>
      </c>
      <c r="O167" s="16">
        <f t="shared" si="27"/>
        <v>9802.77</v>
      </c>
      <c r="P167" s="16">
        <f t="shared" si="28"/>
        <v>6978.4699999999993</v>
      </c>
      <c r="Q167" s="19">
        <v>16781.239999999998</v>
      </c>
      <c r="R167" s="19"/>
      <c r="S167" s="26">
        <v>3.3</v>
      </c>
      <c r="U167" s="19">
        <f t="shared" si="29"/>
        <v>304.45890749999995</v>
      </c>
      <c r="V167" s="19">
        <f t="shared" si="30"/>
        <v>130.52209499999998</v>
      </c>
      <c r="W167" s="19">
        <f t="shared" si="31"/>
        <v>161.74570499999999</v>
      </c>
      <c r="X167" s="19">
        <f t="shared" si="32"/>
        <v>434.98100249999993</v>
      </c>
      <c r="Y167" s="19">
        <v>596.72670749999997</v>
      </c>
      <c r="AA167" s="16"/>
      <c r="AC167" s="32"/>
    </row>
    <row r="168" spans="1:29">
      <c r="A168" s="13" t="s">
        <v>5</v>
      </c>
      <c r="B168" s="13">
        <v>34200</v>
      </c>
      <c r="C168" s="13">
        <v>31101</v>
      </c>
      <c r="D168" s="16">
        <v>5355925.8600000003</v>
      </c>
      <c r="E168" s="16">
        <v>1703391.4000000001</v>
      </c>
      <c r="F168" s="16">
        <v>2763480.3</v>
      </c>
      <c r="G168" s="16">
        <v>9822797.5600000005</v>
      </c>
      <c r="I168" s="15">
        <f t="shared" si="22"/>
        <v>1.4109692532504451E-3</v>
      </c>
      <c r="J168" s="15">
        <f t="shared" si="23"/>
        <v>4.4874274858823949E-4</v>
      </c>
      <c r="K168" s="15">
        <f t="shared" si="24"/>
        <v>7.2801338875578007E-4</v>
      </c>
      <c r="M168" s="16">
        <f t="shared" si="25"/>
        <v>42485.62</v>
      </c>
      <c r="N168" s="16">
        <f t="shared" si="26"/>
        <v>13512.07</v>
      </c>
      <c r="O168" s="16">
        <f t="shared" si="27"/>
        <v>21921.17</v>
      </c>
      <c r="P168" s="16">
        <f t="shared" si="28"/>
        <v>55997.69</v>
      </c>
      <c r="Q168" s="19">
        <v>77918.86</v>
      </c>
      <c r="R168" s="19"/>
      <c r="S168" s="26">
        <v>3.3</v>
      </c>
      <c r="U168" s="19">
        <f t="shared" si="29"/>
        <v>2979.3041025000002</v>
      </c>
      <c r="V168" s="19">
        <f t="shared" si="30"/>
        <v>668.84746499999994</v>
      </c>
      <c r="W168" s="19">
        <f t="shared" si="31"/>
        <v>361.69930499999992</v>
      </c>
      <c r="X168" s="19">
        <f t="shared" si="32"/>
        <v>3648.1515675000001</v>
      </c>
      <c r="Y168" s="19">
        <v>4009.8508725000002</v>
      </c>
      <c r="AA168" s="16"/>
      <c r="AC168" s="32"/>
    </row>
    <row r="169" spans="1:29">
      <c r="A169" s="13" t="s">
        <v>5</v>
      </c>
      <c r="B169" s="13">
        <v>34200</v>
      </c>
      <c r="C169" s="13">
        <v>31201</v>
      </c>
      <c r="D169" s="16"/>
      <c r="E169" s="16">
        <v>59195551.5</v>
      </c>
      <c r="F169" s="16"/>
      <c r="G169" s="16">
        <v>59195551.5</v>
      </c>
      <c r="I169" s="15">
        <f t="shared" si="22"/>
        <v>0</v>
      </c>
      <c r="J169" s="15">
        <f t="shared" si="23"/>
        <v>1.559452189573499E-2</v>
      </c>
      <c r="K169" s="15">
        <f t="shared" si="24"/>
        <v>0</v>
      </c>
      <c r="M169" s="16">
        <f t="shared" si="25"/>
        <v>0</v>
      </c>
      <c r="N169" s="16">
        <f t="shared" si="26"/>
        <v>469565.86</v>
      </c>
      <c r="O169" s="16">
        <f t="shared" si="27"/>
        <v>0</v>
      </c>
      <c r="P169" s="16">
        <f t="shared" si="28"/>
        <v>469565.86</v>
      </c>
      <c r="Q169" s="19">
        <v>469565.86</v>
      </c>
      <c r="R169" s="19"/>
      <c r="S169" s="26">
        <v>3.3</v>
      </c>
      <c r="U169" s="19">
        <f t="shared" si="29"/>
        <v>0</v>
      </c>
      <c r="V169" s="19">
        <f t="shared" si="30"/>
        <v>23243.510069999997</v>
      </c>
      <c r="W169" s="19">
        <f t="shared" si="31"/>
        <v>0</v>
      </c>
      <c r="X169" s="19">
        <f t="shared" si="32"/>
        <v>23243.510069999997</v>
      </c>
      <c r="Y169" s="19">
        <v>23243.510069999997</v>
      </c>
      <c r="AA169" s="16"/>
      <c r="AC169" s="32"/>
    </row>
    <row r="170" spans="1:29">
      <c r="A170" s="13" t="s">
        <v>5</v>
      </c>
      <c r="B170" s="13">
        <v>34200</v>
      </c>
      <c r="C170" s="13">
        <v>40101</v>
      </c>
      <c r="D170" s="16">
        <v>0</v>
      </c>
      <c r="E170" s="16">
        <v>0</v>
      </c>
      <c r="F170" s="16">
        <v>0</v>
      </c>
      <c r="G170" s="16">
        <v>0</v>
      </c>
      <c r="I170" s="15">
        <f t="shared" si="22"/>
        <v>0</v>
      </c>
      <c r="J170" s="15">
        <f t="shared" si="23"/>
        <v>0</v>
      </c>
      <c r="K170" s="15">
        <f t="shared" si="24"/>
        <v>0</v>
      </c>
      <c r="M170" s="16">
        <f t="shared" si="25"/>
        <v>0</v>
      </c>
      <c r="N170" s="16">
        <f t="shared" si="26"/>
        <v>0</v>
      </c>
      <c r="O170" s="16">
        <f t="shared" si="27"/>
        <v>0</v>
      </c>
      <c r="P170" s="16">
        <f t="shared" si="28"/>
        <v>0</v>
      </c>
      <c r="Q170" s="19">
        <v>0</v>
      </c>
      <c r="R170" s="19"/>
      <c r="S170" s="26">
        <v>3.3</v>
      </c>
      <c r="U170" s="19">
        <f t="shared" si="29"/>
        <v>0</v>
      </c>
      <c r="V170" s="19">
        <f t="shared" si="30"/>
        <v>0</v>
      </c>
      <c r="W170" s="19">
        <f t="shared" si="31"/>
        <v>0</v>
      </c>
      <c r="X170" s="19">
        <f t="shared" si="32"/>
        <v>0</v>
      </c>
      <c r="Y170" s="19">
        <v>0</v>
      </c>
      <c r="AA170" s="16"/>
      <c r="AC170" s="32"/>
    </row>
    <row r="171" spans="1:29">
      <c r="A171" s="13" t="s">
        <v>5</v>
      </c>
      <c r="B171" s="13">
        <v>34200</v>
      </c>
      <c r="C171" s="13">
        <v>40102</v>
      </c>
      <c r="D171" s="16">
        <v>0</v>
      </c>
      <c r="E171" s="16">
        <v>0</v>
      </c>
      <c r="F171" s="16">
        <v>0</v>
      </c>
      <c r="G171" s="16">
        <v>0</v>
      </c>
      <c r="I171" s="15">
        <f t="shared" si="22"/>
        <v>0</v>
      </c>
      <c r="J171" s="15">
        <f t="shared" si="23"/>
        <v>0</v>
      </c>
      <c r="K171" s="15">
        <f t="shared" si="24"/>
        <v>0</v>
      </c>
      <c r="M171" s="16">
        <f t="shared" si="25"/>
        <v>0</v>
      </c>
      <c r="N171" s="16">
        <f t="shared" si="26"/>
        <v>0</v>
      </c>
      <c r="O171" s="16">
        <f t="shared" si="27"/>
        <v>0</v>
      </c>
      <c r="P171" s="16">
        <f t="shared" si="28"/>
        <v>0</v>
      </c>
      <c r="Q171" s="19">
        <v>0</v>
      </c>
      <c r="R171" s="19"/>
      <c r="S171" s="26">
        <v>3.3</v>
      </c>
      <c r="U171" s="19">
        <f t="shared" si="29"/>
        <v>0</v>
      </c>
      <c r="V171" s="19">
        <f t="shared" si="30"/>
        <v>0</v>
      </c>
      <c r="W171" s="19">
        <f t="shared" si="31"/>
        <v>0</v>
      </c>
      <c r="X171" s="19">
        <f t="shared" si="32"/>
        <v>0</v>
      </c>
      <c r="Y171" s="19">
        <v>0</v>
      </c>
      <c r="AA171" s="16"/>
      <c r="AC171" s="32"/>
    </row>
    <row r="172" spans="1:29">
      <c r="A172" s="13" t="s">
        <v>5</v>
      </c>
      <c r="B172" s="13">
        <v>34200</v>
      </c>
      <c r="C172" s="13">
        <v>40103</v>
      </c>
      <c r="D172" s="16">
        <v>0</v>
      </c>
      <c r="E172" s="16">
        <v>0</v>
      </c>
      <c r="F172" s="16">
        <v>0</v>
      </c>
      <c r="G172" s="16">
        <v>0</v>
      </c>
      <c r="I172" s="15">
        <f t="shared" si="22"/>
        <v>0</v>
      </c>
      <c r="J172" s="15">
        <f t="shared" si="23"/>
        <v>0</v>
      </c>
      <c r="K172" s="15">
        <f t="shared" si="24"/>
        <v>0</v>
      </c>
      <c r="M172" s="16">
        <f t="shared" si="25"/>
        <v>0</v>
      </c>
      <c r="N172" s="16">
        <f t="shared" si="26"/>
        <v>0</v>
      </c>
      <c r="O172" s="16">
        <f t="shared" si="27"/>
        <v>0</v>
      </c>
      <c r="P172" s="16">
        <f t="shared" si="28"/>
        <v>0</v>
      </c>
      <c r="Q172" s="19">
        <v>0</v>
      </c>
      <c r="R172" s="19"/>
      <c r="S172" s="26">
        <v>3.3</v>
      </c>
      <c r="U172" s="19">
        <f t="shared" si="29"/>
        <v>0</v>
      </c>
      <c r="V172" s="19">
        <f t="shared" si="30"/>
        <v>0</v>
      </c>
      <c r="W172" s="19">
        <f t="shared" si="31"/>
        <v>0</v>
      </c>
      <c r="X172" s="19">
        <f t="shared" si="32"/>
        <v>0</v>
      </c>
      <c r="Y172" s="19">
        <v>0</v>
      </c>
      <c r="AA172" s="16"/>
      <c r="AC172" s="32"/>
    </row>
    <row r="173" spans="1:29">
      <c r="A173" s="13" t="s">
        <v>5</v>
      </c>
      <c r="B173" s="13">
        <v>34300</v>
      </c>
      <c r="C173" s="13">
        <v>30200</v>
      </c>
      <c r="D173" s="16">
        <v>256187.81</v>
      </c>
      <c r="E173" s="16">
        <v>2945568.32</v>
      </c>
      <c r="F173" s="16">
        <v>2548717.5</v>
      </c>
      <c r="G173" s="16">
        <v>5750473.6299999999</v>
      </c>
      <c r="I173" s="15">
        <f t="shared" si="22"/>
        <v>6.749031491775857E-5</v>
      </c>
      <c r="J173" s="15">
        <f t="shared" si="23"/>
        <v>7.7598279765369411E-4</v>
      </c>
      <c r="K173" s="15">
        <f t="shared" si="24"/>
        <v>6.7143611052923374E-4</v>
      </c>
      <c r="M173" s="16">
        <f t="shared" si="25"/>
        <v>2032.2</v>
      </c>
      <c r="N173" s="16">
        <f t="shared" si="26"/>
        <v>23365.58</v>
      </c>
      <c r="O173" s="16">
        <f t="shared" si="27"/>
        <v>20217.580000000002</v>
      </c>
      <c r="P173" s="16">
        <f t="shared" si="28"/>
        <v>25397.780000000002</v>
      </c>
      <c r="Q173" s="19">
        <v>45615.360000000001</v>
      </c>
      <c r="R173" s="19"/>
      <c r="S173" s="26">
        <v>6</v>
      </c>
      <c r="U173" s="19">
        <f t="shared" si="29"/>
        <v>259.10550000000001</v>
      </c>
      <c r="V173" s="19">
        <f t="shared" si="30"/>
        <v>2102.9022000000004</v>
      </c>
      <c r="W173" s="19">
        <f t="shared" si="31"/>
        <v>606.52740000000006</v>
      </c>
      <c r="X173" s="19">
        <f t="shared" si="32"/>
        <v>2362.0077000000006</v>
      </c>
      <c r="Y173" s="19">
        <v>2968.5351000000005</v>
      </c>
      <c r="AA173" s="16"/>
      <c r="AC173" s="32"/>
    </row>
    <row r="174" spans="1:29">
      <c r="A174" s="13" t="s">
        <v>5</v>
      </c>
      <c r="B174" s="13">
        <v>34300</v>
      </c>
      <c r="C174" s="13">
        <v>30201</v>
      </c>
      <c r="D174" s="16">
        <v>1139663.5678751273</v>
      </c>
      <c r="E174" s="16">
        <v>8793299.4741113931</v>
      </c>
      <c r="F174" s="16">
        <v>11030394.952118251</v>
      </c>
      <c r="G174" s="16">
        <v>20963357.994104773</v>
      </c>
      <c r="I174" s="15">
        <f t="shared" si="22"/>
        <v>3.0023385225155195E-4</v>
      </c>
      <c r="J174" s="15">
        <f t="shared" si="23"/>
        <v>2.3165136181691813E-3</v>
      </c>
      <c r="K174" s="15">
        <f t="shared" si="24"/>
        <v>2.905855782075327E-3</v>
      </c>
      <c r="M174" s="16">
        <f t="shared" si="25"/>
        <v>9040.33</v>
      </c>
      <c r="N174" s="16">
        <f t="shared" si="26"/>
        <v>69752.42</v>
      </c>
      <c r="O174" s="16">
        <f t="shared" si="27"/>
        <v>87498.08</v>
      </c>
      <c r="P174" s="16">
        <f t="shared" si="28"/>
        <v>78792.75</v>
      </c>
      <c r="Q174" s="19">
        <v>166290.83000000002</v>
      </c>
      <c r="R174" s="19"/>
      <c r="S174" s="26">
        <v>4.3</v>
      </c>
      <c r="U174" s="19">
        <f t="shared" si="29"/>
        <v>826.06015374999993</v>
      </c>
      <c r="V174" s="19">
        <f t="shared" si="30"/>
        <v>4499.0310899999995</v>
      </c>
      <c r="W174" s="19">
        <f t="shared" si="31"/>
        <v>1881.2087200000001</v>
      </c>
      <c r="X174" s="19">
        <f t="shared" si="32"/>
        <v>5325.0912437499992</v>
      </c>
      <c r="Y174" s="19">
        <v>7206.2999637499997</v>
      </c>
      <c r="AA174" s="16"/>
      <c r="AC174" s="32"/>
    </row>
    <row r="175" spans="1:29">
      <c r="A175" s="13" t="s">
        <v>5</v>
      </c>
      <c r="B175" s="13">
        <v>34300</v>
      </c>
      <c r="C175" s="13">
        <v>30202</v>
      </c>
      <c r="D175" s="16">
        <v>983232.85787512688</v>
      </c>
      <c r="E175" s="16">
        <v>6994707.4541113973</v>
      </c>
      <c r="F175" s="16">
        <v>9474123.7921182476</v>
      </c>
      <c r="G175" s="16">
        <v>17452064.104104772</v>
      </c>
      <c r="I175" s="15">
        <f t="shared" si="22"/>
        <v>2.5902362495498933E-4</v>
      </c>
      <c r="J175" s="15">
        <f t="shared" si="23"/>
        <v>1.8426911445769863E-3</v>
      </c>
      <c r="K175" s="15">
        <f t="shared" si="24"/>
        <v>2.4958705033619262E-3</v>
      </c>
      <c r="M175" s="16">
        <f t="shared" si="25"/>
        <v>7799.45</v>
      </c>
      <c r="N175" s="16">
        <f t="shared" si="26"/>
        <v>55485.18</v>
      </c>
      <c r="O175" s="16">
        <f t="shared" si="27"/>
        <v>75153.03</v>
      </c>
      <c r="P175" s="16">
        <f t="shared" si="28"/>
        <v>63284.63</v>
      </c>
      <c r="Q175" s="19">
        <v>138437.66</v>
      </c>
      <c r="R175" s="19"/>
      <c r="S175" s="26">
        <v>4.2</v>
      </c>
      <c r="U175" s="19">
        <f t="shared" si="29"/>
        <v>696.10091249999994</v>
      </c>
      <c r="V175" s="19">
        <f t="shared" si="30"/>
        <v>3495.5663400000003</v>
      </c>
      <c r="W175" s="19">
        <f t="shared" si="31"/>
        <v>1578.2136300000002</v>
      </c>
      <c r="X175" s="19">
        <f t="shared" si="32"/>
        <v>4191.6672525000004</v>
      </c>
      <c r="Y175" s="19">
        <v>5769.8808825000006</v>
      </c>
      <c r="AA175" s="16"/>
      <c r="AC175" s="32"/>
    </row>
    <row r="176" spans="1:29">
      <c r="A176" s="13" t="s">
        <v>5</v>
      </c>
      <c r="B176" s="13">
        <v>34300</v>
      </c>
      <c r="C176" s="13">
        <v>30203</v>
      </c>
      <c r="D176" s="16">
        <v>0</v>
      </c>
      <c r="E176" s="16">
        <v>212160219.98999995</v>
      </c>
      <c r="F176" s="16">
        <v>12852221.389999999</v>
      </c>
      <c r="G176" s="16">
        <v>225012441.37999994</v>
      </c>
      <c r="I176" s="15">
        <f t="shared" si="22"/>
        <v>0</v>
      </c>
      <c r="J176" s="15">
        <f t="shared" si="23"/>
        <v>5.5891652534701138E-2</v>
      </c>
      <c r="K176" s="15">
        <f t="shared" si="24"/>
        <v>3.3857991486942827E-3</v>
      </c>
      <c r="M176" s="16">
        <f t="shared" si="25"/>
        <v>0</v>
      </c>
      <c r="N176" s="16">
        <f t="shared" si="26"/>
        <v>1682950.73</v>
      </c>
      <c r="O176" s="16">
        <f t="shared" si="27"/>
        <v>101949.63</v>
      </c>
      <c r="P176" s="16">
        <f t="shared" si="28"/>
        <v>1682950.73</v>
      </c>
      <c r="Q176" s="19">
        <v>1784900.3599999999</v>
      </c>
      <c r="R176" s="19"/>
      <c r="S176" s="26">
        <v>3.3</v>
      </c>
      <c r="U176" s="19">
        <f t="shared" si="29"/>
        <v>0</v>
      </c>
      <c r="V176" s="19">
        <f t="shared" si="30"/>
        <v>83306.061134999996</v>
      </c>
      <c r="W176" s="19">
        <f t="shared" si="31"/>
        <v>1682.1688949999998</v>
      </c>
      <c r="X176" s="19">
        <f t="shared" si="32"/>
        <v>83306.061134999996</v>
      </c>
      <c r="Y176" s="19">
        <v>84988.230029999992</v>
      </c>
      <c r="AA176" s="16"/>
      <c r="AC176" s="32"/>
    </row>
    <row r="177" spans="1:29">
      <c r="A177" s="13" t="s">
        <v>5</v>
      </c>
      <c r="B177" s="13">
        <v>34300</v>
      </c>
      <c r="C177" s="13">
        <v>30300</v>
      </c>
      <c r="D177" s="16">
        <v>213849.78000000003</v>
      </c>
      <c r="E177" s="16">
        <v>109794.07999999999</v>
      </c>
      <c r="F177" s="16">
        <v>283926.03999999998</v>
      </c>
      <c r="G177" s="16">
        <v>607569.89999999991</v>
      </c>
      <c r="I177" s="15">
        <f t="shared" si="22"/>
        <v>5.6336751531204351E-5</v>
      </c>
      <c r="J177" s="15">
        <f t="shared" si="23"/>
        <v>2.8924237399529576E-5</v>
      </c>
      <c r="K177" s="15">
        <f t="shared" si="24"/>
        <v>7.4797695694233513E-5</v>
      </c>
      <c r="M177" s="16">
        <f t="shared" si="25"/>
        <v>1696.35</v>
      </c>
      <c r="N177" s="16">
        <f t="shared" si="26"/>
        <v>870.94</v>
      </c>
      <c r="O177" s="16">
        <f t="shared" si="27"/>
        <v>2252.23</v>
      </c>
      <c r="P177" s="16">
        <f t="shared" si="28"/>
        <v>2567.29</v>
      </c>
      <c r="Q177" s="19">
        <v>4819.5200000000004</v>
      </c>
      <c r="R177" s="19"/>
      <c r="S177" s="26">
        <v>5.8</v>
      </c>
      <c r="U177" s="19">
        <f t="shared" si="29"/>
        <v>209.07513749999998</v>
      </c>
      <c r="V177" s="19">
        <f t="shared" si="30"/>
        <v>75.771779999999993</v>
      </c>
      <c r="W177" s="19">
        <f t="shared" si="31"/>
        <v>65.314669999999992</v>
      </c>
      <c r="X177" s="19">
        <f t="shared" si="32"/>
        <v>284.84691749999996</v>
      </c>
      <c r="Y177" s="19">
        <v>350.16158749999994</v>
      </c>
      <c r="AA177" s="16"/>
      <c r="AC177" s="32"/>
    </row>
    <row r="178" spans="1:29">
      <c r="A178" s="13" t="s">
        <v>5</v>
      </c>
      <c r="B178" s="13">
        <v>34300</v>
      </c>
      <c r="C178" s="13">
        <v>30301</v>
      </c>
      <c r="D178" s="16">
        <v>28564929.174605563</v>
      </c>
      <c r="E178" s="16">
        <v>19777541.269533493</v>
      </c>
      <c r="F178" s="16">
        <v>45740145.808231473</v>
      </c>
      <c r="G178" s="16">
        <v>94082616.252370536</v>
      </c>
      <c r="I178" s="15">
        <f t="shared" si="22"/>
        <v>7.5251670467755619E-3</v>
      </c>
      <c r="J178" s="15">
        <f t="shared" si="23"/>
        <v>5.2102107769287772E-3</v>
      </c>
      <c r="K178" s="15">
        <f t="shared" si="24"/>
        <v>1.2049819407807642E-2</v>
      </c>
      <c r="M178" s="16">
        <f t="shared" si="25"/>
        <v>226589.93</v>
      </c>
      <c r="N178" s="16">
        <f t="shared" si="26"/>
        <v>156884.39000000001</v>
      </c>
      <c r="O178" s="16">
        <f t="shared" si="27"/>
        <v>362831.5</v>
      </c>
      <c r="P178" s="16">
        <f t="shared" si="28"/>
        <v>383474.32</v>
      </c>
      <c r="Q178" s="19">
        <v>746305.82000000007</v>
      </c>
      <c r="R178" s="19"/>
      <c r="S178" s="26">
        <v>4.2</v>
      </c>
      <c r="U178" s="19">
        <f t="shared" si="29"/>
        <v>20223.1512525</v>
      </c>
      <c r="V178" s="19">
        <f t="shared" si="30"/>
        <v>9883.7165700000023</v>
      </c>
      <c r="W178" s="19">
        <f t="shared" si="31"/>
        <v>7619.4615000000003</v>
      </c>
      <c r="X178" s="19">
        <f t="shared" si="32"/>
        <v>30106.867822500004</v>
      </c>
      <c r="Y178" s="19">
        <v>37726.329322500002</v>
      </c>
      <c r="AA178" s="16"/>
      <c r="AC178" s="32"/>
    </row>
    <row r="179" spans="1:29">
      <c r="A179" s="13" t="s">
        <v>5</v>
      </c>
      <c r="B179" s="13">
        <v>34300</v>
      </c>
      <c r="C179" s="13">
        <v>30302</v>
      </c>
      <c r="D179" s="16">
        <v>851364.79539630096</v>
      </c>
      <c r="E179" s="16">
        <v>133581912.77661332</v>
      </c>
      <c r="F179" s="16">
        <v>4789412.6298294319</v>
      </c>
      <c r="G179" s="16">
        <v>139222690.20183906</v>
      </c>
      <c r="I179" s="15">
        <f t="shared" si="22"/>
        <v>2.2428420052925018E-4</v>
      </c>
      <c r="J179" s="15">
        <f t="shared" si="23"/>
        <v>3.5190922474454149E-2</v>
      </c>
      <c r="K179" s="15">
        <f t="shared" si="24"/>
        <v>1.2617265694971147E-3</v>
      </c>
      <c r="M179" s="16">
        <f t="shared" si="25"/>
        <v>6753.41</v>
      </c>
      <c r="N179" s="16">
        <f t="shared" si="26"/>
        <v>1059632.0900000001</v>
      </c>
      <c r="O179" s="16">
        <f t="shared" si="27"/>
        <v>37991.79</v>
      </c>
      <c r="P179" s="16">
        <f t="shared" si="28"/>
        <v>1066385.5</v>
      </c>
      <c r="Q179" s="19">
        <v>1104377.29</v>
      </c>
      <c r="R179" s="19"/>
      <c r="S179" s="26">
        <v>5.2</v>
      </c>
      <c r="U179" s="19">
        <f t="shared" si="29"/>
        <v>746.25180499999999</v>
      </c>
      <c r="V179" s="19">
        <f t="shared" si="30"/>
        <v>82651.303020000007</v>
      </c>
      <c r="W179" s="19">
        <f t="shared" si="31"/>
        <v>987.78654000000006</v>
      </c>
      <c r="X179" s="19">
        <f t="shared" si="32"/>
        <v>83397.554825000014</v>
      </c>
      <c r="Y179" s="19">
        <v>84385.341365000015</v>
      </c>
      <c r="AA179" s="16"/>
      <c r="AC179" s="32"/>
    </row>
    <row r="180" spans="1:29">
      <c r="A180" s="13" t="s">
        <v>5</v>
      </c>
      <c r="B180" s="13">
        <v>34300</v>
      </c>
      <c r="C180" s="13">
        <v>30401</v>
      </c>
      <c r="D180" s="16">
        <v>1475594.4244762119</v>
      </c>
      <c r="E180" s="16">
        <v>1682982.3365509238</v>
      </c>
      <c r="F180" s="16">
        <v>49510111.882492736</v>
      </c>
      <c r="G180" s="16">
        <v>52668688.643519871</v>
      </c>
      <c r="I180" s="15">
        <f t="shared" si="22"/>
        <v>3.8873173707518812E-4</v>
      </c>
      <c r="J180" s="15">
        <f t="shared" si="23"/>
        <v>4.4336616911962742E-4</v>
      </c>
      <c r="K180" s="15">
        <f t="shared" si="24"/>
        <v>1.3042982187805483E-2</v>
      </c>
      <c r="M180" s="16">
        <f t="shared" si="25"/>
        <v>11705.08</v>
      </c>
      <c r="N180" s="16">
        <f t="shared" si="26"/>
        <v>13350.18</v>
      </c>
      <c r="O180" s="16">
        <f t="shared" si="27"/>
        <v>392736.58</v>
      </c>
      <c r="P180" s="16">
        <f t="shared" si="28"/>
        <v>25055.260000000002</v>
      </c>
      <c r="Q180" s="19">
        <v>417791.84</v>
      </c>
      <c r="R180" s="19"/>
      <c r="S180" s="26">
        <v>4.3</v>
      </c>
      <c r="U180" s="19">
        <f t="shared" si="29"/>
        <v>1069.5516849999999</v>
      </c>
      <c r="V180" s="19">
        <f t="shared" si="30"/>
        <v>861.08660999999995</v>
      </c>
      <c r="W180" s="19">
        <f t="shared" si="31"/>
        <v>8443.8364700000002</v>
      </c>
      <c r="X180" s="19">
        <f t="shared" si="32"/>
        <v>1930.6382949999997</v>
      </c>
      <c r="Y180" s="19">
        <v>10374.474764999999</v>
      </c>
      <c r="AA180" s="16"/>
      <c r="AC180" s="32"/>
    </row>
    <row r="181" spans="1:29">
      <c r="A181" s="13" t="s">
        <v>5</v>
      </c>
      <c r="B181" s="13">
        <v>34300</v>
      </c>
      <c r="C181" s="13">
        <v>30500</v>
      </c>
      <c r="D181" s="16">
        <v>230833.87</v>
      </c>
      <c r="E181" s="16">
        <v>1603048.3599999996</v>
      </c>
      <c r="F181" s="16">
        <v>695227.57</v>
      </c>
      <c r="G181" s="16">
        <v>2529109.7999999993</v>
      </c>
      <c r="I181" s="15">
        <f t="shared" si="22"/>
        <v>6.0811053343970352E-5</v>
      </c>
      <c r="J181" s="15">
        <f t="shared" si="23"/>
        <v>4.223083004800126E-4</v>
      </c>
      <c r="K181" s="15">
        <f t="shared" si="24"/>
        <v>1.8315128904379969E-4</v>
      </c>
      <c r="M181" s="16">
        <f t="shared" si="25"/>
        <v>1831.08</v>
      </c>
      <c r="N181" s="16">
        <f t="shared" si="26"/>
        <v>12716.1</v>
      </c>
      <c r="O181" s="16">
        <f t="shared" si="27"/>
        <v>5514.86</v>
      </c>
      <c r="P181" s="16">
        <f t="shared" si="28"/>
        <v>14547.18</v>
      </c>
      <c r="Q181" s="19">
        <v>20062.04</v>
      </c>
      <c r="R181" s="19"/>
      <c r="S181" s="26">
        <v>4.3</v>
      </c>
      <c r="U181" s="19">
        <f t="shared" si="29"/>
        <v>167.31493499999996</v>
      </c>
      <c r="V181" s="19">
        <f t="shared" si="30"/>
        <v>820.18844999999988</v>
      </c>
      <c r="W181" s="19">
        <f t="shared" si="31"/>
        <v>118.56948999999999</v>
      </c>
      <c r="X181" s="19">
        <f t="shared" si="32"/>
        <v>987.50338499999987</v>
      </c>
      <c r="Y181" s="19">
        <v>1106.0728749999998</v>
      </c>
      <c r="AA181" s="16"/>
      <c r="AC181" s="32"/>
    </row>
    <row r="182" spans="1:29">
      <c r="A182" s="13" t="s">
        <v>5</v>
      </c>
      <c r="B182" s="13">
        <v>34300</v>
      </c>
      <c r="C182" s="13">
        <v>30502</v>
      </c>
      <c r="D182" s="16">
        <v>2855169.2583549805</v>
      </c>
      <c r="E182" s="16">
        <v>19847423.259847559</v>
      </c>
      <c r="F182" s="16">
        <v>11822740.821195949</v>
      </c>
      <c r="G182" s="16">
        <v>34525333.339398488</v>
      </c>
      <c r="I182" s="15">
        <f t="shared" si="22"/>
        <v>7.5216799889846751E-4</v>
      </c>
      <c r="J182" s="15">
        <f t="shared" si="23"/>
        <v>5.2286205425354079E-3</v>
      </c>
      <c r="K182" s="15">
        <f t="shared" si="24"/>
        <v>3.1145919909833109E-3</v>
      </c>
      <c r="M182" s="16">
        <f t="shared" si="25"/>
        <v>22648.49</v>
      </c>
      <c r="N182" s="16">
        <f t="shared" si="26"/>
        <v>157438.73000000001</v>
      </c>
      <c r="O182" s="16">
        <f t="shared" si="27"/>
        <v>93783.32</v>
      </c>
      <c r="P182" s="16">
        <f t="shared" si="28"/>
        <v>180087.22</v>
      </c>
      <c r="Q182" s="19">
        <v>273870.54000000004</v>
      </c>
      <c r="R182" s="19"/>
      <c r="S182" s="26">
        <v>4.2</v>
      </c>
      <c r="U182" s="19">
        <f t="shared" si="29"/>
        <v>2021.3777325000003</v>
      </c>
      <c r="V182" s="19">
        <f t="shared" si="30"/>
        <v>9918.6399900000015</v>
      </c>
      <c r="W182" s="19">
        <f t="shared" si="31"/>
        <v>1969.4497200000001</v>
      </c>
      <c r="X182" s="19">
        <f t="shared" si="32"/>
        <v>11940.017722500002</v>
      </c>
      <c r="Y182" s="19">
        <v>13909.467442500003</v>
      </c>
      <c r="AA182" s="16"/>
      <c r="AC182" s="32"/>
    </row>
    <row r="183" spans="1:29">
      <c r="A183" s="13" t="s">
        <v>5</v>
      </c>
      <c r="B183" s="13">
        <v>34300</v>
      </c>
      <c r="C183" s="13">
        <v>30503</v>
      </c>
      <c r="D183" s="16">
        <v>3210366.2283549807</v>
      </c>
      <c r="E183" s="16">
        <v>22314123.329847567</v>
      </c>
      <c r="F183" s="16">
        <v>12892526.371195953</v>
      </c>
      <c r="G183" s="16">
        <v>38417015.929398499</v>
      </c>
      <c r="I183" s="15">
        <f t="shared" si="22"/>
        <v>8.4574136354502764E-4</v>
      </c>
      <c r="J183" s="15">
        <f t="shared" si="23"/>
        <v>5.8784499178361205E-3</v>
      </c>
      <c r="K183" s="15">
        <f t="shared" si="24"/>
        <v>3.3964171241306212E-3</v>
      </c>
      <c r="M183" s="16">
        <f t="shared" si="25"/>
        <v>25466.080000000002</v>
      </c>
      <c r="N183" s="16">
        <f t="shared" si="26"/>
        <v>177005.71</v>
      </c>
      <c r="O183" s="16">
        <f t="shared" si="27"/>
        <v>102269.34</v>
      </c>
      <c r="P183" s="16">
        <f t="shared" si="28"/>
        <v>202471.78999999998</v>
      </c>
      <c r="Q183" s="19">
        <v>304741.13</v>
      </c>
      <c r="R183" s="19"/>
      <c r="S183" s="26">
        <v>4.2</v>
      </c>
      <c r="U183" s="19">
        <f t="shared" si="29"/>
        <v>2272.8476400000004</v>
      </c>
      <c r="V183" s="19">
        <f t="shared" si="30"/>
        <v>11151.35973</v>
      </c>
      <c r="W183" s="19">
        <f t="shared" si="31"/>
        <v>2147.6561400000001</v>
      </c>
      <c r="X183" s="19">
        <f t="shared" si="32"/>
        <v>13424.20737</v>
      </c>
      <c r="Y183" s="19">
        <v>15571.863509999999</v>
      </c>
      <c r="AA183" s="16"/>
      <c r="AC183" s="32"/>
    </row>
    <row r="184" spans="1:29">
      <c r="A184" s="13" t="s">
        <v>5</v>
      </c>
      <c r="B184" s="13">
        <v>34300</v>
      </c>
      <c r="C184" s="13">
        <v>30504</v>
      </c>
      <c r="D184" s="16">
        <v>887782.78</v>
      </c>
      <c r="E184" s="16">
        <v>15585908.277643487</v>
      </c>
      <c r="F184" s="16">
        <v>55186891.07273332</v>
      </c>
      <c r="G184" s="16">
        <v>71660582.130376801</v>
      </c>
      <c r="I184" s="15">
        <f t="shared" si="22"/>
        <v>2.3387818257536598E-4</v>
      </c>
      <c r="J184" s="15">
        <f t="shared" si="23"/>
        <v>4.1059637378431822E-3</v>
      </c>
      <c r="K184" s="15">
        <f t="shared" si="24"/>
        <v>1.4538477290667385E-2</v>
      </c>
      <c r="M184" s="16">
        <f t="shared" si="25"/>
        <v>7042.29</v>
      </c>
      <c r="N184" s="16">
        <f t="shared" si="26"/>
        <v>123634.47</v>
      </c>
      <c r="O184" s="16">
        <f t="shared" si="27"/>
        <v>437767.36</v>
      </c>
      <c r="P184" s="16">
        <f t="shared" si="28"/>
        <v>130676.76</v>
      </c>
      <c r="Q184" s="19">
        <v>568444.12</v>
      </c>
      <c r="R184" s="19"/>
      <c r="S184" s="26">
        <v>4.3</v>
      </c>
      <c r="U184" s="19">
        <f t="shared" si="29"/>
        <v>643.48924875</v>
      </c>
      <c r="V184" s="19">
        <f t="shared" si="30"/>
        <v>7974.423315</v>
      </c>
      <c r="W184" s="19">
        <f t="shared" si="31"/>
        <v>9411.998239999999</v>
      </c>
      <c r="X184" s="19">
        <f t="shared" si="32"/>
        <v>8617.9125637500001</v>
      </c>
      <c r="Y184" s="19">
        <v>18029.910803749997</v>
      </c>
      <c r="AA184" s="16"/>
      <c r="AC184" s="32"/>
    </row>
    <row r="185" spans="1:29">
      <c r="A185" s="13" t="s">
        <v>5</v>
      </c>
      <c r="B185" s="13">
        <v>34300</v>
      </c>
      <c r="C185" s="13">
        <v>30600</v>
      </c>
      <c r="D185" s="16">
        <v>0</v>
      </c>
      <c r="E185" s="16">
        <v>0</v>
      </c>
      <c r="F185" s="16">
        <v>0</v>
      </c>
      <c r="G185" s="16">
        <v>0</v>
      </c>
      <c r="I185" s="15">
        <f t="shared" si="22"/>
        <v>0</v>
      </c>
      <c r="J185" s="15">
        <f t="shared" si="23"/>
        <v>0</v>
      </c>
      <c r="K185" s="15">
        <f t="shared" si="24"/>
        <v>0</v>
      </c>
      <c r="M185" s="16">
        <f t="shared" si="25"/>
        <v>0</v>
      </c>
      <c r="N185" s="16">
        <f t="shared" si="26"/>
        <v>0</v>
      </c>
      <c r="O185" s="16">
        <f t="shared" si="27"/>
        <v>0</v>
      </c>
      <c r="P185" s="16">
        <f t="shared" si="28"/>
        <v>0</v>
      </c>
      <c r="Q185" s="19">
        <v>0</v>
      </c>
      <c r="R185" s="19"/>
      <c r="S185" s="26">
        <v>4.2</v>
      </c>
      <c r="U185" s="19">
        <f t="shared" si="29"/>
        <v>0</v>
      </c>
      <c r="V185" s="19">
        <f t="shared" si="30"/>
        <v>0</v>
      </c>
      <c r="W185" s="19">
        <f t="shared" si="31"/>
        <v>0</v>
      </c>
      <c r="X185" s="19">
        <f t="shared" si="32"/>
        <v>0</v>
      </c>
      <c r="Y185" s="19">
        <v>0</v>
      </c>
      <c r="AA185" s="16"/>
      <c r="AC185" s="32"/>
    </row>
    <row r="186" spans="1:29">
      <c r="A186" s="13" t="s">
        <v>5</v>
      </c>
      <c r="B186" s="13">
        <v>34300</v>
      </c>
      <c r="C186" s="13">
        <v>30601</v>
      </c>
      <c r="D186" s="16">
        <v>0</v>
      </c>
      <c r="E186" s="16">
        <v>0</v>
      </c>
      <c r="F186" s="16">
        <v>0</v>
      </c>
      <c r="G186" s="16">
        <v>0</v>
      </c>
      <c r="I186" s="15">
        <f t="shared" si="22"/>
        <v>0</v>
      </c>
      <c r="J186" s="15">
        <f t="shared" si="23"/>
        <v>0</v>
      </c>
      <c r="K186" s="15">
        <f t="shared" si="24"/>
        <v>0</v>
      </c>
      <c r="M186" s="16">
        <f t="shared" si="25"/>
        <v>0</v>
      </c>
      <c r="N186" s="16">
        <f t="shared" si="26"/>
        <v>0</v>
      </c>
      <c r="O186" s="16">
        <f t="shared" si="27"/>
        <v>0</v>
      </c>
      <c r="P186" s="16">
        <f t="shared" si="28"/>
        <v>0</v>
      </c>
      <c r="Q186" s="19">
        <v>0</v>
      </c>
      <c r="R186" s="19"/>
      <c r="S186" s="26">
        <v>4</v>
      </c>
      <c r="U186" s="19">
        <f t="shared" si="29"/>
        <v>0</v>
      </c>
      <c r="V186" s="19">
        <f t="shared" si="30"/>
        <v>0</v>
      </c>
      <c r="W186" s="19">
        <f t="shared" si="31"/>
        <v>0</v>
      </c>
      <c r="X186" s="19">
        <f t="shared" si="32"/>
        <v>0</v>
      </c>
      <c r="Y186" s="19">
        <v>0</v>
      </c>
      <c r="AA186" s="16"/>
      <c r="AC186" s="32"/>
    </row>
    <row r="187" spans="1:29">
      <c r="A187" s="13" t="s">
        <v>5</v>
      </c>
      <c r="B187" s="13">
        <v>34300</v>
      </c>
      <c r="C187" s="13">
        <v>30602</v>
      </c>
      <c r="D187" s="16">
        <v>0</v>
      </c>
      <c r="E187" s="16">
        <v>0</v>
      </c>
      <c r="F187" s="16">
        <v>0</v>
      </c>
      <c r="G187" s="16">
        <v>0</v>
      </c>
      <c r="I187" s="15">
        <f t="shared" si="22"/>
        <v>0</v>
      </c>
      <c r="J187" s="15">
        <f t="shared" si="23"/>
        <v>0</v>
      </c>
      <c r="K187" s="15">
        <f t="shared" si="24"/>
        <v>0</v>
      </c>
      <c r="M187" s="16">
        <f t="shared" si="25"/>
        <v>0</v>
      </c>
      <c r="N187" s="16">
        <f t="shared" si="26"/>
        <v>0</v>
      </c>
      <c r="O187" s="16">
        <f t="shared" si="27"/>
        <v>0</v>
      </c>
      <c r="P187" s="16">
        <f t="shared" si="28"/>
        <v>0</v>
      </c>
      <c r="Q187" s="19">
        <v>0</v>
      </c>
      <c r="R187" s="19"/>
      <c r="S187" s="26">
        <v>3.3</v>
      </c>
      <c r="U187" s="19">
        <f t="shared" si="29"/>
        <v>0</v>
      </c>
      <c r="V187" s="19">
        <f t="shared" si="30"/>
        <v>0</v>
      </c>
      <c r="W187" s="19">
        <f t="shared" si="31"/>
        <v>0</v>
      </c>
      <c r="X187" s="19">
        <f t="shared" si="32"/>
        <v>0</v>
      </c>
      <c r="Y187" s="19">
        <v>0</v>
      </c>
      <c r="AA187" s="16"/>
      <c r="AC187" s="32"/>
    </row>
    <row r="188" spans="1:29">
      <c r="A188" s="13" t="s">
        <v>5</v>
      </c>
      <c r="B188" s="13">
        <v>34300</v>
      </c>
      <c r="C188" s="13">
        <v>30700</v>
      </c>
      <c r="D188" s="16">
        <v>62569.869999999995</v>
      </c>
      <c r="E188" s="16">
        <v>260462.61</v>
      </c>
      <c r="F188" s="16">
        <v>204450.64</v>
      </c>
      <c r="G188" s="16">
        <v>527483.12</v>
      </c>
      <c r="I188" s="15">
        <f t="shared" si="22"/>
        <v>1.6483454972596915E-5</v>
      </c>
      <c r="J188" s="15">
        <f t="shared" si="23"/>
        <v>6.8616471537819582E-5</v>
      </c>
      <c r="K188" s="15">
        <f t="shared" si="24"/>
        <v>5.3860634816064383E-5</v>
      </c>
      <c r="M188" s="16">
        <f t="shared" si="25"/>
        <v>496.33</v>
      </c>
      <c r="N188" s="16">
        <f t="shared" si="26"/>
        <v>2066.11</v>
      </c>
      <c r="O188" s="16">
        <f t="shared" si="27"/>
        <v>1621.79</v>
      </c>
      <c r="P188" s="16">
        <f t="shared" si="28"/>
        <v>2562.44</v>
      </c>
      <c r="Q188" s="19">
        <v>4184.2299999999996</v>
      </c>
      <c r="R188" s="19"/>
      <c r="S188" s="26">
        <v>4.5</v>
      </c>
      <c r="U188" s="19">
        <f t="shared" si="29"/>
        <v>47.461556249999994</v>
      </c>
      <c r="V188" s="19">
        <f t="shared" si="30"/>
        <v>139.462425</v>
      </c>
      <c r="W188" s="19">
        <f t="shared" si="31"/>
        <v>36.490275000000004</v>
      </c>
      <c r="X188" s="19">
        <f t="shared" si="32"/>
        <v>186.92398125</v>
      </c>
      <c r="Y188" s="19">
        <v>223.41425624999999</v>
      </c>
      <c r="AA188" s="16"/>
      <c r="AC188" s="32"/>
    </row>
    <row r="189" spans="1:29">
      <c r="A189" s="13" t="s">
        <v>5</v>
      </c>
      <c r="B189" s="13">
        <v>34300</v>
      </c>
      <c r="C189" s="13">
        <v>30701</v>
      </c>
      <c r="D189" s="16">
        <v>11145728.543937961</v>
      </c>
      <c r="E189" s="16">
        <v>14506284.580358863</v>
      </c>
      <c r="F189" s="16">
        <v>20870178.937579885</v>
      </c>
      <c r="G189" s="16">
        <v>46522192.061876707</v>
      </c>
      <c r="I189" s="15">
        <f t="shared" si="22"/>
        <v>2.9362393527554011E-3</v>
      </c>
      <c r="J189" s="15">
        <f t="shared" si="23"/>
        <v>3.821546835561945E-3</v>
      </c>
      <c r="K189" s="15">
        <f t="shared" si="24"/>
        <v>5.4980560897383776E-3</v>
      </c>
      <c r="M189" s="16">
        <f t="shared" si="25"/>
        <v>88412.96</v>
      </c>
      <c r="N189" s="16">
        <f t="shared" si="26"/>
        <v>115070.39999999999</v>
      </c>
      <c r="O189" s="16">
        <f t="shared" si="27"/>
        <v>165551.69</v>
      </c>
      <c r="P189" s="16">
        <f t="shared" si="28"/>
        <v>203483.36</v>
      </c>
      <c r="Q189" s="19">
        <v>369035.05</v>
      </c>
      <c r="R189" s="19"/>
      <c r="S189" s="26">
        <v>4.8</v>
      </c>
      <c r="U189" s="19">
        <f t="shared" si="29"/>
        <v>9018.1219199999996</v>
      </c>
      <c r="V189" s="19">
        <f t="shared" si="30"/>
        <v>8285.0687999999991</v>
      </c>
      <c r="W189" s="19">
        <f t="shared" si="31"/>
        <v>3973.2405599999997</v>
      </c>
      <c r="X189" s="19">
        <f t="shared" si="32"/>
        <v>17303.190719999999</v>
      </c>
      <c r="Y189" s="19">
        <v>21276.431279999997</v>
      </c>
      <c r="AA189" s="16"/>
      <c r="AC189" s="32"/>
    </row>
    <row r="190" spans="1:29">
      <c r="A190" s="13" t="s">
        <v>5</v>
      </c>
      <c r="B190" s="13">
        <v>34300</v>
      </c>
      <c r="C190" s="13">
        <v>30702</v>
      </c>
      <c r="D190" s="16">
        <v>11191171.123937961</v>
      </c>
      <c r="E190" s="16">
        <v>14695450.630358867</v>
      </c>
      <c r="F190" s="16">
        <v>21018665.207579896</v>
      </c>
      <c r="G190" s="16">
        <v>46905286.96187672</v>
      </c>
      <c r="I190" s="15">
        <f t="shared" si="22"/>
        <v>2.9482107811964163E-3</v>
      </c>
      <c r="J190" s="15">
        <f t="shared" si="23"/>
        <v>3.8713808861604057E-3</v>
      </c>
      <c r="K190" s="15">
        <f t="shared" si="24"/>
        <v>5.5371734276135247E-3</v>
      </c>
      <c r="M190" s="16">
        <f t="shared" si="25"/>
        <v>88773.43</v>
      </c>
      <c r="N190" s="16">
        <f t="shared" si="26"/>
        <v>116570.95</v>
      </c>
      <c r="O190" s="16">
        <f t="shared" si="27"/>
        <v>166729.54999999999</v>
      </c>
      <c r="P190" s="16">
        <f t="shared" si="28"/>
        <v>205344.38</v>
      </c>
      <c r="Q190" s="19">
        <v>372073.93</v>
      </c>
      <c r="R190" s="19"/>
      <c r="S190" s="26">
        <v>4.2</v>
      </c>
      <c r="U190" s="19">
        <f t="shared" si="29"/>
        <v>7923.0286274999999</v>
      </c>
      <c r="V190" s="19">
        <f t="shared" si="30"/>
        <v>7343.9698500000013</v>
      </c>
      <c r="W190" s="19">
        <f t="shared" si="31"/>
        <v>3501.3205499999999</v>
      </c>
      <c r="X190" s="19">
        <f t="shared" si="32"/>
        <v>15266.998477500001</v>
      </c>
      <c r="Y190" s="19">
        <v>18768.319027500002</v>
      </c>
      <c r="AA190" s="16"/>
      <c r="AC190" s="32"/>
    </row>
    <row r="191" spans="1:29">
      <c r="A191" s="13" t="s">
        <v>5</v>
      </c>
      <c r="B191" s="13">
        <v>34300</v>
      </c>
      <c r="C191" s="13">
        <v>30801</v>
      </c>
      <c r="D191" s="16">
        <v>2080030.6600000001</v>
      </c>
      <c r="E191" s="16">
        <v>3771080.9</v>
      </c>
      <c r="F191" s="16">
        <v>28389901.636718169</v>
      </c>
      <c r="G191" s="16">
        <v>34241013.196718171</v>
      </c>
      <c r="I191" s="15">
        <f t="shared" si="22"/>
        <v>5.4796488670555096E-4</v>
      </c>
      <c r="J191" s="15">
        <f t="shared" si="23"/>
        <v>9.9345647055316326E-4</v>
      </c>
      <c r="K191" s="15">
        <f t="shared" si="24"/>
        <v>7.4790576567491584E-3</v>
      </c>
      <c r="M191" s="16">
        <f t="shared" si="25"/>
        <v>16499.740000000002</v>
      </c>
      <c r="N191" s="16">
        <f t="shared" si="26"/>
        <v>29913.919999999998</v>
      </c>
      <c r="O191" s="16">
        <f t="shared" si="27"/>
        <v>225201.53</v>
      </c>
      <c r="P191" s="16">
        <f t="shared" si="28"/>
        <v>46413.66</v>
      </c>
      <c r="Q191" s="19">
        <v>271615.19</v>
      </c>
      <c r="R191" s="19"/>
      <c r="S191" s="26">
        <v>5.7</v>
      </c>
      <c r="U191" s="19">
        <f t="shared" si="29"/>
        <v>1998.5310075000004</v>
      </c>
      <c r="V191" s="19">
        <f t="shared" si="30"/>
        <v>2557.6401599999999</v>
      </c>
      <c r="W191" s="19">
        <f t="shared" si="31"/>
        <v>6418.2436050000006</v>
      </c>
      <c r="X191" s="19">
        <f t="shared" si="32"/>
        <v>4556.1711675000006</v>
      </c>
      <c r="Y191" s="19">
        <v>10974.4147725</v>
      </c>
      <c r="AA191" s="16"/>
      <c r="AC191" s="32"/>
    </row>
    <row r="192" spans="1:29">
      <c r="A192" s="13" t="s">
        <v>5</v>
      </c>
      <c r="B192" s="13">
        <v>34300</v>
      </c>
      <c r="C192" s="13">
        <v>30900</v>
      </c>
      <c r="D192" s="16">
        <v>3871493.33</v>
      </c>
      <c r="E192" s="16">
        <v>1855689.58</v>
      </c>
      <c r="F192" s="16">
        <v>609289.00000000012</v>
      </c>
      <c r="G192" s="16">
        <v>6336471.9100000001</v>
      </c>
      <c r="I192" s="15">
        <f t="shared" si="22"/>
        <v>1.0199091988166876E-3</v>
      </c>
      <c r="J192" s="15">
        <f t="shared" si="23"/>
        <v>4.8886429898363677E-4</v>
      </c>
      <c r="K192" s="15">
        <f t="shared" si="24"/>
        <v>1.6051156565929583E-4</v>
      </c>
      <c r="M192" s="16">
        <f t="shared" si="25"/>
        <v>30710.43</v>
      </c>
      <c r="N192" s="16">
        <f t="shared" si="26"/>
        <v>14720.17</v>
      </c>
      <c r="O192" s="16">
        <f t="shared" si="27"/>
        <v>4833.16</v>
      </c>
      <c r="P192" s="16">
        <f t="shared" si="28"/>
        <v>45430.6</v>
      </c>
      <c r="Q192" s="19">
        <v>50263.759999999995</v>
      </c>
      <c r="R192" s="19"/>
      <c r="S192" s="26">
        <v>3.3</v>
      </c>
      <c r="U192" s="19">
        <f t="shared" si="29"/>
        <v>2153.5689037499997</v>
      </c>
      <c r="V192" s="19">
        <f t="shared" si="30"/>
        <v>728.648415</v>
      </c>
      <c r="W192" s="19">
        <f t="shared" si="31"/>
        <v>79.747139999999987</v>
      </c>
      <c r="X192" s="19">
        <f t="shared" si="32"/>
        <v>2882.2173187499998</v>
      </c>
      <c r="Y192" s="19">
        <v>2961.9644587499997</v>
      </c>
      <c r="AA192" s="16"/>
      <c r="AC192" s="32"/>
    </row>
    <row r="193" spans="1:29">
      <c r="A193" s="13" t="s">
        <v>5</v>
      </c>
      <c r="B193" s="13">
        <v>34300</v>
      </c>
      <c r="C193" s="13">
        <v>30901</v>
      </c>
      <c r="D193" s="16">
        <v>9190919.3431868181</v>
      </c>
      <c r="E193" s="16">
        <v>11960914.35863756</v>
      </c>
      <c r="F193" s="16">
        <v>3345222.5097056385</v>
      </c>
      <c r="G193" s="16">
        <v>24497056.211530015</v>
      </c>
      <c r="I193" s="15">
        <f t="shared" si="22"/>
        <v>2.4212629041772014E-3</v>
      </c>
      <c r="J193" s="15">
        <f t="shared" si="23"/>
        <v>3.1509925346127482E-3</v>
      </c>
      <c r="K193" s="15">
        <f t="shared" si="24"/>
        <v>8.8126800666280024E-4</v>
      </c>
      <c r="M193" s="16">
        <f t="shared" si="25"/>
        <v>72906.53</v>
      </c>
      <c r="N193" s="16">
        <f t="shared" si="26"/>
        <v>94879.38</v>
      </c>
      <c r="O193" s="16">
        <f t="shared" si="27"/>
        <v>26535.82</v>
      </c>
      <c r="P193" s="16">
        <f t="shared" si="28"/>
        <v>167785.91</v>
      </c>
      <c r="Q193" s="19">
        <v>194321.73</v>
      </c>
      <c r="R193" s="19"/>
      <c r="S193" s="26">
        <v>3.3</v>
      </c>
      <c r="U193" s="19">
        <f t="shared" si="29"/>
        <v>5112.5704162499997</v>
      </c>
      <c r="V193" s="19">
        <f t="shared" si="30"/>
        <v>4696.5293099999999</v>
      </c>
      <c r="W193" s="19">
        <f t="shared" si="31"/>
        <v>437.84102999999993</v>
      </c>
      <c r="X193" s="19">
        <f t="shared" si="32"/>
        <v>9809.0997262499986</v>
      </c>
      <c r="Y193" s="19">
        <v>10246.940756249998</v>
      </c>
      <c r="AA193" s="16"/>
      <c r="AC193" s="32"/>
    </row>
    <row r="194" spans="1:29">
      <c r="A194" s="13" t="s">
        <v>5</v>
      </c>
      <c r="B194" s="13">
        <v>34300</v>
      </c>
      <c r="C194" s="13">
        <v>30902</v>
      </c>
      <c r="D194" s="16">
        <v>9750906.0031868219</v>
      </c>
      <c r="E194" s="16">
        <v>12229327.938637558</v>
      </c>
      <c r="F194" s="16">
        <v>3433352.2597056385</v>
      </c>
      <c r="G194" s="16">
        <v>25413586.201530017</v>
      </c>
      <c r="I194" s="15">
        <f t="shared" si="22"/>
        <v>2.5687862232342011E-3</v>
      </c>
      <c r="J194" s="15">
        <f t="shared" si="23"/>
        <v>3.2217036158402384E-3</v>
      </c>
      <c r="K194" s="15">
        <f t="shared" si="24"/>
        <v>9.0448497620215242E-4</v>
      </c>
      <c r="M194" s="16">
        <f t="shared" si="25"/>
        <v>77348.59</v>
      </c>
      <c r="N194" s="16">
        <f t="shared" si="26"/>
        <v>97008.56</v>
      </c>
      <c r="O194" s="16">
        <f t="shared" si="27"/>
        <v>27234.9</v>
      </c>
      <c r="P194" s="16">
        <f t="shared" si="28"/>
        <v>174357.15</v>
      </c>
      <c r="Q194" s="19">
        <v>201592.05</v>
      </c>
      <c r="R194" s="19"/>
      <c r="S194" s="26">
        <v>3.3</v>
      </c>
      <c r="U194" s="19">
        <f t="shared" si="29"/>
        <v>5424.0698737499988</v>
      </c>
      <c r="V194" s="19">
        <f t="shared" si="30"/>
        <v>4801.9237199999989</v>
      </c>
      <c r="W194" s="19">
        <f t="shared" si="31"/>
        <v>449.37585000000001</v>
      </c>
      <c r="X194" s="19">
        <f t="shared" si="32"/>
        <v>10225.993593749998</v>
      </c>
      <c r="Y194" s="19">
        <v>10675.369443749998</v>
      </c>
      <c r="AA194" s="16"/>
      <c r="AC194" s="32"/>
    </row>
    <row r="195" spans="1:29">
      <c r="A195" s="13" t="s">
        <v>5</v>
      </c>
      <c r="B195" s="13">
        <v>34300</v>
      </c>
      <c r="C195" s="13">
        <v>30903</v>
      </c>
      <c r="D195" s="16">
        <v>3608368.0553012933</v>
      </c>
      <c r="E195" s="16">
        <v>7618667.6169556929</v>
      </c>
      <c r="F195" s="16">
        <v>26794567.07670242</v>
      </c>
      <c r="G195" s="16">
        <v>38021602.748959407</v>
      </c>
      <c r="I195" s="15">
        <f t="shared" si="22"/>
        <v>9.5059127283013325E-4</v>
      </c>
      <c r="J195" s="15">
        <f t="shared" si="23"/>
        <v>2.0070676927292867E-3</v>
      </c>
      <c r="K195" s="15">
        <f t="shared" si="24"/>
        <v>7.0587814857063337E-3</v>
      </c>
      <c r="M195" s="16">
        <f t="shared" si="25"/>
        <v>28623.21</v>
      </c>
      <c r="N195" s="16">
        <f t="shared" si="26"/>
        <v>60434.71</v>
      </c>
      <c r="O195" s="16">
        <f t="shared" si="27"/>
        <v>212546.61</v>
      </c>
      <c r="P195" s="16">
        <f t="shared" si="28"/>
        <v>89057.919999999998</v>
      </c>
      <c r="Q195" s="19">
        <v>301604.52999999997</v>
      </c>
      <c r="R195" s="19"/>
      <c r="S195" s="26">
        <v>3.3</v>
      </c>
      <c r="U195" s="19">
        <f t="shared" si="29"/>
        <v>2007.2026012499998</v>
      </c>
      <c r="V195" s="19">
        <f t="shared" si="30"/>
        <v>2991.518145</v>
      </c>
      <c r="W195" s="19">
        <f t="shared" si="31"/>
        <v>3507.019065</v>
      </c>
      <c r="X195" s="19">
        <f t="shared" si="32"/>
        <v>4998.72074625</v>
      </c>
      <c r="Y195" s="19">
        <v>8505.7398112499995</v>
      </c>
      <c r="AA195" s="16"/>
      <c r="AC195" s="32"/>
    </row>
    <row r="196" spans="1:29">
      <c r="A196" s="13" t="s">
        <v>5</v>
      </c>
      <c r="B196" s="13">
        <v>34300</v>
      </c>
      <c r="C196" s="13">
        <v>31001</v>
      </c>
      <c r="D196" s="16">
        <v>6964521.5412557591</v>
      </c>
      <c r="E196" s="16">
        <v>4080306.8909410709</v>
      </c>
      <c r="F196" s="16">
        <v>15987652.999636091</v>
      </c>
      <c r="G196" s="16">
        <v>27032481.431832921</v>
      </c>
      <c r="I196" s="15">
        <f t="shared" si="22"/>
        <v>1.8347389443348786E-3</v>
      </c>
      <c r="J196" s="15">
        <f t="shared" si="23"/>
        <v>1.0749192049017214E-3</v>
      </c>
      <c r="K196" s="15">
        <f t="shared" si="24"/>
        <v>4.2117996782957282E-3</v>
      </c>
      <c r="M196" s="16">
        <f t="shared" si="25"/>
        <v>55245.73</v>
      </c>
      <c r="N196" s="16">
        <f t="shared" si="26"/>
        <v>32366.84</v>
      </c>
      <c r="O196" s="16">
        <f t="shared" si="27"/>
        <v>126821.29</v>
      </c>
      <c r="P196" s="16">
        <f t="shared" si="28"/>
        <v>87612.57</v>
      </c>
      <c r="Q196" s="19">
        <v>214433.86</v>
      </c>
      <c r="R196" s="19"/>
      <c r="S196" s="26">
        <v>3.3</v>
      </c>
      <c r="U196" s="19">
        <f t="shared" si="29"/>
        <v>3874.1068162499996</v>
      </c>
      <c r="V196" s="19">
        <f t="shared" si="30"/>
        <v>1602.1585799999998</v>
      </c>
      <c r="W196" s="19">
        <f t="shared" si="31"/>
        <v>2092.551285</v>
      </c>
      <c r="X196" s="19">
        <f t="shared" si="32"/>
        <v>5476.265396249999</v>
      </c>
      <c r="Y196" s="19">
        <v>7568.8166812499985</v>
      </c>
      <c r="AA196" s="16"/>
      <c r="AC196" s="32"/>
    </row>
    <row r="197" spans="1:29">
      <c r="A197" s="13" t="s">
        <v>5</v>
      </c>
      <c r="B197" s="13">
        <v>34300</v>
      </c>
      <c r="C197" s="13">
        <v>31101</v>
      </c>
      <c r="D197" s="16">
        <v>16343507.539999999</v>
      </c>
      <c r="E197" s="16">
        <v>8126690.5868104715</v>
      </c>
      <c r="F197" s="16">
        <v>8459692.9211117513</v>
      </c>
      <c r="G197" s="16">
        <v>32929891.04792222</v>
      </c>
      <c r="I197" s="15">
        <f t="shared" si="22"/>
        <v>4.3055462737878183E-3</v>
      </c>
      <c r="J197" s="15">
        <f t="shared" si="23"/>
        <v>2.1409016570422415E-3</v>
      </c>
      <c r="K197" s="15">
        <f t="shared" si="24"/>
        <v>2.2286280496849752E-3</v>
      </c>
      <c r="M197" s="16">
        <f t="shared" si="25"/>
        <v>129644.09</v>
      </c>
      <c r="N197" s="16">
        <f t="shared" si="26"/>
        <v>64464.58</v>
      </c>
      <c r="O197" s="16">
        <f t="shared" si="27"/>
        <v>67106.11</v>
      </c>
      <c r="P197" s="16">
        <f t="shared" si="28"/>
        <v>194108.66999999998</v>
      </c>
      <c r="Q197" s="19">
        <v>261214.77999999997</v>
      </c>
      <c r="R197" s="19"/>
      <c r="S197" s="26">
        <v>3.3</v>
      </c>
      <c r="U197" s="19">
        <f t="shared" si="29"/>
        <v>9091.2918112499992</v>
      </c>
      <c r="V197" s="19">
        <f t="shared" si="30"/>
        <v>3190.9967099999999</v>
      </c>
      <c r="W197" s="19">
        <f t="shared" si="31"/>
        <v>1107.2508150000001</v>
      </c>
      <c r="X197" s="19">
        <f t="shared" si="32"/>
        <v>12282.288521249999</v>
      </c>
      <c r="Y197" s="19">
        <v>13389.539336249998</v>
      </c>
      <c r="AA197" s="16"/>
      <c r="AC197" s="32"/>
    </row>
    <row r="198" spans="1:29">
      <c r="A198" s="13" t="s">
        <v>5</v>
      </c>
      <c r="B198" s="13">
        <v>34300</v>
      </c>
      <c r="C198" s="13">
        <v>31201</v>
      </c>
      <c r="D198" s="16">
        <v>316244.99000000005</v>
      </c>
      <c r="E198" s="16">
        <v>494279171.13000029</v>
      </c>
      <c r="F198" s="16">
        <v>18983389.589999996</v>
      </c>
      <c r="G198" s="16">
        <v>513578805.71000028</v>
      </c>
      <c r="I198" s="15">
        <f t="shared" si="22"/>
        <v>8.3311824892306211E-5</v>
      </c>
      <c r="J198" s="15">
        <f t="shared" si="23"/>
        <v>0.13021328734123766</v>
      </c>
      <c r="K198" s="15">
        <f t="shared" si="24"/>
        <v>5.0009988439168882E-3</v>
      </c>
      <c r="M198" s="16">
        <f t="shared" si="25"/>
        <v>2508.6</v>
      </c>
      <c r="N198" s="16">
        <f t="shared" si="26"/>
        <v>3920845.73</v>
      </c>
      <c r="O198" s="16">
        <f t="shared" si="27"/>
        <v>150584.82</v>
      </c>
      <c r="P198" s="16">
        <f t="shared" si="28"/>
        <v>3923354.33</v>
      </c>
      <c r="Q198" s="19">
        <v>4073939.15</v>
      </c>
      <c r="R198" s="19"/>
      <c r="S198" s="26">
        <v>3.3</v>
      </c>
      <c r="U198" s="19">
        <f t="shared" si="29"/>
        <v>175.91557499999999</v>
      </c>
      <c r="V198" s="19">
        <f t="shared" si="30"/>
        <v>194081.86363499996</v>
      </c>
      <c r="W198" s="19">
        <f t="shared" si="31"/>
        <v>2484.6495300000001</v>
      </c>
      <c r="X198" s="19">
        <f t="shared" si="32"/>
        <v>194257.77920999995</v>
      </c>
      <c r="Y198" s="19">
        <v>196742.42873999994</v>
      </c>
      <c r="AA198" s="16"/>
      <c r="AC198" s="32"/>
    </row>
    <row r="199" spans="1:29">
      <c r="A199" s="13" t="s">
        <v>5</v>
      </c>
      <c r="B199" s="13">
        <v>34300</v>
      </c>
      <c r="C199" s="13">
        <v>40101</v>
      </c>
      <c r="D199" s="16">
        <v>2156573.9</v>
      </c>
      <c r="E199" s="16">
        <v>1231403.1300000004</v>
      </c>
      <c r="F199" s="16">
        <v>458490.83</v>
      </c>
      <c r="G199" s="16">
        <v>3846467.8600000003</v>
      </c>
      <c r="I199" s="15">
        <f t="shared" si="22"/>
        <v>5.6812949708426319E-4</v>
      </c>
      <c r="J199" s="15">
        <f t="shared" si="23"/>
        <v>3.244017934905397E-4</v>
      </c>
      <c r="K199" s="15">
        <f t="shared" si="24"/>
        <v>1.2078517905908368E-4</v>
      </c>
      <c r="M199" s="16">
        <f t="shared" si="25"/>
        <v>17106.919999999998</v>
      </c>
      <c r="N199" s="16">
        <f t="shared" si="26"/>
        <v>9768.0499999999993</v>
      </c>
      <c r="O199" s="16">
        <f t="shared" si="27"/>
        <v>3636.96</v>
      </c>
      <c r="P199" s="16">
        <f t="shared" si="28"/>
        <v>26874.969999999998</v>
      </c>
      <c r="Q199" s="19">
        <v>30511.929999999997</v>
      </c>
      <c r="R199" s="19"/>
      <c r="S199" s="26">
        <v>3.3</v>
      </c>
      <c r="U199" s="19">
        <f t="shared" si="29"/>
        <v>1199.6227649999998</v>
      </c>
      <c r="V199" s="19">
        <f t="shared" si="30"/>
        <v>483.51847499999991</v>
      </c>
      <c r="W199" s="19">
        <f t="shared" si="31"/>
        <v>60.009839999999997</v>
      </c>
      <c r="X199" s="19">
        <f t="shared" si="32"/>
        <v>1683.1412399999997</v>
      </c>
      <c r="Y199" s="19">
        <v>1743.1510799999996</v>
      </c>
      <c r="AA199" s="16"/>
      <c r="AC199" s="32"/>
    </row>
    <row r="200" spans="1:29">
      <c r="A200" s="13" t="s">
        <v>5</v>
      </c>
      <c r="B200" s="13">
        <v>34300</v>
      </c>
      <c r="C200" s="13">
        <v>40102</v>
      </c>
      <c r="D200" s="16">
        <v>814376.13</v>
      </c>
      <c r="E200" s="16">
        <v>479073.87999999995</v>
      </c>
      <c r="F200" s="16">
        <v>147391.29</v>
      </c>
      <c r="G200" s="16">
        <v>1440841.3</v>
      </c>
      <c r="I200" s="15">
        <f t="shared" si="22"/>
        <v>2.1453987789350903E-4</v>
      </c>
      <c r="J200" s="15">
        <f t="shared" si="23"/>
        <v>1.262075936793108E-4</v>
      </c>
      <c r="K200" s="15">
        <f t="shared" si="24"/>
        <v>3.8828875496592441E-5</v>
      </c>
      <c r="M200" s="16">
        <f t="shared" si="25"/>
        <v>6460</v>
      </c>
      <c r="N200" s="16">
        <f t="shared" si="26"/>
        <v>3800.23</v>
      </c>
      <c r="O200" s="16">
        <f t="shared" si="27"/>
        <v>1169.17</v>
      </c>
      <c r="P200" s="16">
        <f t="shared" si="28"/>
        <v>10260.23</v>
      </c>
      <c r="Q200" s="19">
        <v>11429.4</v>
      </c>
      <c r="R200" s="19"/>
      <c r="S200" s="26">
        <v>3.3</v>
      </c>
      <c r="U200" s="19">
        <f t="shared" si="29"/>
        <v>453.00749999999994</v>
      </c>
      <c r="V200" s="19">
        <f t="shared" si="30"/>
        <v>188.11138499999998</v>
      </c>
      <c r="W200" s="19">
        <f t="shared" si="31"/>
        <v>19.291305000000001</v>
      </c>
      <c r="X200" s="19">
        <f t="shared" si="32"/>
        <v>641.11888499999986</v>
      </c>
      <c r="Y200" s="19">
        <v>660.41018999999983</v>
      </c>
      <c r="AA200" s="16"/>
      <c r="AC200" s="32"/>
    </row>
    <row r="201" spans="1:29">
      <c r="A201" s="13" t="s">
        <v>5</v>
      </c>
      <c r="B201" s="13">
        <v>34300</v>
      </c>
      <c r="C201" s="13">
        <v>40103</v>
      </c>
      <c r="D201" s="16">
        <v>6776713.5199999996</v>
      </c>
      <c r="E201" s="16">
        <v>4881987.13</v>
      </c>
      <c r="F201" s="16">
        <v>2004853.37</v>
      </c>
      <c r="G201" s="16">
        <v>13663554.02</v>
      </c>
      <c r="I201" s="15">
        <f t="shared" si="22"/>
        <v>1.7852626538797148E-3</v>
      </c>
      <c r="J201" s="15">
        <f t="shared" si="23"/>
        <v>1.2861144674609784E-3</v>
      </c>
      <c r="K201" s="15">
        <f t="shared" si="24"/>
        <v>5.2816012325188131E-4</v>
      </c>
      <c r="M201" s="16">
        <f t="shared" si="25"/>
        <v>53755.95</v>
      </c>
      <c r="N201" s="16">
        <f t="shared" si="26"/>
        <v>38726.129999999997</v>
      </c>
      <c r="O201" s="16">
        <f t="shared" si="27"/>
        <v>15903.4</v>
      </c>
      <c r="P201" s="16">
        <f t="shared" si="28"/>
        <v>92482.079999999987</v>
      </c>
      <c r="Q201" s="19">
        <v>108385.47999999998</v>
      </c>
      <c r="R201" s="19"/>
      <c r="S201" s="26">
        <v>3.3</v>
      </c>
      <c r="U201" s="19">
        <f t="shared" si="29"/>
        <v>3769.6359937499992</v>
      </c>
      <c r="V201" s="19">
        <f t="shared" si="30"/>
        <v>1916.9434349999997</v>
      </c>
      <c r="W201" s="19">
        <f t="shared" si="31"/>
        <v>262.40609999999998</v>
      </c>
      <c r="X201" s="19">
        <f t="shared" si="32"/>
        <v>5686.5794287499994</v>
      </c>
      <c r="Y201" s="19">
        <v>5948.9855287499995</v>
      </c>
      <c r="AA201" s="16"/>
      <c r="AC201" s="32"/>
    </row>
    <row r="202" spans="1:29">
      <c r="A202" s="13" t="s">
        <v>5</v>
      </c>
      <c r="B202" s="13">
        <v>34300</v>
      </c>
      <c r="C202" s="13">
        <v>40104</v>
      </c>
      <c r="D202" s="16">
        <v>0</v>
      </c>
      <c r="E202" s="16">
        <v>103298793.5</v>
      </c>
      <c r="F202" s="16">
        <v>310709.40000000002</v>
      </c>
      <c r="G202" s="16">
        <v>103609502.90000001</v>
      </c>
      <c r="I202" s="15">
        <f t="shared" si="22"/>
        <v>0</v>
      </c>
      <c r="J202" s="15">
        <f t="shared" si="23"/>
        <v>2.7213114097581426E-2</v>
      </c>
      <c r="K202" s="15">
        <f t="shared" si="24"/>
        <v>8.1853524778980759E-5</v>
      </c>
      <c r="M202" s="16">
        <f t="shared" si="25"/>
        <v>0</v>
      </c>
      <c r="N202" s="16">
        <f t="shared" si="26"/>
        <v>819412.71</v>
      </c>
      <c r="O202" s="16">
        <f t="shared" si="27"/>
        <v>2464.69</v>
      </c>
      <c r="P202" s="16">
        <f t="shared" si="28"/>
        <v>819412.71</v>
      </c>
      <c r="Q202" s="19">
        <v>821877.39999999991</v>
      </c>
      <c r="R202" s="19"/>
      <c r="S202" s="26">
        <v>3.3</v>
      </c>
      <c r="U202" s="19">
        <f t="shared" si="29"/>
        <v>0</v>
      </c>
      <c r="V202" s="19">
        <f t="shared" si="30"/>
        <v>40560.929144999987</v>
      </c>
      <c r="W202" s="19">
        <f t="shared" si="31"/>
        <v>40.667384999999996</v>
      </c>
      <c r="X202" s="19">
        <f t="shared" si="32"/>
        <v>40560.929144999987</v>
      </c>
      <c r="Y202" s="19">
        <v>40601.596529999988</v>
      </c>
      <c r="AA202" s="16"/>
      <c r="AC202" s="32"/>
    </row>
    <row r="203" spans="1:29">
      <c r="A203" s="13" t="s">
        <v>5</v>
      </c>
      <c r="B203" s="13">
        <v>34300</v>
      </c>
      <c r="C203" s="13">
        <v>40105</v>
      </c>
      <c r="D203" s="16">
        <v>0</v>
      </c>
      <c r="E203" s="16">
        <v>104396062.61</v>
      </c>
      <c r="F203" s="16">
        <v>242253.01</v>
      </c>
      <c r="G203" s="16">
        <v>104638315.62</v>
      </c>
      <c r="I203" s="15">
        <f t="shared" si="22"/>
        <v>0</v>
      </c>
      <c r="J203" s="15">
        <f t="shared" si="23"/>
        <v>2.7502179521043332E-2</v>
      </c>
      <c r="K203" s="15">
        <f t="shared" si="24"/>
        <v>6.381932042229065E-5</v>
      </c>
      <c r="M203" s="16">
        <f t="shared" si="25"/>
        <v>0</v>
      </c>
      <c r="N203" s="16">
        <f t="shared" si="26"/>
        <v>828116.74</v>
      </c>
      <c r="O203" s="16">
        <f t="shared" si="27"/>
        <v>1921.66</v>
      </c>
      <c r="P203" s="16">
        <f t="shared" si="28"/>
        <v>828116.74</v>
      </c>
      <c r="Q203" s="19">
        <v>830038.4</v>
      </c>
      <c r="R203" s="19"/>
      <c r="S203" s="26">
        <v>3.3</v>
      </c>
      <c r="U203" s="19">
        <f t="shared" si="29"/>
        <v>0</v>
      </c>
      <c r="V203" s="19">
        <f t="shared" si="30"/>
        <v>40991.778629999993</v>
      </c>
      <c r="W203" s="19">
        <f t="shared" si="31"/>
        <v>31.70739</v>
      </c>
      <c r="X203" s="19">
        <f t="shared" si="32"/>
        <v>40991.778629999993</v>
      </c>
      <c r="Y203" s="19">
        <v>41023.486019999997</v>
      </c>
      <c r="AA203" s="16"/>
      <c r="AC203" s="32"/>
    </row>
    <row r="204" spans="1:29">
      <c r="A204" s="13" t="s">
        <v>5</v>
      </c>
      <c r="B204" s="13">
        <v>34300</v>
      </c>
      <c r="C204" s="13">
        <v>40106</v>
      </c>
      <c r="D204" s="16">
        <v>0</v>
      </c>
      <c r="E204" s="16">
        <v>106406151.23000002</v>
      </c>
      <c r="F204" s="16">
        <v>480631.15</v>
      </c>
      <c r="G204" s="16">
        <v>106886782.38000003</v>
      </c>
      <c r="I204" s="15">
        <f t="shared" si="22"/>
        <v>0</v>
      </c>
      <c r="J204" s="15">
        <f t="shared" si="23"/>
        <v>2.8031718822606525E-2</v>
      </c>
      <c r="K204" s="15">
        <f t="shared" si="24"/>
        <v>1.2661784209320675E-4</v>
      </c>
      <c r="M204" s="16">
        <f t="shared" si="25"/>
        <v>0</v>
      </c>
      <c r="N204" s="16">
        <f t="shared" si="26"/>
        <v>844061.67</v>
      </c>
      <c r="O204" s="16">
        <f t="shared" si="27"/>
        <v>3812.58</v>
      </c>
      <c r="P204" s="16">
        <f t="shared" si="28"/>
        <v>844061.67</v>
      </c>
      <c r="Q204" s="19">
        <v>847874.25</v>
      </c>
      <c r="R204" s="19"/>
      <c r="S204" s="26">
        <v>3.3</v>
      </c>
      <c r="U204" s="19">
        <f t="shared" si="29"/>
        <v>0</v>
      </c>
      <c r="V204" s="19">
        <f t="shared" si="30"/>
        <v>41781.052664999996</v>
      </c>
      <c r="W204" s="19">
        <f t="shared" si="31"/>
        <v>62.907569999999993</v>
      </c>
      <c r="X204" s="19">
        <f t="shared" si="32"/>
        <v>41781.052664999996</v>
      </c>
      <c r="Y204" s="19">
        <v>41843.960234999999</v>
      </c>
      <c r="AA204" s="16"/>
      <c r="AC204" s="32"/>
    </row>
    <row r="205" spans="1:29">
      <c r="A205" s="13" t="s">
        <v>5</v>
      </c>
      <c r="B205" s="13">
        <v>34320</v>
      </c>
      <c r="C205" s="13">
        <v>30200</v>
      </c>
      <c r="D205" s="16">
        <v>0</v>
      </c>
      <c r="E205" s="16">
        <v>0</v>
      </c>
      <c r="F205" s="16">
        <v>0</v>
      </c>
      <c r="G205" s="16">
        <v>0</v>
      </c>
      <c r="I205" s="15">
        <f t="shared" ref="I205:I268" si="33">+D205/SUMIF($A:$A,$A205,$G:$G)</f>
        <v>0</v>
      </c>
      <c r="J205" s="15">
        <f t="shared" ref="J205:J268" si="34">+E205/SUMIF($A:$A,$A205,$G:$G)</f>
        <v>0</v>
      </c>
      <c r="K205" s="15">
        <f t="shared" ref="K205:K268" si="35">+F205/SUMIF($A:$A,$A205,$G:$G)</f>
        <v>0</v>
      </c>
      <c r="M205" s="16">
        <f t="shared" ref="M205:M268" si="36">+ROUND(I205*VLOOKUP($A205,NonProductionAmount,2,0),2)</f>
        <v>0</v>
      </c>
      <c r="N205" s="16">
        <f t="shared" ref="N205:N268" si="37">+ROUND(J205*VLOOKUP($A205,NonProductionAmount,2,0),2)</f>
        <v>0</v>
      </c>
      <c r="O205" s="16">
        <f t="shared" ref="O205:O268" si="38">+ROUND(K205*VLOOKUP($A205,NonProductionAmount,2,0),2)</f>
        <v>0</v>
      </c>
      <c r="P205" s="16">
        <f t="shared" si="28"/>
        <v>0</v>
      </c>
      <c r="Q205" s="19">
        <v>0</v>
      </c>
      <c r="R205" s="19"/>
      <c r="S205" s="26">
        <v>6</v>
      </c>
      <c r="U205" s="19">
        <f t="shared" si="29"/>
        <v>0</v>
      </c>
      <c r="V205" s="19">
        <f t="shared" si="30"/>
        <v>0</v>
      </c>
      <c r="W205" s="19">
        <f t="shared" si="31"/>
        <v>0</v>
      </c>
      <c r="X205" s="19">
        <f t="shared" si="32"/>
        <v>0</v>
      </c>
      <c r="Y205" s="19">
        <v>0</v>
      </c>
      <c r="AA205" s="16"/>
      <c r="AC205" s="32"/>
    </row>
    <row r="206" spans="1:29">
      <c r="A206" s="13" t="s">
        <v>5</v>
      </c>
      <c r="B206" s="13">
        <v>34320</v>
      </c>
      <c r="C206" s="13">
        <v>30201</v>
      </c>
      <c r="D206" s="16">
        <v>2928969.01</v>
      </c>
      <c r="E206" s="16">
        <v>10068885.960000001</v>
      </c>
      <c r="F206" s="16">
        <v>2490293.13</v>
      </c>
      <c r="G206" s="16">
        <v>15488148.100000001</v>
      </c>
      <c r="I206" s="15">
        <f t="shared" si="33"/>
        <v>7.7160986258189071E-4</v>
      </c>
      <c r="J206" s="15">
        <f t="shared" si="34"/>
        <v>2.6525551091263781E-3</v>
      </c>
      <c r="K206" s="15">
        <f t="shared" si="35"/>
        <v>6.5604474928463872E-4</v>
      </c>
      <c r="M206" s="16">
        <f t="shared" si="36"/>
        <v>23233.91</v>
      </c>
      <c r="N206" s="16">
        <f t="shared" si="37"/>
        <v>79870.95</v>
      </c>
      <c r="O206" s="16">
        <f t="shared" si="38"/>
        <v>19754.13</v>
      </c>
      <c r="P206" s="16">
        <f t="shared" ref="P206:P269" si="39">+SUM(M206:N206)</f>
        <v>103104.86</v>
      </c>
      <c r="Q206" s="19">
        <v>122858.99</v>
      </c>
      <c r="R206" s="19"/>
      <c r="S206" s="26">
        <v>4.3</v>
      </c>
      <c r="U206" s="19">
        <f t="shared" ref="U206:U269" si="40">+(2017-U$11+1.5/12)*$S206*M206/100</f>
        <v>2122.9985262499995</v>
      </c>
      <c r="V206" s="19">
        <f t="shared" ref="V206:V269" si="41">+(2017-V$11+0.5)*$S206*N206/100</f>
        <v>5151.6762749999998</v>
      </c>
      <c r="W206" s="19">
        <f t="shared" ref="W206:W269" si="42">+(2017-W$11+0.5)*$S206*O206/100</f>
        <v>424.713795</v>
      </c>
      <c r="X206" s="19">
        <f t="shared" ref="X206:X269" si="43">+SUM(U206:V206)</f>
        <v>7274.6748012499993</v>
      </c>
      <c r="Y206" s="19">
        <v>7699.388596249999</v>
      </c>
      <c r="AA206" s="16"/>
      <c r="AC206" s="32"/>
    </row>
    <row r="207" spans="1:29">
      <c r="A207" s="13" t="s">
        <v>5</v>
      </c>
      <c r="B207" s="13">
        <v>34320</v>
      </c>
      <c r="C207" s="13">
        <v>30202</v>
      </c>
      <c r="D207" s="16">
        <v>2928969.01</v>
      </c>
      <c r="E207" s="16">
        <v>10068885.960000001</v>
      </c>
      <c r="F207" s="16">
        <v>2490293.13</v>
      </c>
      <c r="G207" s="16">
        <v>15488148.100000001</v>
      </c>
      <c r="I207" s="15">
        <f t="shared" si="33"/>
        <v>7.7160986258189071E-4</v>
      </c>
      <c r="J207" s="15">
        <f t="shared" si="34"/>
        <v>2.6525551091263781E-3</v>
      </c>
      <c r="K207" s="15">
        <f t="shared" si="35"/>
        <v>6.5604474928463872E-4</v>
      </c>
      <c r="M207" s="16">
        <f t="shared" si="36"/>
        <v>23233.91</v>
      </c>
      <c r="N207" s="16">
        <f t="shared" si="37"/>
        <v>79870.95</v>
      </c>
      <c r="O207" s="16">
        <f t="shared" si="38"/>
        <v>19754.13</v>
      </c>
      <c r="P207" s="16">
        <f t="shared" si="39"/>
        <v>103104.86</v>
      </c>
      <c r="Q207" s="19">
        <v>122858.99</v>
      </c>
      <c r="R207" s="19"/>
      <c r="S207" s="26">
        <v>4.2</v>
      </c>
      <c r="U207" s="19">
        <f t="shared" si="40"/>
        <v>2073.6264675000002</v>
      </c>
      <c r="V207" s="19">
        <f t="shared" si="41"/>
        <v>5031.86985</v>
      </c>
      <c r="W207" s="19">
        <f t="shared" si="42"/>
        <v>414.83673000000005</v>
      </c>
      <c r="X207" s="19">
        <f t="shared" si="43"/>
        <v>7105.4963175000003</v>
      </c>
      <c r="Y207" s="19">
        <v>7520.3330475000002</v>
      </c>
      <c r="AA207" s="16"/>
      <c r="AC207" s="32"/>
    </row>
    <row r="208" spans="1:29">
      <c r="A208" s="13" t="s">
        <v>5</v>
      </c>
      <c r="B208" s="13">
        <v>34320</v>
      </c>
      <c r="C208" s="13">
        <v>30203</v>
      </c>
      <c r="D208" s="16">
        <v>0</v>
      </c>
      <c r="E208" s="16">
        <v>83210761.620000005</v>
      </c>
      <c r="F208" s="16">
        <v>0</v>
      </c>
      <c r="G208" s="16">
        <v>83210761.620000005</v>
      </c>
      <c r="I208" s="15">
        <f t="shared" si="33"/>
        <v>0</v>
      </c>
      <c r="J208" s="15">
        <f t="shared" si="34"/>
        <v>2.1921107433957684E-2</v>
      </c>
      <c r="K208" s="15">
        <f t="shared" si="35"/>
        <v>0</v>
      </c>
      <c r="M208" s="16">
        <f t="shared" si="36"/>
        <v>0</v>
      </c>
      <c r="N208" s="16">
        <f t="shared" si="37"/>
        <v>660065.36</v>
      </c>
      <c r="O208" s="16">
        <f t="shared" si="38"/>
        <v>0</v>
      </c>
      <c r="P208" s="16">
        <f t="shared" si="39"/>
        <v>660065.36</v>
      </c>
      <c r="Q208" s="19">
        <v>660065.36</v>
      </c>
      <c r="R208" s="19"/>
      <c r="S208" s="26">
        <v>3.3</v>
      </c>
      <c r="U208" s="19">
        <f t="shared" si="40"/>
        <v>0</v>
      </c>
      <c r="V208" s="19">
        <f t="shared" si="41"/>
        <v>32673.235319999996</v>
      </c>
      <c r="W208" s="19">
        <f t="shared" si="42"/>
        <v>0</v>
      </c>
      <c r="X208" s="19">
        <f t="shared" si="43"/>
        <v>32673.235319999996</v>
      </c>
      <c r="Y208" s="19">
        <v>32673.235319999996</v>
      </c>
      <c r="AA208" s="16"/>
      <c r="AC208" s="32"/>
    </row>
    <row r="209" spans="1:29">
      <c r="A209" s="13" t="s">
        <v>5</v>
      </c>
      <c r="B209" s="13">
        <v>34320</v>
      </c>
      <c r="C209" s="13">
        <v>30300</v>
      </c>
      <c r="D209" s="16">
        <v>0</v>
      </c>
      <c r="E209" s="16">
        <v>0</v>
      </c>
      <c r="F209" s="16">
        <v>0</v>
      </c>
      <c r="G209" s="16">
        <v>0</v>
      </c>
      <c r="I209" s="15">
        <f t="shared" si="33"/>
        <v>0</v>
      </c>
      <c r="J209" s="15">
        <f t="shared" si="34"/>
        <v>0</v>
      </c>
      <c r="K209" s="15">
        <f t="shared" si="35"/>
        <v>0</v>
      </c>
      <c r="M209" s="16">
        <f t="shared" si="36"/>
        <v>0</v>
      </c>
      <c r="N209" s="16">
        <f t="shared" si="37"/>
        <v>0</v>
      </c>
      <c r="O209" s="16">
        <f t="shared" si="38"/>
        <v>0</v>
      </c>
      <c r="P209" s="16">
        <f t="shared" si="39"/>
        <v>0</v>
      </c>
      <c r="Q209" s="19">
        <v>0</v>
      </c>
      <c r="R209" s="19"/>
      <c r="S209" s="26">
        <v>5.8</v>
      </c>
      <c r="U209" s="19">
        <f t="shared" si="40"/>
        <v>0</v>
      </c>
      <c r="V209" s="19">
        <f t="shared" si="41"/>
        <v>0</v>
      </c>
      <c r="W209" s="19">
        <f t="shared" si="42"/>
        <v>0</v>
      </c>
      <c r="X209" s="19">
        <f t="shared" si="43"/>
        <v>0</v>
      </c>
      <c r="Y209" s="19">
        <v>0</v>
      </c>
      <c r="AA209" s="16"/>
      <c r="AC209" s="32"/>
    </row>
    <row r="210" spans="1:29">
      <c r="A210" s="13" t="s">
        <v>5</v>
      </c>
      <c r="B210" s="13">
        <v>34320</v>
      </c>
      <c r="C210" s="13">
        <v>30301</v>
      </c>
      <c r="D210" s="16">
        <v>96908906.459999993</v>
      </c>
      <c r="E210" s="16">
        <v>43705889.020000003</v>
      </c>
      <c r="F210" s="16">
        <v>249735.03</v>
      </c>
      <c r="G210" s="16">
        <v>140864530.50999999</v>
      </c>
      <c r="I210" s="15">
        <f t="shared" si="33"/>
        <v>2.5529757310939219E-2</v>
      </c>
      <c r="J210" s="15">
        <f t="shared" si="34"/>
        <v>1.1513913225302978E-2</v>
      </c>
      <c r="K210" s="15">
        <f t="shared" si="35"/>
        <v>6.5790389561064144E-5</v>
      </c>
      <c r="M210" s="16">
        <f t="shared" si="36"/>
        <v>768725.24</v>
      </c>
      <c r="N210" s="16">
        <f t="shared" si="37"/>
        <v>346694.86</v>
      </c>
      <c r="O210" s="16">
        <f t="shared" si="38"/>
        <v>1981.01</v>
      </c>
      <c r="P210" s="16">
        <f t="shared" si="39"/>
        <v>1115420.1000000001</v>
      </c>
      <c r="Q210" s="19">
        <v>1117401.1100000001</v>
      </c>
      <c r="R210" s="19"/>
      <c r="S210" s="26">
        <v>4.2</v>
      </c>
      <c r="U210" s="19">
        <f t="shared" si="40"/>
        <v>68608.727670000007</v>
      </c>
      <c r="V210" s="19">
        <f t="shared" si="41"/>
        <v>21841.776180000001</v>
      </c>
      <c r="W210" s="19">
        <f t="shared" si="42"/>
        <v>41.601210000000002</v>
      </c>
      <c r="X210" s="19">
        <f t="shared" si="43"/>
        <v>90450.503850000008</v>
      </c>
      <c r="Y210" s="19">
        <v>90492.105060000002</v>
      </c>
      <c r="AA210" s="16"/>
      <c r="AC210" s="32"/>
    </row>
    <row r="211" spans="1:29">
      <c r="A211" s="13" t="s">
        <v>5</v>
      </c>
      <c r="B211" s="13">
        <v>34320</v>
      </c>
      <c r="C211" s="13">
        <v>30302</v>
      </c>
      <c r="D211" s="16">
        <v>1623.3</v>
      </c>
      <c r="E211" s="16">
        <v>8695042.5299999993</v>
      </c>
      <c r="F211" s="16">
        <v>92681.01</v>
      </c>
      <c r="G211" s="16">
        <v>8789346.8399999999</v>
      </c>
      <c r="I211" s="15">
        <f t="shared" si="33"/>
        <v>4.2764340819337769E-7</v>
      </c>
      <c r="J211" s="15">
        <f t="shared" si="34"/>
        <v>2.2906287327761777E-3</v>
      </c>
      <c r="K211" s="15">
        <f t="shared" si="35"/>
        <v>2.4415956995752181E-5</v>
      </c>
      <c r="M211" s="16">
        <f t="shared" si="36"/>
        <v>12.88</v>
      </c>
      <c r="N211" s="16">
        <f t="shared" si="37"/>
        <v>68973.009999999995</v>
      </c>
      <c r="O211" s="16">
        <f t="shared" si="38"/>
        <v>735.19</v>
      </c>
      <c r="P211" s="16">
        <f t="shared" si="39"/>
        <v>68985.89</v>
      </c>
      <c r="Q211" s="19">
        <v>69721.08</v>
      </c>
      <c r="R211" s="19"/>
      <c r="S211" s="26">
        <v>5.2</v>
      </c>
      <c r="U211" s="19">
        <f t="shared" si="40"/>
        <v>1.4232400000000001</v>
      </c>
      <c r="V211" s="19">
        <f t="shared" si="41"/>
        <v>5379.8947799999996</v>
      </c>
      <c r="W211" s="19">
        <f t="shared" si="42"/>
        <v>19.114940000000001</v>
      </c>
      <c r="X211" s="19">
        <f t="shared" si="43"/>
        <v>5381.3180199999997</v>
      </c>
      <c r="Y211" s="19">
        <v>5400.4329600000001</v>
      </c>
      <c r="AA211" s="16"/>
      <c r="AC211" s="32"/>
    </row>
    <row r="212" spans="1:29">
      <c r="A212" s="13" t="s">
        <v>5</v>
      </c>
      <c r="B212" s="13">
        <v>34320</v>
      </c>
      <c r="C212" s="13">
        <v>30401</v>
      </c>
      <c r="D212" s="16">
        <v>-105880.42</v>
      </c>
      <c r="E212" s="16">
        <v>244049.29</v>
      </c>
      <c r="F212" s="16">
        <v>62242342.920000002</v>
      </c>
      <c r="G212" s="16">
        <v>62380511.789999999</v>
      </c>
      <c r="I212" s="15">
        <f t="shared" si="33"/>
        <v>-2.7893219780537342E-5</v>
      </c>
      <c r="J212" s="15">
        <f t="shared" si="34"/>
        <v>6.4292533815544882E-5</v>
      </c>
      <c r="K212" s="15">
        <f t="shared" si="35"/>
        <v>1.6397170985184346E-2</v>
      </c>
      <c r="M212" s="16">
        <f t="shared" si="36"/>
        <v>-839.89</v>
      </c>
      <c r="N212" s="16">
        <f t="shared" si="37"/>
        <v>1935.91</v>
      </c>
      <c r="O212" s="16">
        <f t="shared" si="38"/>
        <v>493734.39</v>
      </c>
      <c r="P212" s="16">
        <f t="shared" si="39"/>
        <v>1096.02</v>
      </c>
      <c r="Q212" s="19">
        <v>494830.41000000003</v>
      </c>
      <c r="R212" s="19"/>
      <c r="S212" s="26">
        <v>4.3</v>
      </c>
      <c r="U212" s="19">
        <f t="shared" si="40"/>
        <v>-76.744948749999992</v>
      </c>
      <c r="V212" s="19">
        <f t="shared" si="41"/>
        <v>124.86619499999999</v>
      </c>
      <c r="W212" s="19">
        <f t="shared" si="42"/>
        <v>10615.289385</v>
      </c>
      <c r="X212" s="19">
        <f t="shared" si="43"/>
        <v>48.121246249999999</v>
      </c>
      <c r="Y212" s="19">
        <v>10663.410631250001</v>
      </c>
      <c r="AA212" s="16"/>
      <c r="AC212" s="32"/>
    </row>
    <row r="213" spans="1:29">
      <c r="A213" s="13" t="s">
        <v>5</v>
      </c>
      <c r="B213" s="13">
        <v>34320</v>
      </c>
      <c r="C213" s="13">
        <v>30500</v>
      </c>
      <c r="D213" s="16">
        <v>0</v>
      </c>
      <c r="E213" s="16">
        <v>0</v>
      </c>
      <c r="F213" s="16">
        <v>0</v>
      </c>
      <c r="G213" s="16">
        <v>0</v>
      </c>
      <c r="I213" s="15">
        <f t="shared" si="33"/>
        <v>0</v>
      </c>
      <c r="J213" s="15">
        <f t="shared" si="34"/>
        <v>0</v>
      </c>
      <c r="K213" s="15">
        <f t="shared" si="35"/>
        <v>0</v>
      </c>
      <c r="M213" s="16">
        <f t="shared" si="36"/>
        <v>0</v>
      </c>
      <c r="N213" s="16">
        <f t="shared" si="37"/>
        <v>0</v>
      </c>
      <c r="O213" s="16">
        <f t="shared" si="38"/>
        <v>0</v>
      </c>
      <c r="P213" s="16">
        <f t="shared" si="39"/>
        <v>0</v>
      </c>
      <c r="Q213" s="19">
        <v>0</v>
      </c>
      <c r="R213" s="19"/>
      <c r="S213" s="26">
        <v>4.3</v>
      </c>
      <c r="U213" s="19">
        <f t="shared" si="40"/>
        <v>0</v>
      </c>
      <c r="V213" s="19">
        <f t="shared" si="41"/>
        <v>0</v>
      </c>
      <c r="W213" s="19">
        <f t="shared" si="42"/>
        <v>0</v>
      </c>
      <c r="X213" s="19">
        <f t="shared" si="43"/>
        <v>0</v>
      </c>
      <c r="Y213" s="19">
        <v>0</v>
      </c>
      <c r="AA213" s="16"/>
      <c r="AC213" s="32"/>
    </row>
    <row r="214" spans="1:29">
      <c r="A214" s="13" t="s">
        <v>5</v>
      </c>
      <c r="B214" s="13">
        <v>34320</v>
      </c>
      <c r="C214" s="13">
        <v>30502</v>
      </c>
      <c r="D214" s="16">
        <v>205431.1</v>
      </c>
      <c r="E214" s="16">
        <v>33207450.280000001</v>
      </c>
      <c r="F214" s="16">
        <v>10804968.800000001</v>
      </c>
      <c r="G214" s="16">
        <v>44217850.180000007</v>
      </c>
      <c r="I214" s="15">
        <f t="shared" si="33"/>
        <v>5.4118927957194971E-5</v>
      </c>
      <c r="J214" s="15">
        <f t="shared" si="34"/>
        <v>8.7481963994032741E-3</v>
      </c>
      <c r="K214" s="15">
        <f t="shared" si="35"/>
        <v>2.8464693421148958E-3</v>
      </c>
      <c r="M214" s="16">
        <f t="shared" si="36"/>
        <v>1629.57</v>
      </c>
      <c r="N214" s="16">
        <f t="shared" si="37"/>
        <v>263416.5</v>
      </c>
      <c r="O214" s="16">
        <f t="shared" si="38"/>
        <v>85709.89</v>
      </c>
      <c r="P214" s="16">
        <f t="shared" si="39"/>
        <v>265046.07</v>
      </c>
      <c r="Q214" s="19">
        <v>350755.96</v>
      </c>
      <c r="R214" s="19"/>
      <c r="S214" s="26">
        <v>4.2</v>
      </c>
      <c r="U214" s="19">
        <f t="shared" si="40"/>
        <v>145.43912250000002</v>
      </c>
      <c r="V214" s="19">
        <f t="shared" si="41"/>
        <v>16595.239500000003</v>
      </c>
      <c r="W214" s="19">
        <f t="shared" si="42"/>
        <v>1799.90769</v>
      </c>
      <c r="X214" s="19">
        <f t="shared" si="43"/>
        <v>16740.678622500003</v>
      </c>
      <c r="Y214" s="19">
        <v>18540.586312500003</v>
      </c>
      <c r="AA214" s="16"/>
      <c r="AC214" s="32"/>
    </row>
    <row r="215" spans="1:29">
      <c r="A215" s="13" t="s">
        <v>5</v>
      </c>
      <c r="B215" s="13">
        <v>34320</v>
      </c>
      <c r="C215" s="13">
        <v>30503</v>
      </c>
      <c r="D215" s="16">
        <v>205431.1</v>
      </c>
      <c r="E215" s="16">
        <v>33207450.280000001</v>
      </c>
      <c r="F215" s="16">
        <v>10804968.800000001</v>
      </c>
      <c r="G215" s="16">
        <v>44217850.180000007</v>
      </c>
      <c r="I215" s="15">
        <f t="shared" si="33"/>
        <v>5.4118927957194971E-5</v>
      </c>
      <c r="J215" s="15">
        <f t="shared" si="34"/>
        <v>8.7481963994032741E-3</v>
      </c>
      <c r="K215" s="15">
        <f t="shared" si="35"/>
        <v>2.8464693421148958E-3</v>
      </c>
      <c r="M215" s="16">
        <f t="shared" si="36"/>
        <v>1629.57</v>
      </c>
      <c r="N215" s="16">
        <f t="shared" si="37"/>
        <v>263416.5</v>
      </c>
      <c r="O215" s="16">
        <f t="shared" si="38"/>
        <v>85709.89</v>
      </c>
      <c r="P215" s="16">
        <f t="shared" si="39"/>
        <v>265046.07</v>
      </c>
      <c r="Q215" s="19">
        <v>350755.96</v>
      </c>
      <c r="R215" s="19"/>
      <c r="S215" s="26">
        <v>4.2</v>
      </c>
      <c r="U215" s="19">
        <f t="shared" si="40"/>
        <v>145.43912250000002</v>
      </c>
      <c r="V215" s="19">
        <f t="shared" si="41"/>
        <v>16595.239500000003</v>
      </c>
      <c r="W215" s="19">
        <f t="shared" si="42"/>
        <v>1799.90769</v>
      </c>
      <c r="X215" s="19">
        <f t="shared" si="43"/>
        <v>16740.678622500003</v>
      </c>
      <c r="Y215" s="19">
        <v>18540.586312500003</v>
      </c>
      <c r="AA215" s="16"/>
      <c r="AC215" s="32"/>
    </row>
    <row r="216" spans="1:29">
      <c r="A216" s="13" t="s">
        <v>5</v>
      </c>
      <c r="B216" s="13">
        <v>34320</v>
      </c>
      <c r="C216" s="13">
        <v>30504</v>
      </c>
      <c r="D216" s="16">
        <v>0</v>
      </c>
      <c r="E216" s="16">
        <v>51755888.530000001</v>
      </c>
      <c r="F216" s="16">
        <v>40794022.119999997</v>
      </c>
      <c r="G216" s="16">
        <v>92549910.650000006</v>
      </c>
      <c r="I216" s="15">
        <f t="shared" si="33"/>
        <v>0</v>
      </c>
      <c r="J216" s="15">
        <f t="shared" si="34"/>
        <v>1.3634611325722752E-2</v>
      </c>
      <c r="K216" s="15">
        <f t="shared" si="35"/>
        <v>1.0746808755813983E-2</v>
      </c>
      <c r="M216" s="16">
        <f t="shared" si="36"/>
        <v>0</v>
      </c>
      <c r="N216" s="16">
        <f t="shared" si="37"/>
        <v>410551.09</v>
      </c>
      <c r="O216" s="16">
        <f t="shared" si="38"/>
        <v>323596.62</v>
      </c>
      <c r="P216" s="16">
        <f t="shared" si="39"/>
        <v>410551.09</v>
      </c>
      <c r="Q216" s="19">
        <v>734147.71</v>
      </c>
      <c r="R216" s="19"/>
      <c r="S216" s="26">
        <v>4.3</v>
      </c>
      <c r="U216" s="19">
        <f t="shared" si="40"/>
        <v>0</v>
      </c>
      <c r="V216" s="19">
        <f t="shared" si="41"/>
        <v>26480.545305</v>
      </c>
      <c r="W216" s="19">
        <f t="shared" si="42"/>
        <v>6957.3273300000001</v>
      </c>
      <c r="X216" s="19">
        <f t="shared" si="43"/>
        <v>26480.545305</v>
      </c>
      <c r="Y216" s="19">
        <v>33437.872635</v>
      </c>
      <c r="AA216" s="16"/>
      <c r="AC216" s="32"/>
    </row>
    <row r="217" spans="1:29">
      <c r="A217" s="13" t="s">
        <v>5</v>
      </c>
      <c r="B217" s="13">
        <v>34320</v>
      </c>
      <c r="C217" s="13">
        <v>30600</v>
      </c>
      <c r="D217" s="16">
        <v>0</v>
      </c>
      <c r="E217" s="16">
        <v>0</v>
      </c>
      <c r="F217" s="16">
        <v>0</v>
      </c>
      <c r="G217" s="16">
        <v>0</v>
      </c>
      <c r="I217" s="15">
        <f t="shared" si="33"/>
        <v>0</v>
      </c>
      <c r="J217" s="15">
        <f t="shared" si="34"/>
        <v>0</v>
      </c>
      <c r="K217" s="15">
        <f t="shared" si="35"/>
        <v>0</v>
      </c>
      <c r="M217" s="16">
        <f t="shared" si="36"/>
        <v>0</v>
      </c>
      <c r="N217" s="16">
        <f t="shared" si="37"/>
        <v>0</v>
      </c>
      <c r="O217" s="16">
        <f t="shared" si="38"/>
        <v>0</v>
      </c>
      <c r="P217" s="16">
        <f t="shared" si="39"/>
        <v>0</v>
      </c>
      <c r="Q217" s="19">
        <v>0</v>
      </c>
      <c r="R217" s="19"/>
      <c r="S217" s="26">
        <v>4.2</v>
      </c>
      <c r="U217" s="19">
        <f t="shared" si="40"/>
        <v>0</v>
      </c>
      <c r="V217" s="19">
        <f t="shared" si="41"/>
        <v>0</v>
      </c>
      <c r="W217" s="19">
        <f t="shared" si="42"/>
        <v>0</v>
      </c>
      <c r="X217" s="19">
        <f t="shared" si="43"/>
        <v>0</v>
      </c>
      <c r="Y217" s="19">
        <v>0</v>
      </c>
      <c r="AA217" s="16"/>
      <c r="AC217" s="32"/>
    </row>
    <row r="218" spans="1:29">
      <c r="A218" s="13" t="s">
        <v>5</v>
      </c>
      <c r="B218" s="13">
        <v>34320</v>
      </c>
      <c r="C218" s="13">
        <v>30601</v>
      </c>
      <c r="D218" s="16">
        <v>0</v>
      </c>
      <c r="E218" s="16">
        <v>0</v>
      </c>
      <c r="F218" s="16">
        <v>0</v>
      </c>
      <c r="G218" s="16">
        <v>0</v>
      </c>
      <c r="I218" s="15">
        <f t="shared" si="33"/>
        <v>0</v>
      </c>
      <c r="J218" s="15">
        <f t="shared" si="34"/>
        <v>0</v>
      </c>
      <c r="K218" s="15">
        <f t="shared" si="35"/>
        <v>0</v>
      </c>
      <c r="M218" s="16">
        <f t="shared" si="36"/>
        <v>0</v>
      </c>
      <c r="N218" s="16">
        <f t="shared" si="37"/>
        <v>0</v>
      </c>
      <c r="O218" s="16">
        <f t="shared" si="38"/>
        <v>0</v>
      </c>
      <c r="P218" s="16">
        <f t="shared" si="39"/>
        <v>0</v>
      </c>
      <c r="Q218" s="19">
        <v>0</v>
      </c>
      <c r="R218" s="19"/>
      <c r="S218" s="26">
        <v>4</v>
      </c>
      <c r="U218" s="19">
        <f t="shared" si="40"/>
        <v>0</v>
      </c>
      <c r="V218" s="19">
        <f t="shared" si="41"/>
        <v>0</v>
      </c>
      <c r="W218" s="19">
        <f t="shared" si="42"/>
        <v>0</v>
      </c>
      <c r="X218" s="19">
        <f t="shared" si="43"/>
        <v>0</v>
      </c>
      <c r="Y218" s="19">
        <v>0</v>
      </c>
      <c r="AA218" s="16"/>
      <c r="AC218" s="32"/>
    </row>
    <row r="219" spans="1:29">
      <c r="A219" s="13" t="s">
        <v>5</v>
      </c>
      <c r="B219" s="13">
        <v>34320</v>
      </c>
      <c r="C219" s="13">
        <v>30602</v>
      </c>
      <c r="D219" s="16">
        <v>0</v>
      </c>
      <c r="E219" s="16">
        <v>0</v>
      </c>
      <c r="F219" s="16">
        <v>0</v>
      </c>
      <c r="G219" s="16">
        <v>0</v>
      </c>
      <c r="I219" s="15">
        <f t="shared" si="33"/>
        <v>0</v>
      </c>
      <c r="J219" s="15">
        <f t="shared" si="34"/>
        <v>0</v>
      </c>
      <c r="K219" s="15">
        <f t="shared" si="35"/>
        <v>0</v>
      </c>
      <c r="M219" s="16">
        <f t="shared" si="36"/>
        <v>0</v>
      </c>
      <c r="N219" s="16">
        <f t="shared" si="37"/>
        <v>0</v>
      </c>
      <c r="O219" s="16">
        <f t="shared" si="38"/>
        <v>0</v>
      </c>
      <c r="P219" s="16">
        <f t="shared" si="39"/>
        <v>0</v>
      </c>
      <c r="Q219" s="19">
        <v>0</v>
      </c>
      <c r="R219" s="19"/>
      <c r="S219" s="26">
        <v>3.3</v>
      </c>
      <c r="U219" s="19">
        <f t="shared" si="40"/>
        <v>0</v>
      </c>
      <c r="V219" s="19">
        <f t="shared" si="41"/>
        <v>0</v>
      </c>
      <c r="W219" s="19">
        <f t="shared" si="42"/>
        <v>0</v>
      </c>
      <c r="X219" s="19">
        <f t="shared" si="43"/>
        <v>0</v>
      </c>
      <c r="Y219" s="19">
        <v>0</v>
      </c>
      <c r="AA219" s="16"/>
      <c r="AC219" s="32"/>
    </row>
    <row r="220" spans="1:29">
      <c r="A220" s="13" t="s">
        <v>5</v>
      </c>
      <c r="B220" s="13">
        <v>34320</v>
      </c>
      <c r="C220" s="13">
        <v>30700</v>
      </c>
      <c r="D220" s="16">
        <v>0</v>
      </c>
      <c r="E220" s="16">
        <v>0</v>
      </c>
      <c r="F220" s="16">
        <v>0</v>
      </c>
      <c r="G220" s="16">
        <v>0</v>
      </c>
      <c r="I220" s="15">
        <f t="shared" si="33"/>
        <v>0</v>
      </c>
      <c r="J220" s="15">
        <f t="shared" si="34"/>
        <v>0</v>
      </c>
      <c r="K220" s="15">
        <f t="shared" si="35"/>
        <v>0</v>
      </c>
      <c r="M220" s="16">
        <f t="shared" si="36"/>
        <v>0</v>
      </c>
      <c r="N220" s="16">
        <f t="shared" si="37"/>
        <v>0</v>
      </c>
      <c r="O220" s="16">
        <f t="shared" si="38"/>
        <v>0</v>
      </c>
      <c r="P220" s="16">
        <f t="shared" si="39"/>
        <v>0</v>
      </c>
      <c r="Q220" s="19">
        <v>0</v>
      </c>
      <c r="R220" s="19"/>
      <c r="S220" s="26">
        <v>4.5</v>
      </c>
      <c r="U220" s="19">
        <f t="shared" si="40"/>
        <v>0</v>
      </c>
      <c r="V220" s="19">
        <f t="shared" si="41"/>
        <v>0</v>
      </c>
      <c r="W220" s="19">
        <f t="shared" si="42"/>
        <v>0</v>
      </c>
      <c r="X220" s="19">
        <f t="shared" si="43"/>
        <v>0</v>
      </c>
      <c r="Y220" s="19">
        <v>0</v>
      </c>
      <c r="AA220" s="16"/>
      <c r="AC220" s="32"/>
    </row>
    <row r="221" spans="1:29">
      <c r="A221" s="13" t="s">
        <v>5</v>
      </c>
      <c r="B221" s="13">
        <v>34320</v>
      </c>
      <c r="C221" s="13">
        <v>30701</v>
      </c>
      <c r="D221" s="16">
        <v>0</v>
      </c>
      <c r="E221" s="16">
        <v>34726920.439999998</v>
      </c>
      <c r="F221" s="16">
        <v>47949182.25</v>
      </c>
      <c r="G221" s="16">
        <v>82676102.689999998</v>
      </c>
      <c r="I221" s="15">
        <f t="shared" si="33"/>
        <v>0</v>
      </c>
      <c r="J221" s="15">
        <f t="shared" si="34"/>
        <v>9.1484867941981577E-3</v>
      </c>
      <c r="K221" s="15">
        <f t="shared" si="35"/>
        <v>1.263176967749363E-2</v>
      </c>
      <c r="M221" s="16">
        <f t="shared" si="36"/>
        <v>0</v>
      </c>
      <c r="N221" s="16">
        <f t="shared" si="37"/>
        <v>275469.62</v>
      </c>
      <c r="O221" s="16">
        <f t="shared" si="38"/>
        <v>380354.58</v>
      </c>
      <c r="P221" s="16">
        <f t="shared" si="39"/>
        <v>275469.62</v>
      </c>
      <c r="Q221" s="19">
        <v>655824.19999999995</v>
      </c>
      <c r="R221" s="19"/>
      <c r="S221" s="26">
        <v>4.8</v>
      </c>
      <c r="U221" s="19">
        <f t="shared" si="40"/>
        <v>0</v>
      </c>
      <c r="V221" s="19">
        <f t="shared" si="41"/>
        <v>19833.812639999996</v>
      </c>
      <c r="W221" s="19">
        <f t="shared" si="42"/>
        <v>9128.5099200000004</v>
      </c>
      <c r="X221" s="19">
        <f t="shared" si="43"/>
        <v>19833.812639999996</v>
      </c>
      <c r="Y221" s="19">
        <v>28962.322559999997</v>
      </c>
      <c r="AA221" s="16"/>
      <c r="AC221" s="32"/>
    </row>
    <row r="222" spans="1:29">
      <c r="A222" s="13" t="s">
        <v>5</v>
      </c>
      <c r="B222" s="13">
        <v>34320</v>
      </c>
      <c r="C222" s="13">
        <v>30702</v>
      </c>
      <c r="D222" s="16">
        <v>0</v>
      </c>
      <c r="E222" s="16">
        <v>34726920.439999998</v>
      </c>
      <c r="F222" s="16">
        <v>47949182.25</v>
      </c>
      <c r="G222" s="16">
        <v>82676102.689999998</v>
      </c>
      <c r="I222" s="15">
        <f t="shared" si="33"/>
        <v>0</v>
      </c>
      <c r="J222" s="15">
        <f t="shared" si="34"/>
        <v>9.1484867941981577E-3</v>
      </c>
      <c r="K222" s="15">
        <f t="shared" si="35"/>
        <v>1.263176967749363E-2</v>
      </c>
      <c r="M222" s="16">
        <f t="shared" si="36"/>
        <v>0</v>
      </c>
      <c r="N222" s="16">
        <f t="shared" si="37"/>
        <v>275469.62</v>
      </c>
      <c r="O222" s="16">
        <f t="shared" si="38"/>
        <v>380354.58</v>
      </c>
      <c r="P222" s="16">
        <f t="shared" si="39"/>
        <v>275469.62</v>
      </c>
      <c r="Q222" s="19">
        <v>655824.19999999995</v>
      </c>
      <c r="R222" s="19"/>
      <c r="S222" s="26">
        <v>4.2</v>
      </c>
      <c r="U222" s="19">
        <f t="shared" si="40"/>
        <v>0</v>
      </c>
      <c r="V222" s="19">
        <f t="shared" si="41"/>
        <v>17354.586060000001</v>
      </c>
      <c r="W222" s="19">
        <f t="shared" si="42"/>
        <v>7987.4461799999999</v>
      </c>
      <c r="X222" s="19">
        <f t="shared" si="43"/>
        <v>17354.586060000001</v>
      </c>
      <c r="Y222" s="19">
        <v>25342.03224</v>
      </c>
      <c r="AA222" s="16"/>
      <c r="AC222" s="32"/>
    </row>
    <row r="223" spans="1:29">
      <c r="A223" s="13" t="s">
        <v>5</v>
      </c>
      <c r="B223" s="13">
        <v>34320</v>
      </c>
      <c r="C223" s="13">
        <v>30801</v>
      </c>
      <c r="D223" s="16">
        <v>0</v>
      </c>
      <c r="E223" s="16">
        <v>0</v>
      </c>
      <c r="F223" s="16">
        <v>69853671.040000007</v>
      </c>
      <c r="G223" s="16">
        <v>69853671.040000007</v>
      </c>
      <c r="I223" s="15">
        <f t="shared" si="33"/>
        <v>0</v>
      </c>
      <c r="J223" s="15">
        <f t="shared" si="34"/>
        <v>0</v>
      </c>
      <c r="K223" s="15">
        <f t="shared" si="35"/>
        <v>1.8402305155155948E-2</v>
      </c>
      <c r="M223" s="16">
        <f t="shared" si="36"/>
        <v>0</v>
      </c>
      <c r="N223" s="16">
        <f t="shared" si="37"/>
        <v>0</v>
      </c>
      <c r="O223" s="16">
        <f t="shared" si="38"/>
        <v>554110.88</v>
      </c>
      <c r="P223" s="16">
        <f t="shared" si="39"/>
        <v>0</v>
      </c>
      <c r="Q223" s="19">
        <v>554110.88</v>
      </c>
      <c r="R223" s="19"/>
      <c r="S223" s="26">
        <v>5.7</v>
      </c>
      <c r="U223" s="19">
        <f t="shared" si="40"/>
        <v>0</v>
      </c>
      <c r="V223" s="19">
        <f t="shared" si="41"/>
        <v>0</v>
      </c>
      <c r="W223" s="19">
        <f t="shared" si="42"/>
        <v>15792.160080000001</v>
      </c>
      <c r="X223" s="19">
        <f t="shared" si="43"/>
        <v>0</v>
      </c>
      <c r="Y223" s="19">
        <v>15792.160080000001</v>
      </c>
      <c r="AA223" s="16"/>
      <c r="AC223" s="32"/>
    </row>
    <row r="224" spans="1:29">
      <c r="A224" s="13" t="s">
        <v>5</v>
      </c>
      <c r="B224" s="13">
        <v>34320</v>
      </c>
      <c r="C224" s="13">
        <v>30900</v>
      </c>
      <c r="D224" s="16">
        <v>0</v>
      </c>
      <c r="E224" s="16">
        <v>0</v>
      </c>
      <c r="F224" s="16">
        <v>0</v>
      </c>
      <c r="G224" s="16">
        <v>0</v>
      </c>
      <c r="I224" s="15">
        <f t="shared" si="33"/>
        <v>0</v>
      </c>
      <c r="J224" s="15">
        <f t="shared" si="34"/>
        <v>0</v>
      </c>
      <c r="K224" s="15">
        <f t="shared" si="35"/>
        <v>0</v>
      </c>
      <c r="M224" s="16">
        <f t="shared" si="36"/>
        <v>0</v>
      </c>
      <c r="N224" s="16">
        <f t="shared" si="37"/>
        <v>0</v>
      </c>
      <c r="O224" s="16">
        <f t="shared" si="38"/>
        <v>0</v>
      </c>
      <c r="P224" s="16">
        <f t="shared" si="39"/>
        <v>0</v>
      </c>
      <c r="Q224" s="19">
        <v>0</v>
      </c>
      <c r="R224" s="19"/>
      <c r="S224" s="26">
        <v>3.3</v>
      </c>
      <c r="U224" s="19">
        <f t="shared" si="40"/>
        <v>0</v>
      </c>
      <c r="V224" s="19">
        <f t="shared" si="41"/>
        <v>0</v>
      </c>
      <c r="W224" s="19">
        <f t="shared" si="42"/>
        <v>0</v>
      </c>
      <c r="X224" s="19">
        <f t="shared" si="43"/>
        <v>0</v>
      </c>
      <c r="Y224" s="19">
        <v>0</v>
      </c>
      <c r="AA224" s="16"/>
      <c r="AC224" s="32"/>
    </row>
    <row r="225" spans="1:29">
      <c r="A225" s="13" t="s">
        <v>5</v>
      </c>
      <c r="B225" s="13">
        <v>34320</v>
      </c>
      <c r="C225" s="13">
        <v>30901</v>
      </c>
      <c r="D225" s="16">
        <v>5677340</v>
      </c>
      <c r="E225" s="16">
        <v>7826882.0599999996</v>
      </c>
      <c r="F225" s="16">
        <v>24394.53</v>
      </c>
      <c r="G225" s="16">
        <v>13528616.589999998</v>
      </c>
      <c r="I225" s="15">
        <f t="shared" si="33"/>
        <v>1.4956428430189064E-3</v>
      </c>
      <c r="J225" s="15">
        <f t="shared" si="34"/>
        <v>2.0619198667319685E-3</v>
      </c>
      <c r="K225" s="15">
        <f t="shared" si="35"/>
        <v>6.4265138609472049E-6</v>
      </c>
      <c r="M225" s="16">
        <f t="shared" si="36"/>
        <v>45035.23</v>
      </c>
      <c r="N225" s="16">
        <f t="shared" si="37"/>
        <v>62086.37</v>
      </c>
      <c r="O225" s="16">
        <f t="shared" si="38"/>
        <v>193.51</v>
      </c>
      <c r="P225" s="16">
        <f t="shared" si="39"/>
        <v>107121.60000000001</v>
      </c>
      <c r="Q225" s="19">
        <v>107315.11</v>
      </c>
      <c r="R225" s="19"/>
      <c r="S225" s="26">
        <v>3.3</v>
      </c>
      <c r="U225" s="19">
        <f t="shared" si="40"/>
        <v>3158.0955037499998</v>
      </c>
      <c r="V225" s="19">
        <f t="shared" si="41"/>
        <v>3073.2753149999999</v>
      </c>
      <c r="W225" s="19">
        <f t="shared" si="42"/>
        <v>3.1929149999999997</v>
      </c>
      <c r="X225" s="19">
        <f t="shared" si="43"/>
        <v>6231.3708187499997</v>
      </c>
      <c r="Y225" s="19">
        <v>6234.5637337499993</v>
      </c>
      <c r="AA225" s="16"/>
      <c r="AC225" s="32"/>
    </row>
    <row r="226" spans="1:29">
      <c r="A226" s="13" t="s">
        <v>5</v>
      </c>
      <c r="B226" s="13">
        <v>34320</v>
      </c>
      <c r="C226" s="13">
        <v>30902</v>
      </c>
      <c r="D226" s="16">
        <v>5677340</v>
      </c>
      <c r="E226" s="16">
        <v>7826882.0599999996</v>
      </c>
      <c r="F226" s="16">
        <v>24394.53</v>
      </c>
      <c r="G226" s="16">
        <v>13528616.589999998</v>
      </c>
      <c r="I226" s="15">
        <f t="shared" si="33"/>
        <v>1.4956428430189064E-3</v>
      </c>
      <c r="J226" s="15">
        <f t="shared" si="34"/>
        <v>2.0619198667319685E-3</v>
      </c>
      <c r="K226" s="15">
        <f t="shared" si="35"/>
        <v>6.4265138609472049E-6</v>
      </c>
      <c r="M226" s="16">
        <f t="shared" si="36"/>
        <v>45035.23</v>
      </c>
      <c r="N226" s="16">
        <f t="shared" si="37"/>
        <v>62086.37</v>
      </c>
      <c r="O226" s="16">
        <f t="shared" si="38"/>
        <v>193.51</v>
      </c>
      <c r="P226" s="16">
        <f t="shared" si="39"/>
        <v>107121.60000000001</v>
      </c>
      <c r="Q226" s="19">
        <v>107315.11</v>
      </c>
      <c r="R226" s="19"/>
      <c r="S226" s="26">
        <v>3.3</v>
      </c>
      <c r="U226" s="19">
        <f t="shared" si="40"/>
        <v>3158.0955037499998</v>
      </c>
      <c r="V226" s="19">
        <f t="shared" si="41"/>
        <v>3073.2753149999999</v>
      </c>
      <c r="W226" s="19">
        <f t="shared" si="42"/>
        <v>3.1929149999999997</v>
      </c>
      <c r="X226" s="19">
        <f t="shared" si="43"/>
        <v>6231.3708187499997</v>
      </c>
      <c r="Y226" s="19">
        <v>6234.5637337499993</v>
      </c>
      <c r="AA226" s="16"/>
      <c r="AC226" s="32"/>
    </row>
    <row r="227" spans="1:29">
      <c r="A227" s="13" t="s">
        <v>5</v>
      </c>
      <c r="B227" s="13">
        <v>34320</v>
      </c>
      <c r="C227" s="13">
        <v>30903</v>
      </c>
      <c r="D227" s="16">
        <v>545827.89</v>
      </c>
      <c r="E227" s="16">
        <v>1764150.53</v>
      </c>
      <c r="F227" s="16">
        <v>23199199.699999999</v>
      </c>
      <c r="G227" s="16">
        <v>25509178.119999997</v>
      </c>
      <c r="I227" s="15">
        <f t="shared" si="33"/>
        <v>1.4379332173141137E-4</v>
      </c>
      <c r="J227" s="15">
        <f t="shared" si="34"/>
        <v>4.6474918081399223E-4</v>
      </c>
      <c r="K227" s="15">
        <f t="shared" si="35"/>
        <v>6.1116151217068841E-3</v>
      </c>
      <c r="M227" s="16">
        <f t="shared" si="36"/>
        <v>4329.75</v>
      </c>
      <c r="N227" s="16">
        <f t="shared" si="37"/>
        <v>13994.04</v>
      </c>
      <c r="O227" s="16">
        <f t="shared" si="38"/>
        <v>184026.53</v>
      </c>
      <c r="P227" s="16">
        <f t="shared" si="39"/>
        <v>18323.79</v>
      </c>
      <c r="Q227" s="19">
        <v>202350.32</v>
      </c>
      <c r="R227" s="19"/>
      <c r="S227" s="26">
        <v>3.3</v>
      </c>
      <c r="U227" s="19">
        <f t="shared" si="40"/>
        <v>303.62371874999997</v>
      </c>
      <c r="V227" s="19">
        <f t="shared" si="41"/>
        <v>692.70497999999998</v>
      </c>
      <c r="W227" s="19">
        <f t="shared" si="42"/>
        <v>3036.4377450000002</v>
      </c>
      <c r="X227" s="19">
        <f t="shared" si="43"/>
        <v>996.32869874999994</v>
      </c>
      <c r="Y227" s="19">
        <v>4032.7664437500002</v>
      </c>
      <c r="AA227" s="16"/>
      <c r="AC227" s="32"/>
    </row>
    <row r="228" spans="1:29">
      <c r="A228" s="13" t="s">
        <v>5</v>
      </c>
      <c r="B228" s="13">
        <v>34320</v>
      </c>
      <c r="C228" s="13">
        <v>31001</v>
      </c>
      <c r="D228" s="16">
        <v>2755328.07</v>
      </c>
      <c r="E228" s="16">
        <v>3589972.47</v>
      </c>
      <c r="F228" s="16">
        <v>44960875.060000002</v>
      </c>
      <c r="G228" s="16">
        <v>51306175.600000001</v>
      </c>
      <c r="I228" s="15">
        <f t="shared" si="33"/>
        <v>7.2586575897596347E-4</v>
      </c>
      <c r="J228" s="15">
        <f t="shared" si="34"/>
        <v>9.4574512560290666E-4</v>
      </c>
      <c r="K228" s="15">
        <f t="shared" si="35"/>
        <v>1.1844527718853592E-2</v>
      </c>
      <c r="M228" s="16">
        <f t="shared" si="36"/>
        <v>21856.51</v>
      </c>
      <c r="N228" s="16">
        <f t="shared" si="37"/>
        <v>28477.279999999999</v>
      </c>
      <c r="O228" s="16">
        <f t="shared" si="38"/>
        <v>356649.98</v>
      </c>
      <c r="P228" s="16">
        <f t="shared" si="39"/>
        <v>50333.789999999994</v>
      </c>
      <c r="Q228" s="19">
        <v>406983.76999999996</v>
      </c>
      <c r="R228" s="19"/>
      <c r="S228" s="26">
        <v>3.3</v>
      </c>
      <c r="U228" s="19">
        <f t="shared" si="40"/>
        <v>1532.6877637499999</v>
      </c>
      <c r="V228" s="19">
        <f t="shared" si="41"/>
        <v>1409.6253599999995</v>
      </c>
      <c r="W228" s="19">
        <f t="shared" si="42"/>
        <v>5884.7246699999996</v>
      </c>
      <c r="X228" s="19">
        <f t="shared" si="43"/>
        <v>2942.3131237499992</v>
      </c>
      <c r="Y228" s="19">
        <v>8827.0377937499979</v>
      </c>
      <c r="AA228" s="16"/>
      <c r="AC228" s="32"/>
    </row>
    <row r="229" spans="1:29">
      <c r="A229" s="13" t="s">
        <v>5</v>
      </c>
      <c r="B229" s="13">
        <v>34320</v>
      </c>
      <c r="C229" s="13">
        <v>31101</v>
      </c>
      <c r="D229" s="16">
        <v>0</v>
      </c>
      <c r="E229" s="16">
        <v>6613484.7400000002</v>
      </c>
      <c r="F229" s="16">
        <v>30089.45</v>
      </c>
      <c r="G229" s="16">
        <v>6643574.1900000004</v>
      </c>
      <c r="I229" s="15">
        <f t="shared" si="33"/>
        <v>0</v>
      </c>
      <c r="J229" s="15">
        <f t="shared" si="34"/>
        <v>1.7422615377616548E-3</v>
      </c>
      <c r="K229" s="15">
        <f t="shared" si="35"/>
        <v>7.9267879927704236E-6</v>
      </c>
      <c r="M229" s="16">
        <f t="shared" si="36"/>
        <v>0</v>
      </c>
      <c r="N229" s="16">
        <f t="shared" si="37"/>
        <v>52461.15</v>
      </c>
      <c r="O229" s="16">
        <f t="shared" si="38"/>
        <v>238.68</v>
      </c>
      <c r="P229" s="16">
        <f t="shared" si="39"/>
        <v>52461.15</v>
      </c>
      <c r="Q229" s="19">
        <v>52699.83</v>
      </c>
      <c r="R229" s="19"/>
      <c r="S229" s="26">
        <v>3.3</v>
      </c>
      <c r="U229" s="19">
        <f t="shared" si="40"/>
        <v>0</v>
      </c>
      <c r="V229" s="19">
        <f t="shared" si="41"/>
        <v>2596.8269249999998</v>
      </c>
      <c r="W229" s="19">
        <f t="shared" si="42"/>
        <v>3.9382199999999998</v>
      </c>
      <c r="X229" s="19">
        <f t="shared" si="43"/>
        <v>2596.8269249999998</v>
      </c>
      <c r="Y229" s="19">
        <v>2600.7651449999998</v>
      </c>
      <c r="AA229" s="16"/>
      <c r="AC229" s="32"/>
    </row>
    <row r="230" spans="1:29">
      <c r="A230" s="13" t="s">
        <v>5</v>
      </c>
      <c r="B230" s="13">
        <v>34320</v>
      </c>
      <c r="C230" s="13">
        <v>31201</v>
      </c>
      <c r="D230" s="16">
        <v>32.07</v>
      </c>
      <c r="E230" s="16">
        <v>189857131.03</v>
      </c>
      <c r="F230" s="16">
        <v>0.01</v>
      </c>
      <c r="G230" s="16">
        <v>189857163.10999998</v>
      </c>
      <c r="I230" s="15">
        <f t="shared" si="33"/>
        <v>8.4485456174223022E-9</v>
      </c>
      <c r="J230" s="15">
        <f t="shared" si="34"/>
        <v>5.0016109519796639E-2</v>
      </c>
      <c r="K230" s="15">
        <f t="shared" si="35"/>
        <v>2.6344077385164646E-12</v>
      </c>
      <c r="M230" s="16">
        <f t="shared" si="36"/>
        <v>0.25</v>
      </c>
      <c r="N230" s="16">
        <f t="shared" si="37"/>
        <v>1506032.55</v>
      </c>
      <c r="O230" s="16">
        <f t="shared" si="38"/>
        <v>0</v>
      </c>
      <c r="P230" s="16">
        <f t="shared" si="39"/>
        <v>1506032.8</v>
      </c>
      <c r="Q230" s="19">
        <v>1506032.8</v>
      </c>
      <c r="R230" s="19"/>
      <c r="S230" s="26">
        <v>3.3</v>
      </c>
      <c r="U230" s="19">
        <f t="shared" si="40"/>
        <v>1.7531249999999998E-2</v>
      </c>
      <c r="V230" s="19">
        <f t="shared" si="41"/>
        <v>74548.611225000001</v>
      </c>
      <c r="W230" s="19">
        <f t="shared" si="42"/>
        <v>0</v>
      </c>
      <c r="X230" s="19">
        <f t="shared" si="43"/>
        <v>74548.628756250007</v>
      </c>
      <c r="Y230" s="19">
        <v>74548.628756250007</v>
      </c>
      <c r="AA230" s="16"/>
      <c r="AC230" s="32"/>
    </row>
    <row r="231" spans="1:29">
      <c r="A231" s="13" t="s">
        <v>5</v>
      </c>
      <c r="B231" s="13">
        <v>34320</v>
      </c>
      <c r="C231" s="13">
        <v>40101</v>
      </c>
      <c r="D231" s="16">
        <v>0</v>
      </c>
      <c r="E231" s="16">
        <v>0</v>
      </c>
      <c r="F231" s="16">
        <v>0</v>
      </c>
      <c r="G231" s="16">
        <v>0</v>
      </c>
      <c r="I231" s="15">
        <f t="shared" si="33"/>
        <v>0</v>
      </c>
      <c r="J231" s="15">
        <f t="shared" si="34"/>
        <v>0</v>
      </c>
      <c r="K231" s="15">
        <f t="shared" si="35"/>
        <v>0</v>
      </c>
      <c r="M231" s="16">
        <f t="shared" si="36"/>
        <v>0</v>
      </c>
      <c r="N231" s="16">
        <f t="shared" si="37"/>
        <v>0</v>
      </c>
      <c r="O231" s="16">
        <f t="shared" si="38"/>
        <v>0</v>
      </c>
      <c r="P231" s="16">
        <f t="shared" si="39"/>
        <v>0</v>
      </c>
      <c r="Q231" s="19">
        <v>0</v>
      </c>
      <c r="R231" s="19"/>
      <c r="S231" s="26">
        <v>3.3</v>
      </c>
      <c r="U231" s="19">
        <f t="shared" si="40"/>
        <v>0</v>
      </c>
      <c r="V231" s="19">
        <f t="shared" si="41"/>
        <v>0</v>
      </c>
      <c r="W231" s="19">
        <f t="shared" si="42"/>
        <v>0</v>
      </c>
      <c r="X231" s="19">
        <f t="shared" si="43"/>
        <v>0</v>
      </c>
      <c r="Y231" s="19">
        <v>0</v>
      </c>
      <c r="AA231" s="16"/>
      <c r="AC231" s="32"/>
    </row>
    <row r="232" spans="1:29">
      <c r="A232" s="13" t="s">
        <v>5</v>
      </c>
      <c r="B232" s="13">
        <v>34320</v>
      </c>
      <c r="C232" s="13">
        <v>40102</v>
      </c>
      <c r="D232" s="16">
        <v>0</v>
      </c>
      <c r="E232" s="16">
        <v>0</v>
      </c>
      <c r="F232" s="16">
        <v>0</v>
      </c>
      <c r="G232" s="16">
        <v>0</v>
      </c>
      <c r="I232" s="15">
        <f t="shared" si="33"/>
        <v>0</v>
      </c>
      <c r="J232" s="15">
        <f t="shared" si="34"/>
        <v>0</v>
      </c>
      <c r="K232" s="15">
        <f t="shared" si="35"/>
        <v>0</v>
      </c>
      <c r="M232" s="16">
        <f t="shared" si="36"/>
        <v>0</v>
      </c>
      <c r="N232" s="16">
        <f t="shared" si="37"/>
        <v>0</v>
      </c>
      <c r="O232" s="16">
        <f t="shared" si="38"/>
        <v>0</v>
      </c>
      <c r="P232" s="16">
        <f t="shared" si="39"/>
        <v>0</v>
      </c>
      <c r="Q232" s="19">
        <v>0</v>
      </c>
      <c r="R232" s="19"/>
      <c r="S232" s="26">
        <v>3.3</v>
      </c>
      <c r="U232" s="19">
        <f t="shared" si="40"/>
        <v>0</v>
      </c>
      <c r="V232" s="19">
        <f t="shared" si="41"/>
        <v>0</v>
      </c>
      <c r="W232" s="19">
        <f t="shared" si="42"/>
        <v>0</v>
      </c>
      <c r="X232" s="19">
        <f t="shared" si="43"/>
        <v>0</v>
      </c>
      <c r="Y232" s="19">
        <v>0</v>
      </c>
      <c r="AA232" s="16"/>
      <c r="AC232" s="32"/>
    </row>
    <row r="233" spans="1:29">
      <c r="A233" s="13" t="s">
        <v>5</v>
      </c>
      <c r="B233" s="13">
        <v>34320</v>
      </c>
      <c r="C233" s="13">
        <v>40103</v>
      </c>
      <c r="D233" s="16">
        <v>0</v>
      </c>
      <c r="E233" s="16">
        <v>0</v>
      </c>
      <c r="F233" s="16">
        <v>0</v>
      </c>
      <c r="G233" s="16">
        <v>0</v>
      </c>
      <c r="I233" s="15">
        <f t="shared" si="33"/>
        <v>0</v>
      </c>
      <c r="J233" s="15">
        <f t="shared" si="34"/>
        <v>0</v>
      </c>
      <c r="K233" s="15">
        <f t="shared" si="35"/>
        <v>0</v>
      </c>
      <c r="M233" s="16">
        <f t="shared" si="36"/>
        <v>0</v>
      </c>
      <c r="N233" s="16">
        <f t="shared" si="37"/>
        <v>0</v>
      </c>
      <c r="O233" s="16">
        <f t="shared" si="38"/>
        <v>0</v>
      </c>
      <c r="P233" s="16">
        <f t="shared" si="39"/>
        <v>0</v>
      </c>
      <c r="Q233" s="19">
        <v>0</v>
      </c>
      <c r="R233" s="19"/>
      <c r="S233" s="26">
        <v>3.3</v>
      </c>
      <c r="U233" s="19">
        <f t="shared" si="40"/>
        <v>0</v>
      </c>
      <c r="V233" s="19">
        <f t="shared" si="41"/>
        <v>0</v>
      </c>
      <c r="W233" s="19">
        <f t="shared" si="42"/>
        <v>0</v>
      </c>
      <c r="X233" s="19">
        <f t="shared" si="43"/>
        <v>0</v>
      </c>
      <c r="Y233" s="19">
        <v>0</v>
      </c>
      <c r="AA233" s="16"/>
      <c r="AC233" s="32"/>
    </row>
    <row r="234" spans="1:29">
      <c r="A234" s="13" t="s">
        <v>5</v>
      </c>
      <c r="B234" s="13">
        <v>34320</v>
      </c>
      <c r="C234" s="13">
        <v>40104</v>
      </c>
      <c r="D234" s="16">
        <v>0</v>
      </c>
      <c r="E234" s="16">
        <v>0</v>
      </c>
      <c r="F234" s="16">
        <v>0</v>
      </c>
      <c r="G234" s="16">
        <v>0</v>
      </c>
      <c r="I234" s="15">
        <f t="shared" si="33"/>
        <v>0</v>
      </c>
      <c r="J234" s="15">
        <f t="shared" si="34"/>
        <v>0</v>
      </c>
      <c r="K234" s="15">
        <f t="shared" si="35"/>
        <v>0</v>
      </c>
      <c r="M234" s="16">
        <f t="shared" si="36"/>
        <v>0</v>
      </c>
      <c r="N234" s="16">
        <f t="shared" si="37"/>
        <v>0</v>
      </c>
      <c r="O234" s="16">
        <f t="shared" si="38"/>
        <v>0</v>
      </c>
      <c r="P234" s="16">
        <f t="shared" si="39"/>
        <v>0</v>
      </c>
      <c r="Q234" s="19">
        <v>0</v>
      </c>
      <c r="R234" s="19"/>
      <c r="S234" s="26">
        <v>3.3</v>
      </c>
      <c r="U234" s="19">
        <f t="shared" si="40"/>
        <v>0</v>
      </c>
      <c r="V234" s="19">
        <f t="shared" si="41"/>
        <v>0</v>
      </c>
      <c r="W234" s="19">
        <f t="shared" si="42"/>
        <v>0</v>
      </c>
      <c r="X234" s="19">
        <f t="shared" si="43"/>
        <v>0</v>
      </c>
      <c r="Y234" s="19">
        <v>0</v>
      </c>
      <c r="AA234" s="16"/>
      <c r="AC234" s="32"/>
    </row>
    <row r="235" spans="1:29">
      <c r="A235" s="13" t="s">
        <v>5</v>
      </c>
      <c r="B235" s="13">
        <v>34320</v>
      </c>
      <c r="C235" s="13">
        <v>40105</v>
      </c>
      <c r="D235" s="16">
        <v>0</v>
      </c>
      <c r="E235" s="16">
        <v>0</v>
      </c>
      <c r="F235" s="16">
        <v>0</v>
      </c>
      <c r="G235" s="16">
        <v>0</v>
      </c>
      <c r="I235" s="15">
        <f t="shared" si="33"/>
        <v>0</v>
      </c>
      <c r="J235" s="15">
        <f t="shared" si="34"/>
        <v>0</v>
      </c>
      <c r="K235" s="15">
        <f t="shared" si="35"/>
        <v>0</v>
      </c>
      <c r="M235" s="16">
        <f t="shared" si="36"/>
        <v>0</v>
      </c>
      <c r="N235" s="16">
        <f t="shared" si="37"/>
        <v>0</v>
      </c>
      <c r="O235" s="16">
        <f t="shared" si="38"/>
        <v>0</v>
      </c>
      <c r="P235" s="16">
        <f t="shared" si="39"/>
        <v>0</v>
      </c>
      <c r="Q235" s="19">
        <v>0</v>
      </c>
      <c r="R235" s="19"/>
      <c r="S235" s="26">
        <v>3.3</v>
      </c>
      <c r="U235" s="19">
        <f t="shared" si="40"/>
        <v>0</v>
      </c>
      <c r="V235" s="19">
        <f t="shared" si="41"/>
        <v>0</v>
      </c>
      <c r="W235" s="19">
        <f t="shared" si="42"/>
        <v>0</v>
      </c>
      <c r="X235" s="19">
        <f t="shared" si="43"/>
        <v>0</v>
      </c>
      <c r="Y235" s="19">
        <v>0</v>
      </c>
      <c r="AA235" s="16"/>
      <c r="AC235" s="32"/>
    </row>
    <row r="236" spans="1:29">
      <c r="A236" s="13" t="s">
        <v>5</v>
      </c>
      <c r="B236" s="13">
        <v>34320</v>
      </c>
      <c r="C236" s="13">
        <v>40106</v>
      </c>
      <c r="D236" s="16">
        <v>0</v>
      </c>
      <c r="E236" s="16">
        <v>0</v>
      </c>
      <c r="F236" s="16">
        <v>0</v>
      </c>
      <c r="G236" s="16">
        <v>0</v>
      </c>
      <c r="I236" s="15">
        <f t="shared" si="33"/>
        <v>0</v>
      </c>
      <c r="J236" s="15">
        <f t="shared" si="34"/>
        <v>0</v>
      </c>
      <c r="K236" s="15">
        <f t="shared" si="35"/>
        <v>0</v>
      </c>
      <c r="M236" s="16">
        <f t="shared" si="36"/>
        <v>0</v>
      </c>
      <c r="N236" s="16">
        <f t="shared" si="37"/>
        <v>0</v>
      </c>
      <c r="O236" s="16">
        <f t="shared" si="38"/>
        <v>0</v>
      </c>
      <c r="P236" s="16">
        <f t="shared" si="39"/>
        <v>0</v>
      </c>
      <c r="Q236" s="19">
        <v>0</v>
      </c>
      <c r="R236" s="19"/>
      <c r="S236" s="26">
        <v>3.3</v>
      </c>
      <c r="U236" s="19">
        <f t="shared" si="40"/>
        <v>0</v>
      </c>
      <c r="V236" s="19">
        <f t="shared" si="41"/>
        <v>0</v>
      </c>
      <c r="W236" s="19">
        <f t="shared" si="42"/>
        <v>0</v>
      </c>
      <c r="X236" s="19">
        <f t="shared" si="43"/>
        <v>0</v>
      </c>
      <c r="Y236" s="19">
        <v>0</v>
      </c>
      <c r="AA236" s="16"/>
      <c r="AC236" s="32"/>
    </row>
    <row r="237" spans="1:29">
      <c r="A237" s="13" t="s">
        <v>5</v>
      </c>
      <c r="B237" s="13">
        <v>34400</v>
      </c>
      <c r="C237" s="13">
        <v>30200</v>
      </c>
      <c r="D237" s="16">
        <v>2695.55</v>
      </c>
      <c r="E237" s="16">
        <v>30992.6</v>
      </c>
      <c r="F237" s="16">
        <v>26817.029999999995</v>
      </c>
      <c r="G237" s="16">
        <v>60505.179999999993</v>
      </c>
      <c r="I237" s="15">
        <f t="shared" si="33"/>
        <v>7.1011777795580563E-7</v>
      </c>
      <c r="J237" s="15">
        <f t="shared" si="34"/>
        <v>8.1647145276745379E-6</v>
      </c>
      <c r="K237" s="15">
        <f t="shared" si="35"/>
        <v>7.0646991356028166E-6</v>
      </c>
      <c r="M237" s="16">
        <f t="shared" si="36"/>
        <v>21.38</v>
      </c>
      <c r="N237" s="16">
        <f t="shared" si="37"/>
        <v>245.85</v>
      </c>
      <c r="O237" s="16">
        <f t="shared" si="38"/>
        <v>212.72</v>
      </c>
      <c r="P237" s="16">
        <f t="shared" si="39"/>
        <v>267.23</v>
      </c>
      <c r="Q237" s="19">
        <v>479.95000000000005</v>
      </c>
      <c r="R237" s="19"/>
      <c r="S237" s="26">
        <v>3.4</v>
      </c>
      <c r="U237" s="19">
        <f t="shared" si="40"/>
        <v>1.5447049999999998</v>
      </c>
      <c r="V237" s="19">
        <f t="shared" si="41"/>
        <v>12.538349999999998</v>
      </c>
      <c r="W237" s="19">
        <f t="shared" si="42"/>
        <v>3.6162399999999995</v>
      </c>
      <c r="X237" s="19">
        <f t="shared" si="43"/>
        <v>14.083054999999998</v>
      </c>
      <c r="Y237" s="19">
        <v>17.699294999999999</v>
      </c>
      <c r="AA237" s="16"/>
      <c r="AC237" s="32"/>
    </row>
    <row r="238" spans="1:29">
      <c r="A238" s="13" t="s">
        <v>5</v>
      </c>
      <c r="B238" s="13">
        <v>34400</v>
      </c>
      <c r="C238" s="13">
        <v>30201</v>
      </c>
      <c r="D238" s="16">
        <v>114088.35</v>
      </c>
      <c r="E238" s="16">
        <v>1311752.6600000001</v>
      </c>
      <c r="F238" s="16">
        <v>1135022.72</v>
      </c>
      <c r="G238" s="16">
        <v>2560863.7300000004</v>
      </c>
      <c r="I238" s="15">
        <f t="shared" si="33"/>
        <v>3.0055523211457489E-5</v>
      </c>
      <c r="J238" s="15">
        <f t="shared" si="34"/>
        <v>3.4556913585235573E-4</v>
      </c>
      <c r="K238" s="15">
        <f t="shared" si="35"/>
        <v>2.990112636960006E-4</v>
      </c>
      <c r="M238" s="16">
        <f t="shared" si="36"/>
        <v>905</v>
      </c>
      <c r="N238" s="16">
        <f t="shared" si="37"/>
        <v>10405.41</v>
      </c>
      <c r="O238" s="16">
        <f t="shared" si="38"/>
        <v>9003.51</v>
      </c>
      <c r="P238" s="16">
        <f t="shared" si="39"/>
        <v>11310.41</v>
      </c>
      <c r="Q238" s="19">
        <v>20313.919999999998</v>
      </c>
      <c r="R238" s="19"/>
      <c r="S238" s="26">
        <v>3.4</v>
      </c>
      <c r="U238" s="19">
        <f t="shared" si="40"/>
        <v>65.386250000000004</v>
      </c>
      <c r="V238" s="19">
        <f t="shared" si="41"/>
        <v>530.67590999999993</v>
      </c>
      <c r="W238" s="19">
        <f t="shared" si="42"/>
        <v>153.05967000000001</v>
      </c>
      <c r="X238" s="19">
        <f t="shared" si="43"/>
        <v>596.06215999999995</v>
      </c>
      <c r="Y238" s="19">
        <v>749.12182999999993</v>
      </c>
      <c r="AA238" s="16"/>
      <c r="AC238" s="32"/>
    </row>
    <row r="239" spans="1:29">
      <c r="A239" s="13" t="s">
        <v>5</v>
      </c>
      <c r="B239" s="13">
        <v>34400</v>
      </c>
      <c r="C239" s="13">
        <v>30202</v>
      </c>
      <c r="D239" s="16">
        <v>125846.51</v>
      </c>
      <c r="E239" s="16">
        <v>1446944.31</v>
      </c>
      <c r="F239" s="16">
        <v>1252000.27</v>
      </c>
      <c r="G239" s="16">
        <v>2824791.09</v>
      </c>
      <c r="I239" s="15">
        <f t="shared" si="33"/>
        <v>3.3153101980928963E-5</v>
      </c>
      <c r="J239" s="15">
        <f t="shared" si="34"/>
        <v>3.8118412874663663E-4</v>
      </c>
      <c r="K239" s="15">
        <f t="shared" si="35"/>
        <v>3.2982791999127027E-4</v>
      </c>
      <c r="M239" s="16">
        <f t="shared" si="36"/>
        <v>998.27</v>
      </c>
      <c r="N239" s="16">
        <f t="shared" si="37"/>
        <v>11477.82</v>
      </c>
      <c r="O239" s="16">
        <f t="shared" si="38"/>
        <v>9931.43</v>
      </c>
      <c r="P239" s="16">
        <f t="shared" si="39"/>
        <v>12476.09</v>
      </c>
      <c r="Q239" s="19">
        <v>22407.52</v>
      </c>
      <c r="R239" s="19"/>
      <c r="S239" s="26">
        <v>3.4</v>
      </c>
      <c r="U239" s="19">
        <f t="shared" si="40"/>
        <v>72.125007499999995</v>
      </c>
      <c r="V239" s="19">
        <f t="shared" si="41"/>
        <v>585.36882000000003</v>
      </c>
      <c r="W239" s="19">
        <f t="shared" si="42"/>
        <v>168.83431000000002</v>
      </c>
      <c r="X239" s="19">
        <f t="shared" si="43"/>
        <v>657.49382750000007</v>
      </c>
      <c r="Y239" s="19">
        <v>826.32813750000014</v>
      </c>
      <c r="AA239" s="16"/>
      <c r="AC239" s="32"/>
    </row>
    <row r="240" spans="1:29">
      <c r="A240" s="13" t="s">
        <v>5</v>
      </c>
      <c r="B240" s="13">
        <v>34400</v>
      </c>
      <c r="C240" s="13">
        <v>30203</v>
      </c>
      <c r="D240" s="16"/>
      <c r="E240" s="16">
        <v>37920861.149999999</v>
      </c>
      <c r="F240" s="16"/>
      <c r="G240" s="16">
        <v>37920861.149999999</v>
      </c>
      <c r="I240" s="15">
        <f t="shared" si="33"/>
        <v>0</v>
      </c>
      <c r="J240" s="15">
        <f t="shared" si="34"/>
        <v>9.9899010064768354E-3</v>
      </c>
      <c r="K240" s="15">
        <f t="shared" si="35"/>
        <v>0</v>
      </c>
      <c r="M240" s="16">
        <f t="shared" si="36"/>
        <v>0</v>
      </c>
      <c r="N240" s="16">
        <f t="shared" si="37"/>
        <v>300805.40999999997</v>
      </c>
      <c r="O240" s="16">
        <f t="shared" si="38"/>
        <v>0</v>
      </c>
      <c r="P240" s="16">
        <f t="shared" si="39"/>
        <v>300805.40999999997</v>
      </c>
      <c r="Q240" s="19">
        <v>300805.40999999997</v>
      </c>
      <c r="R240" s="19"/>
      <c r="S240" s="26">
        <v>3.3</v>
      </c>
      <c r="U240" s="19">
        <f t="shared" si="40"/>
        <v>0</v>
      </c>
      <c r="V240" s="19">
        <f t="shared" si="41"/>
        <v>14889.867794999996</v>
      </c>
      <c r="W240" s="19">
        <f t="shared" si="42"/>
        <v>0</v>
      </c>
      <c r="X240" s="19">
        <f t="shared" si="43"/>
        <v>14889.867794999996</v>
      </c>
      <c r="Y240" s="19">
        <v>14889.867794999996</v>
      </c>
      <c r="AA240" s="16"/>
      <c r="AC240" s="32"/>
    </row>
    <row r="241" spans="1:29">
      <c r="A241" s="13" t="s">
        <v>5</v>
      </c>
      <c r="B241" s="13">
        <v>34400</v>
      </c>
      <c r="C241" s="13">
        <v>30300</v>
      </c>
      <c r="D241" s="16">
        <v>11886.09</v>
      </c>
      <c r="E241" s="16">
        <v>6102.5199999999995</v>
      </c>
      <c r="F241" s="16">
        <v>15781.040000000003</v>
      </c>
      <c r="G241" s="16">
        <v>33769.65</v>
      </c>
      <c r="I241" s="15">
        <f t="shared" si="33"/>
        <v>3.1312807476703162E-6</v>
      </c>
      <c r="J241" s="15">
        <f t="shared" si="34"/>
        <v>1.6076525912451493E-6</v>
      </c>
      <c r="K241" s="15">
        <f t="shared" si="35"/>
        <v>4.1573693897837876E-6</v>
      </c>
      <c r="M241" s="16">
        <f t="shared" si="36"/>
        <v>94.29</v>
      </c>
      <c r="N241" s="16">
        <f t="shared" si="37"/>
        <v>48.41</v>
      </c>
      <c r="O241" s="16">
        <f t="shared" si="38"/>
        <v>125.18</v>
      </c>
      <c r="P241" s="16">
        <f t="shared" si="39"/>
        <v>142.69999999999999</v>
      </c>
      <c r="Q241" s="19">
        <v>267.88</v>
      </c>
      <c r="R241" s="19"/>
      <c r="S241" s="26">
        <v>3.4</v>
      </c>
      <c r="U241" s="19">
        <f t="shared" si="40"/>
        <v>6.8124525000000009</v>
      </c>
      <c r="V241" s="19">
        <f t="shared" si="41"/>
        <v>2.4689099999999997</v>
      </c>
      <c r="W241" s="19">
        <f t="shared" si="42"/>
        <v>2.1280600000000001</v>
      </c>
      <c r="X241" s="19">
        <f t="shared" si="43"/>
        <v>9.2813625000000002</v>
      </c>
      <c r="Y241" s="19">
        <v>11.4094225</v>
      </c>
      <c r="AA241" s="16"/>
      <c r="AC241" s="32"/>
    </row>
    <row r="242" spans="1:29">
      <c r="A242" s="13" t="s">
        <v>5</v>
      </c>
      <c r="B242" s="13">
        <v>34400</v>
      </c>
      <c r="C242" s="13">
        <v>30301</v>
      </c>
      <c r="D242" s="16">
        <v>2950833.24</v>
      </c>
      <c r="E242" s="16">
        <v>1515007.52</v>
      </c>
      <c r="F242" s="16">
        <v>3917789.4999999995</v>
      </c>
      <c r="G242" s="16">
        <v>8383630.2599999998</v>
      </c>
      <c r="I242" s="15">
        <f t="shared" si="33"/>
        <v>7.773697922527612E-4</v>
      </c>
      <c r="J242" s="15">
        <f t="shared" si="34"/>
        <v>3.9911475345986373E-4</v>
      </c>
      <c r="K242" s="15">
        <f t="shared" si="35"/>
        <v>1.0321054976678548E-3</v>
      </c>
      <c r="M242" s="16">
        <f t="shared" si="36"/>
        <v>23407.34</v>
      </c>
      <c r="N242" s="16">
        <f t="shared" si="37"/>
        <v>12017.72</v>
      </c>
      <c r="O242" s="16">
        <f t="shared" si="38"/>
        <v>31077.68</v>
      </c>
      <c r="P242" s="16">
        <f t="shared" si="39"/>
        <v>35425.06</v>
      </c>
      <c r="Q242" s="19">
        <v>66502.739999999991</v>
      </c>
      <c r="R242" s="19"/>
      <c r="S242" s="26">
        <v>3.4</v>
      </c>
      <c r="U242" s="19">
        <f t="shared" si="40"/>
        <v>1691.1803149999998</v>
      </c>
      <c r="V242" s="19">
        <f t="shared" si="41"/>
        <v>612.90371999999991</v>
      </c>
      <c r="W242" s="19">
        <f t="shared" si="42"/>
        <v>528.32056</v>
      </c>
      <c r="X242" s="19">
        <f t="shared" si="43"/>
        <v>2304.0840349999999</v>
      </c>
      <c r="Y242" s="19">
        <v>2832.404595</v>
      </c>
      <c r="AA242" s="16"/>
      <c r="AC242" s="32"/>
    </row>
    <row r="243" spans="1:29">
      <c r="A243" s="13" t="s">
        <v>5</v>
      </c>
      <c r="B243" s="13">
        <v>34400</v>
      </c>
      <c r="C243" s="13">
        <v>30302</v>
      </c>
      <c r="D243" s="16">
        <v>78975</v>
      </c>
      <c r="E243" s="16">
        <v>33182997.52</v>
      </c>
      <c r="F243" s="16">
        <v>1219683.33</v>
      </c>
      <c r="G243" s="16">
        <v>34481655.850000001</v>
      </c>
      <c r="I243" s="15">
        <f t="shared" si="33"/>
        <v>2.080523511493378E-5</v>
      </c>
      <c r="J243" s="15">
        <f t="shared" si="34"/>
        <v>8.7417545453860653E-3</v>
      </c>
      <c r="K243" s="15">
        <f t="shared" si="35"/>
        <v>3.2131432030915307E-4</v>
      </c>
      <c r="M243" s="16">
        <f t="shared" si="36"/>
        <v>626.47</v>
      </c>
      <c r="N243" s="16">
        <f t="shared" si="37"/>
        <v>263222.53000000003</v>
      </c>
      <c r="O243" s="16">
        <f t="shared" si="38"/>
        <v>9675.08</v>
      </c>
      <c r="P243" s="16">
        <f t="shared" si="39"/>
        <v>263849</v>
      </c>
      <c r="Q243" s="19">
        <v>273524.08</v>
      </c>
      <c r="R243" s="19"/>
      <c r="S243" s="26">
        <v>3.4</v>
      </c>
      <c r="U243" s="19">
        <f t="shared" si="40"/>
        <v>45.262457500000004</v>
      </c>
      <c r="V243" s="19">
        <f t="shared" si="41"/>
        <v>13424.349029999999</v>
      </c>
      <c r="W243" s="19">
        <f t="shared" si="42"/>
        <v>164.47636</v>
      </c>
      <c r="X243" s="19">
        <f t="shared" si="43"/>
        <v>13469.6114875</v>
      </c>
      <c r="Y243" s="19">
        <v>13634.087847500001</v>
      </c>
      <c r="AA243" s="16"/>
      <c r="AC243" s="32"/>
    </row>
    <row r="244" spans="1:29">
      <c r="A244" s="13" t="s">
        <v>5</v>
      </c>
      <c r="B244" s="13">
        <v>34400</v>
      </c>
      <c r="C244" s="13">
        <v>30401</v>
      </c>
      <c r="D244" s="16">
        <v>46620.22</v>
      </c>
      <c r="E244" s="16">
        <v>144911.15000000002</v>
      </c>
      <c r="F244" s="16">
        <v>4400691.13</v>
      </c>
      <c r="G244" s="16">
        <v>4592222.5</v>
      </c>
      <c r="I244" s="15">
        <f t="shared" si="33"/>
        <v>1.2281666833934005E-5</v>
      </c>
      <c r="J244" s="15">
        <f t="shared" si="34"/>
        <v>3.8175505495732024E-5</v>
      </c>
      <c r="K244" s="15">
        <f t="shared" si="35"/>
        <v>1.1593214767692765E-3</v>
      </c>
      <c r="M244" s="16">
        <f t="shared" si="36"/>
        <v>369.81</v>
      </c>
      <c r="N244" s="16">
        <f t="shared" si="37"/>
        <v>1149.5</v>
      </c>
      <c r="O244" s="16">
        <f t="shared" si="38"/>
        <v>34908.269999999997</v>
      </c>
      <c r="P244" s="16">
        <f t="shared" si="39"/>
        <v>1519.31</v>
      </c>
      <c r="Q244" s="19">
        <v>36427.579999999994</v>
      </c>
      <c r="R244" s="19"/>
      <c r="S244" s="26">
        <v>3.4</v>
      </c>
      <c r="U244" s="19">
        <f t="shared" si="40"/>
        <v>26.7187725</v>
      </c>
      <c r="V244" s="19">
        <f t="shared" si="41"/>
        <v>58.624499999999998</v>
      </c>
      <c r="W244" s="19">
        <f t="shared" si="42"/>
        <v>593.44058999999993</v>
      </c>
      <c r="X244" s="19">
        <f t="shared" si="43"/>
        <v>85.343272499999998</v>
      </c>
      <c r="Y244" s="19">
        <v>678.78386249999994</v>
      </c>
      <c r="AA244" s="16"/>
      <c r="AC244" s="32"/>
    </row>
    <row r="245" spans="1:29">
      <c r="A245" s="13" t="s">
        <v>5</v>
      </c>
      <c r="B245" s="13">
        <v>34400</v>
      </c>
      <c r="C245" s="13">
        <v>30500</v>
      </c>
      <c r="D245" s="16">
        <v>0</v>
      </c>
      <c r="E245" s="16">
        <v>0</v>
      </c>
      <c r="F245" s="16">
        <v>0</v>
      </c>
      <c r="G245" s="16">
        <v>0</v>
      </c>
      <c r="I245" s="15">
        <f t="shared" si="33"/>
        <v>0</v>
      </c>
      <c r="J245" s="15">
        <f t="shared" si="34"/>
        <v>0</v>
      </c>
      <c r="K245" s="15">
        <f t="shared" si="35"/>
        <v>0</v>
      </c>
      <c r="M245" s="16">
        <f t="shared" si="36"/>
        <v>0</v>
      </c>
      <c r="N245" s="16">
        <f t="shared" si="37"/>
        <v>0</v>
      </c>
      <c r="O245" s="16">
        <f t="shared" si="38"/>
        <v>0</v>
      </c>
      <c r="P245" s="16">
        <f t="shared" si="39"/>
        <v>0</v>
      </c>
      <c r="Q245" s="19">
        <v>0</v>
      </c>
      <c r="R245" s="19"/>
      <c r="S245" s="26">
        <v>3.4</v>
      </c>
      <c r="U245" s="19">
        <f t="shared" si="40"/>
        <v>0</v>
      </c>
      <c r="V245" s="19">
        <f t="shared" si="41"/>
        <v>0</v>
      </c>
      <c r="W245" s="19">
        <f t="shared" si="42"/>
        <v>0</v>
      </c>
      <c r="X245" s="19">
        <f t="shared" si="43"/>
        <v>0</v>
      </c>
      <c r="Y245" s="19">
        <v>0</v>
      </c>
      <c r="AA245" s="16"/>
      <c r="AC245" s="32"/>
    </row>
    <row r="246" spans="1:29">
      <c r="A246" s="13" t="s">
        <v>5</v>
      </c>
      <c r="B246" s="13">
        <v>34400</v>
      </c>
      <c r="C246" s="13">
        <v>30502</v>
      </c>
      <c r="D246" s="16">
        <v>245211.05</v>
      </c>
      <c r="E246" s="16">
        <v>1702892.0499999998</v>
      </c>
      <c r="F246" s="16">
        <v>738528.88</v>
      </c>
      <c r="G246" s="16">
        <v>2686631.98</v>
      </c>
      <c r="I246" s="15">
        <f t="shared" si="33"/>
        <v>6.4598588768974771E-5</v>
      </c>
      <c r="J246" s="15">
        <f t="shared" si="34"/>
        <v>4.4861119943781654E-4</v>
      </c>
      <c r="K246" s="15">
        <f t="shared" si="35"/>
        <v>1.9455861965898973E-4</v>
      </c>
      <c r="M246" s="16">
        <f t="shared" si="36"/>
        <v>1945.12</v>
      </c>
      <c r="N246" s="16">
        <f t="shared" si="37"/>
        <v>13508.11</v>
      </c>
      <c r="O246" s="16">
        <f t="shared" si="38"/>
        <v>5858.34</v>
      </c>
      <c r="P246" s="16">
        <f t="shared" si="39"/>
        <v>15453.23</v>
      </c>
      <c r="Q246" s="19">
        <v>21311.57</v>
      </c>
      <c r="R246" s="19"/>
      <c r="S246" s="26">
        <v>3.4</v>
      </c>
      <c r="U246" s="19">
        <f t="shared" si="40"/>
        <v>140.53491999999997</v>
      </c>
      <c r="V246" s="19">
        <f t="shared" si="41"/>
        <v>688.91361000000006</v>
      </c>
      <c r="W246" s="19">
        <f t="shared" si="42"/>
        <v>99.59178</v>
      </c>
      <c r="X246" s="19">
        <f t="shared" si="43"/>
        <v>829.44853000000001</v>
      </c>
      <c r="Y246" s="19">
        <v>929.04030999999998</v>
      </c>
      <c r="AA246" s="16"/>
      <c r="AC246" s="32"/>
    </row>
    <row r="247" spans="1:29">
      <c r="A247" s="13" t="s">
        <v>5</v>
      </c>
      <c r="B247" s="13">
        <v>34400</v>
      </c>
      <c r="C247" s="13">
        <v>30503</v>
      </c>
      <c r="D247" s="16">
        <v>302739.23</v>
      </c>
      <c r="E247" s="16">
        <v>2102402.0499999998</v>
      </c>
      <c r="F247" s="16">
        <v>911792.77999999991</v>
      </c>
      <c r="G247" s="16">
        <v>3316934.0599999996</v>
      </c>
      <c r="I247" s="15">
        <f t="shared" si="33"/>
        <v>7.9753857026451576E-5</v>
      </c>
      <c r="J247" s="15">
        <f t="shared" si="34"/>
        <v>5.5385842299928779E-4</v>
      </c>
      <c r="K247" s="15">
        <f t="shared" si="35"/>
        <v>2.40203395555544E-4</v>
      </c>
      <c r="M247" s="16">
        <f t="shared" si="36"/>
        <v>2401.46</v>
      </c>
      <c r="N247" s="16">
        <f t="shared" si="37"/>
        <v>16677.2</v>
      </c>
      <c r="O247" s="16">
        <f t="shared" si="38"/>
        <v>7232.75</v>
      </c>
      <c r="P247" s="16">
        <f t="shared" si="39"/>
        <v>19078.66</v>
      </c>
      <c r="Q247" s="19">
        <v>26311.41</v>
      </c>
      <c r="R247" s="19"/>
      <c r="S247" s="26">
        <v>3.4</v>
      </c>
      <c r="U247" s="19">
        <f t="shared" si="40"/>
        <v>173.50548500000002</v>
      </c>
      <c r="V247" s="19">
        <f t="shared" si="41"/>
        <v>850.53719999999998</v>
      </c>
      <c r="W247" s="19">
        <f t="shared" si="42"/>
        <v>122.95675</v>
      </c>
      <c r="X247" s="19">
        <f t="shared" si="43"/>
        <v>1024.0426849999999</v>
      </c>
      <c r="Y247" s="19">
        <v>1146.9994349999999</v>
      </c>
      <c r="AA247" s="16"/>
      <c r="AC247" s="32"/>
    </row>
    <row r="248" spans="1:29">
      <c r="A248" s="13" t="s">
        <v>5</v>
      </c>
      <c r="B248" s="13">
        <v>34400</v>
      </c>
      <c r="C248" s="13">
        <v>30504</v>
      </c>
      <c r="D248" s="16">
        <v>86340.11</v>
      </c>
      <c r="E248" s="16">
        <v>1317457.3500000001</v>
      </c>
      <c r="F248" s="16">
        <v>3850238.8200000003</v>
      </c>
      <c r="G248" s="16">
        <v>5254036.28</v>
      </c>
      <c r="I248" s="15">
        <f t="shared" si="33"/>
        <v>2.2745505392836278E-5</v>
      </c>
      <c r="J248" s="15">
        <f t="shared" si="34"/>
        <v>3.4707198380053947E-4</v>
      </c>
      <c r="K248" s="15">
        <f t="shared" si="35"/>
        <v>1.0143098942544501E-3</v>
      </c>
      <c r="M248" s="16">
        <f t="shared" si="36"/>
        <v>684.89</v>
      </c>
      <c r="N248" s="16">
        <f t="shared" si="37"/>
        <v>10450.67</v>
      </c>
      <c r="O248" s="16">
        <f t="shared" si="38"/>
        <v>30541.83</v>
      </c>
      <c r="P248" s="16">
        <f t="shared" si="39"/>
        <v>11135.56</v>
      </c>
      <c r="Q248" s="19">
        <v>41677.39</v>
      </c>
      <c r="R248" s="19"/>
      <c r="S248" s="26">
        <v>3.4</v>
      </c>
      <c r="U248" s="19">
        <f t="shared" si="40"/>
        <v>49.483302500000001</v>
      </c>
      <c r="V248" s="19">
        <f t="shared" si="41"/>
        <v>532.98416999999995</v>
      </c>
      <c r="W248" s="19">
        <f t="shared" si="42"/>
        <v>519.21111000000008</v>
      </c>
      <c r="X248" s="19">
        <f t="shared" si="43"/>
        <v>582.46747249999999</v>
      </c>
      <c r="Y248" s="19">
        <v>1101.6785825000002</v>
      </c>
      <c r="AA248" s="16"/>
      <c r="AC248" s="32"/>
    </row>
    <row r="249" spans="1:29">
      <c r="A249" s="13" t="s">
        <v>5</v>
      </c>
      <c r="B249" s="13">
        <v>34400</v>
      </c>
      <c r="C249" s="13">
        <v>30700</v>
      </c>
      <c r="D249" s="16">
        <v>2114.71</v>
      </c>
      <c r="E249" s="16">
        <v>8803.02</v>
      </c>
      <c r="F249" s="16">
        <v>6909.94</v>
      </c>
      <c r="G249" s="16">
        <v>17827.669999999998</v>
      </c>
      <c r="I249" s="15">
        <f t="shared" si="33"/>
        <v>5.5710083887181523E-7</v>
      </c>
      <c r="J249" s="15">
        <f t="shared" si="34"/>
        <v>2.3190744010315208E-6</v>
      </c>
      <c r="K249" s="15">
        <f t="shared" si="35"/>
        <v>1.8203599408684456E-6</v>
      </c>
      <c r="M249" s="16">
        <f t="shared" si="36"/>
        <v>16.77</v>
      </c>
      <c r="N249" s="16">
        <f t="shared" si="37"/>
        <v>69.83</v>
      </c>
      <c r="O249" s="16">
        <f t="shared" si="38"/>
        <v>54.81</v>
      </c>
      <c r="P249" s="16">
        <f t="shared" si="39"/>
        <v>86.6</v>
      </c>
      <c r="Q249" s="19">
        <v>141.41</v>
      </c>
      <c r="R249" s="19"/>
      <c r="S249" s="26">
        <v>3.4</v>
      </c>
      <c r="U249" s="19">
        <f t="shared" si="40"/>
        <v>1.2116324999999999</v>
      </c>
      <c r="V249" s="19">
        <f t="shared" si="41"/>
        <v>3.5613299999999999</v>
      </c>
      <c r="W249" s="19">
        <f t="shared" si="42"/>
        <v>0.9317700000000001</v>
      </c>
      <c r="X249" s="19">
        <f t="shared" si="43"/>
        <v>4.7729625000000002</v>
      </c>
      <c r="Y249" s="19">
        <v>5.7047325000000004</v>
      </c>
      <c r="AA249" s="16"/>
      <c r="AC249" s="32"/>
    </row>
    <row r="250" spans="1:29">
      <c r="A250" s="13" t="s">
        <v>5</v>
      </c>
      <c r="B250" s="13">
        <v>34400</v>
      </c>
      <c r="C250" s="13">
        <v>30701</v>
      </c>
      <c r="D250" s="16">
        <v>346163.35</v>
      </c>
      <c r="E250" s="16">
        <v>1440990.8900000001</v>
      </c>
      <c r="F250" s="16">
        <v>1131108.6399999999</v>
      </c>
      <c r="G250" s="16">
        <v>2918262.88</v>
      </c>
      <c r="I250" s="15">
        <f t="shared" si="33"/>
        <v>9.1193540803078337E-5</v>
      </c>
      <c r="J250" s="15">
        <f t="shared" si="34"/>
        <v>3.7961575517477279E-4</v>
      </c>
      <c r="K250" s="15">
        <f t="shared" si="35"/>
        <v>2.9798013543188336E-4</v>
      </c>
      <c r="M250" s="16">
        <f t="shared" si="36"/>
        <v>2745.92</v>
      </c>
      <c r="N250" s="16">
        <f t="shared" si="37"/>
        <v>11430.59</v>
      </c>
      <c r="O250" s="16">
        <f t="shared" si="38"/>
        <v>8972.4599999999991</v>
      </c>
      <c r="P250" s="16">
        <f t="shared" si="39"/>
        <v>14176.51</v>
      </c>
      <c r="Q250" s="19">
        <v>23148.97</v>
      </c>
      <c r="R250" s="19"/>
      <c r="S250" s="26">
        <v>3.4</v>
      </c>
      <c r="U250" s="19">
        <f t="shared" si="40"/>
        <v>198.39272</v>
      </c>
      <c r="V250" s="19">
        <f t="shared" si="41"/>
        <v>582.96009000000004</v>
      </c>
      <c r="W250" s="19">
        <f t="shared" si="42"/>
        <v>152.53181999999998</v>
      </c>
      <c r="X250" s="19">
        <f t="shared" si="43"/>
        <v>781.35281000000009</v>
      </c>
      <c r="Y250" s="19">
        <v>933.88463000000002</v>
      </c>
      <c r="AA250" s="16"/>
      <c r="AC250" s="32"/>
    </row>
    <row r="251" spans="1:29">
      <c r="A251" s="13" t="s">
        <v>5</v>
      </c>
      <c r="B251" s="13">
        <v>34400</v>
      </c>
      <c r="C251" s="13">
        <v>30702</v>
      </c>
      <c r="D251" s="16">
        <v>344184.27</v>
      </c>
      <c r="E251" s="16">
        <v>1432752.5</v>
      </c>
      <c r="F251" s="16">
        <v>1124641.8999999999</v>
      </c>
      <c r="G251" s="16">
        <v>2901578.67</v>
      </c>
      <c r="I251" s="15">
        <f t="shared" si="33"/>
        <v>9.0672170436364026E-5</v>
      </c>
      <c r="J251" s="15">
        <f t="shared" si="34"/>
        <v>3.7744542733788108E-4</v>
      </c>
      <c r="K251" s="15">
        <f t="shared" si="35"/>
        <v>2.9627653244198595E-4</v>
      </c>
      <c r="M251" s="16">
        <f t="shared" si="36"/>
        <v>2730.23</v>
      </c>
      <c r="N251" s="16">
        <f t="shared" si="37"/>
        <v>11365.24</v>
      </c>
      <c r="O251" s="16">
        <f t="shared" si="38"/>
        <v>8921.17</v>
      </c>
      <c r="P251" s="16">
        <f t="shared" si="39"/>
        <v>14095.47</v>
      </c>
      <c r="Q251" s="19">
        <v>23016.639999999999</v>
      </c>
      <c r="R251" s="19"/>
      <c r="S251" s="26">
        <v>3.4</v>
      </c>
      <c r="U251" s="19">
        <f t="shared" si="40"/>
        <v>197.2591175</v>
      </c>
      <c r="V251" s="19">
        <f t="shared" si="41"/>
        <v>579.62723999999992</v>
      </c>
      <c r="W251" s="19">
        <f t="shared" si="42"/>
        <v>151.65988999999999</v>
      </c>
      <c r="X251" s="19">
        <f t="shared" si="43"/>
        <v>776.88635749999992</v>
      </c>
      <c r="Y251" s="19">
        <v>928.54624749999994</v>
      </c>
      <c r="AA251" s="16"/>
      <c r="AC251" s="32"/>
    </row>
    <row r="252" spans="1:29">
      <c r="A252" s="13" t="s">
        <v>5</v>
      </c>
      <c r="B252" s="13">
        <v>34400</v>
      </c>
      <c r="C252" s="13">
        <v>30801</v>
      </c>
      <c r="D252" s="16">
        <v>168789.28999999998</v>
      </c>
      <c r="E252" s="16">
        <v>414485.54000000004</v>
      </c>
      <c r="F252" s="16">
        <v>2937548.88</v>
      </c>
      <c r="G252" s="16">
        <v>3520823.71</v>
      </c>
      <c r="I252" s="15">
        <f t="shared" si="33"/>
        <v>4.4465981175469962E-5</v>
      </c>
      <c r="J252" s="15">
        <f t="shared" si="34"/>
        <v>1.0919239140791757E-4</v>
      </c>
      <c r="K252" s="15">
        <f t="shared" si="35"/>
        <v>7.7387015017423726E-4</v>
      </c>
      <c r="M252" s="16">
        <f t="shared" si="36"/>
        <v>1338.91</v>
      </c>
      <c r="N252" s="16">
        <f t="shared" si="37"/>
        <v>3287.89</v>
      </c>
      <c r="O252" s="16">
        <f t="shared" si="38"/>
        <v>23301.97</v>
      </c>
      <c r="P252" s="16">
        <f t="shared" si="39"/>
        <v>4626.8</v>
      </c>
      <c r="Q252" s="19">
        <v>27928.77</v>
      </c>
      <c r="R252" s="19"/>
      <c r="S252" s="26">
        <v>3.4</v>
      </c>
      <c r="U252" s="19">
        <f t="shared" si="40"/>
        <v>96.736247500000005</v>
      </c>
      <c r="V252" s="19">
        <f t="shared" si="41"/>
        <v>167.68238999999997</v>
      </c>
      <c r="W252" s="19">
        <f t="shared" si="42"/>
        <v>396.13348999999999</v>
      </c>
      <c r="X252" s="19">
        <f t="shared" si="43"/>
        <v>264.41863749999999</v>
      </c>
      <c r="Y252" s="19">
        <v>660.55212749999998</v>
      </c>
      <c r="AA252" s="16"/>
      <c r="AC252" s="32"/>
    </row>
    <row r="253" spans="1:29">
      <c r="A253" s="13" t="s">
        <v>5</v>
      </c>
      <c r="B253" s="13">
        <v>34400</v>
      </c>
      <c r="C253" s="13">
        <v>30900</v>
      </c>
      <c r="D253" s="16">
        <v>0</v>
      </c>
      <c r="E253" s="16">
        <v>0</v>
      </c>
      <c r="F253" s="16">
        <v>0</v>
      </c>
      <c r="G253" s="16">
        <v>0</v>
      </c>
      <c r="I253" s="15">
        <f t="shared" si="33"/>
        <v>0</v>
      </c>
      <c r="J253" s="15">
        <f t="shared" si="34"/>
        <v>0</v>
      </c>
      <c r="K253" s="15">
        <f t="shared" si="35"/>
        <v>0</v>
      </c>
      <c r="M253" s="16">
        <f t="shared" si="36"/>
        <v>0</v>
      </c>
      <c r="N253" s="16">
        <f t="shared" si="37"/>
        <v>0</v>
      </c>
      <c r="O253" s="16">
        <f t="shared" si="38"/>
        <v>0</v>
      </c>
      <c r="P253" s="16">
        <f t="shared" si="39"/>
        <v>0</v>
      </c>
      <c r="Q253" s="19">
        <v>0</v>
      </c>
      <c r="R253" s="19"/>
      <c r="S253" s="26">
        <v>3.3</v>
      </c>
      <c r="U253" s="19">
        <f t="shared" si="40"/>
        <v>0</v>
      </c>
      <c r="V253" s="19">
        <f t="shared" si="41"/>
        <v>0</v>
      </c>
      <c r="W253" s="19">
        <f t="shared" si="42"/>
        <v>0</v>
      </c>
      <c r="X253" s="19">
        <f t="shared" si="43"/>
        <v>0</v>
      </c>
      <c r="Y253" s="19">
        <v>0</v>
      </c>
      <c r="AA253" s="16"/>
      <c r="AC253" s="32"/>
    </row>
    <row r="254" spans="1:29">
      <c r="A254" s="13" t="s">
        <v>5</v>
      </c>
      <c r="B254" s="13">
        <v>34400</v>
      </c>
      <c r="C254" s="13">
        <v>30901</v>
      </c>
      <c r="D254" s="16">
        <v>1212309.54</v>
      </c>
      <c r="E254" s="16">
        <v>581085.90999999992</v>
      </c>
      <c r="F254" s="16">
        <v>190791.2</v>
      </c>
      <c r="G254" s="16">
        <v>1984186.65</v>
      </c>
      <c r="I254" s="15">
        <f t="shared" si="33"/>
        <v>3.1937176336533355E-4</v>
      </c>
      <c r="J254" s="15">
        <f t="shared" si="34"/>
        <v>1.5308172180468816E-4</v>
      </c>
      <c r="K254" s="15">
        <f t="shared" si="35"/>
        <v>5.026218137208425E-5</v>
      </c>
      <c r="M254" s="16">
        <f t="shared" si="36"/>
        <v>9616.59</v>
      </c>
      <c r="N254" s="16">
        <f t="shared" si="37"/>
        <v>4609.4399999999996</v>
      </c>
      <c r="O254" s="16">
        <f t="shared" si="38"/>
        <v>1513.44</v>
      </c>
      <c r="P254" s="16">
        <f t="shared" si="39"/>
        <v>14226.029999999999</v>
      </c>
      <c r="Q254" s="19">
        <v>15739.47</v>
      </c>
      <c r="R254" s="19"/>
      <c r="S254" s="26">
        <v>3.3</v>
      </c>
      <c r="U254" s="19">
        <f t="shared" si="40"/>
        <v>674.36337374999994</v>
      </c>
      <c r="V254" s="19">
        <f t="shared" si="41"/>
        <v>228.16727999999995</v>
      </c>
      <c r="W254" s="19">
        <f t="shared" si="42"/>
        <v>24.97176</v>
      </c>
      <c r="X254" s="19">
        <f t="shared" si="43"/>
        <v>902.53065374999983</v>
      </c>
      <c r="Y254" s="19">
        <v>927.50241374999985</v>
      </c>
      <c r="AA254" s="16"/>
      <c r="AC254" s="32"/>
    </row>
    <row r="255" spans="1:29">
      <c r="A255" s="13" t="s">
        <v>5</v>
      </c>
      <c r="B255" s="13">
        <v>34400</v>
      </c>
      <c r="C255" s="13">
        <v>30902</v>
      </c>
      <c r="D255" s="16">
        <v>1068454.98</v>
      </c>
      <c r="E255" s="16">
        <v>512133.34</v>
      </c>
      <c r="F255" s="16">
        <v>168151.62</v>
      </c>
      <c r="G255" s="16">
        <v>1748739.94</v>
      </c>
      <c r="I255" s="15">
        <f t="shared" si="33"/>
        <v>2.8147460675684543E-4</v>
      </c>
      <c r="J255" s="15">
        <f t="shared" si="34"/>
        <v>1.3491680340482838E-4</v>
      </c>
      <c r="K255" s="15">
        <f t="shared" si="35"/>
        <v>4.4297992897207987E-5</v>
      </c>
      <c r="M255" s="16">
        <f t="shared" si="36"/>
        <v>8475.4699999999993</v>
      </c>
      <c r="N255" s="16">
        <f t="shared" si="37"/>
        <v>4062.47</v>
      </c>
      <c r="O255" s="16">
        <f t="shared" si="38"/>
        <v>1333.85</v>
      </c>
      <c r="P255" s="16">
        <f t="shared" si="39"/>
        <v>12537.939999999999</v>
      </c>
      <c r="Q255" s="19">
        <v>13871.789999999999</v>
      </c>
      <c r="R255" s="19"/>
      <c r="S255" s="26">
        <v>3.3</v>
      </c>
      <c r="U255" s="19">
        <f t="shared" si="40"/>
        <v>594.34233374999985</v>
      </c>
      <c r="V255" s="19">
        <f t="shared" si="41"/>
        <v>201.09226499999997</v>
      </c>
      <c r="W255" s="19">
        <f t="shared" si="42"/>
        <v>22.008524999999995</v>
      </c>
      <c r="X255" s="19">
        <f t="shared" si="43"/>
        <v>795.43459874999985</v>
      </c>
      <c r="Y255" s="19">
        <v>817.44312374999981</v>
      </c>
      <c r="AA255" s="16"/>
      <c r="AC255" s="32"/>
    </row>
    <row r="256" spans="1:29">
      <c r="A256" s="13" t="s">
        <v>5</v>
      </c>
      <c r="B256" s="13">
        <v>34400</v>
      </c>
      <c r="C256" s="13">
        <v>30903</v>
      </c>
      <c r="D256" s="16">
        <v>402696.81000000006</v>
      </c>
      <c r="E256" s="16">
        <v>294860.98</v>
      </c>
      <c r="F256" s="16">
        <v>1354202.0499999998</v>
      </c>
      <c r="G256" s="16">
        <v>2051759.8399999999</v>
      </c>
      <c r="I256" s="15">
        <f t="shared" si="33"/>
        <v>1.0608675925398945E-4</v>
      </c>
      <c r="J256" s="15">
        <f t="shared" si="34"/>
        <v>7.7678404749854845E-5</v>
      </c>
      <c r="K256" s="15">
        <f t="shared" si="35"/>
        <v>3.5675203600348595E-4</v>
      </c>
      <c r="M256" s="16">
        <f t="shared" si="36"/>
        <v>3194.37</v>
      </c>
      <c r="N256" s="16">
        <f t="shared" si="37"/>
        <v>2338.9699999999998</v>
      </c>
      <c r="O256" s="16">
        <f t="shared" si="38"/>
        <v>10742.14</v>
      </c>
      <c r="P256" s="16">
        <f t="shared" si="39"/>
        <v>5533.34</v>
      </c>
      <c r="Q256" s="19">
        <v>16275.48</v>
      </c>
      <c r="R256" s="19"/>
      <c r="S256" s="26">
        <v>3.3</v>
      </c>
      <c r="U256" s="19">
        <f t="shared" si="40"/>
        <v>224.00519624999998</v>
      </c>
      <c r="V256" s="19">
        <f t="shared" si="41"/>
        <v>115.77901499999999</v>
      </c>
      <c r="W256" s="19">
        <f t="shared" si="42"/>
        <v>177.24530999999999</v>
      </c>
      <c r="X256" s="19">
        <f t="shared" si="43"/>
        <v>339.78421125</v>
      </c>
      <c r="Y256" s="19">
        <v>517.02952125000002</v>
      </c>
      <c r="AA256" s="16"/>
      <c r="AC256" s="32"/>
    </row>
    <row r="257" spans="1:29">
      <c r="A257" s="13" t="s">
        <v>5</v>
      </c>
      <c r="B257" s="13">
        <v>34400</v>
      </c>
      <c r="C257" s="13">
        <v>31001</v>
      </c>
      <c r="D257" s="16">
        <v>805897.33</v>
      </c>
      <c r="E257" s="16">
        <v>489443.78000000009</v>
      </c>
      <c r="F257" s="16">
        <v>1819585.2899999998</v>
      </c>
      <c r="G257" s="16">
        <v>3114926.4</v>
      </c>
      <c r="I257" s="15">
        <f t="shared" si="33"/>
        <v>2.1230621626017567E-4</v>
      </c>
      <c r="J257" s="15">
        <f t="shared" si="34"/>
        <v>1.2893944816007503E-4</v>
      </c>
      <c r="K257" s="15">
        <f t="shared" si="35"/>
        <v>4.7935295688667244E-4</v>
      </c>
      <c r="M257" s="16">
        <f t="shared" si="36"/>
        <v>6392.74</v>
      </c>
      <c r="N257" s="16">
        <f t="shared" si="37"/>
        <v>3882.49</v>
      </c>
      <c r="O257" s="16">
        <f t="shared" si="38"/>
        <v>14433.77</v>
      </c>
      <c r="P257" s="16">
        <f t="shared" si="39"/>
        <v>10275.23</v>
      </c>
      <c r="Q257" s="19">
        <v>24709</v>
      </c>
      <c r="R257" s="19"/>
      <c r="S257" s="26">
        <v>3.3</v>
      </c>
      <c r="U257" s="19">
        <f t="shared" si="40"/>
        <v>448.29089249999998</v>
      </c>
      <c r="V257" s="19">
        <f t="shared" si="41"/>
        <v>192.18325499999995</v>
      </c>
      <c r="W257" s="19">
        <f t="shared" si="42"/>
        <v>238.157205</v>
      </c>
      <c r="X257" s="19">
        <f t="shared" si="43"/>
        <v>640.47414749999996</v>
      </c>
      <c r="Y257" s="19">
        <v>878.63135249999993</v>
      </c>
      <c r="AA257" s="16"/>
      <c r="AC257" s="32"/>
    </row>
    <row r="258" spans="1:29">
      <c r="A258" s="13" t="s">
        <v>5</v>
      </c>
      <c r="B258" s="13">
        <v>34400</v>
      </c>
      <c r="C258" s="13">
        <v>31101</v>
      </c>
      <c r="D258" s="16">
        <v>1971193.24</v>
      </c>
      <c r="E258" s="16">
        <v>626915.61999999976</v>
      </c>
      <c r="F258" s="16">
        <v>1017070.4</v>
      </c>
      <c r="G258" s="16">
        <v>3615179.26</v>
      </c>
      <c r="I258" s="15">
        <f t="shared" si="33"/>
        <v>5.1929267255673424E-4</v>
      </c>
      <c r="J258" s="15">
        <f t="shared" si="34"/>
        <v>1.6515513607248466E-4</v>
      </c>
      <c r="K258" s="15">
        <f t="shared" si="35"/>
        <v>2.6793781323760361E-4</v>
      </c>
      <c r="M258" s="16">
        <f t="shared" si="36"/>
        <v>15636.4</v>
      </c>
      <c r="N258" s="16">
        <f t="shared" si="37"/>
        <v>4972.9799999999996</v>
      </c>
      <c r="O258" s="16">
        <f t="shared" si="38"/>
        <v>8067.86</v>
      </c>
      <c r="P258" s="16">
        <f t="shared" si="39"/>
        <v>20609.379999999997</v>
      </c>
      <c r="Q258" s="19">
        <v>28677.239999999998</v>
      </c>
      <c r="R258" s="19"/>
      <c r="S258" s="26">
        <v>3.3</v>
      </c>
      <c r="U258" s="19">
        <f t="shared" si="40"/>
        <v>1096.5025499999999</v>
      </c>
      <c r="V258" s="19">
        <f t="shared" si="41"/>
        <v>246.16250999999994</v>
      </c>
      <c r="W258" s="19">
        <f t="shared" si="42"/>
        <v>133.11968999999999</v>
      </c>
      <c r="X258" s="19">
        <f t="shared" si="43"/>
        <v>1342.6650599999998</v>
      </c>
      <c r="Y258" s="19">
        <v>1475.7847499999998</v>
      </c>
      <c r="AA258" s="16"/>
      <c r="AC258" s="32"/>
    </row>
    <row r="259" spans="1:29">
      <c r="A259" s="13" t="s">
        <v>5</v>
      </c>
      <c r="B259" s="13">
        <v>34400</v>
      </c>
      <c r="C259" s="13">
        <v>31201</v>
      </c>
      <c r="D259" s="16"/>
      <c r="E259" s="16">
        <v>86521808.769999996</v>
      </c>
      <c r="F259" s="16"/>
      <c r="G259" s="16">
        <v>86521808.769999996</v>
      </c>
      <c r="I259" s="15">
        <f t="shared" si="33"/>
        <v>0</v>
      </c>
      <c r="J259" s="15">
        <f t="shared" si="34"/>
        <v>2.2793372257412969E-2</v>
      </c>
      <c r="K259" s="15">
        <f t="shared" si="35"/>
        <v>0</v>
      </c>
      <c r="M259" s="16">
        <f t="shared" si="36"/>
        <v>0</v>
      </c>
      <c r="N259" s="16">
        <f t="shared" si="37"/>
        <v>686330.08</v>
      </c>
      <c r="O259" s="16">
        <f t="shared" si="38"/>
        <v>0</v>
      </c>
      <c r="P259" s="16">
        <f t="shared" si="39"/>
        <v>686330.08</v>
      </c>
      <c r="Q259" s="19">
        <v>686330.08</v>
      </c>
      <c r="R259" s="19"/>
      <c r="S259" s="26">
        <v>3.3</v>
      </c>
      <c r="U259" s="19">
        <f t="shared" si="40"/>
        <v>0</v>
      </c>
      <c r="V259" s="19">
        <f t="shared" si="41"/>
        <v>33973.338959999994</v>
      </c>
      <c r="W259" s="19">
        <f t="shared" si="42"/>
        <v>0</v>
      </c>
      <c r="X259" s="19">
        <f t="shared" si="43"/>
        <v>33973.338959999994</v>
      </c>
      <c r="Y259" s="19">
        <v>33973.338959999994</v>
      </c>
      <c r="AA259" s="16"/>
      <c r="AC259" s="32"/>
    </row>
    <row r="260" spans="1:29">
      <c r="A260" s="13" t="s">
        <v>5</v>
      </c>
      <c r="B260" s="13">
        <v>34400</v>
      </c>
      <c r="C260" s="13">
        <v>40101</v>
      </c>
      <c r="D260" s="16">
        <v>0</v>
      </c>
      <c r="E260" s="16">
        <v>0</v>
      </c>
      <c r="F260" s="16">
        <v>0</v>
      </c>
      <c r="G260" s="16">
        <v>0</v>
      </c>
      <c r="I260" s="15">
        <f t="shared" si="33"/>
        <v>0</v>
      </c>
      <c r="J260" s="15">
        <f t="shared" si="34"/>
        <v>0</v>
      </c>
      <c r="K260" s="15">
        <f t="shared" si="35"/>
        <v>0</v>
      </c>
      <c r="M260" s="16">
        <f t="shared" si="36"/>
        <v>0</v>
      </c>
      <c r="N260" s="16">
        <f t="shared" si="37"/>
        <v>0</v>
      </c>
      <c r="O260" s="16">
        <f t="shared" si="38"/>
        <v>0</v>
      </c>
      <c r="P260" s="16">
        <f t="shared" si="39"/>
        <v>0</v>
      </c>
      <c r="Q260" s="19">
        <v>0</v>
      </c>
      <c r="R260" s="19"/>
      <c r="S260" s="26">
        <v>3.3</v>
      </c>
      <c r="U260" s="19">
        <f t="shared" si="40"/>
        <v>0</v>
      </c>
      <c r="V260" s="19">
        <f t="shared" si="41"/>
        <v>0</v>
      </c>
      <c r="W260" s="19">
        <f t="shared" si="42"/>
        <v>0</v>
      </c>
      <c r="X260" s="19">
        <f t="shared" si="43"/>
        <v>0</v>
      </c>
      <c r="Y260" s="19">
        <v>0</v>
      </c>
      <c r="AA260" s="16"/>
      <c r="AC260" s="32"/>
    </row>
    <row r="261" spans="1:29">
      <c r="A261" s="13" t="s">
        <v>5</v>
      </c>
      <c r="B261" s="13">
        <v>34400</v>
      </c>
      <c r="C261" s="13">
        <v>40102</v>
      </c>
      <c r="D261" s="16">
        <v>0</v>
      </c>
      <c r="E261" s="16">
        <v>0</v>
      </c>
      <c r="F261" s="16">
        <v>0</v>
      </c>
      <c r="G261" s="16">
        <v>0</v>
      </c>
      <c r="I261" s="15">
        <f t="shared" si="33"/>
        <v>0</v>
      </c>
      <c r="J261" s="15">
        <f t="shared" si="34"/>
        <v>0</v>
      </c>
      <c r="K261" s="15">
        <f t="shared" si="35"/>
        <v>0</v>
      </c>
      <c r="M261" s="16">
        <f t="shared" si="36"/>
        <v>0</v>
      </c>
      <c r="N261" s="16">
        <f t="shared" si="37"/>
        <v>0</v>
      </c>
      <c r="O261" s="16">
        <f t="shared" si="38"/>
        <v>0</v>
      </c>
      <c r="P261" s="16">
        <f t="shared" si="39"/>
        <v>0</v>
      </c>
      <c r="Q261" s="19">
        <v>0</v>
      </c>
      <c r="R261" s="19"/>
      <c r="S261" s="26">
        <v>3.3</v>
      </c>
      <c r="U261" s="19">
        <f t="shared" si="40"/>
        <v>0</v>
      </c>
      <c r="V261" s="19">
        <f t="shared" si="41"/>
        <v>0</v>
      </c>
      <c r="W261" s="19">
        <f t="shared" si="42"/>
        <v>0</v>
      </c>
      <c r="X261" s="19">
        <f t="shared" si="43"/>
        <v>0</v>
      </c>
      <c r="Y261" s="19">
        <v>0</v>
      </c>
      <c r="AA261" s="16"/>
      <c r="AC261" s="32"/>
    </row>
    <row r="262" spans="1:29">
      <c r="A262" s="13" t="s">
        <v>5</v>
      </c>
      <c r="B262" s="13">
        <v>34400</v>
      </c>
      <c r="C262" s="13">
        <v>40103</v>
      </c>
      <c r="D262" s="16">
        <v>0</v>
      </c>
      <c r="E262" s="16">
        <v>0</v>
      </c>
      <c r="F262" s="16">
        <v>0</v>
      </c>
      <c r="G262" s="16">
        <v>0</v>
      </c>
      <c r="I262" s="15">
        <f t="shared" si="33"/>
        <v>0</v>
      </c>
      <c r="J262" s="15">
        <f t="shared" si="34"/>
        <v>0</v>
      </c>
      <c r="K262" s="15">
        <f t="shared" si="35"/>
        <v>0</v>
      </c>
      <c r="M262" s="16">
        <f t="shared" si="36"/>
        <v>0</v>
      </c>
      <c r="N262" s="16">
        <f t="shared" si="37"/>
        <v>0</v>
      </c>
      <c r="O262" s="16">
        <f t="shared" si="38"/>
        <v>0</v>
      </c>
      <c r="P262" s="16">
        <f t="shared" si="39"/>
        <v>0</v>
      </c>
      <c r="Q262" s="19">
        <v>0</v>
      </c>
      <c r="R262" s="19"/>
      <c r="S262" s="26">
        <v>3.3</v>
      </c>
      <c r="U262" s="19">
        <f t="shared" si="40"/>
        <v>0</v>
      </c>
      <c r="V262" s="19">
        <f t="shared" si="41"/>
        <v>0</v>
      </c>
      <c r="W262" s="19">
        <f t="shared" si="42"/>
        <v>0</v>
      </c>
      <c r="X262" s="19">
        <f t="shared" si="43"/>
        <v>0</v>
      </c>
      <c r="Y262" s="19">
        <v>0</v>
      </c>
      <c r="AA262" s="16"/>
      <c r="AC262" s="32"/>
    </row>
    <row r="263" spans="1:29">
      <c r="A263" s="13" t="s">
        <v>5</v>
      </c>
      <c r="B263" s="13">
        <v>34500</v>
      </c>
      <c r="C263" s="13">
        <v>30200</v>
      </c>
      <c r="D263" s="16">
        <v>48017.880000000005</v>
      </c>
      <c r="E263" s="16">
        <v>552094.71999999997</v>
      </c>
      <c r="F263" s="16">
        <v>477712.04000000015</v>
      </c>
      <c r="G263" s="16">
        <v>1077824.6400000001</v>
      </c>
      <c r="I263" s="15">
        <f t="shared" si="33"/>
        <v>1.2649867465915498E-5</v>
      </c>
      <c r="J263" s="15">
        <f t="shared" si="34"/>
        <v>1.4544426027620806E-4</v>
      </c>
      <c r="K263" s="15">
        <f t="shared" si="35"/>
        <v>1.2584882949584871E-4</v>
      </c>
      <c r="M263" s="16">
        <f t="shared" si="36"/>
        <v>380.9</v>
      </c>
      <c r="N263" s="16">
        <f t="shared" si="37"/>
        <v>4379.46</v>
      </c>
      <c r="O263" s="16">
        <f t="shared" si="38"/>
        <v>3789.43</v>
      </c>
      <c r="P263" s="16">
        <f t="shared" si="39"/>
        <v>4760.3599999999997</v>
      </c>
      <c r="Q263" s="19">
        <v>8549.7899999999991</v>
      </c>
      <c r="R263" s="19"/>
      <c r="S263" s="26">
        <v>3.4</v>
      </c>
      <c r="U263" s="19">
        <f t="shared" si="40"/>
        <v>27.520024999999997</v>
      </c>
      <c r="V263" s="19">
        <f t="shared" si="41"/>
        <v>223.35245999999998</v>
      </c>
      <c r="W263" s="19">
        <f t="shared" si="42"/>
        <v>64.420310000000001</v>
      </c>
      <c r="X263" s="19">
        <f t="shared" si="43"/>
        <v>250.87248499999998</v>
      </c>
      <c r="Y263" s="19">
        <v>315.29279499999996</v>
      </c>
      <c r="AA263" s="16"/>
      <c r="AC263" s="32"/>
    </row>
    <row r="264" spans="1:29">
      <c r="A264" s="13" t="s">
        <v>5</v>
      </c>
      <c r="B264" s="13">
        <v>34500</v>
      </c>
      <c r="C264" s="13">
        <v>30201</v>
      </c>
      <c r="D264" s="16">
        <v>118094.06</v>
      </c>
      <c r="E264" s="16">
        <v>1357809.06</v>
      </c>
      <c r="F264" s="16">
        <v>1174874.0200000003</v>
      </c>
      <c r="G264" s="16">
        <v>2650777.1400000006</v>
      </c>
      <c r="I264" s="15">
        <f t="shared" si="33"/>
        <v>3.1110790553682764E-5</v>
      </c>
      <c r="J264" s="15">
        <f t="shared" si="34"/>
        <v>3.5770226950917664E-4</v>
      </c>
      <c r="K264" s="15">
        <f t="shared" si="35"/>
        <v>3.095097210069948E-4</v>
      </c>
      <c r="M264" s="16">
        <f t="shared" si="36"/>
        <v>936.78</v>
      </c>
      <c r="N264" s="16">
        <f t="shared" si="37"/>
        <v>10770.76</v>
      </c>
      <c r="O264" s="16">
        <f t="shared" si="38"/>
        <v>9319.6299999999992</v>
      </c>
      <c r="P264" s="16">
        <f t="shared" si="39"/>
        <v>11707.54</v>
      </c>
      <c r="Q264" s="19">
        <v>21027.17</v>
      </c>
      <c r="R264" s="19"/>
      <c r="S264" s="26">
        <v>3.4</v>
      </c>
      <c r="U264" s="19">
        <f t="shared" si="40"/>
        <v>67.682355000000001</v>
      </c>
      <c r="V264" s="19">
        <f t="shared" si="41"/>
        <v>549.30876000000001</v>
      </c>
      <c r="W264" s="19">
        <f t="shared" si="42"/>
        <v>158.43370999999996</v>
      </c>
      <c r="X264" s="19">
        <f t="shared" si="43"/>
        <v>616.99111500000004</v>
      </c>
      <c r="Y264" s="19">
        <v>775.42482500000006</v>
      </c>
      <c r="AA264" s="16"/>
      <c r="AC264" s="32"/>
    </row>
    <row r="265" spans="1:29">
      <c r="A265" s="13" t="s">
        <v>5</v>
      </c>
      <c r="B265" s="13">
        <v>34500</v>
      </c>
      <c r="C265" s="13">
        <v>30202</v>
      </c>
      <c r="D265" s="16">
        <v>98711.38</v>
      </c>
      <c r="E265" s="16">
        <v>1134952.97</v>
      </c>
      <c r="F265" s="16">
        <v>982042.92999999993</v>
      </c>
      <c r="G265" s="16">
        <v>2215707.2800000003</v>
      </c>
      <c r="I265" s="15">
        <f t="shared" si="33"/>
        <v>2.6004602335163938E-5</v>
      </c>
      <c r="J265" s="15">
        <f t="shared" si="34"/>
        <v>2.9899288870202445E-4</v>
      </c>
      <c r="K265" s="15">
        <f t="shared" si="35"/>
        <v>2.5871014943473823E-4</v>
      </c>
      <c r="M265" s="16">
        <f t="shared" si="36"/>
        <v>783.02</v>
      </c>
      <c r="N265" s="16">
        <f t="shared" si="37"/>
        <v>9002.9599999999991</v>
      </c>
      <c r="O265" s="16">
        <f t="shared" si="38"/>
        <v>7790.01</v>
      </c>
      <c r="P265" s="16">
        <f t="shared" si="39"/>
        <v>9785.98</v>
      </c>
      <c r="Q265" s="19">
        <v>17575.989999999998</v>
      </c>
      <c r="R265" s="19"/>
      <c r="S265" s="26">
        <v>3.4</v>
      </c>
      <c r="U265" s="19">
        <f t="shared" si="40"/>
        <v>56.573194999999998</v>
      </c>
      <c r="V265" s="19">
        <f t="shared" si="41"/>
        <v>459.15095999999988</v>
      </c>
      <c r="W265" s="19">
        <f t="shared" si="42"/>
        <v>132.43017</v>
      </c>
      <c r="X265" s="19">
        <f t="shared" si="43"/>
        <v>515.72415499999988</v>
      </c>
      <c r="Y265" s="19">
        <v>648.15432499999986</v>
      </c>
      <c r="AA265" s="16"/>
      <c r="AC265" s="32"/>
    </row>
    <row r="266" spans="1:29">
      <c r="A266" s="13" t="s">
        <v>5</v>
      </c>
      <c r="B266" s="13">
        <v>34500</v>
      </c>
      <c r="C266" s="13">
        <v>30203</v>
      </c>
      <c r="D266" s="16"/>
      <c r="E266" s="16">
        <v>60217210.43</v>
      </c>
      <c r="F266" s="16"/>
      <c r="G266" s="16">
        <v>60217210.43</v>
      </c>
      <c r="I266" s="15">
        <f t="shared" si="33"/>
        <v>0</v>
      </c>
      <c r="J266" s="15">
        <f t="shared" si="34"/>
        <v>1.5863668514866636E-2</v>
      </c>
      <c r="K266" s="15">
        <f t="shared" si="35"/>
        <v>0</v>
      </c>
      <c r="M266" s="16">
        <f t="shared" si="36"/>
        <v>0</v>
      </c>
      <c r="N266" s="16">
        <f t="shared" si="37"/>
        <v>477670.12</v>
      </c>
      <c r="O266" s="16">
        <f t="shared" si="38"/>
        <v>0</v>
      </c>
      <c r="P266" s="16">
        <f t="shared" si="39"/>
        <v>477670.12</v>
      </c>
      <c r="Q266" s="19">
        <v>477670.12</v>
      </c>
      <c r="R266" s="19"/>
      <c r="S266" s="26">
        <v>3.3</v>
      </c>
      <c r="U266" s="19">
        <f t="shared" si="40"/>
        <v>0</v>
      </c>
      <c r="V266" s="19">
        <f t="shared" si="41"/>
        <v>23644.670939999996</v>
      </c>
      <c r="W266" s="19">
        <f t="shared" si="42"/>
        <v>0</v>
      </c>
      <c r="X266" s="19">
        <f t="shared" si="43"/>
        <v>23644.670939999996</v>
      </c>
      <c r="Y266" s="19">
        <v>23644.670939999996</v>
      </c>
      <c r="AA266" s="16"/>
      <c r="AC266" s="32"/>
    </row>
    <row r="267" spans="1:29">
      <c r="A267" s="13" t="s">
        <v>5</v>
      </c>
      <c r="B267" s="13">
        <v>34500</v>
      </c>
      <c r="C267" s="13">
        <v>30300</v>
      </c>
      <c r="D267" s="16">
        <v>59928.46</v>
      </c>
      <c r="E267" s="16">
        <v>30768.280000000002</v>
      </c>
      <c r="F267" s="16">
        <v>79566.359999999986</v>
      </c>
      <c r="G267" s="16">
        <v>170263.09999999998</v>
      </c>
      <c r="I267" s="15">
        <f t="shared" si="33"/>
        <v>1.5787599878137439E-5</v>
      </c>
      <c r="J267" s="15">
        <f t="shared" si="34"/>
        <v>8.1056194932841375E-6</v>
      </c>
      <c r="K267" s="15">
        <f t="shared" si="35"/>
        <v>2.0961023450958685E-5</v>
      </c>
      <c r="M267" s="16">
        <f t="shared" si="36"/>
        <v>475.38</v>
      </c>
      <c r="N267" s="16">
        <f t="shared" si="37"/>
        <v>244.07</v>
      </c>
      <c r="O267" s="16">
        <f t="shared" si="38"/>
        <v>631.16</v>
      </c>
      <c r="P267" s="16">
        <f t="shared" si="39"/>
        <v>719.45</v>
      </c>
      <c r="Q267" s="19">
        <v>1350.6100000000001</v>
      </c>
      <c r="R267" s="19"/>
      <c r="S267" s="26">
        <v>3.4</v>
      </c>
      <c r="U267" s="19">
        <f t="shared" si="40"/>
        <v>34.346204999999998</v>
      </c>
      <c r="V267" s="19">
        <f t="shared" si="41"/>
        <v>12.447569999999999</v>
      </c>
      <c r="W267" s="19">
        <f t="shared" si="42"/>
        <v>10.72972</v>
      </c>
      <c r="X267" s="19">
        <f t="shared" si="43"/>
        <v>46.793774999999997</v>
      </c>
      <c r="Y267" s="19">
        <v>57.523494999999997</v>
      </c>
      <c r="AA267" s="16"/>
      <c r="AC267" s="32"/>
    </row>
    <row r="268" spans="1:29">
      <c r="A268" s="13" t="s">
        <v>5</v>
      </c>
      <c r="B268" s="13">
        <v>34500</v>
      </c>
      <c r="C268" s="13">
        <v>30301</v>
      </c>
      <c r="D268" s="16">
        <v>2865747.88</v>
      </c>
      <c r="E268" s="16">
        <v>1471323.26</v>
      </c>
      <c r="F268" s="16">
        <v>3804822.5700000003</v>
      </c>
      <c r="G268" s="16">
        <v>8141893.71</v>
      </c>
      <c r="I268" s="15">
        <f t="shared" si="33"/>
        <v>7.5495483917091522E-4</v>
      </c>
      <c r="J268" s="15">
        <f t="shared" si="34"/>
        <v>3.8760653820032722E-4</v>
      </c>
      <c r="K268" s="15">
        <f t="shared" si="35"/>
        <v>1.0023454022090102E-3</v>
      </c>
      <c r="M268" s="16">
        <f t="shared" si="36"/>
        <v>22732.41</v>
      </c>
      <c r="N268" s="16">
        <f t="shared" si="37"/>
        <v>11671.2</v>
      </c>
      <c r="O268" s="16">
        <f t="shared" si="38"/>
        <v>30181.57</v>
      </c>
      <c r="P268" s="16">
        <f t="shared" si="39"/>
        <v>34403.61</v>
      </c>
      <c r="Q268" s="19">
        <v>64585.18</v>
      </c>
      <c r="R268" s="19"/>
      <c r="S268" s="26">
        <v>3.4</v>
      </c>
      <c r="U268" s="19">
        <f t="shared" si="40"/>
        <v>1642.4166224999999</v>
      </c>
      <c r="V268" s="19">
        <f t="shared" si="41"/>
        <v>595.23120000000006</v>
      </c>
      <c r="W268" s="19">
        <f t="shared" si="42"/>
        <v>513.08668999999998</v>
      </c>
      <c r="X268" s="19">
        <f t="shared" si="43"/>
        <v>2237.6478225000001</v>
      </c>
      <c r="Y268" s="19">
        <v>2750.7345125000002</v>
      </c>
      <c r="AA268" s="16"/>
      <c r="AC268" s="32"/>
    </row>
    <row r="269" spans="1:29">
      <c r="A269" s="13" t="s">
        <v>5</v>
      </c>
      <c r="B269" s="13">
        <v>34500</v>
      </c>
      <c r="C269" s="13">
        <v>30302</v>
      </c>
      <c r="D269" s="16">
        <v>55477.96</v>
      </c>
      <c r="E269" s="16">
        <v>23310228.780000001</v>
      </c>
      <c r="F269" s="16">
        <v>856797.17</v>
      </c>
      <c r="G269" s="16">
        <v>24222503.910000004</v>
      </c>
      <c r="I269" s="15">
        <f t="shared" ref="I269:I317" si="44">+D269/SUMIF($A:$A,$A269,$G:$G)</f>
        <v>1.4615156714110687E-5</v>
      </c>
      <c r="J269" s="15">
        <f t="shared" ref="J269:J317" si="45">+E269/SUMIF($A:$A,$A269,$G:$G)</f>
        <v>6.1408647084621208E-3</v>
      </c>
      <c r="K269" s="15">
        <f t="shared" ref="K269:K317" si="46">+F269/SUMIF($A:$A,$A269,$G:$G)</f>
        <v>2.2571530949870068E-4</v>
      </c>
      <c r="M269" s="16">
        <f t="shared" ref="M269:M317" si="47">+ROUND(I269*VLOOKUP($A269,NonProductionAmount,2,0),2)</f>
        <v>440.08</v>
      </c>
      <c r="N269" s="16">
        <f t="shared" ref="N269:N317" si="48">+ROUND(J269*VLOOKUP($A269,NonProductionAmount,2,0),2)</f>
        <v>184907.27</v>
      </c>
      <c r="O269" s="16">
        <f t="shared" ref="O269:O317" si="49">+ROUND(K269*VLOOKUP($A269,NonProductionAmount,2,0),2)</f>
        <v>6796.5</v>
      </c>
      <c r="P269" s="16">
        <f t="shared" si="39"/>
        <v>185347.34999999998</v>
      </c>
      <c r="Q269" s="19">
        <v>192143.84999999998</v>
      </c>
      <c r="R269" s="19"/>
      <c r="S269" s="26">
        <v>3.4</v>
      </c>
      <c r="U269" s="19">
        <f t="shared" si="40"/>
        <v>31.795779999999993</v>
      </c>
      <c r="V269" s="19">
        <f t="shared" si="41"/>
        <v>9430.2707699999992</v>
      </c>
      <c r="W269" s="19">
        <f t="shared" si="42"/>
        <v>115.54049999999999</v>
      </c>
      <c r="X269" s="19">
        <f t="shared" si="43"/>
        <v>9462.0665499999996</v>
      </c>
      <c r="Y269" s="19">
        <v>9577.6070499999987</v>
      </c>
      <c r="AA269" s="16"/>
      <c r="AC269" s="32"/>
    </row>
    <row r="270" spans="1:29">
      <c r="A270" s="13" t="s">
        <v>5</v>
      </c>
      <c r="B270" s="13">
        <v>34500</v>
      </c>
      <c r="C270" s="13">
        <v>30401</v>
      </c>
      <c r="D270" s="16">
        <v>50776.229999999996</v>
      </c>
      <c r="E270" s="16">
        <v>157829.44</v>
      </c>
      <c r="F270" s="16">
        <v>4792995.8299999991</v>
      </c>
      <c r="G270" s="16">
        <v>5001601.4999999991</v>
      </c>
      <c r="I270" s="15">
        <f t="shared" si="44"/>
        <v>1.3376529324469185E-5</v>
      </c>
      <c r="J270" s="15">
        <f t="shared" si="45"/>
        <v>4.1578709810172005E-5</v>
      </c>
      <c r="K270" s="15">
        <f t="shared" si="46"/>
        <v>1.2626705305229143E-3</v>
      </c>
      <c r="M270" s="16">
        <f t="shared" si="47"/>
        <v>402.78</v>
      </c>
      <c r="N270" s="16">
        <f t="shared" si="48"/>
        <v>1251.97</v>
      </c>
      <c r="O270" s="16">
        <f t="shared" si="49"/>
        <v>38020.21</v>
      </c>
      <c r="P270" s="16">
        <f t="shared" ref="P270:P317" si="50">+SUM(M270:N270)</f>
        <v>1654.75</v>
      </c>
      <c r="Q270" s="19">
        <v>39674.959999999999</v>
      </c>
      <c r="R270" s="19"/>
      <c r="S270" s="26">
        <v>3.4</v>
      </c>
      <c r="U270" s="19">
        <f t="shared" ref="U270:U317" si="51">+(2017-U$11+1.5/12)*$S270*M270/100</f>
        <v>29.100854999999996</v>
      </c>
      <c r="V270" s="19">
        <f t="shared" ref="V270:V317" si="52">+(2017-V$11+0.5)*$S270*N270/100</f>
        <v>63.850469999999994</v>
      </c>
      <c r="W270" s="19">
        <f t="shared" ref="W270:W317" si="53">+(2017-W$11+0.5)*$S270*O270/100</f>
        <v>646.34357</v>
      </c>
      <c r="X270" s="19">
        <f t="shared" ref="X270:X317" si="54">+SUM(U270:V270)</f>
        <v>92.951324999999997</v>
      </c>
      <c r="Y270" s="19">
        <v>739.294895</v>
      </c>
      <c r="AA270" s="16"/>
      <c r="AC270" s="32"/>
    </row>
    <row r="271" spans="1:29">
      <c r="A271" s="13" t="s">
        <v>5</v>
      </c>
      <c r="B271" s="13">
        <v>34500</v>
      </c>
      <c r="C271" s="13">
        <v>30500</v>
      </c>
      <c r="D271" s="16">
        <v>49101.82</v>
      </c>
      <c r="E271" s="16">
        <v>340992.38</v>
      </c>
      <c r="F271" s="16">
        <v>147885.30999999997</v>
      </c>
      <c r="G271" s="16">
        <v>537979.51</v>
      </c>
      <c r="I271" s="15">
        <f t="shared" si="44"/>
        <v>1.293542145832425E-5</v>
      </c>
      <c r="J271" s="15">
        <f t="shared" si="45"/>
        <v>8.983129646471469E-5</v>
      </c>
      <c r="K271" s="15">
        <f t="shared" si="46"/>
        <v>3.8959020507690622E-5</v>
      </c>
      <c r="M271" s="16">
        <f t="shared" si="47"/>
        <v>389.5</v>
      </c>
      <c r="N271" s="16">
        <f t="shared" si="48"/>
        <v>2704.91</v>
      </c>
      <c r="O271" s="16">
        <f t="shared" si="49"/>
        <v>1173.0899999999999</v>
      </c>
      <c r="P271" s="16">
        <f t="shared" si="50"/>
        <v>3094.41</v>
      </c>
      <c r="Q271" s="19">
        <v>4267.5</v>
      </c>
      <c r="R271" s="19"/>
      <c r="S271" s="26">
        <v>3.4</v>
      </c>
      <c r="U271" s="19">
        <f t="shared" si="51"/>
        <v>28.141374999999996</v>
      </c>
      <c r="V271" s="19">
        <f t="shared" si="52"/>
        <v>137.95040999999998</v>
      </c>
      <c r="W271" s="19">
        <f t="shared" si="53"/>
        <v>19.942529999999998</v>
      </c>
      <c r="X271" s="19">
        <f t="shared" si="54"/>
        <v>166.09178499999996</v>
      </c>
      <c r="Y271" s="19">
        <v>186.03431499999996</v>
      </c>
      <c r="AA271" s="16"/>
      <c r="AC271" s="32"/>
    </row>
    <row r="272" spans="1:29">
      <c r="A272" s="13" t="s">
        <v>5</v>
      </c>
      <c r="B272" s="13">
        <v>34500</v>
      </c>
      <c r="C272" s="13">
        <v>30502</v>
      </c>
      <c r="D272" s="16">
        <v>262394.68</v>
      </c>
      <c r="E272" s="16">
        <v>1822225.41</v>
      </c>
      <c r="F272" s="16">
        <v>790282.69000000006</v>
      </c>
      <c r="G272" s="16">
        <v>2874902.78</v>
      </c>
      <c r="I272" s="15">
        <f t="shared" si="44"/>
        <v>6.9125457553755138E-5</v>
      </c>
      <c r="J272" s="15">
        <f t="shared" si="45"/>
        <v>4.8004847214253368E-4</v>
      </c>
      <c r="K272" s="15">
        <f t="shared" si="46"/>
        <v>2.0819268341516084E-4</v>
      </c>
      <c r="M272" s="16">
        <f t="shared" si="47"/>
        <v>2081.4299999999998</v>
      </c>
      <c r="N272" s="16">
        <f t="shared" si="48"/>
        <v>14454.72</v>
      </c>
      <c r="O272" s="16">
        <f t="shared" si="49"/>
        <v>6268.88</v>
      </c>
      <c r="P272" s="16">
        <f t="shared" si="50"/>
        <v>16536.149999999998</v>
      </c>
      <c r="Q272" s="19">
        <v>22805.03</v>
      </c>
      <c r="R272" s="19"/>
      <c r="S272" s="26">
        <v>3.4</v>
      </c>
      <c r="U272" s="19">
        <f t="shared" si="51"/>
        <v>150.38331749999998</v>
      </c>
      <c r="V272" s="19">
        <f t="shared" si="52"/>
        <v>737.19071999999983</v>
      </c>
      <c r="W272" s="19">
        <f t="shared" si="53"/>
        <v>106.57096</v>
      </c>
      <c r="X272" s="19">
        <f t="shared" si="54"/>
        <v>887.5740374999998</v>
      </c>
      <c r="Y272" s="19">
        <v>994.14499749999982</v>
      </c>
      <c r="AA272" s="16"/>
      <c r="AC272" s="32"/>
    </row>
    <row r="273" spans="1:29">
      <c r="A273" s="13" t="s">
        <v>5</v>
      </c>
      <c r="B273" s="13">
        <v>34500</v>
      </c>
      <c r="C273" s="13">
        <v>30503</v>
      </c>
      <c r="D273" s="16">
        <v>235861.69</v>
      </c>
      <c r="E273" s="16">
        <v>1637964.5399999998</v>
      </c>
      <c r="F273" s="16">
        <v>710370.41</v>
      </c>
      <c r="G273" s="16">
        <v>2584196.6399999997</v>
      </c>
      <c r="I273" s="15">
        <f t="shared" si="44"/>
        <v>6.2135586135557137E-5</v>
      </c>
      <c r="J273" s="15">
        <f t="shared" si="45"/>
        <v>4.3150664595915602E-4</v>
      </c>
      <c r="K273" s="15">
        <f t="shared" si="46"/>
        <v>1.8714053053171136E-4</v>
      </c>
      <c r="M273" s="16">
        <f t="shared" si="47"/>
        <v>1870.96</v>
      </c>
      <c r="N273" s="16">
        <f t="shared" si="48"/>
        <v>12993.07</v>
      </c>
      <c r="O273" s="16">
        <f t="shared" si="49"/>
        <v>5634.98</v>
      </c>
      <c r="P273" s="16">
        <f t="shared" si="50"/>
        <v>14864.029999999999</v>
      </c>
      <c r="Q273" s="19">
        <v>20499.009999999998</v>
      </c>
      <c r="R273" s="19"/>
      <c r="S273" s="26">
        <v>3.4</v>
      </c>
      <c r="U273" s="19">
        <f t="shared" si="51"/>
        <v>135.17686</v>
      </c>
      <c r="V273" s="19">
        <f t="shared" si="52"/>
        <v>662.64656999999988</v>
      </c>
      <c r="W273" s="19">
        <f t="shared" si="53"/>
        <v>95.794659999999979</v>
      </c>
      <c r="X273" s="19">
        <f t="shared" si="54"/>
        <v>797.82342999999992</v>
      </c>
      <c r="Y273" s="19">
        <v>893.61808999999994</v>
      </c>
      <c r="AA273" s="16"/>
      <c r="AC273" s="32"/>
    </row>
    <row r="274" spans="1:29">
      <c r="A274" s="13" t="s">
        <v>5</v>
      </c>
      <c r="B274" s="13">
        <v>34500</v>
      </c>
      <c r="C274" s="13">
        <v>30504</v>
      </c>
      <c r="D274" s="16">
        <v>108594.95999999999</v>
      </c>
      <c r="E274" s="16">
        <v>1657042.6099999999</v>
      </c>
      <c r="F274" s="16">
        <v>4842668.99</v>
      </c>
      <c r="G274" s="16">
        <v>6608306.5600000005</v>
      </c>
      <c r="I274" s="15">
        <f t="shared" si="44"/>
        <v>2.860834029878859E-5</v>
      </c>
      <c r="J274" s="15">
        <f t="shared" si="45"/>
        <v>4.3653258748355193E-4</v>
      </c>
      <c r="K274" s="15">
        <f t="shared" si="46"/>
        <v>1.2757564662329711E-3</v>
      </c>
      <c r="M274" s="16">
        <f t="shared" si="47"/>
        <v>861.42</v>
      </c>
      <c r="N274" s="16">
        <f t="shared" si="48"/>
        <v>13144.41</v>
      </c>
      <c r="O274" s="16">
        <f t="shared" si="49"/>
        <v>38414.239999999998</v>
      </c>
      <c r="P274" s="16">
        <f t="shared" si="50"/>
        <v>14005.83</v>
      </c>
      <c r="Q274" s="19">
        <v>52420.07</v>
      </c>
      <c r="R274" s="19"/>
      <c r="S274" s="26">
        <v>3.4</v>
      </c>
      <c r="U274" s="19">
        <f t="shared" si="51"/>
        <v>62.237594999999992</v>
      </c>
      <c r="V274" s="19">
        <f t="shared" si="52"/>
        <v>670.3649099999999</v>
      </c>
      <c r="W274" s="19">
        <f t="shared" si="53"/>
        <v>653.04207999999994</v>
      </c>
      <c r="X274" s="19">
        <f t="shared" si="54"/>
        <v>732.60250499999984</v>
      </c>
      <c r="Y274" s="19">
        <v>1385.6445849999998</v>
      </c>
      <c r="AA274" s="16"/>
      <c r="AC274" s="32"/>
    </row>
    <row r="275" spans="1:29">
      <c r="A275" s="13" t="s">
        <v>5</v>
      </c>
      <c r="B275" s="13">
        <v>34500</v>
      </c>
      <c r="C275" s="13">
        <v>30700</v>
      </c>
      <c r="D275" s="16">
        <v>22600.39</v>
      </c>
      <c r="E275" s="16">
        <v>94079.709999999992</v>
      </c>
      <c r="F275" s="16">
        <v>73848.06</v>
      </c>
      <c r="G275" s="16">
        <v>190528.15999999997</v>
      </c>
      <c r="I275" s="15">
        <f t="shared" si="44"/>
        <v>5.9538642309490114E-6</v>
      </c>
      <c r="J275" s="15">
        <f t="shared" si="45"/>
        <v>2.4784431606138479E-5</v>
      </c>
      <c r="K275" s="15">
        <f t="shared" si="46"/>
        <v>1.9454590073842819E-5</v>
      </c>
      <c r="M275" s="16">
        <f t="shared" si="47"/>
        <v>179.28</v>
      </c>
      <c r="N275" s="16">
        <f t="shared" si="48"/>
        <v>746.28</v>
      </c>
      <c r="O275" s="16">
        <f t="shared" si="49"/>
        <v>585.79999999999995</v>
      </c>
      <c r="P275" s="16">
        <f t="shared" si="50"/>
        <v>925.56</v>
      </c>
      <c r="Q275" s="19">
        <v>1511.36</v>
      </c>
      <c r="R275" s="19"/>
      <c r="S275" s="26">
        <v>3.4</v>
      </c>
      <c r="U275" s="19">
        <f t="shared" si="51"/>
        <v>12.95298</v>
      </c>
      <c r="V275" s="19">
        <f t="shared" si="52"/>
        <v>38.060279999999999</v>
      </c>
      <c r="W275" s="19">
        <f t="shared" si="53"/>
        <v>9.9585999999999988</v>
      </c>
      <c r="X275" s="19">
        <f t="shared" si="54"/>
        <v>51.013260000000002</v>
      </c>
      <c r="Y275" s="19">
        <v>60.97186</v>
      </c>
      <c r="AA275" s="16"/>
      <c r="AC275" s="32"/>
    </row>
    <row r="276" spans="1:29">
      <c r="A276" s="13" t="s">
        <v>5</v>
      </c>
      <c r="B276" s="13">
        <v>34500</v>
      </c>
      <c r="C276" s="13">
        <v>30701</v>
      </c>
      <c r="D276" s="16">
        <v>371266.08</v>
      </c>
      <c r="E276" s="16">
        <v>1545487.23</v>
      </c>
      <c r="F276" s="16">
        <v>1213133.21</v>
      </c>
      <c r="G276" s="16">
        <v>3129886.52</v>
      </c>
      <c r="I276" s="15">
        <f t="shared" si="44"/>
        <v>9.7806623420067284E-5</v>
      </c>
      <c r="J276" s="15">
        <f t="shared" si="45"/>
        <v>4.071443518490375E-4</v>
      </c>
      <c r="K276" s="15">
        <f t="shared" si="46"/>
        <v>3.1958875162753191E-4</v>
      </c>
      <c r="M276" s="16">
        <f t="shared" si="47"/>
        <v>2945.05</v>
      </c>
      <c r="N276" s="16">
        <f t="shared" si="48"/>
        <v>12259.5</v>
      </c>
      <c r="O276" s="16">
        <f t="shared" si="49"/>
        <v>9623.1200000000008</v>
      </c>
      <c r="P276" s="16">
        <f t="shared" si="50"/>
        <v>15204.55</v>
      </c>
      <c r="Q276" s="19">
        <v>24827.67</v>
      </c>
      <c r="R276" s="19"/>
      <c r="S276" s="26">
        <v>3.4</v>
      </c>
      <c r="U276" s="19">
        <f t="shared" si="51"/>
        <v>212.77986250000001</v>
      </c>
      <c r="V276" s="19">
        <f t="shared" si="52"/>
        <v>625.23450000000003</v>
      </c>
      <c r="W276" s="19">
        <f t="shared" si="53"/>
        <v>163.59304</v>
      </c>
      <c r="X276" s="19">
        <f t="shared" si="54"/>
        <v>838.01436250000006</v>
      </c>
      <c r="Y276" s="19">
        <v>1001.6074025</v>
      </c>
      <c r="AA276" s="16"/>
      <c r="AC276" s="32"/>
    </row>
    <row r="277" spans="1:29">
      <c r="A277" s="13" t="s">
        <v>5</v>
      </c>
      <c r="B277" s="13">
        <v>34500</v>
      </c>
      <c r="C277" s="13">
        <v>30702</v>
      </c>
      <c r="D277" s="16">
        <v>365834.18</v>
      </c>
      <c r="E277" s="16">
        <v>1522875.5799999998</v>
      </c>
      <c r="F277" s="16">
        <v>1195384.2</v>
      </c>
      <c r="G277" s="16">
        <v>3084093.96</v>
      </c>
      <c r="I277" s="15">
        <f t="shared" si="44"/>
        <v>9.6375639480582512E-5</v>
      </c>
      <c r="J277" s="15">
        <f t="shared" si="45"/>
        <v>4.0118752127497485E-4</v>
      </c>
      <c r="K277" s="15">
        <f t="shared" si="46"/>
        <v>3.1491293869803129E-4</v>
      </c>
      <c r="M277" s="16">
        <f t="shared" si="47"/>
        <v>2901.96</v>
      </c>
      <c r="N277" s="16">
        <f t="shared" si="48"/>
        <v>12080.14</v>
      </c>
      <c r="O277" s="16">
        <f t="shared" si="49"/>
        <v>9482.33</v>
      </c>
      <c r="P277" s="16">
        <f t="shared" si="50"/>
        <v>14982.099999999999</v>
      </c>
      <c r="Q277" s="19">
        <v>24464.43</v>
      </c>
      <c r="R277" s="19"/>
      <c r="S277" s="26">
        <v>3.4</v>
      </c>
      <c r="U277" s="19">
        <f t="shared" si="51"/>
        <v>209.66660999999999</v>
      </c>
      <c r="V277" s="19">
        <f t="shared" si="52"/>
        <v>616.08713999999998</v>
      </c>
      <c r="W277" s="19">
        <f t="shared" si="53"/>
        <v>161.19961000000001</v>
      </c>
      <c r="X277" s="19">
        <f t="shared" si="54"/>
        <v>825.75374999999997</v>
      </c>
      <c r="Y277" s="19">
        <v>986.95335999999998</v>
      </c>
      <c r="AA277" s="16"/>
      <c r="AC277" s="32"/>
    </row>
    <row r="278" spans="1:29">
      <c r="A278" s="13" t="s">
        <v>5</v>
      </c>
      <c r="B278" s="13">
        <v>34500</v>
      </c>
      <c r="C278" s="13">
        <v>30801</v>
      </c>
      <c r="D278" s="16">
        <v>210555.41</v>
      </c>
      <c r="E278" s="16">
        <v>517048.0400000001</v>
      </c>
      <c r="F278" s="16">
        <v>3664431.57</v>
      </c>
      <c r="G278" s="16">
        <v>4392035.0199999996</v>
      </c>
      <c r="I278" s="15">
        <f t="shared" si="44"/>
        <v>5.5468880149050699E-5</v>
      </c>
      <c r="J278" s="15">
        <f t="shared" si="45"/>
        <v>1.3621153577607708E-4</v>
      </c>
      <c r="K278" s="15">
        <f t="shared" si="46"/>
        <v>9.6536068852720374E-4</v>
      </c>
      <c r="M278" s="16">
        <f t="shared" si="47"/>
        <v>1670.22</v>
      </c>
      <c r="N278" s="16">
        <f t="shared" si="48"/>
        <v>4101.46</v>
      </c>
      <c r="O278" s="16">
        <f t="shared" si="49"/>
        <v>29067.93</v>
      </c>
      <c r="P278" s="16">
        <f t="shared" si="50"/>
        <v>5771.68</v>
      </c>
      <c r="Q278" s="19">
        <v>34839.61</v>
      </c>
      <c r="R278" s="19"/>
      <c r="S278" s="26">
        <v>3.4</v>
      </c>
      <c r="U278" s="19">
        <f t="shared" si="51"/>
        <v>120.673395</v>
      </c>
      <c r="V278" s="19">
        <f t="shared" si="52"/>
        <v>209.17446000000001</v>
      </c>
      <c r="W278" s="19">
        <f t="shared" si="53"/>
        <v>494.15481</v>
      </c>
      <c r="X278" s="19">
        <f t="shared" si="54"/>
        <v>329.84785499999998</v>
      </c>
      <c r="Y278" s="19">
        <v>824.00266499999998</v>
      </c>
      <c r="AA278" s="16"/>
      <c r="AC278" s="32"/>
    </row>
    <row r="279" spans="1:29">
      <c r="A279" s="13" t="s">
        <v>5</v>
      </c>
      <c r="B279" s="13">
        <v>34500</v>
      </c>
      <c r="C279" s="13">
        <v>30900</v>
      </c>
      <c r="D279" s="16">
        <v>31646.129999999997</v>
      </c>
      <c r="E279" s="16">
        <v>15168.680000000002</v>
      </c>
      <c r="F279" s="16">
        <v>4980.4299999999994</v>
      </c>
      <c r="G279" s="16">
        <v>51795.24</v>
      </c>
      <c r="I279" s="15">
        <f t="shared" si="44"/>
        <v>8.3368809766098029E-6</v>
      </c>
      <c r="J279" s="15">
        <f t="shared" si="45"/>
        <v>3.996048797507993E-6</v>
      </c>
      <c r="K279" s="15">
        <f t="shared" si="46"/>
        <v>1.3120483333139553E-6</v>
      </c>
      <c r="M279" s="16">
        <f t="shared" si="47"/>
        <v>251.03</v>
      </c>
      <c r="N279" s="16">
        <f t="shared" si="48"/>
        <v>120.32</v>
      </c>
      <c r="O279" s="16">
        <f t="shared" si="49"/>
        <v>39.51</v>
      </c>
      <c r="P279" s="16">
        <f t="shared" si="50"/>
        <v>371.35</v>
      </c>
      <c r="Q279" s="19">
        <v>410.86</v>
      </c>
      <c r="R279" s="19"/>
      <c r="S279" s="26">
        <v>3.3</v>
      </c>
      <c r="U279" s="19">
        <f t="shared" si="51"/>
        <v>17.603478750000001</v>
      </c>
      <c r="V279" s="19">
        <f t="shared" si="52"/>
        <v>5.9558399999999985</v>
      </c>
      <c r="W279" s="19">
        <f t="shared" si="53"/>
        <v>0.65191499999999991</v>
      </c>
      <c r="X279" s="19">
        <f t="shared" si="54"/>
        <v>23.559318749999999</v>
      </c>
      <c r="Y279" s="19">
        <v>24.211233749999998</v>
      </c>
      <c r="AA279" s="16"/>
      <c r="AC279" s="32"/>
    </row>
    <row r="280" spans="1:29">
      <c r="A280" s="13" t="s">
        <v>5</v>
      </c>
      <c r="B280" s="13">
        <v>34500</v>
      </c>
      <c r="C280" s="13">
        <v>30901</v>
      </c>
      <c r="D280" s="16">
        <v>1771812.9400000002</v>
      </c>
      <c r="E280" s="16">
        <v>849267.84000000008</v>
      </c>
      <c r="F280" s="16">
        <v>278844.87999999995</v>
      </c>
      <c r="G280" s="16">
        <v>2899925.66</v>
      </c>
      <c r="I280" s="15">
        <f t="shared" si="44"/>
        <v>4.6676777203396083E-4</v>
      </c>
      <c r="J280" s="15">
        <f t="shared" si="45"/>
        <v>2.2373177697691628E-4</v>
      </c>
      <c r="K280" s="15">
        <f t="shared" si="46"/>
        <v>7.3459110971769482E-5</v>
      </c>
      <c r="M280" s="16">
        <f t="shared" si="47"/>
        <v>14054.82</v>
      </c>
      <c r="N280" s="16">
        <f t="shared" si="48"/>
        <v>6736.78</v>
      </c>
      <c r="O280" s="16">
        <f t="shared" si="49"/>
        <v>2211.92</v>
      </c>
      <c r="P280" s="16">
        <f t="shared" si="50"/>
        <v>20791.599999999999</v>
      </c>
      <c r="Q280" s="19">
        <v>23003.519999999997</v>
      </c>
      <c r="R280" s="19"/>
      <c r="S280" s="26">
        <v>3.3</v>
      </c>
      <c r="U280" s="19">
        <f t="shared" si="51"/>
        <v>985.59425249999981</v>
      </c>
      <c r="V280" s="19">
        <f t="shared" si="52"/>
        <v>333.47060999999997</v>
      </c>
      <c r="W280" s="19">
        <f t="shared" si="53"/>
        <v>36.496679999999998</v>
      </c>
      <c r="X280" s="19">
        <f t="shared" si="54"/>
        <v>1319.0648624999999</v>
      </c>
      <c r="Y280" s="19">
        <v>1355.5615424999999</v>
      </c>
      <c r="AA280" s="16"/>
      <c r="AC280" s="32"/>
    </row>
    <row r="281" spans="1:29">
      <c r="A281" s="13" t="s">
        <v>5</v>
      </c>
      <c r="B281" s="13">
        <v>34500</v>
      </c>
      <c r="C281" s="13">
        <v>30902</v>
      </c>
      <c r="D281" s="16">
        <v>813052.07000000007</v>
      </c>
      <c r="E281" s="16">
        <v>389713.25999999995</v>
      </c>
      <c r="F281" s="16">
        <v>127956.73000000001</v>
      </c>
      <c r="G281" s="16">
        <v>1330722.06</v>
      </c>
      <c r="I281" s="15">
        <f t="shared" si="44"/>
        <v>2.1419106650248304E-4</v>
      </c>
      <c r="J281" s="15">
        <f t="shared" si="45"/>
        <v>1.0266636279464788E-4</v>
      </c>
      <c r="K281" s="15">
        <f t="shared" si="46"/>
        <v>3.3709019970726189E-5</v>
      </c>
      <c r="M281" s="16">
        <f t="shared" si="47"/>
        <v>6449.5</v>
      </c>
      <c r="N281" s="16">
        <f t="shared" si="48"/>
        <v>3091.38</v>
      </c>
      <c r="O281" s="16">
        <f t="shared" si="49"/>
        <v>1015.01</v>
      </c>
      <c r="P281" s="16">
        <f t="shared" si="50"/>
        <v>9540.880000000001</v>
      </c>
      <c r="Q281" s="19">
        <v>10555.890000000001</v>
      </c>
      <c r="R281" s="19"/>
      <c r="S281" s="26">
        <v>3.3</v>
      </c>
      <c r="U281" s="19">
        <f t="shared" si="51"/>
        <v>452.27118749999994</v>
      </c>
      <c r="V281" s="19">
        <f t="shared" si="52"/>
        <v>153.02330999999998</v>
      </c>
      <c r="W281" s="19">
        <f t="shared" si="53"/>
        <v>16.747664999999998</v>
      </c>
      <c r="X281" s="19">
        <f t="shared" si="54"/>
        <v>605.29449749999992</v>
      </c>
      <c r="Y281" s="19">
        <v>622.0421624999999</v>
      </c>
      <c r="AA281" s="16"/>
      <c r="AC281" s="32"/>
    </row>
    <row r="282" spans="1:29">
      <c r="A282" s="13" t="s">
        <v>5</v>
      </c>
      <c r="B282" s="13">
        <v>34500</v>
      </c>
      <c r="C282" s="13">
        <v>30903</v>
      </c>
      <c r="D282" s="16">
        <v>301140.44999999995</v>
      </c>
      <c r="E282" s="16">
        <v>220499.80000000002</v>
      </c>
      <c r="F282" s="16">
        <v>1012685</v>
      </c>
      <c r="G282" s="16">
        <v>1534325.25</v>
      </c>
      <c r="I282" s="15">
        <f t="shared" si="44"/>
        <v>7.9332673186033033E-5</v>
      </c>
      <c r="J282" s="15">
        <f t="shared" si="45"/>
        <v>5.8088637946133274E-5</v>
      </c>
      <c r="K282" s="15">
        <f t="shared" si="46"/>
        <v>2.667825200679546E-4</v>
      </c>
      <c r="M282" s="16">
        <f t="shared" si="47"/>
        <v>2388.7800000000002</v>
      </c>
      <c r="N282" s="16">
        <f t="shared" si="48"/>
        <v>1749.1</v>
      </c>
      <c r="O282" s="16">
        <f t="shared" si="49"/>
        <v>8033.08</v>
      </c>
      <c r="P282" s="16">
        <f t="shared" si="50"/>
        <v>4137.88</v>
      </c>
      <c r="Q282" s="19">
        <v>12170.96</v>
      </c>
      <c r="R282" s="19"/>
      <c r="S282" s="26">
        <v>3.3</v>
      </c>
      <c r="U282" s="19">
        <f t="shared" si="51"/>
        <v>167.51319749999999</v>
      </c>
      <c r="V282" s="19">
        <f t="shared" si="52"/>
        <v>86.580449999999985</v>
      </c>
      <c r="W282" s="19">
        <f t="shared" si="53"/>
        <v>132.54581999999999</v>
      </c>
      <c r="X282" s="19">
        <f t="shared" si="54"/>
        <v>254.09364749999997</v>
      </c>
      <c r="Y282" s="19">
        <v>386.63946749999997</v>
      </c>
      <c r="AA282" s="16"/>
      <c r="AC282" s="32"/>
    </row>
    <row r="283" spans="1:29">
      <c r="A283" s="13" t="s">
        <v>5</v>
      </c>
      <c r="B283" s="13">
        <v>34500</v>
      </c>
      <c r="C283" s="13">
        <v>31001</v>
      </c>
      <c r="D283" s="16">
        <v>1280982.99</v>
      </c>
      <c r="E283" s="16">
        <v>777976.48999999987</v>
      </c>
      <c r="F283" s="16">
        <v>2892251.56</v>
      </c>
      <c r="G283" s="16">
        <v>4951211.04</v>
      </c>
      <c r="I283" s="15">
        <f t="shared" si="44"/>
        <v>3.3746315017639587E-4</v>
      </c>
      <c r="J283" s="15">
        <f t="shared" si="45"/>
        <v>2.0495072856398764E-4</v>
      </c>
      <c r="K283" s="15">
        <f t="shared" si="46"/>
        <v>7.6193698914003166E-4</v>
      </c>
      <c r="M283" s="16">
        <f t="shared" si="47"/>
        <v>10161.34</v>
      </c>
      <c r="N283" s="16">
        <f t="shared" si="48"/>
        <v>6171.26</v>
      </c>
      <c r="O283" s="16">
        <f t="shared" si="49"/>
        <v>22942.65</v>
      </c>
      <c r="P283" s="16">
        <f t="shared" si="50"/>
        <v>16332.6</v>
      </c>
      <c r="Q283" s="19">
        <v>39275.25</v>
      </c>
      <c r="R283" s="19"/>
      <c r="S283" s="26">
        <v>3.3</v>
      </c>
      <c r="U283" s="19">
        <f t="shared" si="51"/>
        <v>712.56396749999999</v>
      </c>
      <c r="V283" s="19">
        <f t="shared" si="52"/>
        <v>305.47736999999995</v>
      </c>
      <c r="W283" s="19">
        <f t="shared" si="53"/>
        <v>378.55372499999999</v>
      </c>
      <c r="X283" s="19">
        <f t="shared" si="54"/>
        <v>1018.0413374999999</v>
      </c>
      <c r="Y283" s="19">
        <v>1396.5950625</v>
      </c>
      <c r="AA283" s="16"/>
      <c r="AC283" s="32"/>
    </row>
    <row r="284" spans="1:29">
      <c r="A284" s="13" t="s">
        <v>5</v>
      </c>
      <c r="B284" s="13">
        <v>34500</v>
      </c>
      <c r="C284" s="13">
        <v>31101</v>
      </c>
      <c r="D284" s="16">
        <v>2040779.8199999998</v>
      </c>
      <c r="E284" s="16">
        <v>649046.86</v>
      </c>
      <c r="F284" s="16">
        <v>1052974.7700000003</v>
      </c>
      <c r="G284" s="16">
        <v>3742801.45</v>
      </c>
      <c r="I284" s="15">
        <f t="shared" si="44"/>
        <v>5.3762461504162375E-4</v>
      </c>
      <c r="J284" s="15">
        <f t="shared" si="45"/>
        <v>1.7098540706438122E-4</v>
      </c>
      <c r="K284" s="15">
        <f t="shared" si="46"/>
        <v>2.773964882550595E-4</v>
      </c>
      <c r="M284" s="16">
        <f t="shared" si="47"/>
        <v>16188.39</v>
      </c>
      <c r="N284" s="16">
        <f t="shared" si="48"/>
        <v>5148.53</v>
      </c>
      <c r="O284" s="16">
        <f t="shared" si="49"/>
        <v>8352.67</v>
      </c>
      <c r="P284" s="16">
        <f t="shared" si="50"/>
        <v>21336.92</v>
      </c>
      <c r="Q284" s="19">
        <v>29689.589999999997</v>
      </c>
      <c r="R284" s="19"/>
      <c r="S284" s="26">
        <v>3.3</v>
      </c>
      <c r="U284" s="19">
        <f t="shared" si="51"/>
        <v>1135.21084875</v>
      </c>
      <c r="V284" s="19">
        <f t="shared" si="52"/>
        <v>254.85223499999995</v>
      </c>
      <c r="W284" s="19">
        <f t="shared" si="53"/>
        <v>137.81905499999999</v>
      </c>
      <c r="X284" s="19">
        <f t="shared" si="54"/>
        <v>1390.0630837499998</v>
      </c>
      <c r="Y284" s="19">
        <v>1527.8821387499997</v>
      </c>
      <c r="AA284" s="16"/>
      <c r="AC284" s="32"/>
    </row>
    <row r="285" spans="1:29">
      <c r="A285" s="13" t="s">
        <v>5</v>
      </c>
      <c r="B285" s="13">
        <v>34500</v>
      </c>
      <c r="C285" s="13">
        <v>31201</v>
      </c>
      <c r="D285" s="16"/>
      <c r="E285" s="16">
        <v>137394083.56</v>
      </c>
      <c r="F285" s="16"/>
      <c r="G285" s="16">
        <v>137394083.56</v>
      </c>
      <c r="I285" s="15">
        <f t="shared" si="44"/>
        <v>0</v>
      </c>
      <c r="J285" s="15">
        <f t="shared" si="45"/>
        <v>3.6195203695684172E-2</v>
      </c>
      <c r="K285" s="15">
        <f t="shared" si="46"/>
        <v>0</v>
      </c>
      <c r="M285" s="16">
        <f t="shared" si="47"/>
        <v>0</v>
      </c>
      <c r="N285" s="16">
        <f t="shared" si="48"/>
        <v>1089871.95</v>
      </c>
      <c r="O285" s="16">
        <f t="shared" si="49"/>
        <v>0</v>
      </c>
      <c r="P285" s="16">
        <f t="shared" si="50"/>
        <v>1089871.95</v>
      </c>
      <c r="Q285" s="19">
        <v>1089871.95</v>
      </c>
      <c r="R285" s="19"/>
      <c r="S285" s="26">
        <v>3.3</v>
      </c>
      <c r="U285" s="19">
        <f t="shared" si="51"/>
        <v>0</v>
      </c>
      <c r="V285" s="19">
        <f t="shared" si="52"/>
        <v>53948.661524999989</v>
      </c>
      <c r="W285" s="19">
        <f t="shared" si="53"/>
        <v>0</v>
      </c>
      <c r="X285" s="19">
        <f t="shared" si="54"/>
        <v>53948.661524999989</v>
      </c>
      <c r="Y285" s="19">
        <v>53948.661524999989</v>
      </c>
      <c r="AA285" s="16"/>
      <c r="AC285" s="32"/>
    </row>
    <row r="286" spans="1:29">
      <c r="A286" s="13" t="s">
        <v>5</v>
      </c>
      <c r="B286" s="13">
        <v>34500</v>
      </c>
      <c r="C286" s="13">
        <v>40101</v>
      </c>
      <c r="D286" s="16">
        <v>500271.87</v>
      </c>
      <c r="E286" s="16">
        <v>285655.08999999997</v>
      </c>
      <c r="F286" s="16">
        <v>106358.55</v>
      </c>
      <c r="G286" s="16">
        <v>892285.51</v>
      </c>
      <c r="I286" s="15">
        <f t="shared" si="44"/>
        <v>1.3179200856901026E-4</v>
      </c>
      <c r="J286" s="15">
        <f t="shared" si="45"/>
        <v>7.5253197964261702E-5</v>
      </c>
      <c r="K286" s="15">
        <f t="shared" si="46"/>
        <v>2.801917871773903E-5</v>
      </c>
      <c r="M286" s="16">
        <f t="shared" si="47"/>
        <v>3968.38</v>
      </c>
      <c r="N286" s="16">
        <f t="shared" si="48"/>
        <v>2265.9499999999998</v>
      </c>
      <c r="O286" s="16">
        <f t="shared" si="49"/>
        <v>843.68</v>
      </c>
      <c r="P286" s="16">
        <f t="shared" si="50"/>
        <v>6234.33</v>
      </c>
      <c r="Q286" s="19">
        <v>7078.01</v>
      </c>
      <c r="R286" s="19"/>
      <c r="S286" s="26">
        <v>3.3</v>
      </c>
      <c r="U286" s="19">
        <f t="shared" si="51"/>
        <v>278.2826475</v>
      </c>
      <c r="V286" s="19">
        <f t="shared" si="52"/>
        <v>112.16452499999997</v>
      </c>
      <c r="W286" s="19">
        <f t="shared" si="53"/>
        <v>13.920719999999999</v>
      </c>
      <c r="X286" s="19">
        <f t="shared" si="54"/>
        <v>390.44717249999997</v>
      </c>
      <c r="Y286" s="19">
        <v>404.36789249999998</v>
      </c>
      <c r="AA286" s="16"/>
      <c r="AC286" s="32"/>
    </row>
    <row r="287" spans="1:29">
      <c r="A287" s="13" t="s">
        <v>5</v>
      </c>
      <c r="B287" s="13">
        <v>34500</v>
      </c>
      <c r="C287" s="13">
        <v>40102</v>
      </c>
      <c r="D287" s="16">
        <v>96776.88</v>
      </c>
      <c r="E287" s="16">
        <v>56931.040000000001</v>
      </c>
      <c r="F287" s="16">
        <v>17515.349999999999</v>
      </c>
      <c r="G287" s="16">
        <v>171223.27000000002</v>
      </c>
      <c r="I287" s="15">
        <f t="shared" si="44"/>
        <v>2.5494976158147926E-5</v>
      </c>
      <c r="J287" s="15">
        <f t="shared" si="45"/>
        <v>1.4997957233779039E-5</v>
      </c>
      <c r="K287" s="15">
        <f t="shared" si="46"/>
        <v>4.6142573582824352E-6</v>
      </c>
      <c r="M287" s="16">
        <f t="shared" si="47"/>
        <v>767.68</v>
      </c>
      <c r="N287" s="16">
        <f t="shared" si="48"/>
        <v>451.6</v>
      </c>
      <c r="O287" s="16">
        <f t="shared" si="49"/>
        <v>138.94</v>
      </c>
      <c r="P287" s="16">
        <f t="shared" si="50"/>
        <v>1219.28</v>
      </c>
      <c r="Q287" s="19">
        <v>1358.22</v>
      </c>
      <c r="R287" s="19"/>
      <c r="S287" s="26">
        <v>3.3</v>
      </c>
      <c r="U287" s="19">
        <f t="shared" si="51"/>
        <v>53.833559999999991</v>
      </c>
      <c r="V287" s="19">
        <f t="shared" si="52"/>
        <v>22.354199999999995</v>
      </c>
      <c r="W287" s="19">
        <f t="shared" si="53"/>
        <v>2.2925099999999996</v>
      </c>
      <c r="X287" s="19">
        <f t="shared" si="54"/>
        <v>76.187759999999983</v>
      </c>
      <c r="Y287" s="19">
        <v>78.480269999999976</v>
      </c>
      <c r="AA287" s="16"/>
      <c r="AC287" s="32"/>
    </row>
    <row r="288" spans="1:29">
      <c r="A288" s="13" t="s">
        <v>5</v>
      </c>
      <c r="B288" s="13">
        <v>34500</v>
      </c>
      <c r="C288" s="13">
        <v>40103</v>
      </c>
      <c r="D288" s="16">
        <v>70801.69</v>
      </c>
      <c r="E288" s="16">
        <v>51005.990000000013</v>
      </c>
      <c r="F288" s="16">
        <v>20946.3</v>
      </c>
      <c r="G288" s="16">
        <v>142753.98000000001</v>
      </c>
      <c r="I288" s="15">
        <f t="shared" si="44"/>
        <v>1.8652052003604379E-5</v>
      </c>
      <c r="J288" s="15">
        <f t="shared" si="45"/>
        <v>1.3437057476669344E-5</v>
      </c>
      <c r="K288" s="15">
        <f t="shared" si="46"/>
        <v>5.5181094813287417E-6</v>
      </c>
      <c r="M288" s="16">
        <f t="shared" si="47"/>
        <v>561.63</v>
      </c>
      <c r="N288" s="16">
        <f t="shared" si="48"/>
        <v>404.6</v>
      </c>
      <c r="O288" s="16">
        <f t="shared" si="49"/>
        <v>166.16</v>
      </c>
      <c r="P288" s="16">
        <f t="shared" si="50"/>
        <v>966.23</v>
      </c>
      <c r="Q288" s="19">
        <v>1132.3900000000001</v>
      </c>
      <c r="R288" s="19"/>
      <c r="S288" s="26">
        <v>3.3</v>
      </c>
      <c r="U288" s="19">
        <f t="shared" si="51"/>
        <v>39.384303749999994</v>
      </c>
      <c r="V288" s="19">
        <f t="shared" si="52"/>
        <v>20.027699999999996</v>
      </c>
      <c r="W288" s="19">
        <f t="shared" si="53"/>
        <v>2.7416399999999999</v>
      </c>
      <c r="X288" s="19">
        <f t="shared" si="54"/>
        <v>59.41200374999999</v>
      </c>
      <c r="Y288" s="19">
        <v>62.153643749999986</v>
      </c>
      <c r="AA288" s="16"/>
      <c r="AC288" s="32"/>
    </row>
    <row r="289" spans="1:29">
      <c r="A289" s="13" t="s">
        <v>5</v>
      </c>
      <c r="B289" s="13">
        <v>34500</v>
      </c>
      <c r="C289" s="13">
        <v>40104</v>
      </c>
      <c r="D289" s="16"/>
      <c r="E289" s="16">
        <v>24033595.75</v>
      </c>
      <c r="F289" s="16"/>
      <c r="G289" s="16">
        <v>24033595.75</v>
      </c>
      <c r="I289" s="15">
        <f t="shared" si="44"/>
        <v>0</v>
      </c>
      <c r="J289" s="15">
        <f t="shared" si="45"/>
        <v>6.3314290628176412E-3</v>
      </c>
      <c r="K289" s="15">
        <f t="shared" si="46"/>
        <v>0</v>
      </c>
      <c r="M289" s="16">
        <f t="shared" si="47"/>
        <v>0</v>
      </c>
      <c r="N289" s="16">
        <f t="shared" si="48"/>
        <v>190645.34</v>
      </c>
      <c r="O289" s="16">
        <f t="shared" si="49"/>
        <v>0</v>
      </c>
      <c r="P289" s="16">
        <f t="shared" si="50"/>
        <v>190645.34</v>
      </c>
      <c r="Q289" s="19">
        <v>190645.34</v>
      </c>
      <c r="R289" s="19"/>
      <c r="S289" s="26">
        <v>3.3</v>
      </c>
      <c r="U289" s="19">
        <f t="shared" si="51"/>
        <v>0</v>
      </c>
      <c r="V289" s="19">
        <f t="shared" si="52"/>
        <v>9436.9443299999984</v>
      </c>
      <c r="W289" s="19">
        <f t="shared" si="53"/>
        <v>0</v>
      </c>
      <c r="X289" s="19">
        <f t="shared" si="54"/>
        <v>9436.9443299999984</v>
      </c>
      <c r="Y289" s="19">
        <v>9436.9443299999984</v>
      </c>
      <c r="AA289" s="16"/>
      <c r="AC289" s="32"/>
    </row>
    <row r="290" spans="1:29">
      <c r="A290" s="13" t="s">
        <v>5</v>
      </c>
      <c r="B290" s="13">
        <v>34500</v>
      </c>
      <c r="C290" s="13">
        <v>40105</v>
      </c>
      <c r="D290" s="16"/>
      <c r="E290" s="16">
        <v>24272242.48</v>
      </c>
      <c r="F290" s="16"/>
      <c r="G290" s="16">
        <v>24272242.48</v>
      </c>
      <c r="I290" s="15">
        <f t="shared" si="44"/>
        <v>0</v>
      </c>
      <c r="J290" s="15">
        <f t="shared" si="45"/>
        <v>6.3942983420460066E-3</v>
      </c>
      <c r="K290" s="15">
        <f t="shared" si="46"/>
        <v>0</v>
      </c>
      <c r="M290" s="16">
        <f t="shared" si="47"/>
        <v>0</v>
      </c>
      <c r="N290" s="16">
        <f t="shared" si="48"/>
        <v>192538.4</v>
      </c>
      <c r="O290" s="16">
        <f t="shared" si="49"/>
        <v>0</v>
      </c>
      <c r="P290" s="16">
        <f t="shared" si="50"/>
        <v>192538.4</v>
      </c>
      <c r="Q290" s="19">
        <v>192538.4</v>
      </c>
      <c r="R290" s="19"/>
      <c r="S290" s="26">
        <v>3.3</v>
      </c>
      <c r="U290" s="19">
        <f t="shared" si="51"/>
        <v>0</v>
      </c>
      <c r="V290" s="19">
        <f t="shared" si="52"/>
        <v>9530.6507999999976</v>
      </c>
      <c r="W290" s="19">
        <f t="shared" si="53"/>
        <v>0</v>
      </c>
      <c r="X290" s="19">
        <f t="shared" si="54"/>
        <v>9530.6507999999976</v>
      </c>
      <c r="Y290" s="19">
        <v>9530.6507999999976</v>
      </c>
      <c r="AA290" s="16"/>
      <c r="AC290" s="32"/>
    </row>
    <row r="291" spans="1:29">
      <c r="A291" s="13" t="s">
        <v>5</v>
      </c>
      <c r="B291" s="13">
        <v>34500</v>
      </c>
      <c r="C291" s="13">
        <v>40106</v>
      </c>
      <c r="D291" s="16"/>
      <c r="E291" s="16">
        <v>24793804.109999999</v>
      </c>
      <c r="F291" s="16"/>
      <c r="G291" s="16">
        <v>24793804.109999999</v>
      </c>
      <c r="I291" s="15">
        <f t="shared" si="44"/>
        <v>0</v>
      </c>
      <c r="J291" s="15">
        <f t="shared" si="45"/>
        <v>6.531698941464532E-3</v>
      </c>
      <c r="K291" s="15">
        <f t="shared" si="46"/>
        <v>0</v>
      </c>
      <c r="M291" s="16">
        <f t="shared" si="47"/>
        <v>0</v>
      </c>
      <c r="N291" s="16">
        <f t="shared" si="48"/>
        <v>196675.66</v>
      </c>
      <c r="O291" s="16">
        <f t="shared" si="49"/>
        <v>0</v>
      </c>
      <c r="P291" s="16">
        <f t="shared" si="50"/>
        <v>196675.66</v>
      </c>
      <c r="Q291" s="19">
        <v>196675.66</v>
      </c>
      <c r="R291" s="19"/>
      <c r="S291" s="26">
        <v>3.3</v>
      </c>
      <c r="U291" s="19">
        <f t="shared" si="51"/>
        <v>0</v>
      </c>
      <c r="V291" s="19">
        <f t="shared" si="52"/>
        <v>9735.4451699999991</v>
      </c>
      <c r="W291" s="19">
        <f t="shared" si="53"/>
        <v>0</v>
      </c>
      <c r="X291" s="19">
        <f t="shared" si="54"/>
        <v>9735.4451699999991</v>
      </c>
      <c r="Y291" s="19">
        <v>9735.4451699999991</v>
      </c>
      <c r="AA291" s="16"/>
      <c r="AC291" s="32"/>
    </row>
    <row r="292" spans="1:29">
      <c r="A292" s="13" t="s">
        <v>5</v>
      </c>
      <c r="B292" s="13">
        <v>34600</v>
      </c>
      <c r="C292" s="13">
        <v>30200</v>
      </c>
      <c r="D292" s="16">
        <v>4890.1499999999996</v>
      </c>
      <c r="E292" s="16">
        <v>56225.52</v>
      </c>
      <c r="F292" s="16">
        <v>48650.38</v>
      </c>
      <c r="G292" s="16">
        <v>109766.04999999999</v>
      </c>
      <c r="I292" s="15">
        <f t="shared" si="44"/>
        <v>1.2882649002506287E-6</v>
      </c>
      <c r="J292" s="15">
        <f t="shared" si="45"/>
        <v>1.4812094499011223E-5</v>
      </c>
      <c r="K292" s="15">
        <f t="shared" si="46"/>
        <v>1.2816493755376663E-5</v>
      </c>
      <c r="M292" s="16">
        <f t="shared" si="47"/>
        <v>38.79</v>
      </c>
      <c r="N292" s="16">
        <f t="shared" si="48"/>
        <v>446.01</v>
      </c>
      <c r="O292" s="16">
        <f t="shared" si="49"/>
        <v>385.92</v>
      </c>
      <c r="P292" s="16">
        <f t="shared" si="50"/>
        <v>484.8</v>
      </c>
      <c r="Q292" s="19">
        <v>870.72</v>
      </c>
      <c r="R292" s="19"/>
      <c r="S292" s="26">
        <v>3.4</v>
      </c>
      <c r="U292" s="19">
        <f t="shared" si="51"/>
        <v>2.8025774999999999</v>
      </c>
      <c r="V292" s="19">
        <f t="shared" si="52"/>
        <v>22.746509999999997</v>
      </c>
      <c r="W292" s="19">
        <f t="shared" si="53"/>
        <v>6.5606399999999994</v>
      </c>
      <c r="X292" s="19">
        <f t="shared" si="54"/>
        <v>25.549087499999999</v>
      </c>
      <c r="Y292" s="19">
        <v>32.109727499999998</v>
      </c>
      <c r="AA292" s="16"/>
      <c r="AC292" s="32"/>
    </row>
    <row r="293" spans="1:29">
      <c r="A293" s="13" t="s">
        <v>5</v>
      </c>
      <c r="B293" s="13">
        <v>34600</v>
      </c>
      <c r="C293" s="13">
        <v>30201</v>
      </c>
      <c r="D293" s="16">
        <v>10296.42</v>
      </c>
      <c r="E293" s="16">
        <v>118385.06999999999</v>
      </c>
      <c r="F293" s="16">
        <v>102435.28000000001</v>
      </c>
      <c r="G293" s="16">
        <v>231116.77000000002</v>
      </c>
      <c r="I293" s="15">
        <f t="shared" si="44"/>
        <v>2.7124968527015693E-6</v>
      </c>
      <c r="J293" s="15">
        <f t="shared" si="45"/>
        <v>3.1187454453281333E-5</v>
      </c>
      <c r="K293" s="15">
        <f t="shared" si="46"/>
        <v>2.6985629432910087E-5</v>
      </c>
      <c r="M293" s="16">
        <f t="shared" si="47"/>
        <v>81.680000000000007</v>
      </c>
      <c r="N293" s="16">
        <f t="shared" si="48"/>
        <v>939.08</v>
      </c>
      <c r="O293" s="16">
        <f t="shared" si="49"/>
        <v>812.56</v>
      </c>
      <c r="P293" s="16">
        <f t="shared" si="50"/>
        <v>1020.76</v>
      </c>
      <c r="Q293" s="19">
        <v>1833.32</v>
      </c>
      <c r="R293" s="19"/>
      <c r="S293" s="26">
        <v>3.4</v>
      </c>
      <c r="U293" s="19">
        <f t="shared" si="51"/>
        <v>5.9013800000000005</v>
      </c>
      <c r="V293" s="19">
        <f t="shared" si="52"/>
        <v>47.893079999999998</v>
      </c>
      <c r="W293" s="19">
        <f t="shared" si="53"/>
        <v>13.813519999999999</v>
      </c>
      <c r="X293" s="19">
        <f t="shared" si="54"/>
        <v>53.794460000000001</v>
      </c>
      <c r="Y293" s="19">
        <v>67.607979999999998</v>
      </c>
      <c r="AA293" s="16"/>
      <c r="AC293" s="32"/>
    </row>
    <row r="294" spans="1:29">
      <c r="A294" s="13" t="s">
        <v>5</v>
      </c>
      <c r="B294" s="13">
        <v>34600</v>
      </c>
      <c r="C294" s="13">
        <v>30202</v>
      </c>
      <c r="D294" s="16">
        <v>7172.9400000000005</v>
      </c>
      <c r="E294" s="16">
        <v>82472.289999999979</v>
      </c>
      <c r="F294" s="16">
        <v>71360.929999999993</v>
      </c>
      <c r="G294" s="16">
        <v>161006.15999999997</v>
      </c>
      <c r="I294" s="15">
        <f t="shared" si="44"/>
        <v>1.8896448643914289E-6</v>
      </c>
      <c r="J294" s="15">
        <f t="shared" si="45"/>
        <v>2.1726563898917397E-5</v>
      </c>
      <c r="K294" s="15">
        <f t="shared" si="46"/>
        <v>1.8799378621973171E-5</v>
      </c>
      <c r="M294" s="16">
        <f t="shared" si="47"/>
        <v>56.9</v>
      </c>
      <c r="N294" s="16">
        <f t="shared" si="48"/>
        <v>654.21</v>
      </c>
      <c r="O294" s="16">
        <f t="shared" si="49"/>
        <v>566.07000000000005</v>
      </c>
      <c r="P294" s="16">
        <f t="shared" si="50"/>
        <v>711.11</v>
      </c>
      <c r="Q294" s="19">
        <v>1277.18</v>
      </c>
      <c r="R294" s="19"/>
      <c r="S294" s="26">
        <v>3.4</v>
      </c>
      <c r="U294" s="19">
        <f t="shared" si="51"/>
        <v>4.1110249999999997</v>
      </c>
      <c r="V294" s="19">
        <f t="shared" si="52"/>
        <v>33.364710000000002</v>
      </c>
      <c r="W294" s="19">
        <f t="shared" si="53"/>
        <v>9.623190000000001</v>
      </c>
      <c r="X294" s="19">
        <f t="shared" si="54"/>
        <v>37.475735</v>
      </c>
      <c r="Y294" s="19">
        <v>47.098925000000001</v>
      </c>
      <c r="AA294" s="16"/>
      <c r="AC294" s="32"/>
    </row>
    <row r="295" spans="1:29">
      <c r="A295" s="13" t="s">
        <v>5</v>
      </c>
      <c r="B295" s="13">
        <v>34600</v>
      </c>
      <c r="C295" s="13">
        <v>30203</v>
      </c>
      <c r="D295" s="16"/>
      <c r="E295" s="16">
        <v>5563709.3200000003</v>
      </c>
      <c r="F295" s="16"/>
      <c r="G295" s="16">
        <v>5563709.3200000003</v>
      </c>
      <c r="I295" s="15">
        <f t="shared" si="44"/>
        <v>0</v>
      </c>
      <c r="J295" s="15">
        <f t="shared" si="45"/>
        <v>1.4657078887464177E-3</v>
      </c>
      <c r="K295" s="15">
        <f t="shared" si="46"/>
        <v>0</v>
      </c>
      <c r="M295" s="16">
        <f t="shared" si="47"/>
        <v>0</v>
      </c>
      <c r="N295" s="16">
        <f t="shared" si="48"/>
        <v>44133.86</v>
      </c>
      <c r="O295" s="16">
        <f t="shared" si="49"/>
        <v>0</v>
      </c>
      <c r="P295" s="16">
        <f t="shared" si="50"/>
        <v>44133.86</v>
      </c>
      <c r="Q295" s="19">
        <v>44133.86</v>
      </c>
      <c r="R295" s="19"/>
      <c r="S295" s="26">
        <v>3.3</v>
      </c>
      <c r="U295" s="19">
        <f t="shared" si="51"/>
        <v>0</v>
      </c>
      <c r="V295" s="19">
        <f t="shared" si="52"/>
        <v>2184.6260699999998</v>
      </c>
      <c r="W295" s="19">
        <f t="shared" si="53"/>
        <v>0</v>
      </c>
      <c r="X295" s="19">
        <f t="shared" si="54"/>
        <v>2184.6260699999998</v>
      </c>
      <c r="Y295" s="19">
        <v>2184.6260699999998</v>
      </c>
      <c r="AA295" s="16"/>
      <c r="AC295" s="32"/>
    </row>
    <row r="296" spans="1:29">
      <c r="A296" s="13" t="s">
        <v>5</v>
      </c>
      <c r="B296" s="13">
        <v>34600</v>
      </c>
      <c r="C296" s="13">
        <v>30300</v>
      </c>
      <c r="D296" s="16">
        <v>39605.78</v>
      </c>
      <c r="E296" s="16">
        <v>20334.27</v>
      </c>
      <c r="F296" s="16">
        <v>52584.179999999993</v>
      </c>
      <c r="G296" s="16">
        <v>112524.23</v>
      </c>
      <c r="I296" s="15">
        <f t="shared" si="44"/>
        <v>1.0433777332198062E-5</v>
      </c>
      <c r="J296" s="15">
        <f t="shared" si="45"/>
        <v>5.3568758245083187E-6</v>
      </c>
      <c r="K296" s="15">
        <f t="shared" si="46"/>
        <v>1.3852817071554267E-5</v>
      </c>
      <c r="M296" s="16">
        <f t="shared" si="47"/>
        <v>314.17</v>
      </c>
      <c r="N296" s="16">
        <f t="shared" si="48"/>
        <v>161.30000000000001</v>
      </c>
      <c r="O296" s="16">
        <f t="shared" si="49"/>
        <v>417.12</v>
      </c>
      <c r="P296" s="16">
        <f t="shared" si="50"/>
        <v>475.47</v>
      </c>
      <c r="Q296" s="19">
        <v>892.59</v>
      </c>
      <c r="R296" s="19"/>
      <c r="S296" s="26">
        <v>3.4</v>
      </c>
      <c r="U296" s="19">
        <f t="shared" si="51"/>
        <v>22.698782500000004</v>
      </c>
      <c r="V296" s="19">
        <f t="shared" si="52"/>
        <v>8.2263000000000002</v>
      </c>
      <c r="W296" s="19">
        <f t="shared" si="53"/>
        <v>7.0910400000000005</v>
      </c>
      <c r="X296" s="19">
        <f t="shared" si="54"/>
        <v>30.925082500000002</v>
      </c>
      <c r="Y296" s="19">
        <v>38.016122500000002</v>
      </c>
      <c r="AA296" s="16"/>
      <c r="AC296" s="32"/>
    </row>
    <row r="297" spans="1:29">
      <c r="A297" s="13" t="s">
        <v>5</v>
      </c>
      <c r="B297" s="13">
        <v>34600</v>
      </c>
      <c r="C297" s="13">
        <v>30301</v>
      </c>
      <c r="D297" s="16">
        <v>182337.41</v>
      </c>
      <c r="E297" s="16">
        <v>93615.089999999982</v>
      </c>
      <c r="F297" s="16">
        <v>242087.43</v>
      </c>
      <c r="G297" s="16">
        <v>518039.93</v>
      </c>
      <c r="I297" s="15">
        <f t="shared" si="44"/>
        <v>4.8035108392504936E-5</v>
      </c>
      <c r="J297" s="15">
        <f t="shared" si="45"/>
        <v>2.4662031753791523E-5</v>
      </c>
      <c r="K297" s="15">
        <f t="shared" si="46"/>
        <v>6.3775699898956288E-5</v>
      </c>
      <c r="M297" s="16">
        <f t="shared" si="47"/>
        <v>1446.38</v>
      </c>
      <c r="N297" s="16">
        <f t="shared" si="48"/>
        <v>742.6</v>
      </c>
      <c r="O297" s="16">
        <f t="shared" si="49"/>
        <v>1920.35</v>
      </c>
      <c r="P297" s="16">
        <f t="shared" si="50"/>
        <v>2188.98</v>
      </c>
      <c r="Q297" s="19">
        <v>4109.33</v>
      </c>
      <c r="R297" s="19"/>
      <c r="S297" s="26">
        <v>3.4</v>
      </c>
      <c r="U297" s="19">
        <f t="shared" si="51"/>
        <v>104.50095499999999</v>
      </c>
      <c r="V297" s="19">
        <f t="shared" si="52"/>
        <v>37.872599999999998</v>
      </c>
      <c r="W297" s="19">
        <f t="shared" si="53"/>
        <v>32.645949999999999</v>
      </c>
      <c r="X297" s="19">
        <f t="shared" si="54"/>
        <v>142.37355499999998</v>
      </c>
      <c r="Y297" s="19">
        <v>175.01950499999998</v>
      </c>
      <c r="AA297" s="16"/>
      <c r="AC297" s="32"/>
    </row>
    <row r="298" spans="1:29">
      <c r="A298" s="13" t="s">
        <v>5</v>
      </c>
      <c r="B298" s="13">
        <v>34600</v>
      </c>
      <c r="C298" s="13">
        <v>30302</v>
      </c>
      <c r="D298" s="16">
        <v>2919.8</v>
      </c>
      <c r="E298" s="16">
        <v>1226813.81</v>
      </c>
      <c r="F298" s="16">
        <v>45093.110000000008</v>
      </c>
      <c r="G298" s="16">
        <v>1274826.7200000002</v>
      </c>
      <c r="I298" s="15">
        <f t="shared" si="44"/>
        <v>7.691943714920373E-7</v>
      </c>
      <c r="J298" s="15">
        <f t="shared" si="45"/>
        <v>3.2319277947828674E-4</v>
      </c>
      <c r="K298" s="15">
        <f t="shared" si="46"/>
        <v>1.1879363793777418E-5</v>
      </c>
      <c r="M298" s="16">
        <f t="shared" si="47"/>
        <v>23.16</v>
      </c>
      <c r="N298" s="16">
        <f t="shared" si="48"/>
        <v>9731.64</v>
      </c>
      <c r="O298" s="16">
        <f t="shared" si="49"/>
        <v>357.7</v>
      </c>
      <c r="P298" s="16">
        <f t="shared" si="50"/>
        <v>9754.7999999999993</v>
      </c>
      <c r="Q298" s="19">
        <v>10112.5</v>
      </c>
      <c r="R298" s="19"/>
      <c r="S298" s="26">
        <v>3.4</v>
      </c>
      <c r="U298" s="19">
        <f t="shared" si="51"/>
        <v>1.6733099999999999</v>
      </c>
      <c r="V298" s="19">
        <f t="shared" si="52"/>
        <v>496.31363999999996</v>
      </c>
      <c r="W298" s="19">
        <f t="shared" si="53"/>
        <v>6.0808999999999989</v>
      </c>
      <c r="X298" s="19">
        <f t="shared" si="54"/>
        <v>497.98694999999998</v>
      </c>
      <c r="Y298" s="19">
        <v>504.06784999999996</v>
      </c>
      <c r="AA298" s="16"/>
      <c r="AC298" s="32"/>
    </row>
    <row r="299" spans="1:29">
      <c r="A299" s="13" t="s">
        <v>5</v>
      </c>
      <c r="B299" s="13">
        <v>34600</v>
      </c>
      <c r="C299" s="13">
        <v>30401</v>
      </c>
      <c r="D299" s="16">
        <v>12355.099999999999</v>
      </c>
      <c r="E299" s="16">
        <v>38403.75</v>
      </c>
      <c r="F299" s="16">
        <v>1166252.5300000005</v>
      </c>
      <c r="G299" s="16">
        <v>1217011.3800000006</v>
      </c>
      <c r="I299" s="15">
        <f t="shared" si="44"/>
        <v>3.2548371050144766E-6</v>
      </c>
      <c r="J299" s="15">
        <f t="shared" si="45"/>
        <v>1.0117113618805167E-5</v>
      </c>
      <c r="K299" s="15">
        <f t="shared" si="46"/>
        <v>3.0723846900964063E-4</v>
      </c>
      <c r="M299" s="16">
        <f t="shared" si="47"/>
        <v>98.01</v>
      </c>
      <c r="N299" s="16">
        <f t="shared" si="48"/>
        <v>304.64</v>
      </c>
      <c r="O299" s="16">
        <f t="shared" si="49"/>
        <v>9251.24</v>
      </c>
      <c r="P299" s="16">
        <f t="shared" si="50"/>
        <v>402.65</v>
      </c>
      <c r="Q299" s="19">
        <v>9653.89</v>
      </c>
      <c r="R299" s="19"/>
      <c r="S299" s="26">
        <v>3.4</v>
      </c>
      <c r="U299" s="19">
        <f t="shared" si="51"/>
        <v>7.0812225</v>
      </c>
      <c r="V299" s="19">
        <f t="shared" si="52"/>
        <v>15.536639999999998</v>
      </c>
      <c r="W299" s="19">
        <f t="shared" si="53"/>
        <v>157.27107999999998</v>
      </c>
      <c r="X299" s="19">
        <f t="shared" si="54"/>
        <v>22.617862499999998</v>
      </c>
      <c r="Y299" s="19">
        <v>179.88894249999998</v>
      </c>
      <c r="AA299" s="16"/>
      <c r="AC299" s="32"/>
    </row>
    <row r="300" spans="1:29">
      <c r="A300" s="13" t="s">
        <v>5</v>
      </c>
      <c r="B300" s="13">
        <v>34600</v>
      </c>
      <c r="C300" s="13">
        <v>30500</v>
      </c>
      <c r="D300" s="16">
        <v>38695.120000000003</v>
      </c>
      <c r="E300" s="16">
        <v>268722.05</v>
      </c>
      <c r="F300" s="16">
        <v>116542.33000000003</v>
      </c>
      <c r="G300" s="16">
        <v>423959.5</v>
      </c>
      <c r="I300" s="15">
        <f t="shared" si="44"/>
        <v>1.0193872357082322E-5</v>
      </c>
      <c r="J300" s="15">
        <f t="shared" si="45"/>
        <v>7.0792344803000831E-5</v>
      </c>
      <c r="K300" s="15">
        <f t="shared" si="46"/>
        <v>3.0702001601673958E-5</v>
      </c>
      <c r="M300" s="16">
        <f t="shared" si="47"/>
        <v>306.95</v>
      </c>
      <c r="N300" s="16">
        <f t="shared" si="48"/>
        <v>2131.62</v>
      </c>
      <c r="O300" s="16">
        <f t="shared" si="49"/>
        <v>924.47</v>
      </c>
      <c r="P300" s="16">
        <f t="shared" si="50"/>
        <v>2438.5699999999997</v>
      </c>
      <c r="Q300" s="19">
        <v>3363.04</v>
      </c>
      <c r="R300" s="19"/>
      <c r="S300" s="26">
        <v>3.4</v>
      </c>
      <c r="U300" s="19">
        <f t="shared" si="51"/>
        <v>22.177137500000001</v>
      </c>
      <c r="V300" s="19">
        <f t="shared" si="52"/>
        <v>108.71261999999999</v>
      </c>
      <c r="W300" s="19">
        <f t="shared" si="53"/>
        <v>15.71599</v>
      </c>
      <c r="X300" s="19">
        <f t="shared" si="54"/>
        <v>130.88975749999997</v>
      </c>
      <c r="Y300" s="19">
        <v>146.60574749999998</v>
      </c>
      <c r="AA300" s="16"/>
      <c r="AC300" s="32"/>
    </row>
    <row r="301" spans="1:29">
      <c r="A301" s="13" t="s">
        <v>5</v>
      </c>
      <c r="B301" s="13">
        <v>34600</v>
      </c>
      <c r="C301" s="13">
        <v>30502</v>
      </c>
      <c r="D301" s="16">
        <v>5254.9699999999993</v>
      </c>
      <c r="E301" s="16">
        <v>36493.619999999995</v>
      </c>
      <c r="F301" s="16">
        <v>15826.949999999999</v>
      </c>
      <c r="G301" s="16">
        <v>57575.539999999994</v>
      </c>
      <c r="I301" s="15">
        <f t="shared" si="44"/>
        <v>1.3843733633671863E-6</v>
      </c>
      <c r="J301" s="15">
        <f t="shared" si="45"/>
        <v>9.6139074934479207E-6</v>
      </c>
      <c r="K301" s="15">
        <f t="shared" si="46"/>
        <v>4.1694639557113157E-6</v>
      </c>
      <c r="M301" s="16">
        <f t="shared" si="47"/>
        <v>41.68</v>
      </c>
      <c r="N301" s="16">
        <f t="shared" si="48"/>
        <v>289.48</v>
      </c>
      <c r="O301" s="16">
        <f t="shared" si="49"/>
        <v>125.55</v>
      </c>
      <c r="P301" s="16">
        <f t="shared" si="50"/>
        <v>331.16</v>
      </c>
      <c r="Q301" s="19">
        <v>456.71000000000004</v>
      </c>
      <c r="R301" s="19"/>
      <c r="S301" s="26">
        <v>3.4</v>
      </c>
      <c r="U301" s="19">
        <f t="shared" si="51"/>
        <v>3.0113799999999999</v>
      </c>
      <c r="V301" s="19">
        <f t="shared" si="52"/>
        <v>14.763479999999999</v>
      </c>
      <c r="W301" s="19">
        <f t="shared" si="53"/>
        <v>2.13435</v>
      </c>
      <c r="X301" s="19">
        <f t="shared" si="54"/>
        <v>17.77486</v>
      </c>
      <c r="Y301" s="19">
        <v>19.909210000000002</v>
      </c>
      <c r="AA301" s="16"/>
      <c r="AC301" s="32"/>
    </row>
    <row r="302" spans="1:29">
      <c r="A302" s="13" t="s">
        <v>5</v>
      </c>
      <c r="B302" s="13">
        <v>34600</v>
      </c>
      <c r="C302" s="13">
        <v>30503</v>
      </c>
      <c r="D302" s="16">
        <v>7622.64</v>
      </c>
      <c r="E302" s="16">
        <v>52936.160000000003</v>
      </c>
      <c r="F302" s="16">
        <v>22957.930000000004</v>
      </c>
      <c r="G302" s="16">
        <v>83516.73000000001</v>
      </c>
      <c r="I302" s="15">
        <f t="shared" si="44"/>
        <v>2.0081141803925143E-6</v>
      </c>
      <c r="J302" s="15">
        <f t="shared" si="45"/>
        <v>1.3945542955134574E-5</v>
      </c>
      <c r="K302" s="15">
        <f t="shared" si="46"/>
        <v>6.0480548452319305E-6</v>
      </c>
      <c r="M302" s="16">
        <f t="shared" si="47"/>
        <v>60.47</v>
      </c>
      <c r="N302" s="16">
        <f t="shared" si="48"/>
        <v>419.91</v>
      </c>
      <c r="O302" s="16">
        <f t="shared" si="49"/>
        <v>182.11</v>
      </c>
      <c r="P302" s="16">
        <f t="shared" si="50"/>
        <v>480.38</v>
      </c>
      <c r="Q302" s="19">
        <v>662.49</v>
      </c>
      <c r="R302" s="19"/>
      <c r="S302" s="26">
        <v>3.4</v>
      </c>
      <c r="U302" s="19">
        <f t="shared" si="51"/>
        <v>4.3689574999999996</v>
      </c>
      <c r="V302" s="19">
        <f t="shared" si="52"/>
        <v>21.415410000000001</v>
      </c>
      <c r="W302" s="19">
        <f t="shared" si="53"/>
        <v>3.0958699999999997</v>
      </c>
      <c r="X302" s="19">
        <f t="shared" si="54"/>
        <v>25.784367500000002</v>
      </c>
      <c r="Y302" s="19">
        <v>28.8802375</v>
      </c>
      <c r="AA302" s="16"/>
      <c r="AC302" s="32"/>
    </row>
    <row r="303" spans="1:29">
      <c r="A303" s="13" t="s">
        <v>5</v>
      </c>
      <c r="B303" s="13">
        <v>34600</v>
      </c>
      <c r="C303" s="13">
        <v>30504</v>
      </c>
      <c r="D303" s="16">
        <v>10299.07</v>
      </c>
      <c r="E303" s="16">
        <v>157152.70000000004</v>
      </c>
      <c r="F303" s="16">
        <v>459275.13999999996</v>
      </c>
      <c r="G303" s="16">
        <v>626726.91</v>
      </c>
      <c r="I303" s="15">
        <f t="shared" si="44"/>
        <v>2.7131949707522761E-6</v>
      </c>
      <c r="J303" s="15">
        <f t="shared" si="45"/>
        <v>4.1400428900875648E-5</v>
      </c>
      <c r="K303" s="15">
        <f t="shared" si="46"/>
        <v>1.2099179829242325E-4</v>
      </c>
      <c r="M303" s="16">
        <f t="shared" si="47"/>
        <v>81.7</v>
      </c>
      <c r="N303" s="16">
        <f t="shared" si="48"/>
        <v>1246.6099999999999</v>
      </c>
      <c r="O303" s="16">
        <f t="shared" si="49"/>
        <v>3643.18</v>
      </c>
      <c r="P303" s="16">
        <f t="shared" si="50"/>
        <v>1328.31</v>
      </c>
      <c r="Q303" s="19">
        <v>4971.49</v>
      </c>
      <c r="R303" s="19"/>
      <c r="S303" s="26">
        <v>3.4</v>
      </c>
      <c r="U303" s="19">
        <f t="shared" si="51"/>
        <v>5.902825</v>
      </c>
      <c r="V303" s="19">
        <f t="shared" si="52"/>
        <v>63.57710999999999</v>
      </c>
      <c r="W303" s="19">
        <f t="shared" si="53"/>
        <v>61.934060000000002</v>
      </c>
      <c r="X303" s="19">
        <f t="shared" si="54"/>
        <v>69.479934999999983</v>
      </c>
      <c r="Y303" s="19">
        <v>131.413995</v>
      </c>
      <c r="AA303" s="16"/>
      <c r="AC303" s="32"/>
    </row>
    <row r="304" spans="1:29">
      <c r="A304" s="13" t="s">
        <v>5</v>
      </c>
      <c r="B304" s="13">
        <v>34600</v>
      </c>
      <c r="C304" s="13">
        <v>30700</v>
      </c>
      <c r="D304" s="16">
        <v>23559.9</v>
      </c>
      <c r="E304" s="16">
        <v>98073.930000000008</v>
      </c>
      <c r="F304" s="16">
        <v>76983.33</v>
      </c>
      <c r="G304" s="16">
        <v>198617.16000000003</v>
      </c>
      <c r="I304" s="15">
        <f t="shared" si="44"/>
        <v>6.2066382878674054E-6</v>
      </c>
      <c r="J304" s="15">
        <f t="shared" si="45"/>
        <v>2.5836672013872207E-5</v>
      </c>
      <c r="K304" s="15">
        <f t="shared" si="46"/>
        <v>2.0280548028876669E-5</v>
      </c>
      <c r="M304" s="16">
        <f t="shared" si="47"/>
        <v>186.89</v>
      </c>
      <c r="N304" s="16">
        <f t="shared" si="48"/>
        <v>777.97</v>
      </c>
      <c r="O304" s="16">
        <f t="shared" si="49"/>
        <v>610.66999999999996</v>
      </c>
      <c r="P304" s="16">
        <f t="shared" si="50"/>
        <v>964.86</v>
      </c>
      <c r="Q304" s="19">
        <v>1575.53</v>
      </c>
      <c r="R304" s="19"/>
      <c r="S304" s="26">
        <v>3.4</v>
      </c>
      <c r="U304" s="19">
        <f t="shared" si="51"/>
        <v>13.502802499999998</v>
      </c>
      <c r="V304" s="19">
        <f t="shared" si="52"/>
        <v>39.676470000000002</v>
      </c>
      <c r="W304" s="19">
        <f t="shared" si="53"/>
        <v>10.38139</v>
      </c>
      <c r="X304" s="19">
        <f t="shared" si="54"/>
        <v>53.179272499999996</v>
      </c>
      <c r="Y304" s="19">
        <v>63.560662499999992</v>
      </c>
      <c r="AA304" s="16"/>
      <c r="AC304" s="32"/>
    </row>
    <row r="305" spans="1:29">
      <c r="A305" s="13" t="s">
        <v>5</v>
      </c>
      <c r="B305" s="13">
        <v>34600</v>
      </c>
      <c r="C305" s="13">
        <v>30701</v>
      </c>
      <c r="D305" s="16">
        <v>35086.82</v>
      </c>
      <c r="E305" s="16">
        <v>146057.59</v>
      </c>
      <c r="F305" s="16">
        <v>114648.19</v>
      </c>
      <c r="G305" s="16">
        <v>295792.59999999998</v>
      </c>
      <c r="I305" s="15">
        <f t="shared" si="44"/>
        <v>9.2432990127934254E-6</v>
      </c>
      <c r="J305" s="15">
        <f t="shared" si="45"/>
        <v>3.8477524536506499E-5</v>
      </c>
      <c r="K305" s="15">
        <f t="shared" si="46"/>
        <v>3.0203007894290594E-5</v>
      </c>
      <c r="M305" s="16">
        <f t="shared" si="47"/>
        <v>278.32</v>
      </c>
      <c r="N305" s="16">
        <f t="shared" si="48"/>
        <v>1158.5899999999999</v>
      </c>
      <c r="O305" s="16">
        <f t="shared" si="49"/>
        <v>909.44</v>
      </c>
      <c r="P305" s="16">
        <f t="shared" si="50"/>
        <v>1436.9099999999999</v>
      </c>
      <c r="Q305" s="19">
        <v>2346.35</v>
      </c>
      <c r="R305" s="19"/>
      <c r="S305" s="26">
        <v>3.4</v>
      </c>
      <c r="U305" s="19">
        <f t="shared" si="51"/>
        <v>20.108619999999998</v>
      </c>
      <c r="V305" s="19">
        <f t="shared" si="52"/>
        <v>59.088089999999994</v>
      </c>
      <c r="W305" s="19">
        <f t="shared" si="53"/>
        <v>15.46048</v>
      </c>
      <c r="X305" s="19">
        <f t="shared" si="54"/>
        <v>79.196709999999996</v>
      </c>
      <c r="Y305" s="19">
        <v>94.65719</v>
      </c>
      <c r="AA305" s="16"/>
      <c r="AC305" s="32"/>
    </row>
    <row r="306" spans="1:29">
      <c r="A306" s="13" t="s">
        <v>5</v>
      </c>
      <c r="B306" s="13">
        <v>34600</v>
      </c>
      <c r="C306" s="13">
        <v>30702</v>
      </c>
      <c r="D306" s="16">
        <v>30585.72</v>
      </c>
      <c r="E306" s="16">
        <v>127320.65000000001</v>
      </c>
      <c r="F306" s="16">
        <v>99940.58</v>
      </c>
      <c r="G306" s="16">
        <v>257846.95</v>
      </c>
      <c r="I306" s="15">
        <f t="shared" si="44"/>
        <v>8.0575257456097799E-6</v>
      </c>
      <c r="J306" s="15">
        <f t="shared" si="45"/>
        <v>3.354145056329463E-5</v>
      </c>
      <c r="K306" s="15">
        <f t="shared" si="46"/>
        <v>2.632842373438238E-5</v>
      </c>
      <c r="M306" s="16">
        <f t="shared" si="47"/>
        <v>242.62</v>
      </c>
      <c r="N306" s="16">
        <f t="shared" si="48"/>
        <v>1009.96</v>
      </c>
      <c r="O306" s="16">
        <f t="shared" si="49"/>
        <v>792.77</v>
      </c>
      <c r="P306" s="16">
        <f t="shared" si="50"/>
        <v>1252.58</v>
      </c>
      <c r="Q306" s="19">
        <v>2045.35</v>
      </c>
      <c r="R306" s="19"/>
      <c r="S306" s="26">
        <v>3.4</v>
      </c>
      <c r="U306" s="19">
        <f t="shared" si="51"/>
        <v>17.529295000000001</v>
      </c>
      <c r="V306" s="19">
        <f t="shared" si="52"/>
        <v>51.507960000000004</v>
      </c>
      <c r="W306" s="19">
        <f t="shared" si="53"/>
        <v>13.477089999999999</v>
      </c>
      <c r="X306" s="19">
        <f t="shared" si="54"/>
        <v>69.037255000000002</v>
      </c>
      <c r="Y306" s="19">
        <v>82.514345000000006</v>
      </c>
      <c r="AA306" s="16"/>
      <c r="AC306" s="32"/>
    </row>
    <row r="307" spans="1:29">
      <c r="A307" s="13" t="s">
        <v>5</v>
      </c>
      <c r="B307" s="13">
        <v>34600</v>
      </c>
      <c r="C307" s="13">
        <v>30801</v>
      </c>
      <c r="D307" s="16">
        <v>50365.16</v>
      </c>
      <c r="E307" s="16">
        <v>123678.63</v>
      </c>
      <c r="F307" s="16">
        <v>876537.31</v>
      </c>
      <c r="G307" s="16">
        <v>1050581.1000000001</v>
      </c>
      <c r="I307" s="15">
        <f t="shared" si="44"/>
        <v>1.326823672556199E-5</v>
      </c>
      <c r="J307" s="15">
        <f t="shared" si="45"/>
        <v>3.2581993996111459E-5</v>
      </c>
      <c r="K307" s="15">
        <f t="shared" si="46"/>
        <v>2.3091566725624054E-4</v>
      </c>
      <c r="M307" s="16">
        <f t="shared" si="47"/>
        <v>399.52</v>
      </c>
      <c r="N307" s="16">
        <f t="shared" si="48"/>
        <v>981.07</v>
      </c>
      <c r="O307" s="16">
        <f t="shared" si="49"/>
        <v>6953.09</v>
      </c>
      <c r="P307" s="16">
        <f t="shared" si="50"/>
        <v>1380.5900000000001</v>
      </c>
      <c r="Q307" s="19">
        <v>8333.68</v>
      </c>
      <c r="R307" s="19"/>
      <c r="S307" s="26">
        <v>3.4</v>
      </c>
      <c r="U307" s="19">
        <f t="shared" si="51"/>
        <v>28.865319999999997</v>
      </c>
      <c r="V307" s="19">
        <f t="shared" si="52"/>
        <v>50.034570000000002</v>
      </c>
      <c r="W307" s="19">
        <f t="shared" si="53"/>
        <v>118.20253000000001</v>
      </c>
      <c r="X307" s="19">
        <f t="shared" si="54"/>
        <v>78.899889999999999</v>
      </c>
      <c r="Y307" s="19">
        <v>197.10242</v>
      </c>
      <c r="AA307" s="16"/>
      <c r="AC307" s="32"/>
    </row>
    <row r="308" spans="1:29">
      <c r="A308" s="13" t="s">
        <v>5</v>
      </c>
      <c r="B308" s="13">
        <v>34600</v>
      </c>
      <c r="C308" s="13">
        <v>30900</v>
      </c>
      <c r="D308" s="16">
        <v>20500.420000000002</v>
      </c>
      <c r="E308" s="16">
        <v>9826.2699999999986</v>
      </c>
      <c r="F308" s="16">
        <v>3226.3400000000006</v>
      </c>
      <c r="G308" s="16">
        <v>33553.030000000006</v>
      </c>
      <c r="I308" s="15">
        <f t="shared" si="44"/>
        <v>5.4006465090837703E-6</v>
      </c>
      <c r="J308" s="15">
        <f t="shared" si="45"/>
        <v>2.5886401728752177E-6</v>
      </c>
      <c r="K308" s="15">
        <f t="shared" si="46"/>
        <v>8.4994950630852118E-7</v>
      </c>
      <c r="M308" s="16">
        <f t="shared" si="47"/>
        <v>162.62</v>
      </c>
      <c r="N308" s="16">
        <f t="shared" si="48"/>
        <v>77.95</v>
      </c>
      <c r="O308" s="16">
        <f t="shared" si="49"/>
        <v>25.59</v>
      </c>
      <c r="P308" s="16">
        <f t="shared" si="50"/>
        <v>240.57</v>
      </c>
      <c r="Q308" s="19">
        <v>266.15999999999997</v>
      </c>
      <c r="R308" s="19"/>
      <c r="S308" s="26">
        <v>3.3</v>
      </c>
      <c r="U308" s="19">
        <f t="shared" si="51"/>
        <v>11.4037275</v>
      </c>
      <c r="V308" s="19">
        <f t="shared" si="52"/>
        <v>3.8585249999999998</v>
      </c>
      <c r="W308" s="19">
        <f t="shared" si="53"/>
        <v>0.42223499999999992</v>
      </c>
      <c r="X308" s="19">
        <f t="shared" si="54"/>
        <v>15.262252500000001</v>
      </c>
      <c r="Y308" s="19">
        <v>15.684487500000001</v>
      </c>
      <c r="AA308" s="16"/>
      <c r="AC308" s="32"/>
    </row>
    <row r="309" spans="1:29">
      <c r="A309" s="13" t="s">
        <v>5</v>
      </c>
      <c r="B309" s="13">
        <v>34600</v>
      </c>
      <c r="C309" s="13">
        <v>30901</v>
      </c>
      <c r="D309" s="16">
        <v>197082.45</v>
      </c>
      <c r="E309" s="16">
        <v>94465.859999999986</v>
      </c>
      <c r="F309" s="16">
        <v>31016.5</v>
      </c>
      <c r="G309" s="16">
        <v>322564.81</v>
      </c>
      <c r="I309" s="15">
        <f t="shared" si="44"/>
        <v>5.1919553140578421E-5</v>
      </c>
      <c r="J309" s="15">
        <f t="shared" si="45"/>
        <v>2.488615926096129E-5</v>
      </c>
      <c r="K309" s="15">
        <f t="shared" si="46"/>
        <v>8.1710107621695913E-6</v>
      </c>
      <c r="M309" s="16">
        <f t="shared" si="47"/>
        <v>1563.35</v>
      </c>
      <c r="N309" s="16">
        <f t="shared" si="48"/>
        <v>749.35</v>
      </c>
      <c r="O309" s="16">
        <f t="shared" si="49"/>
        <v>246.04</v>
      </c>
      <c r="P309" s="16">
        <f t="shared" si="50"/>
        <v>2312.6999999999998</v>
      </c>
      <c r="Q309" s="19">
        <v>2558.7399999999998</v>
      </c>
      <c r="R309" s="19"/>
      <c r="S309" s="26">
        <v>3.3</v>
      </c>
      <c r="U309" s="19">
        <f t="shared" si="51"/>
        <v>109.62991874999997</v>
      </c>
      <c r="V309" s="19">
        <f t="shared" si="52"/>
        <v>37.092824999999998</v>
      </c>
      <c r="W309" s="19">
        <f t="shared" si="53"/>
        <v>4.0596599999999992</v>
      </c>
      <c r="X309" s="19">
        <f t="shared" si="54"/>
        <v>146.72274374999998</v>
      </c>
      <c r="Y309" s="19">
        <v>150.78240374999999</v>
      </c>
      <c r="AA309" s="16"/>
      <c r="AC309" s="32"/>
    </row>
    <row r="310" spans="1:29">
      <c r="A310" s="13" t="s">
        <v>5</v>
      </c>
      <c r="B310" s="13">
        <v>34600</v>
      </c>
      <c r="C310" s="13">
        <v>30902</v>
      </c>
      <c r="D310" s="16">
        <v>291463.18</v>
      </c>
      <c r="E310" s="16">
        <v>139704.54</v>
      </c>
      <c r="F310" s="16">
        <v>45869.990000000005</v>
      </c>
      <c r="G310" s="16">
        <v>477037.70999999996</v>
      </c>
      <c r="I310" s="15">
        <f t="shared" si="44"/>
        <v>7.6783285688461725E-5</v>
      </c>
      <c r="J310" s="15">
        <f t="shared" si="45"/>
        <v>3.6803872128188298E-5</v>
      </c>
      <c r="K310" s="15">
        <f t="shared" si="46"/>
        <v>1.2084025662167285E-5</v>
      </c>
      <c r="M310" s="16">
        <f t="shared" si="47"/>
        <v>2312.02</v>
      </c>
      <c r="N310" s="16">
        <f t="shared" si="48"/>
        <v>1108.2</v>
      </c>
      <c r="O310" s="16">
        <f t="shared" si="49"/>
        <v>363.86</v>
      </c>
      <c r="P310" s="16">
        <f t="shared" si="50"/>
        <v>3420.2200000000003</v>
      </c>
      <c r="Q310" s="19">
        <v>3784.0800000000004</v>
      </c>
      <c r="R310" s="19"/>
      <c r="S310" s="26">
        <v>3.3</v>
      </c>
      <c r="U310" s="19">
        <f t="shared" si="51"/>
        <v>162.13040249999997</v>
      </c>
      <c r="V310" s="19">
        <f t="shared" si="52"/>
        <v>54.855899999999991</v>
      </c>
      <c r="W310" s="19">
        <f t="shared" si="53"/>
        <v>6.0036900000000006</v>
      </c>
      <c r="X310" s="19">
        <f t="shared" si="54"/>
        <v>216.98630249999997</v>
      </c>
      <c r="Y310" s="19">
        <v>222.98999249999997</v>
      </c>
      <c r="AA310" s="16"/>
      <c r="AC310" s="32"/>
    </row>
    <row r="311" spans="1:29">
      <c r="A311" s="13" t="s">
        <v>5</v>
      </c>
      <c r="B311" s="13">
        <v>34600</v>
      </c>
      <c r="C311" s="13">
        <v>30903</v>
      </c>
      <c r="D311" s="16">
        <v>77727.260000000009</v>
      </c>
      <c r="E311" s="16">
        <v>56913.13</v>
      </c>
      <c r="F311" s="16">
        <v>261383.80999999997</v>
      </c>
      <c r="G311" s="16">
        <v>396024.19999999995</v>
      </c>
      <c r="I311" s="15">
        <f t="shared" si="44"/>
        <v>2.0476529523768128E-5</v>
      </c>
      <c r="J311" s="15">
        <f t="shared" si="45"/>
        <v>1.4993239009519353E-5</v>
      </c>
      <c r="K311" s="15">
        <f t="shared" si="46"/>
        <v>6.8859153178691708E-5</v>
      </c>
      <c r="M311" s="16">
        <f t="shared" si="47"/>
        <v>616.57000000000005</v>
      </c>
      <c r="N311" s="16">
        <f t="shared" si="48"/>
        <v>451.46</v>
      </c>
      <c r="O311" s="16">
        <f t="shared" si="49"/>
        <v>2073.41</v>
      </c>
      <c r="P311" s="16">
        <f t="shared" si="50"/>
        <v>1068.03</v>
      </c>
      <c r="Q311" s="19">
        <v>3141.4399999999996</v>
      </c>
      <c r="R311" s="19"/>
      <c r="S311" s="26">
        <v>3.3</v>
      </c>
      <c r="U311" s="19">
        <f t="shared" si="51"/>
        <v>43.236971249999996</v>
      </c>
      <c r="V311" s="19">
        <f t="shared" si="52"/>
        <v>22.347269999999995</v>
      </c>
      <c r="W311" s="19">
        <f t="shared" si="53"/>
        <v>34.211264999999997</v>
      </c>
      <c r="X311" s="19">
        <f t="shared" si="54"/>
        <v>65.584241249999991</v>
      </c>
      <c r="Y311" s="19">
        <v>99.795506249999988</v>
      </c>
      <c r="AA311" s="16"/>
      <c r="AC311" s="32"/>
    </row>
    <row r="312" spans="1:29">
      <c r="A312" s="13" t="s">
        <v>5</v>
      </c>
      <c r="B312" s="13">
        <v>34600</v>
      </c>
      <c r="C312" s="13">
        <v>31001</v>
      </c>
      <c r="D312" s="16">
        <v>118236.52</v>
      </c>
      <c r="E312" s="16">
        <v>71808.33</v>
      </c>
      <c r="F312" s="16">
        <v>266958.88</v>
      </c>
      <c r="G312" s="16">
        <v>457003.73</v>
      </c>
      <c r="I312" s="15">
        <f t="shared" si="44"/>
        <v>3.1148320326325673E-5</v>
      </c>
      <c r="J312" s="15">
        <f t="shared" si="45"/>
        <v>1.8917242024194399E-5</v>
      </c>
      <c r="K312" s="15">
        <f t="shared" si="46"/>
        <v>7.0327853933768822E-5</v>
      </c>
      <c r="M312" s="16">
        <f t="shared" si="47"/>
        <v>937.91</v>
      </c>
      <c r="N312" s="16">
        <f t="shared" si="48"/>
        <v>569.62</v>
      </c>
      <c r="O312" s="16">
        <f t="shared" si="49"/>
        <v>2117.64</v>
      </c>
      <c r="P312" s="16">
        <f t="shared" si="50"/>
        <v>1507.53</v>
      </c>
      <c r="Q312" s="19">
        <v>3625.17</v>
      </c>
      <c r="R312" s="19"/>
      <c r="S312" s="26">
        <v>3.3</v>
      </c>
      <c r="U312" s="19">
        <f t="shared" si="51"/>
        <v>65.770938749999985</v>
      </c>
      <c r="V312" s="19">
        <f t="shared" si="52"/>
        <v>28.196189999999998</v>
      </c>
      <c r="W312" s="19">
        <f t="shared" si="53"/>
        <v>34.94106</v>
      </c>
      <c r="X312" s="19">
        <f t="shared" si="54"/>
        <v>93.967128749999986</v>
      </c>
      <c r="Y312" s="19">
        <v>128.90818874999999</v>
      </c>
      <c r="AA312" s="16"/>
      <c r="AC312" s="32"/>
    </row>
    <row r="313" spans="1:29">
      <c r="A313" s="13" t="s">
        <v>5</v>
      </c>
      <c r="B313" s="13">
        <v>34600</v>
      </c>
      <c r="C313" s="13">
        <v>31101</v>
      </c>
      <c r="D313" s="16">
        <v>282122.60000000003</v>
      </c>
      <c r="E313" s="16">
        <v>89725.88</v>
      </c>
      <c r="F313" s="16">
        <v>145565.91</v>
      </c>
      <c r="G313" s="16">
        <v>517414.39</v>
      </c>
      <c r="I313" s="15">
        <f t="shared" si="44"/>
        <v>7.4322596065038525E-5</v>
      </c>
      <c r="J313" s="15">
        <f t="shared" si="45"/>
        <v>2.3637455261719969E-5</v>
      </c>
      <c r="K313" s="15">
        <f t="shared" si="46"/>
        <v>3.8347995976819122E-5</v>
      </c>
      <c r="M313" s="16">
        <f t="shared" si="47"/>
        <v>2237.92</v>
      </c>
      <c r="N313" s="16">
        <f t="shared" si="48"/>
        <v>711.75</v>
      </c>
      <c r="O313" s="16">
        <f t="shared" si="49"/>
        <v>1154.69</v>
      </c>
      <c r="P313" s="16">
        <f t="shared" si="50"/>
        <v>2949.67</v>
      </c>
      <c r="Q313" s="19">
        <v>4104.3600000000006</v>
      </c>
      <c r="R313" s="19"/>
      <c r="S313" s="26">
        <v>3.3</v>
      </c>
      <c r="U313" s="19">
        <f t="shared" si="51"/>
        <v>156.93413999999999</v>
      </c>
      <c r="V313" s="19">
        <f t="shared" si="52"/>
        <v>35.231624999999994</v>
      </c>
      <c r="W313" s="19">
        <f t="shared" si="53"/>
        <v>19.052385000000001</v>
      </c>
      <c r="X313" s="19">
        <f t="shared" si="54"/>
        <v>192.16576499999996</v>
      </c>
      <c r="Y313" s="19">
        <v>211.21814999999998</v>
      </c>
      <c r="AA313" s="16"/>
      <c r="AC313" s="32"/>
    </row>
    <row r="314" spans="1:29">
      <c r="A314" s="13" t="s">
        <v>5</v>
      </c>
      <c r="B314" s="13">
        <v>34600</v>
      </c>
      <c r="C314" s="13">
        <v>31201</v>
      </c>
      <c r="D314" s="16"/>
      <c r="E314" s="16">
        <v>12694389.83</v>
      </c>
      <c r="F314" s="16"/>
      <c r="G314" s="16">
        <v>12694389.83</v>
      </c>
      <c r="I314" s="15">
        <f t="shared" si="44"/>
        <v>0</v>
      </c>
      <c r="J314" s="15">
        <f t="shared" si="45"/>
        <v>3.3442198803896707E-3</v>
      </c>
      <c r="K314" s="15">
        <f t="shared" si="46"/>
        <v>0</v>
      </c>
      <c r="M314" s="16">
        <f t="shared" si="47"/>
        <v>0</v>
      </c>
      <c r="N314" s="16">
        <f t="shared" si="48"/>
        <v>100697.64</v>
      </c>
      <c r="O314" s="16">
        <f t="shared" si="49"/>
        <v>0</v>
      </c>
      <c r="P314" s="16">
        <f t="shared" si="50"/>
        <v>100697.64</v>
      </c>
      <c r="Q314" s="19">
        <v>100697.64</v>
      </c>
      <c r="R314" s="19"/>
      <c r="S314" s="26">
        <v>3.3</v>
      </c>
      <c r="U314" s="19">
        <f t="shared" si="51"/>
        <v>0</v>
      </c>
      <c r="V314" s="19">
        <f t="shared" si="52"/>
        <v>4984.5331799999994</v>
      </c>
      <c r="W314" s="19">
        <f t="shared" si="53"/>
        <v>0</v>
      </c>
      <c r="X314" s="19">
        <f t="shared" si="54"/>
        <v>4984.5331799999994</v>
      </c>
      <c r="Y314" s="19">
        <v>4984.5331799999994</v>
      </c>
      <c r="AA314" s="16"/>
      <c r="AC314" s="32"/>
    </row>
    <row r="315" spans="1:29">
      <c r="A315" s="13" t="s">
        <v>5</v>
      </c>
      <c r="B315" s="13">
        <v>34600</v>
      </c>
      <c r="C315" s="13">
        <v>40101</v>
      </c>
      <c r="D315" s="16">
        <v>0</v>
      </c>
      <c r="E315" s="16">
        <v>0</v>
      </c>
      <c r="F315" s="16">
        <v>0</v>
      </c>
      <c r="G315" s="16">
        <v>0</v>
      </c>
      <c r="I315" s="15">
        <f t="shared" si="44"/>
        <v>0</v>
      </c>
      <c r="J315" s="15">
        <f t="shared" si="45"/>
        <v>0</v>
      </c>
      <c r="K315" s="15">
        <f t="shared" si="46"/>
        <v>0</v>
      </c>
      <c r="M315" s="16">
        <f t="shared" si="47"/>
        <v>0</v>
      </c>
      <c r="N315" s="16">
        <f t="shared" si="48"/>
        <v>0</v>
      </c>
      <c r="O315" s="16">
        <f t="shared" si="49"/>
        <v>0</v>
      </c>
      <c r="P315" s="16">
        <f t="shared" si="50"/>
        <v>0</v>
      </c>
      <c r="Q315" s="19">
        <v>0</v>
      </c>
      <c r="R315" s="19"/>
      <c r="S315" s="26">
        <v>3.3</v>
      </c>
      <c r="U315" s="19">
        <f t="shared" si="51"/>
        <v>0</v>
      </c>
      <c r="V315" s="19">
        <f t="shared" si="52"/>
        <v>0</v>
      </c>
      <c r="W315" s="19">
        <f t="shared" si="53"/>
        <v>0</v>
      </c>
      <c r="X315" s="19">
        <f t="shared" si="54"/>
        <v>0</v>
      </c>
      <c r="Y315" s="19">
        <v>0</v>
      </c>
      <c r="AA315" s="16"/>
      <c r="AC315" s="32"/>
    </row>
    <row r="316" spans="1:29">
      <c r="A316" s="13" t="s">
        <v>5</v>
      </c>
      <c r="B316" s="13">
        <v>34600</v>
      </c>
      <c r="C316" s="13">
        <v>40102</v>
      </c>
      <c r="D316" s="16">
        <v>0</v>
      </c>
      <c r="E316" s="16">
        <v>0</v>
      </c>
      <c r="F316" s="16">
        <v>0</v>
      </c>
      <c r="G316" s="16">
        <v>0</v>
      </c>
      <c r="I316" s="15">
        <f t="shared" si="44"/>
        <v>0</v>
      </c>
      <c r="J316" s="15">
        <f t="shared" si="45"/>
        <v>0</v>
      </c>
      <c r="K316" s="15">
        <f t="shared" si="46"/>
        <v>0</v>
      </c>
      <c r="M316" s="16">
        <f t="shared" si="47"/>
        <v>0</v>
      </c>
      <c r="N316" s="16">
        <f t="shared" si="48"/>
        <v>0</v>
      </c>
      <c r="O316" s="16">
        <f t="shared" si="49"/>
        <v>0</v>
      </c>
      <c r="P316" s="16">
        <f t="shared" si="50"/>
        <v>0</v>
      </c>
      <c r="Q316" s="19">
        <v>0</v>
      </c>
      <c r="R316" s="19"/>
      <c r="S316" s="26">
        <v>3.3</v>
      </c>
      <c r="U316" s="19">
        <f t="shared" si="51"/>
        <v>0</v>
      </c>
      <c r="V316" s="19">
        <f t="shared" si="52"/>
        <v>0</v>
      </c>
      <c r="W316" s="19">
        <f t="shared" si="53"/>
        <v>0</v>
      </c>
      <c r="X316" s="19">
        <f t="shared" si="54"/>
        <v>0</v>
      </c>
      <c r="Y316" s="19">
        <v>0</v>
      </c>
      <c r="AA316" s="16"/>
      <c r="AC316" s="32"/>
    </row>
    <row r="317" spans="1:29">
      <c r="A317" s="13" t="s">
        <v>5</v>
      </c>
      <c r="B317" s="13">
        <v>34600</v>
      </c>
      <c r="C317" s="13">
        <v>40103</v>
      </c>
      <c r="D317" s="17">
        <v>22.290000000000003</v>
      </c>
      <c r="E317" s="17">
        <v>16.060000000000002</v>
      </c>
      <c r="F317" s="17">
        <v>6.59</v>
      </c>
      <c r="G317" s="17">
        <v>44.940000000000012</v>
      </c>
      <c r="I317" s="15">
        <f t="shared" si="44"/>
        <v>5.8720948491532003E-9</v>
      </c>
      <c r="J317" s="15">
        <f t="shared" si="45"/>
        <v>4.2308588280574424E-9</v>
      </c>
      <c r="K317" s="15">
        <f t="shared" si="46"/>
        <v>1.7360746996823501E-9</v>
      </c>
      <c r="M317" s="17">
        <f t="shared" si="47"/>
        <v>0.18</v>
      </c>
      <c r="N317" s="17">
        <f t="shared" si="48"/>
        <v>0.13</v>
      </c>
      <c r="O317" s="17">
        <f t="shared" si="49"/>
        <v>0.05</v>
      </c>
      <c r="P317" s="17">
        <f t="shared" si="50"/>
        <v>0.31</v>
      </c>
      <c r="Q317" s="27">
        <v>0.36</v>
      </c>
      <c r="R317" s="19"/>
      <c r="S317" s="26">
        <v>3.3</v>
      </c>
      <c r="U317" s="27">
        <f t="shared" si="51"/>
        <v>1.2622499999999998E-2</v>
      </c>
      <c r="V317" s="27">
        <f t="shared" si="52"/>
        <v>6.4349999999999997E-3</v>
      </c>
      <c r="W317" s="27">
        <f t="shared" si="53"/>
        <v>8.25E-4</v>
      </c>
      <c r="X317" s="27">
        <f t="shared" si="54"/>
        <v>1.9057499999999998E-2</v>
      </c>
      <c r="Y317" s="27">
        <v>1.9882499999999997E-2</v>
      </c>
      <c r="AA317" s="16"/>
      <c r="AC317" s="32"/>
    </row>
    <row r="318" spans="1:29">
      <c r="A318" s="13"/>
      <c r="B318" s="13"/>
      <c r="C318" s="13"/>
      <c r="D318" s="30"/>
      <c r="E318" s="30"/>
      <c r="F318" s="30"/>
      <c r="G318" s="30"/>
      <c r="I318" s="15"/>
      <c r="J318" s="15"/>
      <c r="K318" s="15"/>
      <c r="M318" s="30"/>
      <c r="N318" s="30"/>
      <c r="O318" s="30"/>
      <c r="P318" s="30"/>
      <c r="Q318" s="31"/>
      <c r="R318" s="19"/>
      <c r="S318" s="26"/>
      <c r="U318" s="31"/>
      <c r="V318" s="31"/>
      <c r="W318" s="31"/>
      <c r="X318" s="31"/>
      <c r="Y318" s="31"/>
    </row>
    <row r="319" spans="1:29">
      <c r="B319" s="14" t="s">
        <v>13</v>
      </c>
      <c r="C319" s="13"/>
      <c r="D319" s="18">
        <f>+SUBTOTAL(9,D13:D317)</f>
        <v>393357297.3677451</v>
      </c>
      <c r="E319" s="18">
        <f>+SUBTOTAL(9,E13:E317)</f>
        <v>2963872864.1409607</v>
      </c>
      <c r="F319" s="18">
        <f>+SUBTOTAL(9,F13:F317)</f>
        <v>993642842.89865434</v>
      </c>
      <c r="G319" s="18">
        <f>+SUBTOTAL(9,G13:G317)</f>
        <v>4350873004.4073582</v>
      </c>
      <c r="M319" s="18">
        <f>+SUBTOTAL(9,M13:M317)</f>
        <v>7755085.8499999996</v>
      </c>
      <c r="N319" s="18">
        <f>+SUBTOTAL(9,N13:N317)</f>
        <v>33948903.770000011</v>
      </c>
      <c r="O319" s="18">
        <f>+SUBTOTAL(9,O13:O317)</f>
        <v>14039540.489999998</v>
      </c>
      <c r="P319" s="18">
        <f>+SUBTOTAL(9,P13:P317)</f>
        <v>41703989.61999999</v>
      </c>
      <c r="Q319" s="18">
        <f>+SUBTOTAL(9,Q13:Q317)</f>
        <v>55743530.10999997</v>
      </c>
      <c r="U319" s="18">
        <f>+SUBTOTAL(9,U13:U317)</f>
        <v>418475.70098499983</v>
      </c>
      <c r="V319" s="18">
        <f>+SUBTOTAL(9,V13:V317)</f>
        <v>1508670.4618049995</v>
      </c>
      <c r="W319" s="18">
        <f>+SUBTOTAL(9,W13:W317)</f>
        <v>211861.36070500014</v>
      </c>
      <c r="X319" s="18">
        <f>+SUBTOTAL(9,X13:X317)</f>
        <v>1927146.1627900004</v>
      </c>
      <c r="Y319" s="18">
        <f>+SUBTOTAL(9,Y13:Y317)</f>
        <v>2139007.5234950017</v>
      </c>
    </row>
    <row r="321" spans="2:3">
      <c r="B321" s="13"/>
      <c r="C321" s="13"/>
    </row>
    <row r="322" spans="2:3">
      <c r="B322" s="13"/>
      <c r="C322" s="13"/>
    </row>
  </sheetData>
  <pageMargins left="0.7" right="0.7" top="0.75" bottom="0.75" header="0.3" footer="0.3"/>
  <pageSetup scale="50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A2" sqref="A1:A2"/>
    </sheetView>
  </sheetViews>
  <sheetFormatPr defaultRowHeight="14.4"/>
  <cols>
    <col min="8" max="8" width="14.33203125" bestFit="1" customWidth="1"/>
  </cols>
  <sheetData>
    <row r="1" spans="1:8">
      <c r="A1" s="2" t="s">
        <v>19</v>
      </c>
    </row>
    <row r="2" spans="1:8">
      <c r="A2" s="2" t="s">
        <v>18</v>
      </c>
    </row>
    <row r="4" spans="1:8">
      <c r="A4" s="2">
        <v>31100</v>
      </c>
      <c r="B4" t="s">
        <v>3</v>
      </c>
      <c r="G4" t="s">
        <v>3</v>
      </c>
      <c r="H4" s="36">
        <v>1837195.0967033836</v>
      </c>
    </row>
    <row r="5" spans="1:8">
      <c r="A5" s="2">
        <v>31200</v>
      </c>
      <c r="B5" t="s">
        <v>3</v>
      </c>
      <c r="G5" t="s">
        <v>4</v>
      </c>
      <c r="H5" s="36">
        <v>23795385.399959847</v>
      </c>
    </row>
    <row r="6" spans="1:8">
      <c r="A6" s="2">
        <v>31400</v>
      </c>
      <c r="B6" t="s">
        <v>3</v>
      </c>
      <c r="G6" t="s">
        <v>5</v>
      </c>
      <c r="H6" s="36">
        <v>30110949.605789773</v>
      </c>
    </row>
    <row r="7" spans="1:8">
      <c r="A7" s="2">
        <v>31500</v>
      </c>
      <c r="B7" t="s">
        <v>3</v>
      </c>
      <c r="H7" s="36"/>
    </row>
    <row r="8" spans="1:8">
      <c r="A8" s="2">
        <v>31600</v>
      </c>
      <c r="B8" t="s">
        <v>3</v>
      </c>
      <c r="H8" s="36"/>
    </row>
    <row r="9" spans="1:8">
      <c r="A9" s="2">
        <v>32100</v>
      </c>
      <c r="B9" t="s">
        <v>4</v>
      </c>
      <c r="H9" s="36"/>
    </row>
    <row r="10" spans="1:8">
      <c r="A10" s="2">
        <v>32200</v>
      </c>
      <c r="B10" t="s">
        <v>4</v>
      </c>
    </row>
    <row r="11" spans="1:8">
      <c r="A11" s="2">
        <v>32300</v>
      </c>
      <c r="B11" t="s">
        <v>4</v>
      </c>
    </row>
    <row r="12" spans="1:8">
      <c r="A12" s="2">
        <v>32400</v>
      </c>
      <c r="B12" t="s">
        <v>4</v>
      </c>
    </row>
    <row r="13" spans="1:8">
      <c r="A13" s="2">
        <v>32500</v>
      </c>
      <c r="B13" t="s">
        <v>4</v>
      </c>
    </row>
    <row r="14" spans="1:8">
      <c r="A14" s="2">
        <v>34100</v>
      </c>
      <c r="B14" t="s">
        <v>5</v>
      </c>
    </row>
    <row r="15" spans="1:8">
      <c r="A15" s="2">
        <v>34200</v>
      </c>
      <c r="B15" t="s">
        <v>5</v>
      </c>
    </row>
    <row r="16" spans="1:8">
      <c r="A16" s="1">
        <v>34300</v>
      </c>
      <c r="B16" t="s">
        <v>5</v>
      </c>
    </row>
    <row r="17" spans="1:2">
      <c r="A17" s="2">
        <v>34320</v>
      </c>
      <c r="B17" t="s">
        <v>5</v>
      </c>
    </row>
    <row r="18" spans="1:2">
      <c r="A18" s="2">
        <v>34400</v>
      </c>
      <c r="B18" t="s">
        <v>5</v>
      </c>
    </row>
    <row r="19" spans="1:2">
      <c r="A19" s="2">
        <v>34500</v>
      </c>
      <c r="B19" t="s">
        <v>5</v>
      </c>
    </row>
    <row r="20" spans="1:2">
      <c r="A20" s="3">
        <v>34600</v>
      </c>
      <c r="B20" t="s">
        <v>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C4D92A40E61341B4C36ECA080A6A1A" ma:contentTypeVersion="" ma:contentTypeDescription="Create a new document." ma:contentTypeScope="" ma:versionID="42e2278c63f226298d3062accf01b79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Props1.xml><?xml version="1.0" encoding="utf-8"?>
<ds:datastoreItem xmlns:ds="http://schemas.openxmlformats.org/officeDocument/2006/customXml" ds:itemID="{2F499D9C-A6C4-40AC-BFAC-8ED5D1FEBA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A5045A-5FC4-4E0E-AC6F-C54BAF2010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3FF0FF-408D-473D-B305-70F22D438AC8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AllocNonProd</vt:lpstr>
      <vt:lpstr>NonProductionAmount</vt:lpstr>
      <vt:lpstr>NonProductionAmount</vt:lpstr>
      <vt:lpstr>AllocNonProd!Print_Titles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2016-06-15T14:29:03Z</dcterms:created>
  <dcterms:modified xsi:type="dcterms:W3CDTF">2016-06-16T15:14:23Z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0x01010008C4D92A40E61341B4C36ECA080A6A1A</vt:lpwstr>
  </property>
</Properties>
</file>