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96" windowWidth="11460" windowHeight="556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Sheet1!$A$8:$P$13</definedName>
  </definedNames>
  <calcPr calcId="145621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N13" i="1" s="1"/>
  <c r="O13" i="1" s="1"/>
  <c r="D13" i="1"/>
  <c r="C13" i="1"/>
  <c r="B13" i="1"/>
  <c r="K13" i="1" s="1"/>
  <c r="L13" i="1" s="1"/>
  <c r="N12" i="1"/>
  <c r="O12" i="1" s="1"/>
  <c r="K12" i="1"/>
  <c r="L12" i="1" s="1"/>
  <c r="N11" i="1"/>
  <c r="O11" i="1" s="1"/>
  <c r="K11" i="1"/>
  <c r="L11" i="1" s="1"/>
</calcChain>
</file>

<file path=xl/sharedStrings.xml><?xml version="1.0" encoding="utf-8"?>
<sst xmlns="http://schemas.openxmlformats.org/spreadsheetml/2006/main" count="27" uniqueCount="17">
  <si>
    <t xml:space="preserve">PGD FPL FOSSIL FLEET BASE CAPEX SUMMARY </t>
  </si>
  <si>
    <t>PGD CAPEX Cost
(Steam &amp; Other - excl. updgrade projects)</t>
  </si>
  <si>
    <t>'11-'15
(5 yr avg)</t>
  </si>
  <si>
    <t>% of CAPEX</t>
  </si>
  <si>
    <t>'14-'18
(5 yr avg)</t>
  </si>
  <si>
    <t>$K</t>
  </si>
  <si>
    <t xml:space="preserve">Total CAPEX </t>
  </si>
  <si>
    <t>&lt;&lt;&lt; ~$480M / yr</t>
  </si>
  <si>
    <t>Overhaul</t>
  </si>
  <si>
    <t>&lt;&lt;&lt; ~85%</t>
  </si>
  <si>
    <t>Non-Overhaul</t>
  </si>
  <si>
    <t>Florida Power &amp; Light Company</t>
  </si>
  <si>
    <t>Docket No. 160021-EI</t>
  </si>
  <si>
    <t>OPC's Fourth Set of Interrogatories</t>
  </si>
  <si>
    <t>Interrogatory No. 161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</si>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</sst>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0_);[Red]\(0\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9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164" fontId="5" fillId="3" borderId="2" xfId="2" applyNumberFormat="1" applyFont="1" applyFill="1" applyBorder="1" applyAlignment="1">
      <alignment horizontal="center" vertical="center"/>
    </xf>
    <xf numFmtId="164" fontId="5" fillId="3" borderId="3" xfId="2" applyNumberFormat="1" applyFont="1" applyFill="1" applyBorder="1" applyAlignment="1">
      <alignment horizontal="center" vertical="center"/>
    </xf>
    <xf numFmtId="164" fontId="5" fillId="3" borderId="4" xfId="2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6" fontId="5" fillId="3" borderId="5" xfId="2" applyNumberFormat="1" applyFont="1" applyFill="1" applyBorder="1" applyAlignment="1">
      <alignment horizontal="center" vertical="center"/>
    </xf>
    <xf numFmtId="6" fontId="5" fillId="3" borderId="6" xfId="2" applyNumberFormat="1" applyFont="1" applyFill="1" applyBorder="1" applyAlignment="1">
      <alignment horizontal="center" vertical="center"/>
    </xf>
    <xf numFmtId="6" fontId="5" fillId="3" borderId="7" xfId="2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165" fontId="0" fillId="3" borderId="5" xfId="0" applyNumberFormat="1" applyFont="1" applyFill="1" applyBorder="1" applyAlignment="1">
      <alignment horizontal="center" vertical="center"/>
    </xf>
    <xf numFmtId="9" fontId="1" fillId="3" borderId="7" xfId="1" applyFont="1" applyFill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9" fontId="1" fillId="3" borderId="8" xfId="1" applyFont="1" applyFill="1" applyBorder="1" applyAlignment="1">
      <alignment horizontal="center" vertical="center"/>
    </xf>
    <xf numFmtId="165" fontId="0" fillId="3" borderId="9" xfId="0" applyNumberFormat="1" applyFont="1" applyFill="1" applyBorder="1" applyAlignment="1">
      <alignment horizontal="center" vertical="center"/>
    </xf>
    <xf numFmtId="9" fontId="2" fillId="4" borderId="10" xfId="1" applyFont="1" applyFill="1" applyBorder="1" applyAlignment="1">
      <alignment horizontal="center" vertical="center"/>
    </xf>
    <xf numFmtId="165" fontId="0" fillId="3" borderId="12" xfId="0" applyNumberFormat="1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5" fontId="0" fillId="3" borderId="11" xfId="0" applyNumberFormat="1" applyFont="1" applyFill="1" applyBorder="1" applyAlignment="1">
      <alignment horizontal="center" vertical="center"/>
    </xf>
    <xf numFmtId="9" fontId="1" fillId="3" borderId="13" xfId="1" applyFont="1" applyFill="1" applyBorder="1" applyAlignment="1">
      <alignment horizontal="center" vertical="center"/>
    </xf>
    <xf numFmtId="9" fontId="1" fillId="3" borderId="15" xfId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165" fontId="0" fillId="3" borderId="19" xfId="0" applyNumberFormat="1" applyFill="1" applyBorder="1" applyAlignment="1">
      <alignment horizontal="center" vertical="center"/>
    </xf>
    <xf numFmtId="165" fontId="0" fillId="3" borderId="20" xfId="0" applyNumberForma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png" /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  <Relationship Id="rId6" Type="http://schemas.openxmlformats.org/officeDocument/2006/relationships/image" Target="../media/image6.gif" />
  <Relationship Id="rId5" Type="http://schemas.openxmlformats.org/officeDocument/2006/relationships/image" Target="../media/image5.gif" />
  <Relationship Id="rId4" Type="http://schemas.openxmlformats.org/officeDocument/2006/relationships/image" Target="../media/image4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27</xdr:row>
      <xdr:rowOff>85564</xdr:rowOff>
    </xdr:to>
    <xdr:pic>
      <xdr:nvPicPr>
        <xdr:cNvPr id="94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27</xdr:row>
      <xdr:rowOff>85564</xdr:rowOff>
    </xdr:to>
    <xdr:pic>
      <xdr:nvPicPr>
        <xdr:cNvPr id="95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27</xdr:row>
      <xdr:rowOff>85564</xdr:rowOff>
    </xdr:to>
    <xdr:pic>
      <xdr:nvPicPr>
        <xdr:cNvPr id="96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27</xdr:row>
      <xdr:rowOff>85564</xdr:rowOff>
    </xdr:to>
    <xdr:pic>
      <xdr:nvPicPr>
        <xdr:cNvPr id="97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5</xdr:row>
      <xdr:rowOff>0</xdr:rowOff>
    </xdr:from>
    <xdr:to>
      <xdr:col>4</xdr:col>
      <xdr:colOff>28575</xdr:colOff>
      <xdr:row>27</xdr:row>
      <xdr:rowOff>161331</xdr:rowOff>
    </xdr:to>
    <xdr:pic>
      <xdr:nvPicPr>
        <xdr:cNvPr id="98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27</xdr:row>
      <xdr:rowOff>85564</xdr:rowOff>
    </xdr:to>
    <xdr:pic>
      <xdr:nvPicPr>
        <xdr:cNvPr id="99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27</xdr:row>
      <xdr:rowOff>85564</xdr:rowOff>
    </xdr:to>
    <xdr:pic>
      <xdr:nvPicPr>
        <xdr:cNvPr id="100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27</xdr:row>
      <xdr:rowOff>85564</xdr:rowOff>
    </xdr:to>
    <xdr:pic>
      <xdr:nvPicPr>
        <xdr:cNvPr id="101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27</xdr:row>
      <xdr:rowOff>85564</xdr:rowOff>
    </xdr:to>
    <xdr:pic>
      <xdr:nvPicPr>
        <xdr:cNvPr id="102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03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04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19050</xdr:colOff>
      <xdr:row>27</xdr:row>
      <xdr:rowOff>161331</xdr:rowOff>
    </xdr:to>
    <xdr:pic>
      <xdr:nvPicPr>
        <xdr:cNvPr id="105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0"/>
          <a:ext cx="9525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5</xdr:row>
      <xdr:rowOff>0</xdr:rowOff>
    </xdr:from>
    <xdr:to>
      <xdr:col>4</xdr:col>
      <xdr:colOff>85725</xdr:colOff>
      <xdr:row>27</xdr:row>
      <xdr:rowOff>161331</xdr:rowOff>
    </xdr:to>
    <xdr:pic>
      <xdr:nvPicPr>
        <xdr:cNvPr id="10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07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08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5</xdr:row>
      <xdr:rowOff>0</xdr:rowOff>
    </xdr:from>
    <xdr:to>
      <xdr:col>4</xdr:col>
      <xdr:colOff>85725</xdr:colOff>
      <xdr:row>27</xdr:row>
      <xdr:rowOff>161331</xdr:rowOff>
    </xdr:to>
    <xdr:pic>
      <xdr:nvPicPr>
        <xdr:cNvPr id="109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19050</xdr:colOff>
      <xdr:row>27</xdr:row>
      <xdr:rowOff>161331</xdr:rowOff>
    </xdr:to>
    <xdr:pic>
      <xdr:nvPicPr>
        <xdr:cNvPr id="110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0"/>
          <a:ext cx="9525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11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12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13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14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15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27</xdr:row>
      <xdr:rowOff>161331</xdr:rowOff>
    </xdr:to>
    <xdr:pic>
      <xdr:nvPicPr>
        <xdr:cNvPr id="116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2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85565</xdr:rowOff>
    </xdr:to>
    <xdr:pic>
      <xdr:nvPicPr>
        <xdr:cNvPr id="117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85565</xdr:rowOff>
    </xdr:to>
    <xdr:pic>
      <xdr:nvPicPr>
        <xdr:cNvPr id="118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85565</xdr:rowOff>
    </xdr:to>
    <xdr:pic>
      <xdr:nvPicPr>
        <xdr:cNvPr id="119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85565</xdr:rowOff>
    </xdr:to>
    <xdr:pic>
      <xdr:nvPicPr>
        <xdr:cNvPr id="120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5</xdr:row>
      <xdr:rowOff>0</xdr:rowOff>
    </xdr:from>
    <xdr:to>
      <xdr:col>4</xdr:col>
      <xdr:colOff>28575</xdr:colOff>
      <xdr:row>28</xdr:row>
      <xdr:rowOff>164599</xdr:rowOff>
    </xdr:to>
    <xdr:pic>
      <xdr:nvPicPr>
        <xdr:cNvPr id="121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85565</xdr:rowOff>
    </xdr:to>
    <xdr:pic>
      <xdr:nvPicPr>
        <xdr:cNvPr id="122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85565</xdr:rowOff>
    </xdr:to>
    <xdr:pic>
      <xdr:nvPicPr>
        <xdr:cNvPr id="123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85565</xdr:rowOff>
    </xdr:to>
    <xdr:pic>
      <xdr:nvPicPr>
        <xdr:cNvPr id="124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85565</xdr:rowOff>
    </xdr:to>
    <xdr:pic>
      <xdr:nvPicPr>
        <xdr:cNvPr id="125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26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27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19050</xdr:colOff>
      <xdr:row>28</xdr:row>
      <xdr:rowOff>164599</xdr:rowOff>
    </xdr:to>
    <xdr:pic>
      <xdr:nvPicPr>
        <xdr:cNvPr id="128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0"/>
          <a:ext cx="9525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5</xdr:row>
      <xdr:rowOff>0</xdr:rowOff>
    </xdr:from>
    <xdr:to>
      <xdr:col>4</xdr:col>
      <xdr:colOff>85725</xdr:colOff>
      <xdr:row>28</xdr:row>
      <xdr:rowOff>164599</xdr:rowOff>
    </xdr:to>
    <xdr:pic>
      <xdr:nvPicPr>
        <xdr:cNvPr id="129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30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31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5</xdr:row>
      <xdr:rowOff>0</xdr:rowOff>
    </xdr:from>
    <xdr:to>
      <xdr:col>4</xdr:col>
      <xdr:colOff>85725</xdr:colOff>
      <xdr:row>28</xdr:row>
      <xdr:rowOff>164599</xdr:rowOff>
    </xdr:to>
    <xdr:pic>
      <xdr:nvPicPr>
        <xdr:cNvPr id="132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19050</xdr:colOff>
      <xdr:row>28</xdr:row>
      <xdr:rowOff>164599</xdr:rowOff>
    </xdr:to>
    <xdr:pic>
      <xdr:nvPicPr>
        <xdr:cNvPr id="133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0"/>
          <a:ext cx="9525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34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35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36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37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38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164599</xdr:rowOff>
    </xdr:to>
    <xdr:pic>
      <xdr:nvPicPr>
        <xdr:cNvPr id="139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4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88740</xdr:rowOff>
    </xdr:to>
    <xdr:pic>
      <xdr:nvPicPr>
        <xdr:cNvPr id="140" name="BEx7EXM5PA287TSAWSR7EXOXA9N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0" cy="53694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88740</xdr:rowOff>
    </xdr:to>
    <xdr:pic>
      <xdr:nvPicPr>
        <xdr:cNvPr id="141" name="BExGY6780VYU1D7Q6PO78800PZI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0" cy="53694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27</xdr:row>
      <xdr:rowOff>85564</xdr:rowOff>
    </xdr:to>
    <xdr:pic>
      <xdr:nvPicPr>
        <xdr:cNvPr id="142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01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27</xdr:row>
      <xdr:rowOff>85564</xdr:rowOff>
    </xdr:to>
    <xdr:pic>
      <xdr:nvPicPr>
        <xdr:cNvPr id="143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010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5</xdr:row>
      <xdr:rowOff>0</xdr:rowOff>
    </xdr:from>
    <xdr:to>
      <xdr:col>5</xdr:col>
      <xdr:colOff>28575</xdr:colOff>
      <xdr:row>27</xdr:row>
      <xdr:rowOff>85564</xdr:rowOff>
    </xdr:to>
    <xdr:pic>
      <xdr:nvPicPr>
        <xdr:cNvPr id="144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535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5</xdr:row>
      <xdr:rowOff>0</xdr:rowOff>
    </xdr:from>
    <xdr:to>
      <xdr:col>5</xdr:col>
      <xdr:colOff>28575</xdr:colOff>
      <xdr:row>27</xdr:row>
      <xdr:rowOff>85564</xdr:rowOff>
    </xdr:to>
    <xdr:pic>
      <xdr:nvPicPr>
        <xdr:cNvPr id="145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535" y="0"/>
          <a:ext cx="0" cy="518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27</xdr:row>
      <xdr:rowOff>88739</xdr:rowOff>
    </xdr:to>
    <xdr:pic>
      <xdr:nvPicPr>
        <xdr:cNvPr id="146" name="BEx7ERX5HQS5DKAVL3OYIP0TDMJ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1010" y="0"/>
          <a:ext cx="0" cy="5186519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27</xdr:row>
      <xdr:rowOff>88739</xdr:rowOff>
    </xdr:to>
    <xdr:pic>
      <xdr:nvPicPr>
        <xdr:cNvPr id="147" name="BExXXD43E60DGQNSFQMJ0VHI87Y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1010" y="0"/>
          <a:ext cx="0" cy="518651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28</xdr:row>
      <xdr:rowOff>85565</xdr:rowOff>
    </xdr:to>
    <xdr:pic>
      <xdr:nvPicPr>
        <xdr:cNvPr id="148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01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28</xdr:row>
      <xdr:rowOff>85565</xdr:rowOff>
    </xdr:to>
    <xdr:pic>
      <xdr:nvPicPr>
        <xdr:cNvPr id="149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010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5</xdr:row>
      <xdr:rowOff>0</xdr:rowOff>
    </xdr:from>
    <xdr:to>
      <xdr:col>5</xdr:col>
      <xdr:colOff>28575</xdr:colOff>
      <xdr:row>28</xdr:row>
      <xdr:rowOff>85565</xdr:rowOff>
    </xdr:to>
    <xdr:pic>
      <xdr:nvPicPr>
        <xdr:cNvPr id="150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535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5</xdr:row>
      <xdr:rowOff>0</xdr:rowOff>
    </xdr:from>
    <xdr:to>
      <xdr:col>5</xdr:col>
      <xdr:colOff>28575</xdr:colOff>
      <xdr:row>28</xdr:row>
      <xdr:rowOff>85565</xdr:rowOff>
    </xdr:to>
    <xdr:pic>
      <xdr:nvPicPr>
        <xdr:cNvPr id="151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535" y="0"/>
          <a:ext cx="0" cy="536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28</xdr:row>
      <xdr:rowOff>88740</xdr:rowOff>
    </xdr:to>
    <xdr:pic>
      <xdr:nvPicPr>
        <xdr:cNvPr id="152" name="BEx7ERX5HQS5DKAVL3OYIP0TDMJ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1010" y="0"/>
          <a:ext cx="0" cy="53694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28</xdr:row>
      <xdr:rowOff>88740</xdr:rowOff>
    </xdr:to>
    <xdr:pic>
      <xdr:nvPicPr>
        <xdr:cNvPr id="153" name="BExXXD43E60DGQNSFQMJ0VHI87Y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1010" y="0"/>
          <a:ext cx="0" cy="5369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0</xdr:rowOff>
    </xdr:from>
    <xdr:to>
      <xdr:col>6</xdr:col>
      <xdr:colOff>19050</xdr:colOff>
      <xdr:row>27</xdr:row>
      <xdr:rowOff>88739</xdr:rowOff>
    </xdr:to>
    <xdr:pic>
      <xdr:nvPicPr>
        <xdr:cNvPr id="154" name="BExIWDYCU0KYOM8W6WWB46D66CV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3470" y="0"/>
          <a:ext cx="0" cy="518651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80451</xdr:rowOff>
    </xdr:to>
    <xdr:pic>
      <xdr:nvPicPr>
        <xdr:cNvPr id="155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80451</xdr:rowOff>
    </xdr:to>
    <xdr:pic>
      <xdr:nvPicPr>
        <xdr:cNvPr id="156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80451</xdr:rowOff>
    </xdr:to>
    <xdr:pic>
      <xdr:nvPicPr>
        <xdr:cNvPr id="157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80451</xdr:rowOff>
    </xdr:to>
    <xdr:pic>
      <xdr:nvPicPr>
        <xdr:cNvPr id="158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5</xdr:row>
      <xdr:rowOff>0</xdr:rowOff>
    </xdr:from>
    <xdr:to>
      <xdr:col>4</xdr:col>
      <xdr:colOff>28575</xdr:colOff>
      <xdr:row>28</xdr:row>
      <xdr:rowOff>156979</xdr:rowOff>
    </xdr:to>
    <xdr:pic>
      <xdr:nvPicPr>
        <xdr:cNvPr id="159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80451</xdr:rowOff>
    </xdr:to>
    <xdr:pic>
      <xdr:nvPicPr>
        <xdr:cNvPr id="160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80451</xdr:rowOff>
    </xdr:to>
    <xdr:pic>
      <xdr:nvPicPr>
        <xdr:cNvPr id="161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80451</xdr:rowOff>
    </xdr:to>
    <xdr:pic>
      <xdr:nvPicPr>
        <xdr:cNvPr id="162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80451</xdr:rowOff>
    </xdr:to>
    <xdr:pic>
      <xdr:nvPicPr>
        <xdr:cNvPr id="163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64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65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19050</xdr:colOff>
      <xdr:row>28</xdr:row>
      <xdr:rowOff>156979</xdr:rowOff>
    </xdr:to>
    <xdr:pic>
      <xdr:nvPicPr>
        <xdr:cNvPr id="166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0"/>
          <a:ext cx="9525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5</xdr:row>
      <xdr:rowOff>0</xdr:rowOff>
    </xdr:from>
    <xdr:to>
      <xdr:col>4</xdr:col>
      <xdr:colOff>85725</xdr:colOff>
      <xdr:row>28</xdr:row>
      <xdr:rowOff>156979</xdr:rowOff>
    </xdr:to>
    <xdr:pic>
      <xdr:nvPicPr>
        <xdr:cNvPr id="167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68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69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5</xdr:row>
      <xdr:rowOff>0</xdr:rowOff>
    </xdr:from>
    <xdr:to>
      <xdr:col>4</xdr:col>
      <xdr:colOff>85725</xdr:colOff>
      <xdr:row>28</xdr:row>
      <xdr:rowOff>156979</xdr:rowOff>
    </xdr:to>
    <xdr:pic>
      <xdr:nvPicPr>
        <xdr:cNvPr id="170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19050</xdr:colOff>
      <xdr:row>28</xdr:row>
      <xdr:rowOff>156979</xdr:rowOff>
    </xdr:to>
    <xdr:pic>
      <xdr:nvPicPr>
        <xdr:cNvPr id="171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0"/>
          <a:ext cx="9525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72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73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74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75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76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47625</xdr:colOff>
      <xdr:row>28</xdr:row>
      <xdr:rowOff>156979</xdr:rowOff>
    </xdr:to>
    <xdr:pic>
      <xdr:nvPicPr>
        <xdr:cNvPr id="177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0"/>
          <a:ext cx="0" cy="543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83626</xdr:rowOff>
    </xdr:to>
    <xdr:pic>
      <xdr:nvPicPr>
        <xdr:cNvPr id="178" name="BEx7EXM5PA287TSAWSR7EXOXA9N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0" cy="5364286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19050</xdr:colOff>
      <xdr:row>5</xdr:row>
      <xdr:rowOff>0</xdr:rowOff>
    </xdr:from>
    <xdr:to>
      <xdr:col>4</xdr:col>
      <xdr:colOff>19050</xdr:colOff>
      <xdr:row>28</xdr:row>
      <xdr:rowOff>83626</xdr:rowOff>
    </xdr:to>
    <xdr:pic>
      <xdr:nvPicPr>
        <xdr:cNvPr id="179" name="BExGY6780VYU1D7Q6PO78800PZI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0" cy="536428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28</xdr:row>
      <xdr:rowOff>80451</xdr:rowOff>
    </xdr:to>
    <xdr:pic>
      <xdr:nvPicPr>
        <xdr:cNvPr id="180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01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28</xdr:row>
      <xdr:rowOff>80451</xdr:rowOff>
    </xdr:to>
    <xdr:pic>
      <xdr:nvPicPr>
        <xdr:cNvPr id="181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010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5</xdr:row>
      <xdr:rowOff>0</xdr:rowOff>
    </xdr:from>
    <xdr:to>
      <xdr:col>5</xdr:col>
      <xdr:colOff>28575</xdr:colOff>
      <xdr:row>28</xdr:row>
      <xdr:rowOff>80451</xdr:rowOff>
    </xdr:to>
    <xdr:pic>
      <xdr:nvPicPr>
        <xdr:cNvPr id="182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535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5</xdr:row>
      <xdr:rowOff>0</xdr:rowOff>
    </xdr:from>
    <xdr:to>
      <xdr:col>5</xdr:col>
      <xdr:colOff>28575</xdr:colOff>
      <xdr:row>28</xdr:row>
      <xdr:rowOff>80451</xdr:rowOff>
    </xdr:to>
    <xdr:pic>
      <xdr:nvPicPr>
        <xdr:cNvPr id="183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535" y="0"/>
          <a:ext cx="0" cy="53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28</xdr:row>
      <xdr:rowOff>83626</xdr:rowOff>
    </xdr:to>
    <xdr:pic>
      <xdr:nvPicPr>
        <xdr:cNvPr id="184" name="BEx7ERX5HQS5DKAVL3OYIP0TDMJ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1010" y="0"/>
          <a:ext cx="0" cy="5364286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19050</xdr:colOff>
      <xdr:row>5</xdr:row>
      <xdr:rowOff>0</xdr:rowOff>
    </xdr:from>
    <xdr:to>
      <xdr:col>5</xdr:col>
      <xdr:colOff>19050</xdr:colOff>
      <xdr:row>28</xdr:row>
      <xdr:rowOff>83626</xdr:rowOff>
    </xdr:to>
    <xdr:pic>
      <xdr:nvPicPr>
        <xdr:cNvPr id="185" name="BExXXD43E60DGQNSFQMJ0VHI87YO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1010" y="0"/>
          <a:ext cx="0" cy="536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65" zoomScaleNormal="65" workbookViewId="0">
      <selection activeCell="C6" sqref="C6"/>
    </sheetView>
  </sheetViews>
  <sheetFormatPr defaultColWidth="8.88671875" defaultRowHeight="14.4" x14ac:dyDescent="0.3"/>
  <cols>
    <col min="1" max="1" width="25.109375" style="1" customWidth="1"/>
    <col min="2" max="2" width="11" style="1" customWidth="1"/>
    <col min="3" max="3" width="13.44140625" style="1" customWidth="1"/>
    <col min="4" max="4" width="11.33203125" style="1" customWidth="1"/>
    <col min="5" max="5" width="13" style="1" customWidth="1"/>
    <col min="6" max="6" width="11.6640625" style="1" customWidth="1"/>
    <col min="7" max="7" width="12.44140625" style="1" customWidth="1"/>
    <col min="8" max="8" width="11.6640625" style="1" customWidth="1"/>
    <col min="9" max="9" width="11.88671875" style="1" customWidth="1"/>
    <col min="10" max="10" width="2.33203125" style="1" customWidth="1"/>
    <col min="11" max="11" width="11.5546875" style="1" bestFit="1" customWidth="1"/>
    <col min="12" max="12" width="9.88671875" style="1" customWidth="1"/>
    <col min="13" max="13" width="2.6640625" style="1" customWidth="1"/>
    <col min="14" max="14" width="13.6640625" style="1" customWidth="1"/>
    <col min="15" max="15" width="9.44140625" style="1" customWidth="1"/>
    <col min="16" max="16" width="17.6640625" style="1" customWidth="1"/>
    <col min="17" max="16384" width="8.88671875" style="1"/>
  </cols>
  <sheetData>
    <row r="1" spans="1:16" x14ac:dyDescent="0.3">
      <c r="A1" s="39" t="s">
        <v>11</v>
      </c>
    </row>
    <row r="2" spans="1:16" x14ac:dyDescent="0.3">
      <c r="A2" s="39" t="s">
        <v>12</v>
      </c>
    </row>
    <row r="3" spans="1:16" x14ac:dyDescent="0.3">
      <c r="A3" s="39" t="s">
        <v>13</v>
      </c>
    </row>
    <row r="4" spans="1:16" x14ac:dyDescent="0.3">
      <c r="A4" s="39" t="s">
        <v>14</v>
      </c>
    </row>
    <row r="5" spans="1:16" x14ac:dyDescent="0.3">
      <c r="A5" s="39" t="s">
        <v>15</v>
      </c>
    </row>
    <row r="6" spans="1:16" x14ac:dyDescent="0.3">
      <c r="A6" s="39" t="s">
        <v>16</v>
      </c>
    </row>
    <row r="8" spans="1:16" ht="18.600000000000001" thickBot="1" x14ac:dyDescent="0.35">
      <c r="A8" s="37" t="s">
        <v>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6" s="5" customFormat="1" ht="43.2" x14ac:dyDescent="0.3">
      <c r="A9" s="29" t="s">
        <v>1</v>
      </c>
      <c r="B9" s="2">
        <v>2011</v>
      </c>
      <c r="C9" s="3">
        <v>2012</v>
      </c>
      <c r="D9" s="3">
        <v>2013</v>
      </c>
      <c r="E9" s="3">
        <v>2014</v>
      </c>
      <c r="F9" s="3">
        <v>2015</v>
      </c>
      <c r="G9" s="3">
        <v>2016</v>
      </c>
      <c r="H9" s="3">
        <v>2017</v>
      </c>
      <c r="I9" s="4">
        <v>2018</v>
      </c>
      <c r="K9" s="6" t="s">
        <v>2</v>
      </c>
      <c r="L9" s="7" t="s">
        <v>3</v>
      </c>
      <c r="M9" s="8"/>
      <c r="N9" s="6" t="s">
        <v>4</v>
      </c>
      <c r="O9" s="7" t="s">
        <v>3</v>
      </c>
    </row>
    <row r="10" spans="1:16" s="5" customFormat="1" ht="15" thickBot="1" x14ac:dyDescent="0.35">
      <c r="A10" s="9"/>
      <c r="B10" s="10" t="s">
        <v>5</v>
      </c>
      <c r="C10" s="11" t="s">
        <v>5</v>
      </c>
      <c r="D10" s="11" t="s">
        <v>5</v>
      </c>
      <c r="E10" s="11" t="s">
        <v>5</v>
      </c>
      <c r="F10" s="11" t="s">
        <v>5</v>
      </c>
      <c r="G10" s="11" t="s">
        <v>5</v>
      </c>
      <c r="H10" s="11" t="s">
        <v>5</v>
      </c>
      <c r="I10" s="12" t="s">
        <v>5</v>
      </c>
      <c r="K10" s="10" t="s">
        <v>5</v>
      </c>
      <c r="L10" s="13"/>
      <c r="N10" s="10" t="s">
        <v>5</v>
      </c>
      <c r="O10" s="13"/>
    </row>
    <row r="11" spans="1:16" s="5" customFormat="1" ht="15" thickBot="1" x14ac:dyDescent="0.35">
      <c r="A11" s="34" t="s">
        <v>6</v>
      </c>
      <c r="B11" s="32">
        <v>378905.84779999999</v>
      </c>
      <c r="C11" s="14">
        <v>308301.96900000004</v>
      </c>
      <c r="D11" s="14">
        <v>302073</v>
      </c>
      <c r="E11" s="14">
        <v>493733.8412400001</v>
      </c>
      <c r="F11" s="14">
        <v>475827.84368000011</v>
      </c>
      <c r="G11" s="14">
        <v>347825.94260999997</v>
      </c>
      <c r="H11" s="14">
        <v>648451.72450999985</v>
      </c>
      <c r="I11" s="15">
        <v>421991.94643999997</v>
      </c>
      <c r="K11" s="16">
        <f>AVERAGE(B11:F11)</f>
        <v>391768.50034400006</v>
      </c>
      <c r="L11" s="17">
        <f>K11/K11</f>
        <v>1</v>
      </c>
      <c r="N11" s="18">
        <f>AVERAGE(E11:I11)</f>
        <v>477566.25969599996</v>
      </c>
      <c r="O11" s="19">
        <f>N11/N11</f>
        <v>1</v>
      </c>
      <c r="P11" s="30" t="s">
        <v>7</v>
      </c>
    </row>
    <row r="12" spans="1:16" s="5" customFormat="1" ht="15" thickBot="1" x14ac:dyDescent="0.35">
      <c r="A12" s="35" t="s">
        <v>8</v>
      </c>
      <c r="B12" s="32">
        <v>359732.17975000001</v>
      </c>
      <c r="C12" s="14">
        <v>289420.05600000004</v>
      </c>
      <c r="D12" s="14">
        <v>268894</v>
      </c>
      <c r="E12" s="14">
        <v>400060.14717000013</v>
      </c>
      <c r="F12" s="14">
        <v>392119.52454000001</v>
      </c>
      <c r="G12" s="14">
        <v>293854.68912</v>
      </c>
      <c r="H12" s="14">
        <v>543974.45695999986</v>
      </c>
      <c r="I12" s="15">
        <v>346500.10410999996</v>
      </c>
      <c r="K12" s="16">
        <f>AVERAGE(B12:F12)</f>
        <v>342045.18149200006</v>
      </c>
      <c r="L12" s="17">
        <f>K12/K11</f>
        <v>0.87307984483607171</v>
      </c>
      <c r="N12" s="20">
        <f>AVERAGE(E12:I12)</f>
        <v>395301.78437999997</v>
      </c>
      <c r="O12" s="21">
        <f>N12/N11</f>
        <v>0.82774227943078238</v>
      </c>
      <c r="P12" s="31" t="s">
        <v>9</v>
      </c>
    </row>
    <row r="13" spans="1:16" s="5" customFormat="1" ht="15" thickBot="1" x14ac:dyDescent="0.35">
      <c r="A13" s="36" t="s">
        <v>10</v>
      </c>
      <c r="B13" s="33">
        <f t="shared" ref="B13:I13" si="0">B11-B12</f>
        <v>19173.668049999978</v>
      </c>
      <c r="C13" s="22">
        <f t="shared" si="0"/>
        <v>18881.913</v>
      </c>
      <c r="D13" s="22">
        <f t="shared" si="0"/>
        <v>33179</v>
      </c>
      <c r="E13" s="22">
        <f t="shared" si="0"/>
        <v>93673.694069999969</v>
      </c>
      <c r="F13" s="22">
        <f t="shared" si="0"/>
        <v>83708.319140000094</v>
      </c>
      <c r="G13" s="22">
        <f t="shared" si="0"/>
        <v>53971.253489999974</v>
      </c>
      <c r="H13" s="22">
        <f t="shared" si="0"/>
        <v>104477.26754999999</v>
      </c>
      <c r="I13" s="23">
        <f t="shared" si="0"/>
        <v>75491.842330000014</v>
      </c>
      <c r="J13" s="24"/>
      <c r="K13" s="25">
        <f>AVERAGE(B13:F13)</f>
        <v>49723.318852000011</v>
      </c>
      <c r="L13" s="26">
        <f>K13/K11</f>
        <v>0.12692015516392838</v>
      </c>
      <c r="N13" s="25">
        <f>AVERAGE(E13:I13)</f>
        <v>82264.475316000011</v>
      </c>
      <c r="O13" s="27">
        <f>N13/N11</f>
        <v>0.1722577205692177</v>
      </c>
    </row>
    <row r="15" spans="1:16" x14ac:dyDescent="0.3">
      <c r="K15" s="28"/>
    </row>
  </sheetData>
  <mergeCells count="1">
    <mergeCell ref="A8:O8"/>
  </mergeCells>
  <printOptions horizontalCentered="1" verticalCentered="1"/>
  <pageMargins left="0.7" right="0.7" top="0.75" bottom="0.75" header="0.3" footer="0.3"/>
  <pageSetup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