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405" windowWidth="19440" windowHeight="11760"/>
  </bookViews>
  <sheets>
    <sheet name="Summary" sheetId="2" r:id="rId1"/>
    <sheet name="with Emissions" sheetId="1" r:id="rId2"/>
    <sheet name="without Emissions" sheetId="3" r:id="rId3"/>
  </sheets>
  <calcPr calcId="145621"/>
</workbook>
</file>

<file path=xl/calcChain.xml><?xml version="1.0" encoding="utf-8"?>
<calcChain xmlns="http://schemas.openxmlformats.org/spreadsheetml/2006/main">
  <c r="AA48" i="3" l="1"/>
  <c r="Z48" i="3"/>
  <c r="Y48" i="3"/>
  <c r="X48" i="3"/>
  <c r="W48" i="3"/>
  <c r="T48" i="3"/>
  <c r="S48" i="3"/>
  <c r="R48" i="3"/>
  <c r="Q48" i="3"/>
  <c r="P48" i="3"/>
  <c r="M48" i="3"/>
  <c r="L48" i="3"/>
  <c r="K48" i="3"/>
  <c r="J48" i="3"/>
  <c r="I48" i="3"/>
  <c r="X47" i="1"/>
  <c r="Y47" i="1"/>
  <c r="Z47" i="1"/>
  <c r="AA47" i="1"/>
  <c r="W47" i="1"/>
  <c r="Q47" i="1"/>
  <c r="R47" i="1"/>
  <c r="S47" i="1"/>
  <c r="T47" i="1"/>
  <c r="P47" i="1"/>
  <c r="J47" i="1"/>
  <c r="K47" i="1"/>
  <c r="L47" i="1"/>
  <c r="M47" i="1"/>
  <c r="I47" i="1"/>
  <c r="W50" i="3" l="1"/>
  <c r="C17" i="2" s="1"/>
  <c r="P50" i="3"/>
  <c r="C15" i="2" s="1"/>
  <c r="P49" i="1"/>
  <c r="B15" i="2" s="1"/>
  <c r="I50" i="3"/>
  <c r="C14" i="2" s="1"/>
  <c r="W49" i="1"/>
  <c r="B17" i="2" s="1"/>
  <c r="I49" i="1"/>
  <c r="B14" i="2" s="1"/>
  <c r="F48" i="3" l="1"/>
  <c r="E48" i="3"/>
  <c r="D48" i="3"/>
  <c r="C48" i="3"/>
  <c r="B48" i="3"/>
  <c r="B50" i="3" l="1"/>
  <c r="C16" i="2" s="1"/>
  <c r="C47" i="1"/>
  <c r="D47" i="1"/>
  <c r="E47" i="1"/>
  <c r="F47" i="1"/>
  <c r="B47" i="1"/>
  <c r="B49" i="1" l="1"/>
  <c r="B16" i="2" s="1"/>
</calcChain>
</file>

<file path=xl/sharedStrings.xml><?xml version="1.0" encoding="utf-8"?>
<sst xmlns="http://schemas.openxmlformats.org/spreadsheetml/2006/main" count="102" uniqueCount="28">
  <si>
    <t>Peaker Upgrade Project: Extension of Exhibit REB-9</t>
  </si>
  <si>
    <t>Annual and cumulative values over the life of the project</t>
  </si>
  <si>
    <t xml:space="preserve">CPVRR = </t>
  </si>
  <si>
    <t>Year</t>
  </si>
  <si>
    <t>Avoided Replacement Costs</t>
  </si>
  <si>
    <t>Avoided Fixed O&amp;M</t>
  </si>
  <si>
    <t>Fuel Savings</t>
  </si>
  <si>
    <t>Emissions Savings</t>
  </si>
  <si>
    <t>Equipment and Installation</t>
  </si>
  <si>
    <t xml:space="preserve">Total CPVRR = </t>
  </si>
  <si>
    <t>Return on Equity</t>
  </si>
  <si>
    <t>Net Benefits ($ NPV)</t>
  </si>
  <si>
    <t>(%)</t>
  </si>
  <si>
    <t>With Emissions</t>
  </si>
  <si>
    <t>Without Emissions</t>
  </si>
  <si>
    <t>(Favorable) / Unfavorable</t>
  </si>
  <si>
    <t>Return on Equity = 10.5%</t>
  </si>
  <si>
    <t>Return on Equity = 9.5%</t>
  </si>
  <si>
    <t>Return on Equity = 10.0%</t>
  </si>
  <si>
    <t>Return on Equity = 11.0%</t>
  </si>
  <si>
    <t>Florida Power &amp; Light Company</t>
  </si>
  <si>
    <t>Docket No. 160021-EI</t>
  </si>
  <si>
    <t>Staff's Twenty-Ninth Set of Interrogatories</t>
  </si>
  <si>
    <t>Interrogatory No. 374</t>
  </si>
  <si>
    <t>Attachment No. 1</t>
  </si>
  <si>
    <t>Tab 1 of 3</t>
  </si>
  <si>
    <t>Tab 2 of 3</t>
  </si>
  <si>
    <t>Tab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</si>
</sst>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5" fontId="0" fillId="0" borderId="3" xfId="0" applyNumberFormat="1" applyBorder="1" applyAlignment="1">
      <alignment horizontal="center"/>
    </xf>
    <xf numFmtId="5" fontId="0" fillId="0" borderId="3" xfId="0" applyNumberFormat="1" applyFill="1" applyBorder="1" applyAlignment="1">
      <alignment horizontal="center"/>
    </xf>
    <xf numFmtId="5" fontId="0" fillId="0" borderId="1" xfId="0" applyNumberFormat="1" applyBorder="1" applyAlignment="1">
      <alignment horizontal="center"/>
    </xf>
    <xf numFmtId="5" fontId="0" fillId="0" borderId="1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5" fontId="1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37" fontId="0" fillId="0" borderId="0" xfId="0" applyNumberFormat="1"/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/>
  </sheetViews>
  <sheetFormatPr defaultRowHeight="15" x14ac:dyDescent="0.25"/>
  <cols>
    <col min="1" max="1" width="15.5703125" customWidth="1"/>
    <col min="2" max="2" width="24.140625" bestFit="1" customWidth="1"/>
    <col min="3" max="3" width="19.5703125" bestFit="1" customWidth="1"/>
  </cols>
  <sheetData>
    <row r="1" spans="1:6" x14ac:dyDescent="0.25">
      <c r="A1" s="1" t="s">
        <v>20</v>
      </c>
    </row>
    <row r="2" spans="1:6" x14ac:dyDescent="0.25">
      <c r="A2" s="1" t="s">
        <v>21</v>
      </c>
    </row>
    <row r="3" spans="1:6" x14ac:dyDescent="0.25">
      <c r="A3" s="1" t="s">
        <v>22</v>
      </c>
    </row>
    <row r="4" spans="1:6" x14ac:dyDescent="0.25">
      <c r="A4" s="1" t="s">
        <v>23</v>
      </c>
    </row>
    <row r="5" spans="1:6" x14ac:dyDescent="0.25">
      <c r="A5" s="1" t="s">
        <v>24</v>
      </c>
    </row>
    <row r="6" spans="1:6" x14ac:dyDescent="0.25">
      <c r="A6" s="1" t="s">
        <v>25</v>
      </c>
    </row>
    <row r="8" spans="1:6" x14ac:dyDescent="0.25">
      <c r="A8" s="4" t="s">
        <v>0</v>
      </c>
    </row>
    <row r="12" spans="1:6" x14ac:dyDescent="0.25">
      <c r="A12" s="17" t="s">
        <v>10</v>
      </c>
      <c r="B12" s="17" t="s">
        <v>11</v>
      </c>
      <c r="C12" s="17" t="s">
        <v>11</v>
      </c>
    </row>
    <row r="13" spans="1:6" x14ac:dyDescent="0.25">
      <c r="A13" s="7" t="s">
        <v>12</v>
      </c>
      <c r="B13" s="7" t="s">
        <v>13</v>
      </c>
      <c r="C13" s="7" t="s">
        <v>14</v>
      </c>
    </row>
    <row r="14" spans="1:6" x14ac:dyDescent="0.25">
      <c r="A14" s="18">
        <v>9.5000000000000001E-2</v>
      </c>
      <c r="B14" s="19">
        <f>'with Emissions'!I49</f>
        <v>-249.98365141056263</v>
      </c>
      <c r="C14" s="19">
        <f>'without Emissions'!I50</f>
        <v>-242.1190589742846</v>
      </c>
    </row>
    <row r="15" spans="1:6" x14ac:dyDescent="0.25">
      <c r="A15" s="18">
        <v>0.1</v>
      </c>
      <c r="B15" s="19">
        <f>'with Emissions'!P49</f>
        <v>-226.26780792702394</v>
      </c>
      <c r="C15" s="19">
        <f>'without Emissions'!P50</f>
        <v>-218.5672650576866</v>
      </c>
      <c r="E15" s="20"/>
      <c r="F15" s="20"/>
    </row>
    <row r="16" spans="1:6" x14ac:dyDescent="0.25">
      <c r="A16" s="18">
        <v>0.105</v>
      </c>
      <c r="B16" s="19">
        <f>'with Emissions'!B49</f>
        <v>-202.87457839143332</v>
      </c>
      <c r="C16" s="19">
        <f>'without Emissions'!B50</f>
        <v>-195.33464050443109</v>
      </c>
      <c r="E16" s="20"/>
      <c r="F16" s="20"/>
    </row>
    <row r="17" spans="1:6" x14ac:dyDescent="0.25">
      <c r="A17" s="18">
        <v>0.11</v>
      </c>
      <c r="B17" s="19">
        <f>'with Emissions'!W49</f>
        <v>-180.57742931363924</v>
      </c>
      <c r="C17" s="19">
        <f>'without Emissions'!W50</f>
        <v>-173.18947737272987</v>
      </c>
      <c r="E17" s="20"/>
      <c r="F17" s="20"/>
    </row>
    <row r="18" spans="1:6" x14ac:dyDescent="0.25">
      <c r="B18" s="21" t="s">
        <v>15</v>
      </c>
      <c r="C18" s="21"/>
    </row>
  </sheetData>
  <mergeCells count="1">
    <mergeCell ref="B18:C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zoomScaleNormal="100" workbookViewId="0">
      <selection sqref="A1:A6"/>
    </sheetView>
  </sheetViews>
  <sheetFormatPr defaultRowHeight="15" x14ac:dyDescent="0.25"/>
  <cols>
    <col min="1" max="1" width="13" style="2" customWidth="1"/>
    <col min="2" max="2" width="11" bestFit="1" customWidth="1"/>
    <col min="3" max="3" width="12.7109375" bestFit="1" customWidth="1"/>
    <col min="5" max="5" width="7.5703125" bestFit="1" customWidth="1"/>
    <col min="6" max="6" width="9.7109375" customWidth="1"/>
    <col min="8" max="8" width="13.7109375" bestFit="1" customWidth="1"/>
    <col min="9" max="9" width="11.28515625" customWidth="1"/>
    <col min="10" max="10" width="13.140625" customWidth="1"/>
    <col min="13" max="13" width="12.85546875" customWidth="1"/>
    <col min="15" max="15" width="13.7109375" bestFit="1" customWidth="1"/>
    <col min="16" max="16" width="12.5703125" customWidth="1"/>
    <col min="17" max="17" width="14.7109375" customWidth="1"/>
    <col min="20" max="20" width="11.42578125" customWidth="1"/>
    <col min="22" max="22" width="13.7109375" bestFit="1" customWidth="1"/>
    <col min="23" max="23" width="12.28515625" customWidth="1"/>
    <col min="24" max="24" width="15" customWidth="1"/>
    <col min="27" max="27" width="11.28515625" customWidth="1"/>
  </cols>
  <sheetData>
    <row r="1" spans="1:27" x14ac:dyDescent="0.25">
      <c r="A1" s="1" t="s">
        <v>20</v>
      </c>
    </row>
    <row r="2" spans="1:27" x14ac:dyDescent="0.25">
      <c r="A2" s="1" t="s">
        <v>21</v>
      </c>
    </row>
    <row r="3" spans="1:27" x14ac:dyDescent="0.25">
      <c r="A3" s="1" t="s">
        <v>22</v>
      </c>
    </row>
    <row r="4" spans="1:27" x14ac:dyDescent="0.25">
      <c r="A4" s="1" t="s">
        <v>23</v>
      </c>
    </row>
    <row r="5" spans="1:27" x14ac:dyDescent="0.25">
      <c r="A5" s="1" t="s">
        <v>24</v>
      </c>
    </row>
    <row r="6" spans="1:27" x14ac:dyDescent="0.25">
      <c r="A6" s="1" t="s">
        <v>26</v>
      </c>
    </row>
    <row r="7" spans="1:27" x14ac:dyDescent="0.25">
      <c r="A7" s="4" t="s">
        <v>0</v>
      </c>
    </row>
    <row r="8" spans="1:27" x14ac:dyDescent="0.25">
      <c r="A8" s="5" t="s">
        <v>1</v>
      </c>
    </row>
    <row r="9" spans="1:27" ht="15.75" thickBot="1" x14ac:dyDescent="0.3"/>
    <row r="10" spans="1:27" ht="15.75" thickBot="1" x14ac:dyDescent="0.3">
      <c r="B10" s="22" t="s">
        <v>16</v>
      </c>
      <c r="C10" s="23"/>
      <c r="D10" s="23"/>
      <c r="E10" s="23"/>
      <c r="F10" s="24"/>
      <c r="H10" s="2"/>
      <c r="I10" s="22" t="s">
        <v>17</v>
      </c>
      <c r="J10" s="23"/>
      <c r="K10" s="23"/>
      <c r="L10" s="23"/>
      <c r="M10" s="24"/>
      <c r="O10" s="2"/>
      <c r="P10" s="22" t="s">
        <v>18</v>
      </c>
      <c r="Q10" s="23"/>
      <c r="R10" s="23"/>
      <c r="S10" s="23"/>
      <c r="T10" s="24"/>
      <c r="V10" s="2"/>
      <c r="W10" s="22" t="s">
        <v>19</v>
      </c>
      <c r="X10" s="23"/>
      <c r="Y10" s="23"/>
      <c r="Z10" s="23"/>
      <c r="AA10" s="24"/>
    </row>
    <row r="11" spans="1:27" x14ac:dyDescent="0.25">
      <c r="F11" s="1"/>
      <c r="H11" s="2"/>
      <c r="M11" s="1"/>
      <c r="O11" s="2"/>
      <c r="T11" s="1"/>
      <c r="V11" s="2"/>
      <c r="AA11" s="1"/>
    </row>
    <row r="12" spans="1:27" ht="45.75" thickBot="1" x14ac:dyDescent="0.3">
      <c r="A12" s="14" t="s">
        <v>3</v>
      </c>
      <c r="B12" s="8" t="s">
        <v>8</v>
      </c>
      <c r="C12" s="9" t="s">
        <v>4</v>
      </c>
      <c r="D12" s="8" t="s">
        <v>5</v>
      </c>
      <c r="E12" s="8" t="s">
        <v>6</v>
      </c>
      <c r="F12" s="8" t="s">
        <v>7</v>
      </c>
      <c r="H12" s="14" t="s">
        <v>3</v>
      </c>
      <c r="I12" s="8" t="s">
        <v>8</v>
      </c>
      <c r="J12" s="9" t="s">
        <v>4</v>
      </c>
      <c r="K12" s="8" t="s">
        <v>5</v>
      </c>
      <c r="L12" s="8" t="s">
        <v>6</v>
      </c>
      <c r="M12" s="8" t="s">
        <v>7</v>
      </c>
      <c r="O12" s="14" t="s">
        <v>3</v>
      </c>
      <c r="P12" s="8" t="s">
        <v>8</v>
      </c>
      <c r="Q12" s="9" t="s">
        <v>4</v>
      </c>
      <c r="R12" s="8" t="s">
        <v>5</v>
      </c>
      <c r="S12" s="8" t="s">
        <v>6</v>
      </c>
      <c r="T12" s="8" t="s">
        <v>7</v>
      </c>
      <c r="V12" s="14" t="s">
        <v>3</v>
      </c>
      <c r="W12" s="8" t="s">
        <v>8</v>
      </c>
      <c r="X12" s="9" t="s">
        <v>4</v>
      </c>
      <c r="Y12" s="8" t="s">
        <v>5</v>
      </c>
      <c r="Z12" s="8" t="s">
        <v>6</v>
      </c>
      <c r="AA12" s="8" t="s">
        <v>7</v>
      </c>
    </row>
    <row r="13" spans="1:27" ht="15.75" thickTop="1" x14ac:dyDescent="0.25">
      <c r="A13" s="7">
        <v>2015</v>
      </c>
      <c r="B13" s="10">
        <v>0</v>
      </c>
      <c r="C13" s="10">
        <v>0</v>
      </c>
      <c r="D13" s="10">
        <v>0</v>
      </c>
      <c r="E13" s="11">
        <v>0</v>
      </c>
      <c r="F13" s="11">
        <v>0</v>
      </c>
      <c r="H13" s="7">
        <v>2015</v>
      </c>
      <c r="I13" s="10">
        <v>0</v>
      </c>
      <c r="J13" s="10">
        <v>0</v>
      </c>
      <c r="K13" s="10">
        <v>0</v>
      </c>
      <c r="L13" s="11">
        <v>0</v>
      </c>
      <c r="M13" s="11">
        <v>0</v>
      </c>
      <c r="O13" s="7">
        <v>2015</v>
      </c>
      <c r="P13" s="10">
        <v>0</v>
      </c>
      <c r="Q13" s="10">
        <v>0</v>
      </c>
      <c r="R13" s="10">
        <v>0</v>
      </c>
      <c r="S13" s="11">
        <v>0</v>
      </c>
      <c r="T13" s="11">
        <v>0</v>
      </c>
      <c r="V13" s="7">
        <v>2015</v>
      </c>
      <c r="W13" s="10">
        <v>0</v>
      </c>
      <c r="X13" s="10">
        <v>0</v>
      </c>
      <c r="Y13" s="10">
        <v>0</v>
      </c>
      <c r="Z13" s="11">
        <v>0</v>
      </c>
      <c r="AA13" s="11">
        <v>0</v>
      </c>
    </row>
    <row r="14" spans="1:27" x14ac:dyDescent="0.25">
      <c r="A14" s="6">
        <v>2016</v>
      </c>
      <c r="B14" s="12">
        <v>0</v>
      </c>
      <c r="C14" s="12">
        <v>0</v>
      </c>
      <c r="D14" s="12">
        <v>0</v>
      </c>
      <c r="E14" s="13">
        <v>0.84999999999990905</v>
      </c>
      <c r="F14" s="13">
        <v>-0.36999999999999389</v>
      </c>
      <c r="H14" s="6">
        <v>2016</v>
      </c>
      <c r="I14" s="12">
        <v>0</v>
      </c>
      <c r="J14" s="12">
        <v>0</v>
      </c>
      <c r="K14" s="12">
        <v>0</v>
      </c>
      <c r="L14" s="13">
        <v>0.84999999999990905</v>
      </c>
      <c r="M14" s="13">
        <v>-0.36999999999999389</v>
      </c>
      <c r="O14" s="6">
        <v>2016</v>
      </c>
      <c r="P14" s="12">
        <v>0</v>
      </c>
      <c r="Q14" s="12">
        <v>0</v>
      </c>
      <c r="R14" s="12">
        <v>0</v>
      </c>
      <c r="S14" s="13">
        <v>0.84999999999990905</v>
      </c>
      <c r="T14" s="13">
        <v>-0.36999999999999389</v>
      </c>
      <c r="V14" s="6">
        <v>2016</v>
      </c>
      <c r="W14" s="12">
        <v>0</v>
      </c>
      <c r="X14" s="12">
        <v>0</v>
      </c>
      <c r="Y14" s="12">
        <v>0</v>
      </c>
      <c r="Z14" s="13">
        <v>0.84999999999990905</v>
      </c>
      <c r="AA14" s="13">
        <v>-0.36999999999999389</v>
      </c>
    </row>
    <row r="15" spans="1:27" x14ac:dyDescent="0.25">
      <c r="A15" s="6">
        <v>2017</v>
      </c>
      <c r="B15" s="12">
        <v>133.49185534562102</v>
      </c>
      <c r="C15" s="12">
        <v>0</v>
      </c>
      <c r="D15" s="12">
        <v>2.0522006511820186</v>
      </c>
      <c r="E15" s="13">
        <v>-17.230000000000018</v>
      </c>
      <c r="F15" s="13">
        <v>0.6699999999999946</v>
      </c>
      <c r="H15" s="6">
        <v>2017</v>
      </c>
      <c r="I15" s="12">
        <v>126.19071862497736</v>
      </c>
      <c r="J15" s="12">
        <v>0</v>
      </c>
      <c r="K15" s="12">
        <v>2.0522006511820186</v>
      </c>
      <c r="L15" s="13">
        <v>-17.230000000000018</v>
      </c>
      <c r="M15" s="13">
        <v>0.6699999999999946</v>
      </c>
      <c r="O15" s="6">
        <v>2017</v>
      </c>
      <c r="P15" s="12">
        <v>129.84128698529918</v>
      </c>
      <c r="Q15" s="12">
        <v>0</v>
      </c>
      <c r="R15" s="12">
        <v>2.0522006511820186</v>
      </c>
      <c r="S15" s="13">
        <v>-17.230000000000018</v>
      </c>
      <c r="T15" s="13">
        <v>0.6699999999999946</v>
      </c>
      <c r="V15" s="6">
        <v>2017</v>
      </c>
      <c r="W15" s="12">
        <v>137.14242370594278</v>
      </c>
      <c r="X15" s="12">
        <v>0</v>
      </c>
      <c r="Y15" s="12">
        <v>2.0522006511820186</v>
      </c>
      <c r="Z15" s="13">
        <v>-17.230000000000018</v>
      </c>
      <c r="AA15" s="13">
        <v>0.6699999999999946</v>
      </c>
    </row>
    <row r="16" spans="1:27" x14ac:dyDescent="0.25">
      <c r="A16" s="6">
        <v>2018</v>
      </c>
      <c r="B16" s="12">
        <v>121.82330980726681</v>
      </c>
      <c r="C16" s="12">
        <v>-65.456162379244589</v>
      </c>
      <c r="D16" s="12">
        <v>-1.6768832450168807</v>
      </c>
      <c r="E16" s="13">
        <v>-13.699999999999818</v>
      </c>
      <c r="F16" s="13">
        <v>-1.4400000000000075</v>
      </c>
      <c r="H16" s="6">
        <v>2018</v>
      </c>
      <c r="I16" s="12">
        <v>114.94137275845419</v>
      </c>
      <c r="J16" s="12">
        <v>-65.456162379244589</v>
      </c>
      <c r="K16" s="12">
        <v>-1.6768832450168807</v>
      </c>
      <c r="L16" s="13">
        <v>-13.699999999999818</v>
      </c>
      <c r="M16" s="13">
        <v>-1.4400000000000075</v>
      </c>
      <c r="O16" s="6">
        <v>2018</v>
      </c>
      <c r="P16" s="12">
        <v>118.38234128286048</v>
      </c>
      <c r="Q16" s="12">
        <v>-65.456162379244589</v>
      </c>
      <c r="R16" s="12">
        <v>-1.6768832450168807</v>
      </c>
      <c r="S16" s="13">
        <v>-13.699999999999818</v>
      </c>
      <c r="T16" s="13">
        <v>-1.4400000000000075</v>
      </c>
      <c r="V16" s="6">
        <v>2018</v>
      </c>
      <c r="W16" s="12">
        <v>125.26427833167305</v>
      </c>
      <c r="X16" s="12">
        <v>-65.456162379244589</v>
      </c>
      <c r="Y16" s="12">
        <v>-1.6768832450168807</v>
      </c>
      <c r="Z16" s="13">
        <v>-13.699999999999818</v>
      </c>
      <c r="AA16" s="13">
        <v>-1.4400000000000075</v>
      </c>
    </row>
    <row r="17" spans="1:27" x14ac:dyDescent="0.25">
      <c r="A17" s="6">
        <v>2019</v>
      </c>
      <c r="B17" s="12">
        <v>122.67094874660781</v>
      </c>
      <c r="C17" s="12">
        <v>-62.548410750451453</v>
      </c>
      <c r="D17" s="12">
        <v>-1.7176419997432593</v>
      </c>
      <c r="E17" s="13">
        <v>-25.559999999999945</v>
      </c>
      <c r="F17" s="13">
        <v>-0.9599999999999973</v>
      </c>
      <c r="H17" s="6">
        <v>2019</v>
      </c>
      <c r="I17" s="12">
        <v>116.18237590582972</v>
      </c>
      <c r="J17" s="12">
        <v>-62.548410750451453</v>
      </c>
      <c r="K17" s="12">
        <v>-1.7176419997432593</v>
      </c>
      <c r="L17" s="13">
        <v>-25.559999999999945</v>
      </c>
      <c r="M17" s="13">
        <v>-0.9599999999999973</v>
      </c>
      <c r="O17" s="6">
        <v>2019</v>
      </c>
      <c r="P17" s="12">
        <v>119.42666232621877</v>
      </c>
      <c r="Q17" s="12">
        <v>-62.548410750451453</v>
      </c>
      <c r="R17" s="12">
        <v>-1.7176419997432593</v>
      </c>
      <c r="S17" s="13">
        <v>-25.559999999999945</v>
      </c>
      <c r="T17" s="13">
        <v>-0.9599999999999973</v>
      </c>
      <c r="V17" s="6">
        <v>2019</v>
      </c>
      <c r="W17" s="12">
        <v>125.91523516699672</v>
      </c>
      <c r="X17" s="12">
        <v>-62.548410750451453</v>
      </c>
      <c r="Y17" s="12">
        <v>-1.7176419997432593</v>
      </c>
      <c r="Z17" s="13">
        <v>-25.559999999999945</v>
      </c>
      <c r="AA17" s="13">
        <v>-0.9599999999999973</v>
      </c>
    </row>
    <row r="18" spans="1:27" x14ac:dyDescent="0.25">
      <c r="A18" s="6">
        <v>2020</v>
      </c>
      <c r="B18" s="12">
        <v>117.52693126427516</v>
      </c>
      <c r="C18" s="12">
        <v>-59.611143056557388</v>
      </c>
      <c r="D18" s="12">
        <v>-1.7594183496476408</v>
      </c>
      <c r="E18" s="13">
        <v>-22.909999999999854</v>
      </c>
      <c r="F18" s="13">
        <v>-0.52000000000005286</v>
      </c>
      <c r="H18" s="6">
        <v>2020</v>
      </c>
      <c r="I18" s="12">
        <v>111.4084707141149</v>
      </c>
      <c r="J18" s="12">
        <v>-59.611143056557381</v>
      </c>
      <c r="K18" s="12">
        <v>-1.7594183496476408</v>
      </c>
      <c r="L18" s="13">
        <v>-22.909999999999854</v>
      </c>
      <c r="M18" s="13">
        <v>-0.52000000000005286</v>
      </c>
      <c r="O18" s="6">
        <v>2020</v>
      </c>
      <c r="P18" s="12">
        <v>114.46770098919501</v>
      </c>
      <c r="Q18" s="12">
        <v>-59.611143056557381</v>
      </c>
      <c r="R18" s="12">
        <v>-1.7594183496476408</v>
      </c>
      <c r="S18" s="13">
        <v>-22.909999999999854</v>
      </c>
      <c r="T18" s="13">
        <v>-0.52000000000005286</v>
      </c>
      <c r="V18" s="6">
        <v>2020</v>
      </c>
      <c r="W18" s="12">
        <v>120.58616153935523</v>
      </c>
      <c r="X18" s="12">
        <v>-59.611143056557388</v>
      </c>
      <c r="Y18" s="12">
        <v>-1.7594183496476408</v>
      </c>
      <c r="Z18" s="13">
        <v>-22.909999999999854</v>
      </c>
      <c r="AA18" s="13">
        <v>-0.52000000000005286</v>
      </c>
    </row>
    <row r="19" spans="1:27" x14ac:dyDescent="0.25">
      <c r="A19" s="6">
        <v>2021</v>
      </c>
      <c r="B19" s="12">
        <v>112.65034958686205</v>
      </c>
      <c r="C19" s="12">
        <v>-56.758249737236817</v>
      </c>
      <c r="D19" s="12">
        <v>-1.8030537324567497</v>
      </c>
      <c r="E19" s="13">
        <v>-13.769999999999982</v>
      </c>
      <c r="F19" s="13">
        <v>-0.60999999999999943</v>
      </c>
      <c r="H19" s="6">
        <v>2021</v>
      </c>
      <c r="I19" s="12">
        <v>106.88090236521907</v>
      </c>
      <c r="J19" s="12">
        <v>-56.758249737236824</v>
      </c>
      <c r="K19" s="12">
        <v>-1.8030537324567497</v>
      </c>
      <c r="L19" s="13">
        <v>-13.769999999999982</v>
      </c>
      <c r="M19" s="13">
        <v>-0.60999999999999943</v>
      </c>
      <c r="O19" s="6">
        <v>2021</v>
      </c>
      <c r="P19" s="12">
        <v>109.76562597604047</v>
      </c>
      <c r="Q19" s="12">
        <v>-56.758249737236824</v>
      </c>
      <c r="R19" s="12">
        <v>-1.8030537324567497</v>
      </c>
      <c r="S19" s="13">
        <v>-13.769999999999982</v>
      </c>
      <c r="T19" s="13">
        <v>-0.60999999999999943</v>
      </c>
      <c r="V19" s="6">
        <v>2021</v>
      </c>
      <c r="W19" s="12">
        <v>115.5350731976834</v>
      </c>
      <c r="X19" s="12">
        <v>-56.758249737236831</v>
      </c>
      <c r="Y19" s="12">
        <v>-1.8030537324567497</v>
      </c>
      <c r="Z19" s="13">
        <v>-13.769999999999982</v>
      </c>
      <c r="AA19" s="13">
        <v>-0.60999999999999943</v>
      </c>
    </row>
    <row r="20" spans="1:27" x14ac:dyDescent="0.25">
      <c r="A20" s="6">
        <v>2022</v>
      </c>
      <c r="B20" s="12">
        <v>107.96088892686839</v>
      </c>
      <c r="C20" s="12">
        <v>-53.983422578375126</v>
      </c>
      <c r="D20" s="12">
        <v>-1.8486725036508922</v>
      </c>
      <c r="E20" s="13">
        <v>-24.479999999999563</v>
      </c>
      <c r="F20" s="13">
        <v>-1.7299999999999898</v>
      </c>
      <c r="H20" s="6">
        <v>2022</v>
      </c>
      <c r="I20" s="12">
        <v>102.52567140723704</v>
      </c>
      <c r="J20" s="12">
        <v>-53.983422578375126</v>
      </c>
      <c r="K20" s="12">
        <v>-1.8486725036508922</v>
      </c>
      <c r="L20" s="13">
        <v>-24.479999999999563</v>
      </c>
      <c r="M20" s="13">
        <v>-1.7299999999999898</v>
      </c>
      <c r="O20" s="6">
        <v>2022</v>
      </c>
      <c r="P20" s="12">
        <v>105.24328016705266</v>
      </c>
      <c r="Q20" s="12">
        <v>-53.983422578375141</v>
      </c>
      <c r="R20" s="12">
        <v>-1.8486725036508922</v>
      </c>
      <c r="S20" s="13">
        <v>-24.479999999999563</v>
      </c>
      <c r="T20" s="13">
        <v>-1.7299999999999898</v>
      </c>
      <c r="V20" s="6">
        <v>2022</v>
      </c>
      <c r="W20" s="12">
        <v>110.67849768668398</v>
      </c>
      <c r="X20" s="12">
        <v>-53.983422578375134</v>
      </c>
      <c r="Y20" s="12">
        <v>-1.8486725036508922</v>
      </c>
      <c r="Z20" s="13">
        <v>-24.479999999999563</v>
      </c>
      <c r="AA20" s="13">
        <v>-1.7299999999999898</v>
      </c>
    </row>
    <row r="21" spans="1:27" x14ac:dyDescent="0.25">
      <c r="A21" s="6">
        <v>2023</v>
      </c>
      <c r="B21" s="12">
        <v>103.33118977049396</v>
      </c>
      <c r="C21" s="12">
        <v>-51.617481156704521</v>
      </c>
      <c r="D21" s="12">
        <v>-1.8952719433621219</v>
      </c>
      <c r="E21" s="13">
        <v>-32.1899999999996</v>
      </c>
      <c r="F21" s="13">
        <v>-0.75999999999999091</v>
      </c>
      <c r="H21" s="6">
        <v>2023</v>
      </c>
      <c r="I21" s="12">
        <v>98.225465451178124</v>
      </c>
      <c r="J21" s="12">
        <v>-51.617481156704514</v>
      </c>
      <c r="K21" s="12">
        <v>-1.8952719433621219</v>
      </c>
      <c r="L21" s="13">
        <v>-32.1899999999996</v>
      </c>
      <c r="M21" s="13">
        <v>-0.75999999999999091</v>
      </c>
      <c r="O21" s="6">
        <v>2023</v>
      </c>
      <c r="P21" s="12">
        <v>100.77832761083612</v>
      </c>
      <c r="Q21" s="12">
        <v>-51.617481156704528</v>
      </c>
      <c r="R21" s="12">
        <v>-1.8952719433621219</v>
      </c>
      <c r="S21" s="13">
        <v>-32.1899999999996</v>
      </c>
      <c r="T21" s="13">
        <v>-0.75999999999999091</v>
      </c>
      <c r="V21" s="6">
        <v>2023</v>
      </c>
      <c r="W21" s="12">
        <v>105.88405193015173</v>
      </c>
      <c r="X21" s="12">
        <v>-51.617481156704521</v>
      </c>
      <c r="Y21" s="12">
        <v>-1.8952719433621219</v>
      </c>
      <c r="Z21" s="13">
        <v>-32.1899999999996</v>
      </c>
      <c r="AA21" s="13">
        <v>-0.75999999999999091</v>
      </c>
    </row>
    <row r="22" spans="1:27" x14ac:dyDescent="0.25">
      <c r="A22" s="6">
        <v>2024</v>
      </c>
      <c r="B22" s="12">
        <v>98.699655981195988</v>
      </c>
      <c r="C22" s="12">
        <v>-49.913157972913929</v>
      </c>
      <c r="D22" s="12">
        <v>-1.9428747633384695</v>
      </c>
      <c r="E22" s="13">
        <v>-29.139999999999418</v>
      </c>
      <c r="F22" s="13">
        <v>-0.56999999999992212</v>
      </c>
      <c r="H22" s="6">
        <v>2024</v>
      </c>
      <c r="I22" s="12">
        <v>93.92356839255018</v>
      </c>
      <c r="J22" s="12">
        <v>-49.913157972913922</v>
      </c>
      <c r="K22" s="12">
        <v>-1.9428747633384695</v>
      </c>
      <c r="L22" s="13">
        <v>-29.139999999999418</v>
      </c>
      <c r="M22" s="13">
        <v>-0.56999999999992212</v>
      </c>
      <c r="O22" s="6">
        <v>2024</v>
      </c>
      <c r="P22" s="12">
        <v>96.311612186873134</v>
      </c>
      <c r="Q22" s="12">
        <v>-49.913157972913915</v>
      </c>
      <c r="R22" s="12">
        <v>-1.9428747633384695</v>
      </c>
      <c r="S22" s="13">
        <v>-29.139999999999418</v>
      </c>
      <c r="T22" s="13">
        <v>-0.56999999999992212</v>
      </c>
      <c r="V22" s="6">
        <v>2024</v>
      </c>
      <c r="W22" s="12">
        <v>101.08769977551877</v>
      </c>
      <c r="X22" s="12">
        <v>-49.913157972913922</v>
      </c>
      <c r="Y22" s="12">
        <v>-1.9428747633384695</v>
      </c>
      <c r="Z22" s="13">
        <v>-29.139999999999418</v>
      </c>
      <c r="AA22" s="13">
        <v>-0.56999999999992212</v>
      </c>
    </row>
    <row r="23" spans="1:27" x14ac:dyDescent="0.25">
      <c r="A23" s="6">
        <v>2025</v>
      </c>
      <c r="B23" s="12">
        <v>76.686101212338968</v>
      </c>
      <c r="C23" s="12">
        <v>-47.402106048412165</v>
      </c>
      <c r="D23" s="12">
        <v>-7.143228251347395</v>
      </c>
      <c r="E23" s="13">
        <v>-0.77000000000043656</v>
      </c>
      <c r="F23" s="13">
        <v>-1.6700000000000017</v>
      </c>
      <c r="H23" s="6">
        <v>2025</v>
      </c>
      <c r="I23" s="12">
        <v>73.197578562118181</v>
      </c>
      <c r="J23" s="12">
        <v>-47.402106048412186</v>
      </c>
      <c r="K23" s="12">
        <v>-7.143228251347395</v>
      </c>
      <c r="L23" s="13">
        <v>-0.77000000000043656</v>
      </c>
      <c r="M23" s="13">
        <v>-1.6700000000000017</v>
      </c>
      <c r="O23" s="6">
        <v>2025</v>
      </c>
      <c r="P23" s="12">
        <v>74.941839887228625</v>
      </c>
      <c r="Q23" s="12">
        <v>-47.402106048412186</v>
      </c>
      <c r="R23" s="12">
        <v>-7.143228251347395</v>
      </c>
      <c r="S23" s="13">
        <v>-0.77000000000043656</v>
      </c>
      <c r="T23" s="13">
        <v>-1.6700000000000017</v>
      </c>
      <c r="V23" s="6">
        <v>2025</v>
      </c>
      <c r="W23" s="12">
        <v>78.430362537449128</v>
      </c>
      <c r="X23" s="12">
        <v>-47.402106048412172</v>
      </c>
      <c r="Y23" s="12">
        <v>-7.143228251347395</v>
      </c>
      <c r="Z23" s="13">
        <v>-0.77000000000043656</v>
      </c>
      <c r="AA23" s="13">
        <v>-1.6700000000000017</v>
      </c>
    </row>
    <row r="24" spans="1:27" x14ac:dyDescent="0.25">
      <c r="A24" s="6">
        <v>2026</v>
      </c>
      <c r="B24" s="12">
        <v>-113.50720137495733</v>
      </c>
      <c r="C24" s="12">
        <v>5.645683589336663</v>
      </c>
      <c r="D24" s="12">
        <v>0.63607564435776709</v>
      </c>
      <c r="E24" s="13">
        <v>-1.9700000000002547</v>
      </c>
      <c r="F24" s="13">
        <v>-2.2000000000000455</v>
      </c>
      <c r="H24" s="6">
        <v>2026</v>
      </c>
      <c r="I24" s="12">
        <v>-106.57153151851587</v>
      </c>
      <c r="J24" s="12">
        <v>5.645683589336663</v>
      </c>
      <c r="K24" s="12">
        <v>0.63607564435776709</v>
      </c>
      <c r="L24" s="13">
        <v>-1.9700000000002547</v>
      </c>
      <c r="M24" s="13">
        <v>-2.2000000000000455</v>
      </c>
      <c r="O24" s="6">
        <v>2026</v>
      </c>
      <c r="P24" s="12">
        <v>-110.03936644673658</v>
      </c>
      <c r="Q24" s="12">
        <v>5.6456835893366701</v>
      </c>
      <c r="R24" s="12">
        <v>0.63607564435776709</v>
      </c>
      <c r="S24" s="13">
        <v>-1.9700000000002547</v>
      </c>
      <c r="T24" s="13">
        <v>-2.2000000000000455</v>
      </c>
      <c r="V24" s="6">
        <v>2026</v>
      </c>
      <c r="W24" s="12">
        <v>-116.97503630317787</v>
      </c>
      <c r="X24" s="12">
        <v>5.645683589336663</v>
      </c>
      <c r="Y24" s="12">
        <v>0.63607564435776709</v>
      </c>
      <c r="Z24" s="13">
        <v>-1.9700000000002547</v>
      </c>
      <c r="AA24" s="13">
        <v>-2.2000000000000455</v>
      </c>
    </row>
    <row r="25" spans="1:27" x14ac:dyDescent="0.25">
      <c r="A25" s="6">
        <v>2027</v>
      </c>
      <c r="B25" s="12">
        <v>-109.46138943786734</v>
      </c>
      <c r="C25" s="12">
        <v>5.2985533984131905</v>
      </c>
      <c r="D25" s="12">
        <v>-6.3935499834393283E-2</v>
      </c>
      <c r="E25" s="13">
        <v>-1.819999999999709</v>
      </c>
      <c r="F25" s="13">
        <v>-1.8500000000000227</v>
      </c>
      <c r="H25" s="6">
        <v>2027</v>
      </c>
      <c r="I25" s="12">
        <v>-102.82672716147658</v>
      </c>
      <c r="J25" s="12">
        <v>5.2985533984131976</v>
      </c>
      <c r="K25" s="12">
        <v>-6.3935499834393283E-2</v>
      </c>
      <c r="L25" s="13">
        <v>-1.819999999999709</v>
      </c>
      <c r="M25" s="13">
        <v>-1.8500000000000227</v>
      </c>
      <c r="O25" s="6">
        <v>2027</v>
      </c>
      <c r="P25" s="12">
        <v>-106.14405829967207</v>
      </c>
      <c r="Q25" s="12">
        <v>5.2985533984131976</v>
      </c>
      <c r="R25" s="12">
        <v>-6.3935499834393283E-2</v>
      </c>
      <c r="S25" s="13">
        <v>-1.819999999999709</v>
      </c>
      <c r="T25" s="13">
        <v>-1.8500000000000227</v>
      </c>
      <c r="V25" s="6">
        <v>2027</v>
      </c>
      <c r="W25" s="12">
        <v>-112.7787205760624</v>
      </c>
      <c r="X25" s="12">
        <v>5.2985533984131905</v>
      </c>
      <c r="Y25" s="12">
        <v>-6.3935499834393283E-2</v>
      </c>
      <c r="Z25" s="13">
        <v>-1.819999999999709</v>
      </c>
      <c r="AA25" s="13">
        <v>-1.8500000000000227</v>
      </c>
    </row>
    <row r="26" spans="1:27" x14ac:dyDescent="0.25">
      <c r="A26" s="6">
        <v>2028</v>
      </c>
      <c r="B26" s="12">
        <v>-105.90243794207539</v>
      </c>
      <c r="C26" s="12">
        <v>4.9500904997293844</v>
      </c>
      <c r="D26" s="12">
        <v>-0.11536008555034272</v>
      </c>
      <c r="E26" s="13">
        <v>-0.75</v>
      </c>
      <c r="F26" s="13">
        <v>-0.96999999999994202</v>
      </c>
      <c r="H26" s="6">
        <v>2028</v>
      </c>
      <c r="I26" s="12">
        <v>-99.530268927857492</v>
      </c>
      <c r="J26" s="12">
        <v>4.9500904997293844</v>
      </c>
      <c r="K26" s="12">
        <v>-0.11536008555034272</v>
      </c>
      <c r="L26" s="13">
        <v>-0.75</v>
      </c>
      <c r="M26" s="13">
        <v>-0.96999999999994202</v>
      </c>
      <c r="O26" s="6">
        <v>2028</v>
      </c>
      <c r="P26" s="12">
        <v>-102.71635343496636</v>
      </c>
      <c r="Q26" s="12">
        <v>4.9500904997293844</v>
      </c>
      <c r="R26" s="12">
        <v>-0.11536008555034272</v>
      </c>
      <c r="S26" s="13">
        <v>-0.75</v>
      </c>
      <c r="T26" s="13">
        <v>-0.96999999999994202</v>
      </c>
      <c r="V26" s="6">
        <v>2028</v>
      </c>
      <c r="W26" s="12">
        <v>-109.0885224491841</v>
      </c>
      <c r="X26" s="12">
        <v>4.9500904997293844</v>
      </c>
      <c r="Y26" s="12">
        <v>-0.11536008555034272</v>
      </c>
      <c r="Z26" s="13">
        <v>-0.75</v>
      </c>
      <c r="AA26" s="13">
        <v>-0.96999999999994202</v>
      </c>
    </row>
    <row r="27" spans="1:27" x14ac:dyDescent="0.25">
      <c r="A27" s="6">
        <v>2029</v>
      </c>
      <c r="B27" s="12">
        <v>-102.78170173425721</v>
      </c>
      <c r="C27" s="12">
        <v>4.6003944612206595</v>
      </c>
      <c r="D27" s="12">
        <v>-0.17157309508284868</v>
      </c>
      <c r="E27" s="13">
        <v>-0.72999999999956344</v>
      </c>
      <c r="F27" s="13">
        <v>-1.439999999999813</v>
      </c>
      <c r="H27" s="6">
        <v>2029</v>
      </c>
      <c r="I27" s="12">
        <v>-96.637363096122314</v>
      </c>
      <c r="J27" s="12">
        <v>4.6003944612206595</v>
      </c>
      <c r="K27" s="12">
        <v>-0.17157309508284868</v>
      </c>
      <c r="L27" s="13">
        <v>-0.72999999999956344</v>
      </c>
      <c r="M27" s="13">
        <v>-1.439999999999813</v>
      </c>
      <c r="O27" s="6">
        <v>2029</v>
      </c>
      <c r="P27" s="12">
        <v>-99.709532415189742</v>
      </c>
      <c r="Q27" s="12">
        <v>4.6003944612206595</v>
      </c>
      <c r="R27" s="12">
        <v>-0.17157309508284868</v>
      </c>
      <c r="S27" s="13">
        <v>-0.72999999999956344</v>
      </c>
      <c r="T27" s="13">
        <v>-1.439999999999813</v>
      </c>
      <c r="V27" s="6">
        <v>2029</v>
      </c>
      <c r="W27" s="12">
        <v>-105.8538710533246</v>
      </c>
      <c r="X27" s="12">
        <v>4.6003944612206595</v>
      </c>
      <c r="Y27" s="12">
        <v>-0.17157309508284868</v>
      </c>
      <c r="Z27" s="13">
        <v>-0.72999999999956344</v>
      </c>
      <c r="AA27" s="13">
        <v>-1.439999999999813</v>
      </c>
    </row>
    <row r="28" spans="1:27" x14ac:dyDescent="0.25">
      <c r="A28" s="6">
        <v>2030</v>
      </c>
      <c r="B28" s="12">
        <v>-107.00615637950307</v>
      </c>
      <c r="C28" s="12">
        <v>4.2495578373165301</v>
      </c>
      <c r="D28" s="12">
        <v>-0.62150453982702913</v>
      </c>
      <c r="E28" s="13">
        <v>0.81999999999970896</v>
      </c>
      <c r="F28" s="13">
        <v>-0.99999999999995737</v>
      </c>
      <c r="H28" s="6">
        <v>2030</v>
      </c>
      <c r="I28" s="12">
        <v>-100.68327272139889</v>
      </c>
      <c r="J28" s="12">
        <v>4.2495578373165301</v>
      </c>
      <c r="K28" s="12">
        <v>-0.62150453982702913</v>
      </c>
      <c r="L28" s="13">
        <v>0.81999999999970896</v>
      </c>
      <c r="M28" s="13">
        <v>-0.99999999999995737</v>
      </c>
      <c r="O28" s="6">
        <v>2030</v>
      </c>
      <c r="P28" s="12">
        <v>-103.84939496550537</v>
      </c>
      <c r="Q28" s="12">
        <v>4.2495578373165301</v>
      </c>
      <c r="R28" s="12">
        <v>-0.62150453982702913</v>
      </c>
      <c r="S28" s="13">
        <v>0.81999999999970896</v>
      </c>
      <c r="T28" s="13">
        <v>-0.99999999999995737</v>
      </c>
      <c r="V28" s="6">
        <v>2030</v>
      </c>
      <c r="W28" s="12">
        <v>-110.18163945371867</v>
      </c>
      <c r="X28" s="12">
        <v>4.2495578373165301</v>
      </c>
      <c r="Y28" s="12">
        <v>-0.62150453982702913</v>
      </c>
      <c r="Z28" s="13">
        <v>0.81999999999970896</v>
      </c>
      <c r="AA28" s="13">
        <v>-0.99999999999995737</v>
      </c>
    </row>
    <row r="29" spans="1:27" x14ac:dyDescent="0.25">
      <c r="A29" s="6">
        <v>2031</v>
      </c>
      <c r="B29" s="12">
        <v>-108.65609006383724</v>
      </c>
      <c r="C29" s="12">
        <v>3.597851940045274</v>
      </c>
      <c r="D29" s="12">
        <v>-0.67485192498188695</v>
      </c>
      <c r="E29" s="13">
        <v>1.819999999999709</v>
      </c>
      <c r="F29" s="13">
        <v>-0.28999999999994941</v>
      </c>
      <c r="H29" s="6">
        <v>2031</v>
      </c>
      <c r="I29" s="12">
        <v>-102.30617231672746</v>
      </c>
      <c r="J29" s="12">
        <v>3.6137677070610721</v>
      </c>
      <c r="K29" s="12">
        <v>-0.67485192498188695</v>
      </c>
      <c r="L29" s="13">
        <v>1.819999999999709</v>
      </c>
      <c r="M29" s="13">
        <v>-0.28999999999994941</v>
      </c>
      <c r="O29" s="6">
        <v>2031</v>
      </c>
      <c r="P29" s="12">
        <v>-105.48889993476229</v>
      </c>
      <c r="Q29" s="12">
        <v>3.6055916633722802</v>
      </c>
      <c r="R29" s="12">
        <v>-0.67485192498188695</v>
      </c>
      <c r="S29" s="13">
        <v>1.819999999999709</v>
      </c>
      <c r="T29" s="13">
        <v>-0.28999999999994941</v>
      </c>
      <c r="V29" s="6">
        <v>2031</v>
      </c>
      <c r="W29" s="12">
        <v>-111.85435517083141</v>
      </c>
      <c r="X29" s="12">
        <v>3.5892395759946965</v>
      </c>
      <c r="Y29" s="12">
        <v>-0.67485192498188695</v>
      </c>
      <c r="Z29" s="13">
        <v>1.819999999999709</v>
      </c>
      <c r="AA29" s="13">
        <v>-0.28999999999994941</v>
      </c>
    </row>
    <row r="30" spans="1:27" x14ac:dyDescent="0.25">
      <c r="A30" s="6">
        <v>2032</v>
      </c>
      <c r="B30" s="12">
        <v>-104.26183746344803</v>
      </c>
      <c r="C30" s="12">
        <v>-5.4925339610306594</v>
      </c>
      <c r="D30" s="12">
        <v>-0.80582524340559303</v>
      </c>
      <c r="E30" s="13">
        <v>2.6400000000003274</v>
      </c>
      <c r="F30" s="13">
        <v>0.2800000000000864</v>
      </c>
      <c r="H30" s="6">
        <v>2032</v>
      </c>
      <c r="I30" s="12">
        <v>-98.23679857001396</v>
      </c>
      <c r="J30" s="12">
        <v>-5.4598013348897894</v>
      </c>
      <c r="K30" s="12">
        <v>-0.80582524340559303</v>
      </c>
      <c r="L30" s="13">
        <v>2.6400000000003274</v>
      </c>
      <c r="M30" s="13">
        <v>0.2800000000000864</v>
      </c>
      <c r="O30" s="6">
        <v>2032</v>
      </c>
      <c r="P30" s="12">
        <v>-101.25675615020272</v>
      </c>
      <c r="Q30" s="12">
        <v>-5.476619407568819</v>
      </c>
      <c r="R30" s="12">
        <v>-0.80582524340559303</v>
      </c>
      <c r="S30" s="13">
        <v>2.6400000000003274</v>
      </c>
      <c r="T30" s="13">
        <v>0.2800000000000864</v>
      </c>
      <c r="V30" s="6">
        <v>2032</v>
      </c>
      <c r="W30" s="12">
        <v>-107.29667131057947</v>
      </c>
      <c r="X30" s="12">
        <v>-5.5102555529269637</v>
      </c>
      <c r="Y30" s="12">
        <v>-0.80582524340559303</v>
      </c>
      <c r="Z30" s="13">
        <v>2.6400000000003274</v>
      </c>
      <c r="AA30" s="13">
        <v>0.2800000000000864</v>
      </c>
    </row>
    <row r="31" spans="1:27" x14ac:dyDescent="0.25">
      <c r="A31" s="6">
        <v>2033</v>
      </c>
      <c r="B31" s="12">
        <v>-99.346536173450943</v>
      </c>
      <c r="C31" s="12">
        <v>-7.0364059327729365</v>
      </c>
      <c r="D31" s="12">
        <v>-0.77097724284413971</v>
      </c>
      <c r="E31" s="13">
        <v>1.9499999999998181</v>
      </c>
      <c r="F31" s="13">
        <v>0.1300000000000523</v>
      </c>
      <c r="H31" s="6">
        <v>2033</v>
      </c>
      <c r="I31" s="12">
        <v>-93.687631560323126</v>
      </c>
      <c r="J31" s="12">
        <v>-6.9818440001781426</v>
      </c>
      <c r="K31" s="12">
        <v>-0.77097724284413971</v>
      </c>
      <c r="L31" s="13">
        <v>1.9499999999998181</v>
      </c>
      <c r="M31" s="13">
        <v>0.1300000000000523</v>
      </c>
      <c r="O31" s="6">
        <v>2033</v>
      </c>
      <c r="P31" s="12">
        <v>-96.524206608631317</v>
      </c>
      <c r="Q31" s="12">
        <v>-7.0098836556890944</v>
      </c>
      <c r="R31" s="12">
        <v>-0.77097724284413971</v>
      </c>
      <c r="S31" s="13">
        <v>1.9499999999998181</v>
      </c>
      <c r="T31" s="13">
        <v>0.1300000000000523</v>
      </c>
      <c r="V31" s="6">
        <v>2033</v>
      </c>
      <c r="W31" s="12">
        <v>-102.1973567052467</v>
      </c>
      <c r="X31" s="12">
        <v>-7.0659629667109982</v>
      </c>
      <c r="Y31" s="12">
        <v>-0.77097724284413971</v>
      </c>
      <c r="Z31" s="13">
        <v>1.9499999999998181</v>
      </c>
      <c r="AA31" s="13">
        <v>0.1300000000000523</v>
      </c>
    </row>
    <row r="32" spans="1:27" x14ac:dyDescent="0.25">
      <c r="A32" s="6">
        <v>2034</v>
      </c>
      <c r="B32" s="12">
        <v>-94.446808884851166</v>
      </c>
      <c r="C32" s="12">
        <v>-6.7532731454252826</v>
      </c>
      <c r="D32" s="12">
        <v>-0.92495988276982644</v>
      </c>
      <c r="E32" s="13">
        <v>1.9099999999998545</v>
      </c>
      <c r="F32" s="13">
        <v>-0.14999999999994884</v>
      </c>
      <c r="H32" s="6">
        <v>2034</v>
      </c>
      <c r="I32" s="12">
        <v>-89.152839468190749</v>
      </c>
      <c r="J32" s="12">
        <v>-6.6992859929711699</v>
      </c>
      <c r="K32" s="12">
        <v>-0.92495988276982644</v>
      </c>
      <c r="L32" s="13">
        <v>1.9099999999998545</v>
      </c>
      <c r="M32" s="13">
        <v>-0.14999999999994884</v>
      </c>
      <c r="O32" s="6">
        <v>2034</v>
      </c>
      <c r="P32" s="12">
        <v>-91.806645585935215</v>
      </c>
      <c r="Q32" s="12">
        <v>-6.7270364048546583</v>
      </c>
      <c r="R32" s="12">
        <v>-0.92495988276982644</v>
      </c>
      <c r="S32" s="13">
        <v>1.9099999999998545</v>
      </c>
      <c r="T32" s="13">
        <v>-0.14999999999994884</v>
      </c>
      <c r="V32" s="6">
        <v>2034</v>
      </c>
      <c r="W32" s="12">
        <v>-97.114257821425156</v>
      </c>
      <c r="X32" s="12">
        <v>-6.7825372286216634</v>
      </c>
      <c r="Y32" s="12">
        <v>-0.92495988276982644</v>
      </c>
      <c r="Z32" s="13">
        <v>1.9099999999998545</v>
      </c>
      <c r="AA32" s="13">
        <v>-0.14999999999994884</v>
      </c>
    </row>
    <row r="33" spans="1:27" x14ac:dyDescent="0.25">
      <c r="A33" s="6">
        <v>2035</v>
      </c>
      <c r="B33" s="12">
        <v>-89.561409612587298</v>
      </c>
      <c r="C33" s="12">
        <v>-6.5934395159604833</v>
      </c>
      <c r="D33" s="12">
        <v>-1.0927843885948079</v>
      </c>
      <c r="E33" s="13">
        <v>3.430000000000291</v>
      </c>
      <c r="F33" s="13">
        <v>0.51000000000007617</v>
      </c>
      <c r="H33" s="6">
        <v>2035</v>
      </c>
      <c r="I33" s="12">
        <v>-84.631268209102331</v>
      </c>
      <c r="J33" s="12">
        <v>-6.5341768137229792</v>
      </c>
      <c r="K33" s="12">
        <v>-1.0927843885948079</v>
      </c>
      <c r="L33" s="13">
        <v>3.430000000000291</v>
      </c>
      <c r="M33" s="13">
        <v>0.51000000000007617</v>
      </c>
      <c r="O33" s="6">
        <v>2035</v>
      </c>
      <c r="P33" s="12">
        <v>-87.102872001736458</v>
      </c>
      <c r="Q33" s="12">
        <v>-6.5646463574127552</v>
      </c>
      <c r="R33" s="12">
        <v>-1.0927843885948079</v>
      </c>
      <c r="S33" s="13">
        <v>3.430000000000291</v>
      </c>
      <c r="T33" s="13">
        <v>0.51000000000007617</v>
      </c>
      <c r="V33" s="6">
        <v>2035</v>
      </c>
      <c r="W33" s="12">
        <v>-92.04607958700467</v>
      </c>
      <c r="X33" s="12">
        <v>-6.6255854447924207</v>
      </c>
      <c r="Y33" s="12">
        <v>-1.0927843885948079</v>
      </c>
      <c r="Z33" s="13">
        <v>3.430000000000291</v>
      </c>
      <c r="AA33" s="13">
        <v>0.51000000000007617</v>
      </c>
    </row>
    <row r="34" spans="1:27" x14ac:dyDescent="0.25">
      <c r="A34" s="6">
        <v>2036</v>
      </c>
      <c r="B34" s="12">
        <v>-84.688951037320933</v>
      </c>
      <c r="C34" s="12">
        <v>3.0738058730138391</v>
      </c>
      <c r="D34" s="12">
        <v>-1.0458262031140606</v>
      </c>
      <c r="E34" s="13">
        <v>0.60999999999967258</v>
      </c>
      <c r="F34" s="13">
        <v>-1.2200000000001125</v>
      </c>
      <c r="H34" s="6">
        <v>2036</v>
      </c>
      <c r="I34" s="12">
        <v>-80.121640133267718</v>
      </c>
      <c r="J34" s="12">
        <v>3.1335724444460311</v>
      </c>
      <c r="K34" s="12">
        <v>-1.0458262031140606</v>
      </c>
      <c r="L34" s="13">
        <v>0.60999999999967258</v>
      </c>
      <c r="M34" s="13">
        <v>-1.2200000000001125</v>
      </c>
      <c r="O34" s="6">
        <v>2036</v>
      </c>
      <c r="P34" s="12">
        <v>-82.411552389419342</v>
      </c>
      <c r="Q34" s="12">
        <v>3.1028356388130192</v>
      </c>
      <c r="R34" s="12">
        <v>-1.0458262031140606</v>
      </c>
      <c r="S34" s="13">
        <v>0.60999999999967258</v>
      </c>
      <c r="T34" s="13">
        <v>-1.2200000000001125</v>
      </c>
      <c r="V34" s="6">
        <v>2036</v>
      </c>
      <c r="W34" s="12">
        <v>-86.991376901721267</v>
      </c>
      <c r="X34" s="12">
        <v>3.0413620275470521</v>
      </c>
      <c r="Y34" s="12">
        <v>-1.0458262031140606</v>
      </c>
      <c r="Z34" s="13">
        <v>0.60999999999967258</v>
      </c>
      <c r="AA34" s="13">
        <v>-1.2200000000001125</v>
      </c>
    </row>
    <row r="35" spans="1:27" x14ac:dyDescent="0.25">
      <c r="A35" s="6">
        <v>2037</v>
      </c>
      <c r="B35" s="12">
        <v>-79.827960998975172</v>
      </c>
      <c r="C35" s="12">
        <v>10.198188468817705</v>
      </c>
      <c r="D35" s="12">
        <v>-1.2694643027553525</v>
      </c>
      <c r="E35" s="13">
        <v>1.2600000000002183</v>
      </c>
      <c r="F35" s="13">
        <v>-0.61000000000032628</v>
      </c>
      <c r="H35" s="6">
        <v>2037</v>
      </c>
      <c r="I35" s="12">
        <v>-75.622608161248422</v>
      </c>
      <c r="J35" s="12">
        <v>10.258865592462712</v>
      </c>
      <c r="K35" s="12">
        <v>-1.2694643027553525</v>
      </c>
      <c r="L35" s="13">
        <v>1.2600000000002183</v>
      </c>
      <c r="M35" s="13">
        <v>-0.61000000000032628</v>
      </c>
      <c r="O35" s="6">
        <v>2037</v>
      </c>
      <c r="P35" s="12">
        <v>-77.731276238539735</v>
      </c>
      <c r="Q35" s="12">
        <v>10.2276513456261</v>
      </c>
      <c r="R35" s="12">
        <v>-1.2694643027553525</v>
      </c>
      <c r="S35" s="13">
        <v>1.2600000000002183</v>
      </c>
      <c r="T35" s="13">
        <v>-0.61000000000032628</v>
      </c>
      <c r="V35" s="6">
        <v>2037</v>
      </c>
      <c r="W35" s="12">
        <v>-81.948612393122076</v>
      </c>
      <c r="X35" s="12">
        <v>10.16522285195299</v>
      </c>
      <c r="Y35" s="12">
        <v>-1.2694643027553525</v>
      </c>
      <c r="Z35" s="13">
        <v>1.2600000000002183</v>
      </c>
      <c r="AA35" s="13">
        <v>-0.61000000000032628</v>
      </c>
    </row>
    <row r="36" spans="1:27" x14ac:dyDescent="0.25">
      <c r="A36" s="6">
        <v>2038</v>
      </c>
      <c r="B36" s="12">
        <v>-74.973268458045979</v>
      </c>
      <c r="C36" s="12">
        <v>14.166385721068195</v>
      </c>
      <c r="D36" s="12">
        <v>-1.4626176925069672</v>
      </c>
      <c r="E36" s="13">
        <v>2.2900000000008731</v>
      </c>
      <c r="F36" s="13">
        <v>0.91000000000022396</v>
      </c>
      <c r="H36" s="6">
        <v>2038</v>
      </c>
      <c r="I36" s="12">
        <v>-71.129402254757466</v>
      </c>
      <c r="J36" s="12">
        <v>14.264893278406646</v>
      </c>
      <c r="K36" s="12">
        <v>-1.4626176925069672</v>
      </c>
      <c r="L36" s="13">
        <v>2.2900000000008731</v>
      </c>
      <c r="M36" s="13">
        <v>0.91000000000022396</v>
      </c>
      <c r="O36" s="6">
        <v>2038</v>
      </c>
      <c r="P36" s="12">
        <v>-73.057068109219585</v>
      </c>
      <c r="Q36" s="12">
        <v>14.214201364960161</v>
      </c>
      <c r="R36" s="12">
        <v>-1.4626176925069672</v>
      </c>
      <c r="S36" s="13">
        <v>2.2900000000008731</v>
      </c>
      <c r="T36" s="13">
        <v>0.91000000000022396</v>
      </c>
      <c r="V36" s="6">
        <v>2038</v>
      </c>
      <c r="W36" s="12">
        <v>-76.912399818143584</v>
      </c>
      <c r="X36" s="12">
        <v>14.112817538067361</v>
      </c>
      <c r="Y36" s="12">
        <v>-1.4626176925069672</v>
      </c>
      <c r="Z36" s="13">
        <v>2.2900000000008731</v>
      </c>
      <c r="AA36" s="13">
        <v>0.91000000000022396</v>
      </c>
    </row>
    <row r="37" spans="1:27" x14ac:dyDescent="0.25">
      <c r="A37" s="6">
        <v>2039</v>
      </c>
      <c r="B37" s="12">
        <v>-70.119589077834846</v>
      </c>
      <c r="C37" s="12">
        <v>13.474007921272801</v>
      </c>
      <c r="D37" s="12">
        <v>-1.3744161875677889</v>
      </c>
      <c r="E37" s="13">
        <v>2.5</v>
      </c>
      <c r="F37" s="13">
        <v>1.4300000000000637</v>
      </c>
      <c r="H37" s="6">
        <v>2039</v>
      </c>
      <c r="I37" s="12">
        <v>-66.637141921495058</v>
      </c>
      <c r="J37" s="12">
        <v>13.567865032749864</v>
      </c>
      <c r="K37" s="12">
        <v>-1.3744161875677889</v>
      </c>
      <c r="L37" s="13">
        <v>2.5</v>
      </c>
      <c r="M37" s="13">
        <v>1.4300000000000637</v>
      </c>
      <c r="O37" s="6">
        <v>2039</v>
      </c>
      <c r="P37" s="12">
        <v>-68.38384025701491</v>
      </c>
      <c r="Q37" s="12">
        <v>13.519548636649688</v>
      </c>
      <c r="R37" s="12">
        <v>-1.3744161875677889</v>
      </c>
      <c r="S37" s="13">
        <v>2.5</v>
      </c>
      <c r="T37" s="13">
        <v>1.4300000000000637</v>
      </c>
      <c r="V37" s="6">
        <v>2039</v>
      </c>
      <c r="W37" s="12">
        <v>-71.877236928054387</v>
      </c>
      <c r="X37" s="12">
        <v>13.422915844449335</v>
      </c>
      <c r="Y37" s="12">
        <v>-1.3744161875677889</v>
      </c>
      <c r="Z37" s="13">
        <v>2.5</v>
      </c>
      <c r="AA37" s="13">
        <v>1.4300000000000637</v>
      </c>
    </row>
    <row r="38" spans="1:27" x14ac:dyDescent="0.25">
      <c r="A38" s="6">
        <v>2040</v>
      </c>
      <c r="B38" s="12">
        <v>-66.063779065832932</v>
      </c>
      <c r="C38" s="12">
        <v>12.152684571884038</v>
      </c>
      <c r="D38" s="12">
        <v>-1.5762185887906526</v>
      </c>
      <c r="E38" s="13">
        <v>1.5200000000004366</v>
      </c>
      <c r="F38" s="13">
        <v>3.0000000000285354E-2</v>
      </c>
      <c r="H38" s="6">
        <v>2040</v>
      </c>
      <c r="I38" s="12">
        <v>-62.879630329975917</v>
      </c>
      <c r="J38" s="12">
        <v>12.267216146359829</v>
      </c>
      <c r="K38" s="12">
        <v>-1.5762185887906526</v>
      </c>
      <c r="L38" s="13">
        <v>1.5200000000004366</v>
      </c>
      <c r="M38" s="13">
        <v>3.0000000000285354E-2</v>
      </c>
      <c r="O38" s="6">
        <v>2040</v>
      </c>
      <c r="P38" s="12">
        <v>-64.476921490370131</v>
      </c>
      <c r="Q38" s="12">
        <v>12.208232556121402</v>
      </c>
      <c r="R38" s="12">
        <v>-1.5762185887906526</v>
      </c>
      <c r="S38" s="13">
        <v>1.5200000000004366</v>
      </c>
      <c r="T38" s="13">
        <v>3.0000000000285354E-2</v>
      </c>
      <c r="V38" s="6">
        <v>2040</v>
      </c>
      <c r="W38" s="12">
        <v>-67.671503811158075</v>
      </c>
      <c r="X38" s="12">
        <v>12.090265375644435</v>
      </c>
      <c r="Y38" s="12">
        <v>-1.5762185887906526</v>
      </c>
      <c r="Z38" s="13">
        <v>1.5200000000004366</v>
      </c>
      <c r="AA38" s="13">
        <v>3.0000000000285354E-2</v>
      </c>
    </row>
    <row r="39" spans="1:27" x14ac:dyDescent="0.25">
      <c r="A39" s="6">
        <v>2041</v>
      </c>
      <c r="B39" s="12">
        <v>-63.56652926200556</v>
      </c>
      <c r="C39" s="12">
        <v>10.297697360779352</v>
      </c>
      <c r="D39" s="12">
        <v>-2.7039686254795754</v>
      </c>
      <c r="E39" s="13">
        <v>-0.23999999999978172</v>
      </c>
      <c r="F39" s="13">
        <v>0.88999999999987267</v>
      </c>
      <c r="H39" s="6">
        <v>2041</v>
      </c>
      <c r="I39" s="12">
        <v>-60.554223660334138</v>
      </c>
      <c r="J39" s="12">
        <v>10.462959019565119</v>
      </c>
      <c r="K39" s="12">
        <v>-2.7039686254795754</v>
      </c>
      <c r="L39" s="13">
        <v>-0.23999999999978172</v>
      </c>
      <c r="M39" s="13">
        <v>0.88999999999987267</v>
      </c>
      <c r="O39" s="6">
        <v>2041</v>
      </c>
      <c r="P39" s="12">
        <v>-62.065335317451591</v>
      </c>
      <c r="Q39" s="12">
        <v>10.377809673982142</v>
      </c>
      <c r="R39" s="12">
        <v>-2.7039686254795754</v>
      </c>
      <c r="S39" s="13">
        <v>-0.23999999999978172</v>
      </c>
      <c r="T39" s="13">
        <v>0.88999999999987267</v>
      </c>
      <c r="V39" s="6">
        <v>2041</v>
      </c>
      <c r="W39" s="12">
        <v>-65.087558631687074</v>
      </c>
      <c r="X39" s="12">
        <v>10.207510982816416</v>
      </c>
      <c r="Y39" s="12">
        <v>-2.7039686254795754</v>
      </c>
      <c r="Z39" s="13">
        <v>-0.23999999999978172</v>
      </c>
      <c r="AA39" s="13">
        <v>0.88999999999987267</v>
      </c>
    </row>
    <row r="40" spans="1:27" x14ac:dyDescent="0.25">
      <c r="A40" s="6">
        <v>2042</v>
      </c>
      <c r="B40" s="12">
        <v>-61.428862142429388</v>
      </c>
      <c r="C40" s="12">
        <v>9.6236095896675806</v>
      </c>
      <c r="D40" s="12">
        <v>-1.7670828404540657</v>
      </c>
      <c r="E40" s="13">
        <v>0.55999999999949068</v>
      </c>
      <c r="F40" s="13">
        <v>-7.0000000000135287E-2</v>
      </c>
      <c r="H40" s="6">
        <v>2042</v>
      </c>
      <c r="I40" s="12">
        <v>-58.525279093119046</v>
      </c>
      <c r="J40" s="12">
        <v>9.7856910767529826</v>
      </c>
      <c r="K40" s="12">
        <v>-1.7670828404540657</v>
      </c>
      <c r="L40" s="13">
        <v>0.55999999999949068</v>
      </c>
      <c r="M40" s="13">
        <v>-7.0000000000135287E-2</v>
      </c>
      <c r="O40" s="6">
        <v>2042</v>
      </c>
      <c r="P40" s="12">
        <v>-59.981771590778138</v>
      </c>
      <c r="Q40" s="12">
        <v>9.7021353969088295</v>
      </c>
      <c r="R40" s="12">
        <v>-1.7670828404540657</v>
      </c>
      <c r="S40" s="13">
        <v>0.55999999999949068</v>
      </c>
      <c r="T40" s="13">
        <v>-7.0000000000135287E-2</v>
      </c>
      <c r="V40" s="6">
        <v>2042</v>
      </c>
      <c r="W40" s="12">
        <v>-62.894756586094282</v>
      </c>
      <c r="X40" s="12">
        <v>9.5350240372205235</v>
      </c>
      <c r="Y40" s="12">
        <v>-1.7670828404540657</v>
      </c>
      <c r="Z40" s="13">
        <v>0.55999999999949068</v>
      </c>
      <c r="AA40" s="13">
        <v>-7.0000000000135287E-2</v>
      </c>
    </row>
    <row r="41" spans="1:27" x14ac:dyDescent="0.25">
      <c r="A41" s="6">
        <v>2043</v>
      </c>
      <c r="B41" s="12">
        <v>-59.291324583647913</v>
      </c>
      <c r="C41" s="12">
        <v>9.0789959994832543</v>
      </c>
      <c r="D41" s="12">
        <v>-1.9603605720000132</v>
      </c>
      <c r="E41" s="13">
        <v>2.0599999999994907</v>
      </c>
      <c r="F41" s="13">
        <v>0.88999999999984425</v>
      </c>
      <c r="H41" s="6">
        <v>2043</v>
      </c>
      <c r="I41" s="12">
        <v>-56.496464126709519</v>
      </c>
      <c r="J41" s="12">
        <v>9.2328215077189952</v>
      </c>
      <c r="K41" s="12">
        <v>-1.9603605720000132</v>
      </c>
      <c r="L41" s="13">
        <v>2.0599999999994907</v>
      </c>
      <c r="M41" s="13">
        <v>0.88999999999984425</v>
      </c>
      <c r="O41" s="6">
        <v>2043</v>
      </c>
      <c r="P41" s="12">
        <v>-57.898337464908224</v>
      </c>
      <c r="Q41" s="12">
        <v>9.1534725006434883</v>
      </c>
      <c r="R41" s="12">
        <v>-1.9603605720000132</v>
      </c>
      <c r="S41" s="13">
        <v>2.0599999999994907</v>
      </c>
      <c r="T41" s="13">
        <v>0.88999999999984425</v>
      </c>
      <c r="V41" s="6">
        <v>2043</v>
      </c>
      <c r="W41" s="12">
        <v>-60.702084141305093</v>
      </c>
      <c r="X41" s="12">
        <v>8.994774486492247</v>
      </c>
      <c r="Y41" s="12">
        <v>-1.9603605720000132</v>
      </c>
      <c r="Z41" s="13">
        <v>2.0599999999994907</v>
      </c>
      <c r="AA41" s="13">
        <v>0.88999999999984425</v>
      </c>
    </row>
    <row r="42" spans="1:27" x14ac:dyDescent="0.25">
      <c r="A42" s="6">
        <v>2044</v>
      </c>
      <c r="B42" s="12">
        <v>-57.153898657002209</v>
      </c>
      <c r="C42" s="12">
        <v>8.4122677216096235</v>
      </c>
      <c r="D42" s="12">
        <v>-2.1740447343956362</v>
      </c>
      <c r="E42" s="13">
        <v>3.9999999999054126E-2</v>
      </c>
      <c r="F42" s="13">
        <v>8.0000000000296723E-2</v>
      </c>
      <c r="H42" s="6">
        <v>2044</v>
      </c>
      <c r="I42" s="12">
        <v>-54.467760802243248</v>
      </c>
      <c r="J42" s="12">
        <v>8.5633764335735805</v>
      </c>
      <c r="K42" s="12">
        <v>-2.1740447343956362</v>
      </c>
      <c r="L42" s="13">
        <v>3.9999999999054126E-2</v>
      </c>
      <c r="M42" s="13">
        <v>8.0000000000296723E-2</v>
      </c>
      <c r="O42" s="6">
        <v>2044</v>
      </c>
      <c r="P42" s="12">
        <v>-55.815014980981999</v>
      </c>
      <c r="Q42" s="12">
        <v>8.4853718653836268</v>
      </c>
      <c r="R42" s="12">
        <v>-2.1740447343956362</v>
      </c>
      <c r="S42" s="13">
        <v>3.9999999999054126E-2</v>
      </c>
      <c r="T42" s="13">
        <v>8.0000000000296723E-2</v>
      </c>
      <c r="V42" s="6">
        <v>2044</v>
      </c>
      <c r="W42" s="12">
        <v>-58.509523338460085</v>
      </c>
      <c r="X42" s="12">
        <v>8.329362729003833</v>
      </c>
      <c r="Y42" s="12">
        <v>-2.1740447343956362</v>
      </c>
      <c r="Z42" s="13">
        <v>3.9999999999054126E-2</v>
      </c>
      <c r="AA42" s="13">
        <v>8.0000000000296723E-2</v>
      </c>
    </row>
    <row r="43" spans="1:27" x14ac:dyDescent="0.25">
      <c r="A43" s="6">
        <v>2045</v>
      </c>
      <c r="B43" s="12">
        <v>-55.019621553352806</v>
      </c>
      <c r="C43" s="12">
        <v>7.8386621255812088</v>
      </c>
      <c r="D43" s="12">
        <v>-2.1201671966214235</v>
      </c>
      <c r="E43" s="13">
        <v>3.9999999999054126E-2</v>
      </c>
      <c r="F43" s="13">
        <v>8.0000000000296723E-2</v>
      </c>
      <c r="H43" s="6">
        <v>2045</v>
      </c>
      <c r="I43" s="12">
        <v>-52.441969028158901</v>
      </c>
      <c r="J43" s="12">
        <v>7.9829909209613561</v>
      </c>
      <c r="K43" s="12">
        <v>-2.1201671966214235</v>
      </c>
      <c r="L43" s="13">
        <v>3.9999999999054126E-2</v>
      </c>
      <c r="M43" s="13">
        <v>8.0000000000296723E-2</v>
      </c>
      <c r="O43" s="6">
        <v>2045</v>
      </c>
      <c r="P43" s="12">
        <v>-53.734722714145903</v>
      </c>
      <c r="Q43" s="12">
        <v>7.9084214381002766</v>
      </c>
      <c r="R43" s="12">
        <v>-2.1201671966214235</v>
      </c>
      <c r="S43" s="13">
        <v>3.9999999999054126E-2</v>
      </c>
      <c r="T43" s="13">
        <v>8.0000000000296723E-2</v>
      </c>
      <c r="V43" s="6">
        <v>2045</v>
      </c>
      <c r="W43" s="12">
        <v>-56.320230086118265</v>
      </c>
      <c r="X43" s="12">
        <v>7.7592824723786862</v>
      </c>
      <c r="Y43" s="12">
        <v>-2.1201671966214235</v>
      </c>
      <c r="Z43" s="13">
        <v>3.9999999999054126E-2</v>
      </c>
      <c r="AA43" s="13">
        <v>8.0000000000296723E-2</v>
      </c>
    </row>
    <row r="44" spans="1:27" x14ac:dyDescent="0.25">
      <c r="A44" s="6">
        <v>2046</v>
      </c>
      <c r="B44" s="12">
        <v>-55.436884655526228</v>
      </c>
      <c r="C44" s="12">
        <v>7.4713536875935915</v>
      </c>
      <c r="D44" s="12">
        <v>-2.1870573352395581</v>
      </c>
      <c r="E44" s="13">
        <v>3.9999999999054126E-2</v>
      </c>
      <c r="F44" s="13">
        <v>8.0000000000296723E-2</v>
      </c>
      <c r="H44" s="6">
        <v>2046</v>
      </c>
      <c r="I44" s="12">
        <v>-52.967798006371069</v>
      </c>
      <c r="J44" s="12">
        <v>7.6005593418203716</v>
      </c>
      <c r="K44" s="12">
        <v>-2.1870573352395581</v>
      </c>
      <c r="L44" s="13">
        <v>3.9999999999054126E-2</v>
      </c>
      <c r="M44" s="13">
        <v>8.0000000000296723E-2</v>
      </c>
      <c r="O44" s="6">
        <v>2046</v>
      </c>
      <c r="P44" s="12">
        <v>-54.206010936352008</v>
      </c>
      <c r="Q44" s="12">
        <v>7.5337332134329245</v>
      </c>
      <c r="R44" s="12">
        <v>-2.1870573352395581</v>
      </c>
      <c r="S44" s="13">
        <v>3.9999999999054126E-2</v>
      </c>
      <c r="T44" s="13">
        <v>8.0000000000296723E-2</v>
      </c>
      <c r="V44" s="6">
        <v>2046</v>
      </c>
      <c r="W44" s="12">
        <v>-56.6824367963128</v>
      </c>
      <c r="X44" s="12">
        <v>7.4000809566580301</v>
      </c>
      <c r="Y44" s="12">
        <v>-2.1870573352395581</v>
      </c>
      <c r="Z44" s="13">
        <v>3.9999999999054126E-2</v>
      </c>
      <c r="AA44" s="13">
        <v>8.0000000000296723E-2</v>
      </c>
    </row>
    <row r="45" spans="1:27" x14ac:dyDescent="0.25">
      <c r="A45" s="6">
        <v>2047</v>
      </c>
      <c r="B45" s="12">
        <v>-80.238408097930986</v>
      </c>
      <c r="C45" s="12">
        <v>7.1078969538677939</v>
      </c>
      <c r="D45" s="12">
        <v>-2.4206151653681616</v>
      </c>
      <c r="E45" s="13">
        <v>3.9999999999054126E-2</v>
      </c>
      <c r="F45" s="13">
        <v>8.0000000000296723E-2</v>
      </c>
      <c r="H45" s="6">
        <v>2047</v>
      </c>
      <c r="I45" s="12">
        <v>-77.969945672187265</v>
      </c>
      <c r="J45" s="12">
        <v>7.3013439731237213</v>
      </c>
      <c r="K45" s="12">
        <v>-2.4206151653681616</v>
      </c>
      <c r="L45" s="13">
        <v>3.9999999999054126E-2</v>
      </c>
      <c r="M45" s="13">
        <v>8.0000000000296723E-2</v>
      </c>
      <c r="O45" s="6">
        <v>2047</v>
      </c>
      <c r="P45" s="12">
        <v>-79.107588690945875</v>
      </c>
      <c r="Q45" s="12">
        <v>7.2011618534666013</v>
      </c>
      <c r="R45" s="12">
        <v>-2.4206151653681616</v>
      </c>
      <c r="S45" s="13">
        <v>3.9999999999054126E-2</v>
      </c>
      <c r="T45" s="13">
        <v>8.0000000000296723E-2</v>
      </c>
      <c r="V45" s="6">
        <v>2047</v>
      </c>
      <c r="W45" s="12">
        <v>-81.382874728464145</v>
      </c>
      <c r="X45" s="12">
        <v>7.0007976141523613</v>
      </c>
      <c r="Y45" s="12">
        <v>-2.4206151653681616</v>
      </c>
      <c r="Z45" s="13">
        <v>3.9999999999054126E-2</v>
      </c>
      <c r="AA45" s="13">
        <v>8.0000000000296723E-2</v>
      </c>
    </row>
    <row r="46" spans="1:27" x14ac:dyDescent="0.25">
      <c r="H46" s="2"/>
      <c r="O46" s="2"/>
      <c r="V46" s="2"/>
    </row>
    <row r="47" spans="1:27" x14ac:dyDescent="0.25">
      <c r="A47" s="15" t="s">
        <v>2</v>
      </c>
      <c r="B47" s="12">
        <f>NPV(0.0754,B14:B45)+B13</f>
        <v>199.48567050639983</v>
      </c>
      <c r="C47" s="12">
        <f t="shared" ref="C47:F47" si="0">NPV(0.0754,C14:C45)+C13</f>
        <v>-266.35433722713486</v>
      </c>
      <c r="D47" s="12">
        <f t="shared" si="0"/>
        <v>-14.215901592158307</v>
      </c>
      <c r="E47" s="12">
        <f t="shared" si="0"/>
        <v>-114.25007219153775</v>
      </c>
      <c r="F47" s="12">
        <f t="shared" si="0"/>
        <v>-7.5399378870022327</v>
      </c>
      <c r="H47" s="15" t="s">
        <v>2</v>
      </c>
      <c r="I47" s="12">
        <f>NPV(0.0694,I14:I45)+I13</f>
        <v>163.67164056108899</v>
      </c>
      <c r="J47" s="12">
        <f t="shared" ref="J47:M47" si="1">NPV(0.0694,J14:J45)+J13</f>
        <v>-272.95948780830804</v>
      </c>
      <c r="K47" s="12">
        <f t="shared" si="1"/>
        <v>-15.298635231526021</v>
      </c>
      <c r="L47" s="12">
        <f t="shared" si="1"/>
        <v>-117.53257649553953</v>
      </c>
      <c r="M47" s="12">
        <f t="shared" si="1"/>
        <v>-7.8645924362780439</v>
      </c>
      <c r="O47" s="15" t="s">
        <v>2</v>
      </c>
      <c r="P47" s="12">
        <f>NPV(0.0724,P14:P45)+P13</f>
        <v>181.72260086048729</v>
      </c>
      <c r="Q47" s="12">
        <f t="shared" ref="Q47:T47" si="2">NPV(0.0724,Q14:Q45)+Q13</f>
        <v>-269.66754480222136</v>
      </c>
      <c r="R47" s="12">
        <f t="shared" si="2"/>
        <v>-14.742814732431771</v>
      </c>
      <c r="S47" s="12">
        <f t="shared" si="2"/>
        <v>-115.87950638352075</v>
      </c>
      <c r="T47" s="12">
        <f t="shared" si="2"/>
        <v>-7.7005428693373492</v>
      </c>
      <c r="V47" s="15" t="s">
        <v>2</v>
      </c>
      <c r="W47" s="12">
        <f>NPV(0.0783,W14:W45)+W13</f>
        <v>216.406418069571</v>
      </c>
      <c r="X47" s="12">
        <f t="shared" ref="X47:AA47" si="3">NPV(0.0783,X14:X45)+X13</f>
        <v>-263.16615615188363</v>
      </c>
      <c r="Y47" s="12">
        <f t="shared" si="3"/>
        <v>-13.732244548915093</v>
      </c>
      <c r="Z47" s="12">
        <f t="shared" si="3"/>
        <v>-112.69749474150215</v>
      </c>
      <c r="AA47" s="12">
        <f t="shared" si="3"/>
        <v>-7.3879519409093639</v>
      </c>
    </row>
    <row r="48" spans="1:27" x14ac:dyDescent="0.25">
      <c r="H48" s="2"/>
      <c r="O48" s="2"/>
      <c r="V48" s="2"/>
    </row>
    <row r="49" spans="1:23" x14ac:dyDescent="0.25">
      <c r="A49" s="3" t="s">
        <v>9</v>
      </c>
      <c r="B49" s="16">
        <f>SUM(B47:F47)</f>
        <v>-202.87457839143332</v>
      </c>
      <c r="H49" s="3" t="s">
        <v>9</v>
      </c>
      <c r="I49" s="16">
        <f>SUM(I47:M47)</f>
        <v>-249.98365141056263</v>
      </c>
      <c r="O49" s="3" t="s">
        <v>9</v>
      </c>
      <c r="P49" s="16">
        <f>SUM(P47:T47)</f>
        <v>-226.26780792702394</v>
      </c>
      <c r="V49" s="3" t="s">
        <v>9</v>
      </c>
      <c r="W49" s="16">
        <f>SUM(W47:AA47)</f>
        <v>-180.57742931363924</v>
      </c>
    </row>
  </sheetData>
  <mergeCells count="4">
    <mergeCell ref="B10:F10"/>
    <mergeCell ref="I10:M10"/>
    <mergeCell ref="P10:T10"/>
    <mergeCell ref="W10:AA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zoomScaleNormal="100" workbookViewId="0">
      <selection activeCell="A6" sqref="A6"/>
    </sheetView>
  </sheetViews>
  <sheetFormatPr defaultRowHeight="15" x14ac:dyDescent="0.25"/>
  <cols>
    <col min="1" max="1" width="13" style="2" customWidth="1"/>
    <col min="2" max="2" width="11" bestFit="1" customWidth="1"/>
    <col min="3" max="3" width="12.7109375" bestFit="1" customWidth="1"/>
    <col min="5" max="5" width="7.5703125" bestFit="1" customWidth="1"/>
    <col min="6" max="6" width="9.7109375" customWidth="1"/>
    <col min="8" max="8" width="13.7109375" bestFit="1" customWidth="1"/>
    <col min="9" max="9" width="12.28515625" customWidth="1"/>
    <col min="10" max="10" width="13.7109375" customWidth="1"/>
    <col min="13" max="13" width="12.42578125" customWidth="1"/>
    <col min="15" max="15" width="13.7109375" bestFit="1" customWidth="1"/>
    <col min="16" max="16" width="12.5703125" customWidth="1"/>
    <col min="17" max="17" width="13.42578125" customWidth="1"/>
    <col min="20" max="20" width="11.28515625" customWidth="1"/>
    <col min="22" max="22" width="13.7109375" bestFit="1" customWidth="1"/>
    <col min="23" max="23" width="11.85546875" customWidth="1"/>
    <col min="24" max="24" width="14.5703125" customWidth="1"/>
    <col min="27" max="27" width="10.85546875" customWidth="1"/>
  </cols>
  <sheetData>
    <row r="1" spans="1:27" x14ac:dyDescent="0.25">
      <c r="A1" s="1" t="s">
        <v>20</v>
      </c>
    </row>
    <row r="2" spans="1:27" x14ac:dyDescent="0.25">
      <c r="A2" s="1" t="s">
        <v>21</v>
      </c>
    </row>
    <row r="3" spans="1:27" x14ac:dyDescent="0.25">
      <c r="A3" s="1" t="s">
        <v>22</v>
      </c>
    </row>
    <row r="4" spans="1:27" x14ac:dyDescent="0.25">
      <c r="A4" s="1" t="s">
        <v>23</v>
      </c>
    </row>
    <row r="5" spans="1:27" x14ac:dyDescent="0.25">
      <c r="A5" s="1" t="s">
        <v>24</v>
      </c>
    </row>
    <row r="6" spans="1:27" x14ac:dyDescent="0.25">
      <c r="A6" s="1" t="s">
        <v>27</v>
      </c>
    </row>
    <row r="8" spans="1:27" x14ac:dyDescent="0.25">
      <c r="A8" s="4" t="s">
        <v>0</v>
      </c>
    </row>
    <row r="9" spans="1:27" x14ac:dyDescent="0.25">
      <c r="A9" s="5" t="s">
        <v>1</v>
      </c>
    </row>
    <row r="10" spans="1:27" ht="15.75" thickBot="1" x14ac:dyDescent="0.3"/>
    <row r="11" spans="1:27" ht="15.75" thickBot="1" x14ac:dyDescent="0.3">
      <c r="B11" s="22" t="s">
        <v>16</v>
      </c>
      <c r="C11" s="23"/>
      <c r="D11" s="23"/>
      <c r="E11" s="23"/>
      <c r="F11" s="24"/>
      <c r="H11" s="2"/>
      <c r="I11" s="22" t="s">
        <v>17</v>
      </c>
      <c r="J11" s="23"/>
      <c r="K11" s="23"/>
      <c r="L11" s="23"/>
      <c r="M11" s="24"/>
      <c r="O11" s="2"/>
      <c r="P11" s="22" t="s">
        <v>18</v>
      </c>
      <c r="Q11" s="23"/>
      <c r="R11" s="23"/>
      <c r="S11" s="23"/>
      <c r="T11" s="24"/>
      <c r="V11" s="2"/>
      <c r="W11" s="22" t="s">
        <v>19</v>
      </c>
      <c r="X11" s="23"/>
      <c r="Y11" s="23"/>
      <c r="Z11" s="23"/>
      <c r="AA11" s="24"/>
    </row>
    <row r="12" spans="1:27" x14ac:dyDescent="0.25">
      <c r="F12" s="1"/>
      <c r="H12" s="2"/>
      <c r="M12" s="1"/>
      <c r="O12" s="2"/>
      <c r="T12" s="1"/>
      <c r="V12" s="2"/>
      <c r="AA12" s="1"/>
    </row>
    <row r="13" spans="1:27" ht="45.75" thickBot="1" x14ac:dyDescent="0.3">
      <c r="A13" s="14" t="s">
        <v>3</v>
      </c>
      <c r="B13" s="8" t="s">
        <v>8</v>
      </c>
      <c r="C13" s="9" t="s">
        <v>4</v>
      </c>
      <c r="D13" s="8" t="s">
        <v>5</v>
      </c>
      <c r="E13" s="8" t="s">
        <v>6</v>
      </c>
      <c r="F13" s="8" t="s">
        <v>7</v>
      </c>
      <c r="H13" s="14" t="s">
        <v>3</v>
      </c>
      <c r="I13" s="8" t="s">
        <v>8</v>
      </c>
      <c r="J13" s="9" t="s">
        <v>4</v>
      </c>
      <c r="K13" s="8" t="s">
        <v>5</v>
      </c>
      <c r="L13" s="8" t="s">
        <v>6</v>
      </c>
      <c r="M13" s="8" t="s">
        <v>7</v>
      </c>
      <c r="O13" s="14" t="s">
        <v>3</v>
      </c>
      <c r="P13" s="8" t="s">
        <v>8</v>
      </c>
      <c r="Q13" s="9" t="s">
        <v>4</v>
      </c>
      <c r="R13" s="8" t="s">
        <v>5</v>
      </c>
      <c r="S13" s="8" t="s">
        <v>6</v>
      </c>
      <c r="T13" s="8" t="s">
        <v>7</v>
      </c>
      <c r="V13" s="14" t="s">
        <v>3</v>
      </c>
      <c r="W13" s="8" t="s">
        <v>8</v>
      </c>
      <c r="X13" s="9" t="s">
        <v>4</v>
      </c>
      <c r="Y13" s="8" t="s">
        <v>5</v>
      </c>
      <c r="Z13" s="8" t="s">
        <v>6</v>
      </c>
      <c r="AA13" s="8" t="s">
        <v>7</v>
      </c>
    </row>
    <row r="14" spans="1:27" ht="15.75" thickTop="1" x14ac:dyDescent="0.25">
      <c r="A14" s="7">
        <v>2015</v>
      </c>
      <c r="B14" s="10">
        <v>0</v>
      </c>
      <c r="C14" s="10">
        <v>0</v>
      </c>
      <c r="D14" s="10">
        <v>0</v>
      </c>
      <c r="E14" s="11">
        <v>0</v>
      </c>
      <c r="F14" s="11">
        <v>0</v>
      </c>
      <c r="H14" s="7">
        <v>2015</v>
      </c>
      <c r="I14" s="10">
        <v>0</v>
      </c>
      <c r="J14" s="10">
        <v>0</v>
      </c>
      <c r="K14" s="10">
        <v>0</v>
      </c>
      <c r="L14" s="11">
        <v>0</v>
      </c>
      <c r="M14" s="11">
        <v>0</v>
      </c>
      <c r="O14" s="7">
        <v>2015</v>
      </c>
      <c r="P14" s="10">
        <v>0</v>
      </c>
      <c r="Q14" s="10">
        <v>0</v>
      </c>
      <c r="R14" s="10">
        <v>0</v>
      </c>
      <c r="S14" s="11">
        <v>0</v>
      </c>
      <c r="T14" s="11">
        <v>0</v>
      </c>
      <c r="V14" s="7">
        <v>2015</v>
      </c>
      <c r="W14" s="10">
        <v>0</v>
      </c>
      <c r="X14" s="10">
        <v>0</v>
      </c>
      <c r="Y14" s="10">
        <v>0</v>
      </c>
      <c r="Z14" s="11">
        <v>0</v>
      </c>
      <c r="AA14" s="11">
        <v>0</v>
      </c>
    </row>
    <row r="15" spans="1:27" x14ac:dyDescent="0.25">
      <c r="A15" s="6">
        <v>2016</v>
      </c>
      <c r="B15" s="12">
        <v>0</v>
      </c>
      <c r="C15" s="12">
        <v>0</v>
      </c>
      <c r="D15" s="12">
        <v>0</v>
      </c>
      <c r="E15" s="13">
        <v>0.84999999999990905</v>
      </c>
      <c r="F15" s="13">
        <v>0</v>
      </c>
      <c r="H15" s="6">
        <v>2016</v>
      </c>
      <c r="I15" s="12">
        <v>0</v>
      </c>
      <c r="J15" s="12">
        <v>0</v>
      </c>
      <c r="K15" s="12">
        <v>0</v>
      </c>
      <c r="L15" s="13">
        <v>0.84999999999990905</v>
      </c>
      <c r="M15" s="13">
        <v>0</v>
      </c>
      <c r="O15" s="6">
        <v>2016</v>
      </c>
      <c r="P15" s="12">
        <v>0</v>
      </c>
      <c r="Q15" s="12">
        <v>0</v>
      </c>
      <c r="R15" s="12">
        <v>0</v>
      </c>
      <c r="S15" s="13">
        <v>0.84999999999990905</v>
      </c>
      <c r="T15" s="13">
        <v>0</v>
      </c>
      <c r="V15" s="6">
        <v>2016</v>
      </c>
      <c r="W15" s="12">
        <v>0</v>
      </c>
      <c r="X15" s="12">
        <v>0</v>
      </c>
      <c r="Y15" s="12">
        <v>0</v>
      </c>
      <c r="Z15" s="13">
        <v>0.84999999999990905</v>
      </c>
      <c r="AA15" s="13">
        <v>0</v>
      </c>
    </row>
    <row r="16" spans="1:27" x14ac:dyDescent="0.25">
      <c r="A16" s="6">
        <v>2017</v>
      </c>
      <c r="B16" s="12">
        <v>133.49185534562102</v>
      </c>
      <c r="C16" s="12">
        <v>0</v>
      </c>
      <c r="D16" s="12">
        <v>2.0522006511820186</v>
      </c>
      <c r="E16" s="13">
        <v>-17.230000000000018</v>
      </c>
      <c r="F16" s="13">
        <v>0</v>
      </c>
      <c r="H16" s="6">
        <v>2017</v>
      </c>
      <c r="I16" s="12">
        <v>126.19071862497736</v>
      </c>
      <c r="J16" s="12">
        <v>0</v>
      </c>
      <c r="K16" s="12">
        <v>2.0522006511820186</v>
      </c>
      <c r="L16" s="13">
        <v>-17.230000000000018</v>
      </c>
      <c r="M16" s="13">
        <v>0</v>
      </c>
      <c r="O16" s="6">
        <v>2017</v>
      </c>
      <c r="P16" s="12">
        <v>129.84128698529918</v>
      </c>
      <c r="Q16" s="12">
        <v>0</v>
      </c>
      <c r="R16" s="12">
        <v>2.0522006511820186</v>
      </c>
      <c r="S16" s="13">
        <v>-17.230000000000018</v>
      </c>
      <c r="T16" s="13">
        <v>0</v>
      </c>
      <c r="V16" s="6">
        <v>2017</v>
      </c>
      <c r="W16" s="12">
        <v>137.14242370594278</v>
      </c>
      <c r="X16" s="12">
        <v>0</v>
      </c>
      <c r="Y16" s="12">
        <v>2.0522006511820186</v>
      </c>
      <c r="Z16" s="13">
        <v>-17.230000000000018</v>
      </c>
      <c r="AA16" s="13">
        <v>0</v>
      </c>
    </row>
    <row r="17" spans="1:27" x14ac:dyDescent="0.25">
      <c r="A17" s="6">
        <v>2018</v>
      </c>
      <c r="B17" s="12">
        <v>121.82330980726681</v>
      </c>
      <c r="C17" s="12">
        <v>-65.456162379244589</v>
      </c>
      <c r="D17" s="12">
        <v>-1.6768832450168807</v>
      </c>
      <c r="E17" s="13">
        <v>-13.699999999999818</v>
      </c>
      <c r="F17" s="13">
        <v>0</v>
      </c>
      <c r="H17" s="6">
        <v>2018</v>
      </c>
      <c r="I17" s="12">
        <v>114.94137275845419</v>
      </c>
      <c r="J17" s="12">
        <v>-65.456162379244589</v>
      </c>
      <c r="K17" s="12">
        <v>-1.6768832450168807</v>
      </c>
      <c r="L17" s="13">
        <v>-13.699999999999818</v>
      </c>
      <c r="M17" s="13">
        <v>0</v>
      </c>
      <c r="O17" s="6">
        <v>2018</v>
      </c>
      <c r="P17" s="12">
        <v>118.38234128286048</v>
      </c>
      <c r="Q17" s="12">
        <v>-65.456162379244589</v>
      </c>
      <c r="R17" s="12">
        <v>-1.6768832450168807</v>
      </c>
      <c r="S17" s="13">
        <v>-13.699999999999818</v>
      </c>
      <c r="T17" s="13">
        <v>0</v>
      </c>
      <c r="V17" s="6">
        <v>2018</v>
      </c>
      <c r="W17" s="12">
        <v>125.26427833167305</v>
      </c>
      <c r="X17" s="12">
        <v>-65.456162379244589</v>
      </c>
      <c r="Y17" s="12">
        <v>-1.6768832450168807</v>
      </c>
      <c r="Z17" s="13">
        <v>-13.699999999999818</v>
      </c>
      <c r="AA17" s="13">
        <v>0</v>
      </c>
    </row>
    <row r="18" spans="1:27" x14ac:dyDescent="0.25">
      <c r="A18" s="6">
        <v>2019</v>
      </c>
      <c r="B18" s="12">
        <v>122.67094874660781</v>
      </c>
      <c r="C18" s="12">
        <v>-62.548410750451453</v>
      </c>
      <c r="D18" s="12">
        <v>-1.7176419997432593</v>
      </c>
      <c r="E18" s="13">
        <v>-25.559999999999945</v>
      </c>
      <c r="F18" s="13">
        <v>0</v>
      </c>
      <c r="H18" s="6">
        <v>2019</v>
      </c>
      <c r="I18" s="12">
        <v>116.18237590582972</v>
      </c>
      <c r="J18" s="12">
        <v>-62.548410750451453</v>
      </c>
      <c r="K18" s="12">
        <v>-1.7176419997432593</v>
      </c>
      <c r="L18" s="13">
        <v>-25.559999999999945</v>
      </c>
      <c r="M18" s="13">
        <v>0</v>
      </c>
      <c r="O18" s="6">
        <v>2019</v>
      </c>
      <c r="P18" s="12">
        <v>119.42666232621877</v>
      </c>
      <c r="Q18" s="12">
        <v>-62.548410750451453</v>
      </c>
      <c r="R18" s="12">
        <v>-1.7176419997432593</v>
      </c>
      <c r="S18" s="13">
        <v>-25.559999999999945</v>
      </c>
      <c r="T18" s="13">
        <v>0</v>
      </c>
      <c r="V18" s="6">
        <v>2019</v>
      </c>
      <c r="W18" s="12">
        <v>125.91523516699672</v>
      </c>
      <c r="X18" s="12">
        <v>-62.548410750451453</v>
      </c>
      <c r="Y18" s="12">
        <v>-1.7176419997432593</v>
      </c>
      <c r="Z18" s="13">
        <v>-25.559999999999945</v>
      </c>
      <c r="AA18" s="13">
        <v>0</v>
      </c>
    </row>
    <row r="19" spans="1:27" x14ac:dyDescent="0.25">
      <c r="A19" s="6">
        <v>2020</v>
      </c>
      <c r="B19" s="12">
        <v>117.52693126427516</v>
      </c>
      <c r="C19" s="12">
        <v>-59.611143056557388</v>
      </c>
      <c r="D19" s="12">
        <v>-1.7594183496476408</v>
      </c>
      <c r="E19" s="13">
        <v>-22.909999999999854</v>
      </c>
      <c r="F19" s="13">
        <v>0</v>
      </c>
      <c r="H19" s="6">
        <v>2020</v>
      </c>
      <c r="I19" s="12">
        <v>111.4084707141149</v>
      </c>
      <c r="J19" s="12">
        <v>-59.611143056557381</v>
      </c>
      <c r="K19" s="12">
        <v>-1.7594183496476408</v>
      </c>
      <c r="L19" s="13">
        <v>-22.909999999999854</v>
      </c>
      <c r="M19" s="13">
        <v>0</v>
      </c>
      <c r="O19" s="6">
        <v>2020</v>
      </c>
      <c r="P19" s="12">
        <v>114.46770098919501</v>
      </c>
      <c r="Q19" s="12">
        <v>-59.611143056557381</v>
      </c>
      <c r="R19" s="12">
        <v>-1.7594183496476408</v>
      </c>
      <c r="S19" s="13">
        <v>-22.909999999999854</v>
      </c>
      <c r="T19" s="13">
        <v>0</v>
      </c>
      <c r="V19" s="6">
        <v>2020</v>
      </c>
      <c r="W19" s="12">
        <v>120.58616153935523</v>
      </c>
      <c r="X19" s="12">
        <v>-59.611143056557388</v>
      </c>
      <c r="Y19" s="12">
        <v>-1.7594183496476408</v>
      </c>
      <c r="Z19" s="13">
        <v>-22.909999999999854</v>
      </c>
      <c r="AA19" s="13">
        <v>0</v>
      </c>
    </row>
    <row r="20" spans="1:27" x14ac:dyDescent="0.25">
      <c r="A20" s="6">
        <v>2021</v>
      </c>
      <c r="B20" s="12">
        <v>112.65034958686205</v>
      </c>
      <c r="C20" s="12">
        <v>-56.758249737236817</v>
      </c>
      <c r="D20" s="12">
        <v>-1.8030537324567497</v>
      </c>
      <c r="E20" s="13">
        <v>-13.769999999999982</v>
      </c>
      <c r="F20" s="13">
        <v>0</v>
      </c>
      <c r="H20" s="6">
        <v>2021</v>
      </c>
      <c r="I20" s="12">
        <v>106.88090236521907</v>
      </c>
      <c r="J20" s="12">
        <v>-56.758249737236824</v>
      </c>
      <c r="K20" s="12">
        <v>-1.8030537324567497</v>
      </c>
      <c r="L20" s="13">
        <v>-13.769999999999982</v>
      </c>
      <c r="M20" s="13">
        <v>0</v>
      </c>
      <c r="O20" s="6">
        <v>2021</v>
      </c>
      <c r="P20" s="12">
        <v>109.76562597604047</v>
      </c>
      <c r="Q20" s="12">
        <v>-56.758249737236824</v>
      </c>
      <c r="R20" s="12">
        <v>-1.8030537324567497</v>
      </c>
      <c r="S20" s="13">
        <v>-13.769999999999982</v>
      </c>
      <c r="T20" s="13">
        <v>0</v>
      </c>
      <c r="V20" s="6">
        <v>2021</v>
      </c>
      <c r="W20" s="12">
        <v>115.5350731976834</v>
      </c>
      <c r="X20" s="12">
        <v>-56.758249737236831</v>
      </c>
      <c r="Y20" s="12">
        <v>-1.8030537324567497</v>
      </c>
      <c r="Z20" s="13">
        <v>-13.769999999999982</v>
      </c>
      <c r="AA20" s="13">
        <v>0</v>
      </c>
    </row>
    <row r="21" spans="1:27" x14ac:dyDescent="0.25">
      <c r="A21" s="6">
        <v>2022</v>
      </c>
      <c r="B21" s="12">
        <v>107.96088892686839</v>
      </c>
      <c r="C21" s="12">
        <v>-53.983422578375126</v>
      </c>
      <c r="D21" s="12">
        <v>-1.8486725036508922</v>
      </c>
      <c r="E21" s="13">
        <v>-24.479999999999563</v>
      </c>
      <c r="F21" s="13">
        <v>0</v>
      </c>
      <c r="H21" s="6">
        <v>2022</v>
      </c>
      <c r="I21" s="12">
        <v>102.52567140723704</v>
      </c>
      <c r="J21" s="12">
        <v>-53.983422578375126</v>
      </c>
      <c r="K21" s="12">
        <v>-1.8486725036508922</v>
      </c>
      <c r="L21" s="13">
        <v>-24.479999999999563</v>
      </c>
      <c r="M21" s="13">
        <v>0</v>
      </c>
      <c r="O21" s="6">
        <v>2022</v>
      </c>
      <c r="P21" s="12">
        <v>105.24328016705266</v>
      </c>
      <c r="Q21" s="12">
        <v>-53.983422578375141</v>
      </c>
      <c r="R21" s="12">
        <v>-1.8486725036508922</v>
      </c>
      <c r="S21" s="13">
        <v>-24.479999999999563</v>
      </c>
      <c r="T21" s="13">
        <v>0</v>
      </c>
      <c r="V21" s="6">
        <v>2022</v>
      </c>
      <c r="W21" s="12">
        <v>110.67849768668398</v>
      </c>
      <c r="X21" s="12">
        <v>-53.983422578375134</v>
      </c>
      <c r="Y21" s="12">
        <v>-1.8486725036508922</v>
      </c>
      <c r="Z21" s="13">
        <v>-24.479999999999563</v>
      </c>
      <c r="AA21" s="13">
        <v>0</v>
      </c>
    </row>
    <row r="22" spans="1:27" x14ac:dyDescent="0.25">
      <c r="A22" s="6">
        <v>2023</v>
      </c>
      <c r="B22" s="12">
        <v>103.33118977049396</v>
      </c>
      <c r="C22" s="12">
        <v>-51.617481156704521</v>
      </c>
      <c r="D22" s="12">
        <v>-1.8952719433621219</v>
      </c>
      <c r="E22" s="13">
        <v>-32.1899999999996</v>
      </c>
      <c r="F22" s="13">
        <v>0</v>
      </c>
      <c r="H22" s="6">
        <v>2023</v>
      </c>
      <c r="I22" s="12">
        <v>98.225465451178124</v>
      </c>
      <c r="J22" s="12">
        <v>-51.617481156704514</v>
      </c>
      <c r="K22" s="12">
        <v>-1.8952719433621219</v>
      </c>
      <c r="L22" s="13">
        <v>-32.1899999999996</v>
      </c>
      <c r="M22" s="13">
        <v>0</v>
      </c>
      <c r="O22" s="6">
        <v>2023</v>
      </c>
      <c r="P22" s="12">
        <v>100.77832761083612</v>
      </c>
      <c r="Q22" s="12">
        <v>-51.617481156704528</v>
      </c>
      <c r="R22" s="12">
        <v>-1.8952719433621219</v>
      </c>
      <c r="S22" s="13">
        <v>-32.1899999999996</v>
      </c>
      <c r="T22" s="13">
        <v>0</v>
      </c>
      <c r="V22" s="6">
        <v>2023</v>
      </c>
      <c r="W22" s="12">
        <v>105.88405193015173</v>
      </c>
      <c r="X22" s="12">
        <v>-51.617481156704521</v>
      </c>
      <c r="Y22" s="12">
        <v>-1.8952719433621219</v>
      </c>
      <c r="Z22" s="13">
        <v>-32.1899999999996</v>
      </c>
      <c r="AA22" s="13">
        <v>0</v>
      </c>
    </row>
    <row r="23" spans="1:27" x14ac:dyDescent="0.25">
      <c r="A23" s="6">
        <v>2024</v>
      </c>
      <c r="B23" s="12">
        <v>98.699655981195988</v>
      </c>
      <c r="C23" s="12">
        <v>-49.913157972913929</v>
      </c>
      <c r="D23" s="12">
        <v>-1.9428747633384695</v>
      </c>
      <c r="E23" s="13">
        <v>-29.139999999999418</v>
      </c>
      <c r="F23" s="13">
        <v>0</v>
      </c>
      <c r="H23" s="6">
        <v>2024</v>
      </c>
      <c r="I23" s="12">
        <v>93.92356839255018</v>
      </c>
      <c r="J23" s="12">
        <v>-49.913157972913922</v>
      </c>
      <c r="K23" s="12">
        <v>-1.9428747633384695</v>
      </c>
      <c r="L23" s="13">
        <v>-29.139999999999418</v>
      </c>
      <c r="M23" s="13">
        <v>0</v>
      </c>
      <c r="O23" s="6">
        <v>2024</v>
      </c>
      <c r="P23" s="12">
        <v>96.311612186873134</v>
      </c>
      <c r="Q23" s="12">
        <v>-49.913157972913915</v>
      </c>
      <c r="R23" s="12">
        <v>-1.9428747633384695</v>
      </c>
      <c r="S23" s="13">
        <v>-29.139999999999418</v>
      </c>
      <c r="T23" s="13">
        <v>0</v>
      </c>
      <c r="V23" s="6">
        <v>2024</v>
      </c>
      <c r="W23" s="12">
        <v>101.08769977551877</v>
      </c>
      <c r="X23" s="12">
        <v>-49.913157972913922</v>
      </c>
      <c r="Y23" s="12">
        <v>-1.9428747633384695</v>
      </c>
      <c r="Z23" s="13">
        <v>-29.139999999999418</v>
      </c>
      <c r="AA23" s="13">
        <v>0</v>
      </c>
    </row>
    <row r="24" spans="1:27" x14ac:dyDescent="0.25">
      <c r="A24" s="6">
        <v>2025</v>
      </c>
      <c r="B24" s="12">
        <v>76.686101212338968</v>
      </c>
      <c r="C24" s="12">
        <v>-47.402106048412165</v>
      </c>
      <c r="D24" s="12">
        <v>-7.143228251347395</v>
      </c>
      <c r="E24" s="13">
        <v>-0.77000000000043656</v>
      </c>
      <c r="F24" s="13">
        <v>0</v>
      </c>
      <c r="H24" s="6">
        <v>2025</v>
      </c>
      <c r="I24" s="12">
        <v>73.197578562118181</v>
      </c>
      <c r="J24" s="12">
        <v>-47.402106048412186</v>
      </c>
      <c r="K24" s="12">
        <v>-7.143228251347395</v>
      </c>
      <c r="L24" s="13">
        <v>-0.77000000000043656</v>
      </c>
      <c r="M24" s="13">
        <v>0</v>
      </c>
      <c r="O24" s="6">
        <v>2025</v>
      </c>
      <c r="P24" s="12">
        <v>74.941839887228625</v>
      </c>
      <c r="Q24" s="12">
        <v>-47.402106048412186</v>
      </c>
      <c r="R24" s="12">
        <v>-7.143228251347395</v>
      </c>
      <c r="S24" s="13">
        <v>-0.77000000000043656</v>
      </c>
      <c r="T24" s="13">
        <v>0</v>
      </c>
      <c r="V24" s="6">
        <v>2025</v>
      </c>
      <c r="W24" s="12">
        <v>78.430362537449128</v>
      </c>
      <c r="X24" s="12">
        <v>-47.402106048412172</v>
      </c>
      <c r="Y24" s="12">
        <v>-7.143228251347395</v>
      </c>
      <c r="Z24" s="13">
        <v>-0.77000000000043656</v>
      </c>
      <c r="AA24" s="13">
        <v>0</v>
      </c>
    </row>
    <row r="25" spans="1:27" x14ac:dyDescent="0.25">
      <c r="A25" s="6">
        <v>2026</v>
      </c>
      <c r="B25" s="12">
        <v>-113.50720137495733</v>
      </c>
      <c r="C25" s="12">
        <v>5.645683589336663</v>
      </c>
      <c r="D25" s="12">
        <v>0.63607564435776709</v>
      </c>
      <c r="E25" s="13">
        <v>-1.9700000000002547</v>
      </c>
      <c r="F25" s="13">
        <v>0</v>
      </c>
      <c r="H25" s="6">
        <v>2026</v>
      </c>
      <c r="I25" s="12">
        <v>-106.57153151851587</v>
      </c>
      <c r="J25" s="12">
        <v>5.645683589336663</v>
      </c>
      <c r="K25" s="12">
        <v>0.63607564435776709</v>
      </c>
      <c r="L25" s="13">
        <v>-1.9700000000002547</v>
      </c>
      <c r="M25" s="13">
        <v>0</v>
      </c>
      <c r="O25" s="6">
        <v>2026</v>
      </c>
      <c r="P25" s="12">
        <v>-110.03936644673658</v>
      </c>
      <c r="Q25" s="12">
        <v>5.6456835893366701</v>
      </c>
      <c r="R25" s="12">
        <v>0.63607564435776709</v>
      </c>
      <c r="S25" s="13">
        <v>-1.9700000000002547</v>
      </c>
      <c r="T25" s="13">
        <v>0</v>
      </c>
      <c r="V25" s="6">
        <v>2026</v>
      </c>
      <c r="W25" s="12">
        <v>-116.97503630317787</v>
      </c>
      <c r="X25" s="12">
        <v>5.645683589336663</v>
      </c>
      <c r="Y25" s="12">
        <v>0.63607564435776709</v>
      </c>
      <c r="Z25" s="13">
        <v>-1.9700000000002547</v>
      </c>
      <c r="AA25" s="13">
        <v>0</v>
      </c>
    </row>
    <row r="26" spans="1:27" x14ac:dyDescent="0.25">
      <c r="A26" s="6">
        <v>2027</v>
      </c>
      <c r="B26" s="12">
        <v>-109.46138943786734</v>
      </c>
      <c r="C26" s="12">
        <v>5.2985533984131905</v>
      </c>
      <c r="D26" s="12">
        <v>-6.3935499834393283E-2</v>
      </c>
      <c r="E26" s="13">
        <v>-1.819999999999709</v>
      </c>
      <c r="F26" s="13">
        <v>0</v>
      </c>
      <c r="H26" s="6">
        <v>2027</v>
      </c>
      <c r="I26" s="12">
        <v>-102.82672716147658</v>
      </c>
      <c r="J26" s="12">
        <v>5.2985533984131976</v>
      </c>
      <c r="K26" s="12">
        <v>-6.3935499834393283E-2</v>
      </c>
      <c r="L26" s="13">
        <v>-1.819999999999709</v>
      </c>
      <c r="M26" s="13">
        <v>0</v>
      </c>
      <c r="O26" s="6">
        <v>2027</v>
      </c>
      <c r="P26" s="12">
        <v>-106.14405829967207</v>
      </c>
      <c r="Q26" s="12">
        <v>5.2985533984131976</v>
      </c>
      <c r="R26" s="12">
        <v>-6.3935499834393283E-2</v>
      </c>
      <c r="S26" s="13">
        <v>-1.819999999999709</v>
      </c>
      <c r="T26" s="13">
        <v>0</v>
      </c>
      <c r="V26" s="6">
        <v>2027</v>
      </c>
      <c r="W26" s="12">
        <v>-112.7787205760624</v>
      </c>
      <c r="X26" s="12">
        <v>5.2985533984131905</v>
      </c>
      <c r="Y26" s="12">
        <v>-6.3935499834393283E-2</v>
      </c>
      <c r="Z26" s="13">
        <v>-1.819999999999709</v>
      </c>
      <c r="AA26" s="13">
        <v>0</v>
      </c>
    </row>
    <row r="27" spans="1:27" x14ac:dyDescent="0.25">
      <c r="A27" s="6">
        <v>2028</v>
      </c>
      <c r="B27" s="12">
        <v>-105.90243794207539</v>
      </c>
      <c r="C27" s="12">
        <v>4.9500904997293844</v>
      </c>
      <c r="D27" s="12">
        <v>-0.11536008555034272</v>
      </c>
      <c r="E27" s="13">
        <v>-0.75</v>
      </c>
      <c r="F27" s="13">
        <v>0</v>
      </c>
      <c r="H27" s="6">
        <v>2028</v>
      </c>
      <c r="I27" s="12">
        <v>-99.530268927857492</v>
      </c>
      <c r="J27" s="12">
        <v>4.9500904997293844</v>
      </c>
      <c r="K27" s="12">
        <v>-0.11536008555034272</v>
      </c>
      <c r="L27" s="13">
        <v>-0.75</v>
      </c>
      <c r="M27" s="13">
        <v>0</v>
      </c>
      <c r="O27" s="6">
        <v>2028</v>
      </c>
      <c r="P27" s="12">
        <v>-102.71635343496636</v>
      </c>
      <c r="Q27" s="12">
        <v>4.9500904997293844</v>
      </c>
      <c r="R27" s="12">
        <v>-0.11536008555034272</v>
      </c>
      <c r="S27" s="13">
        <v>-0.75</v>
      </c>
      <c r="T27" s="13">
        <v>0</v>
      </c>
      <c r="V27" s="6">
        <v>2028</v>
      </c>
      <c r="W27" s="12">
        <v>-109.0885224491841</v>
      </c>
      <c r="X27" s="12">
        <v>4.9500904997293844</v>
      </c>
      <c r="Y27" s="12">
        <v>-0.11536008555034272</v>
      </c>
      <c r="Z27" s="13">
        <v>-0.75</v>
      </c>
      <c r="AA27" s="13">
        <v>0</v>
      </c>
    </row>
    <row r="28" spans="1:27" x14ac:dyDescent="0.25">
      <c r="A28" s="6">
        <v>2029</v>
      </c>
      <c r="B28" s="12">
        <v>-102.78170173425721</v>
      </c>
      <c r="C28" s="12">
        <v>4.6003944612206595</v>
      </c>
      <c r="D28" s="12">
        <v>-0.17157309508284868</v>
      </c>
      <c r="E28" s="13">
        <v>-0.72999999999956344</v>
      </c>
      <c r="F28" s="13">
        <v>0</v>
      </c>
      <c r="H28" s="6">
        <v>2029</v>
      </c>
      <c r="I28" s="12">
        <v>-96.637363096122314</v>
      </c>
      <c r="J28" s="12">
        <v>4.6003944612206595</v>
      </c>
      <c r="K28" s="12">
        <v>-0.17157309508284868</v>
      </c>
      <c r="L28" s="13">
        <v>-0.72999999999956344</v>
      </c>
      <c r="M28" s="13">
        <v>0</v>
      </c>
      <c r="O28" s="6">
        <v>2029</v>
      </c>
      <c r="P28" s="12">
        <v>-99.709532415189742</v>
      </c>
      <c r="Q28" s="12">
        <v>4.6003944612206595</v>
      </c>
      <c r="R28" s="12">
        <v>-0.17157309508284868</v>
      </c>
      <c r="S28" s="13">
        <v>-0.72999999999956344</v>
      </c>
      <c r="T28" s="13">
        <v>0</v>
      </c>
      <c r="V28" s="6">
        <v>2029</v>
      </c>
      <c r="W28" s="12">
        <v>-105.8538710533246</v>
      </c>
      <c r="X28" s="12">
        <v>4.6003944612206595</v>
      </c>
      <c r="Y28" s="12">
        <v>-0.17157309508284868</v>
      </c>
      <c r="Z28" s="13">
        <v>-0.72999999999956344</v>
      </c>
      <c r="AA28" s="13">
        <v>0</v>
      </c>
    </row>
    <row r="29" spans="1:27" x14ac:dyDescent="0.25">
      <c r="A29" s="6">
        <v>2030</v>
      </c>
      <c r="B29" s="12">
        <v>-107.00615637950307</v>
      </c>
      <c r="C29" s="12">
        <v>4.2495578373165301</v>
      </c>
      <c r="D29" s="12">
        <v>-0.62150453982702913</v>
      </c>
      <c r="E29" s="13">
        <v>0.81999999999970896</v>
      </c>
      <c r="F29" s="13">
        <v>0</v>
      </c>
      <c r="H29" s="6">
        <v>2030</v>
      </c>
      <c r="I29" s="12">
        <v>-100.68327272139889</v>
      </c>
      <c r="J29" s="12">
        <v>4.2495578373165301</v>
      </c>
      <c r="K29" s="12">
        <v>-0.62150453982702913</v>
      </c>
      <c r="L29" s="13">
        <v>0.81999999999970896</v>
      </c>
      <c r="M29" s="13">
        <v>0</v>
      </c>
      <c r="O29" s="6">
        <v>2030</v>
      </c>
      <c r="P29" s="12">
        <v>-103.84939496550537</v>
      </c>
      <c r="Q29" s="12">
        <v>4.2495578373165301</v>
      </c>
      <c r="R29" s="12">
        <v>-0.62150453982702913</v>
      </c>
      <c r="S29" s="13">
        <v>0.81999999999970896</v>
      </c>
      <c r="T29" s="13">
        <v>0</v>
      </c>
      <c r="V29" s="6">
        <v>2030</v>
      </c>
      <c r="W29" s="12">
        <v>-110.18163945371867</v>
      </c>
      <c r="X29" s="12">
        <v>4.2495578373165301</v>
      </c>
      <c r="Y29" s="12">
        <v>-0.62150453982702913</v>
      </c>
      <c r="Z29" s="13">
        <v>0.81999999999970896</v>
      </c>
      <c r="AA29" s="13">
        <v>0</v>
      </c>
    </row>
    <row r="30" spans="1:27" x14ac:dyDescent="0.25">
      <c r="A30" s="6">
        <v>2031</v>
      </c>
      <c r="B30" s="12">
        <v>-108.65609006383724</v>
      </c>
      <c r="C30" s="12">
        <v>3.597851940045274</v>
      </c>
      <c r="D30" s="12">
        <v>-0.67485192498188695</v>
      </c>
      <c r="E30" s="13">
        <v>1.819999999999709</v>
      </c>
      <c r="F30" s="13">
        <v>0</v>
      </c>
      <c r="H30" s="6">
        <v>2031</v>
      </c>
      <c r="I30" s="12">
        <v>-102.30617231672746</v>
      </c>
      <c r="J30" s="12">
        <v>3.6137677070610721</v>
      </c>
      <c r="K30" s="12">
        <v>-0.67485192498188695</v>
      </c>
      <c r="L30" s="13">
        <v>1.819999999999709</v>
      </c>
      <c r="M30" s="13">
        <v>0</v>
      </c>
      <c r="O30" s="6">
        <v>2031</v>
      </c>
      <c r="P30" s="12">
        <v>-105.48889993476229</v>
      </c>
      <c r="Q30" s="12">
        <v>3.6055916633722802</v>
      </c>
      <c r="R30" s="12">
        <v>-0.67485192498188695</v>
      </c>
      <c r="S30" s="13">
        <v>1.819999999999709</v>
      </c>
      <c r="T30" s="13">
        <v>0</v>
      </c>
      <c r="V30" s="6">
        <v>2031</v>
      </c>
      <c r="W30" s="12">
        <v>-111.85435517083141</v>
      </c>
      <c r="X30" s="12">
        <v>3.5892395759946965</v>
      </c>
      <c r="Y30" s="12">
        <v>-0.67485192498188695</v>
      </c>
      <c r="Z30" s="13">
        <v>1.819999999999709</v>
      </c>
      <c r="AA30" s="13">
        <v>0</v>
      </c>
    </row>
    <row r="31" spans="1:27" x14ac:dyDescent="0.25">
      <c r="A31" s="6">
        <v>2032</v>
      </c>
      <c r="B31" s="12">
        <v>-104.26183746344803</v>
      </c>
      <c r="C31" s="12">
        <v>-5.4925339610306594</v>
      </c>
      <c r="D31" s="12">
        <v>-0.80582524340559303</v>
      </c>
      <c r="E31" s="13">
        <v>2.6400000000003274</v>
      </c>
      <c r="F31" s="13">
        <v>0</v>
      </c>
      <c r="H31" s="6">
        <v>2032</v>
      </c>
      <c r="I31" s="12">
        <v>-98.23679857001396</v>
      </c>
      <c r="J31" s="12">
        <v>-5.4598013348897894</v>
      </c>
      <c r="K31" s="12">
        <v>-0.80582524340559303</v>
      </c>
      <c r="L31" s="13">
        <v>2.6400000000003274</v>
      </c>
      <c r="M31" s="13">
        <v>0</v>
      </c>
      <c r="O31" s="6">
        <v>2032</v>
      </c>
      <c r="P31" s="12">
        <v>-101.25675615020272</v>
      </c>
      <c r="Q31" s="12">
        <v>-5.476619407568819</v>
      </c>
      <c r="R31" s="12">
        <v>-0.80582524340559303</v>
      </c>
      <c r="S31" s="13">
        <v>2.6400000000003274</v>
      </c>
      <c r="T31" s="13">
        <v>0</v>
      </c>
      <c r="V31" s="6">
        <v>2032</v>
      </c>
      <c r="W31" s="12">
        <v>-107.29667131057947</v>
      </c>
      <c r="X31" s="12">
        <v>-5.5102555529269637</v>
      </c>
      <c r="Y31" s="12">
        <v>-0.80582524340559303</v>
      </c>
      <c r="Z31" s="13">
        <v>2.6400000000003274</v>
      </c>
      <c r="AA31" s="13">
        <v>0</v>
      </c>
    </row>
    <row r="32" spans="1:27" x14ac:dyDescent="0.25">
      <c r="A32" s="6">
        <v>2033</v>
      </c>
      <c r="B32" s="12">
        <v>-99.346536173450943</v>
      </c>
      <c r="C32" s="12">
        <v>-7.0364059327729365</v>
      </c>
      <c r="D32" s="12">
        <v>-0.77097724284413971</v>
      </c>
      <c r="E32" s="13">
        <v>1.9499999999998181</v>
      </c>
      <c r="F32" s="13">
        <v>0</v>
      </c>
      <c r="H32" s="6">
        <v>2033</v>
      </c>
      <c r="I32" s="12">
        <v>-93.687631560323126</v>
      </c>
      <c r="J32" s="12">
        <v>-6.9818440001781426</v>
      </c>
      <c r="K32" s="12">
        <v>-0.77097724284413971</v>
      </c>
      <c r="L32" s="13">
        <v>1.9499999999998181</v>
      </c>
      <c r="M32" s="13">
        <v>0</v>
      </c>
      <c r="O32" s="6">
        <v>2033</v>
      </c>
      <c r="P32" s="12">
        <v>-96.524206608631317</v>
      </c>
      <c r="Q32" s="12">
        <v>-7.0098836556890944</v>
      </c>
      <c r="R32" s="12">
        <v>-0.77097724284413971</v>
      </c>
      <c r="S32" s="13">
        <v>1.9499999999998181</v>
      </c>
      <c r="T32" s="13">
        <v>0</v>
      </c>
      <c r="V32" s="6">
        <v>2033</v>
      </c>
      <c r="W32" s="12">
        <v>-102.1973567052467</v>
      </c>
      <c r="X32" s="12">
        <v>-7.0659629667109982</v>
      </c>
      <c r="Y32" s="12">
        <v>-0.77097724284413971</v>
      </c>
      <c r="Z32" s="13">
        <v>1.9499999999998181</v>
      </c>
      <c r="AA32" s="13">
        <v>0</v>
      </c>
    </row>
    <row r="33" spans="1:27" x14ac:dyDescent="0.25">
      <c r="A33" s="6">
        <v>2034</v>
      </c>
      <c r="B33" s="12">
        <v>-94.446808884851166</v>
      </c>
      <c r="C33" s="12">
        <v>-6.7532731454252826</v>
      </c>
      <c r="D33" s="12">
        <v>-0.92495988276982644</v>
      </c>
      <c r="E33" s="13">
        <v>1.9099999999998545</v>
      </c>
      <c r="F33" s="13">
        <v>0</v>
      </c>
      <c r="H33" s="6">
        <v>2034</v>
      </c>
      <c r="I33" s="12">
        <v>-89.152839468190749</v>
      </c>
      <c r="J33" s="12">
        <v>-6.6992859929711699</v>
      </c>
      <c r="K33" s="12">
        <v>-0.92495988276982644</v>
      </c>
      <c r="L33" s="13">
        <v>1.9099999999998545</v>
      </c>
      <c r="M33" s="13">
        <v>0</v>
      </c>
      <c r="O33" s="6">
        <v>2034</v>
      </c>
      <c r="P33" s="12">
        <v>-91.806645585935215</v>
      </c>
      <c r="Q33" s="12">
        <v>-6.7270364048546583</v>
      </c>
      <c r="R33" s="12">
        <v>-0.92495988276982644</v>
      </c>
      <c r="S33" s="13">
        <v>1.9099999999998545</v>
      </c>
      <c r="T33" s="13">
        <v>0</v>
      </c>
      <c r="V33" s="6">
        <v>2034</v>
      </c>
      <c r="W33" s="12">
        <v>-97.114257821425156</v>
      </c>
      <c r="X33" s="12">
        <v>-6.7825372286216634</v>
      </c>
      <c r="Y33" s="12">
        <v>-0.92495988276982644</v>
      </c>
      <c r="Z33" s="13">
        <v>1.9099999999998545</v>
      </c>
      <c r="AA33" s="13">
        <v>0</v>
      </c>
    </row>
    <row r="34" spans="1:27" x14ac:dyDescent="0.25">
      <c r="A34" s="6">
        <v>2035</v>
      </c>
      <c r="B34" s="12">
        <v>-89.561409612587298</v>
      </c>
      <c r="C34" s="12">
        <v>-6.5934395159604833</v>
      </c>
      <c r="D34" s="12">
        <v>-1.0927843885948079</v>
      </c>
      <c r="E34" s="13">
        <v>3.430000000000291</v>
      </c>
      <c r="F34" s="13">
        <v>0</v>
      </c>
      <c r="H34" s="6">
        <v>2035</v>
      </c>
      <c r="I34" s="12">
        <v>-84.631268209102331</v>
      </c>
      <c r="J34" s="12">
        <v>-6.5341768137229792</v>
      </c>
      <c r="K34" s="12">
        <v>-1.0927843885948079</v>
      </c>
      <c r="L34" s="13">
        <v>3.430000000000291</v>
      </c>
      <c r="M34" s="13">
        <v>0</v>
      </c>
      <c r="O34" s="6">
        <v>2035</v>
      </c>
      <c r="P34" s="12">
        <v>-87.102872001736458</v>
      </c>
      <c r="Q34" s="12">
        <v>-6.5646463574127552</v>
      </c>
      <c r="R34" s="12">
        <v>-1.0927843885948079</v>
      </c>
      <c r="S34" s="13">
        <v>3.430000000000291</v>
      </c>
      <c r="T34" s="13">
        <v>0</v>
      </c>
      <c r="V34" s="6">
        <v>2035</v>
      </c>
      <c r="W34" s="12">
        <v>-92.04607958700467</v>
      </c>
      <c r="X34" s="12">
        <v>-6.6255854447924207</v>
      </c>
      <c r="Y34" s="12">
        <v>-1.0927843885948079</v>
      </c>
      <c r="Z34" s="13">
        <v>3.430000000000291</v>
      </c>
      <c r="AA34" s="13">
        <v>0</v>
      </c>
    </row>
    <row r="35" spans="1:27" x14ac:dyDescent="0.25">
      <c r="A35" s="6">
        <v>2036</v>
      </c>
      <c r="B35" s="12">
        <v>-84.688951037320933</v>
      </c>
      <c r="C35" s="12">
        <v>3.0738058730138391</v>
      </c>
      <c r="D35" s="12">
        <v>-1.0458262031140606</v>
      </c>
      <c r="E35" s="13">
        <v>0.60999999999967258</v>
      </c>
      <c r="F35" s="13">
        <v>0</v>
      </c>
      <c r="H35" s="6">
        <v>2036</v>
      </c>
      <c r="I35" s="12">
        <v>-80.121640133267718</v>
      </c>
      <c r="J35" s="12">
        <v>3.1335724444460311</v>
      </c>
      <c r="K35" s="12">
        <v>-1.0458262031140606</v>
      </c>
      <c r="L35" s="13">
        <v>0.60999999999967258</v>
      </c>
      <c r="M35" s="13">
        <v>0</v>
      </c>
      <c r="O35" s="6">
        <v>2036</v>
      </c>
      <c r="P35" s="12">
        <v>-82.411552389419342</v>
      </c>
      <c r="Q35" s="12">
        <v>3.1028356388130192</v>
      </c>
      <c r="R35" s="12">
        <v>-1.0458262031140606</v>
      </c>
      <c r="S35" s="13">
        <v>0.60999999999967258</v>
      </c>
      <c r="T35" s="13">
        <v>0</v>
      </c>
      <c r="V35" s="6">
        <v>2036</v>
      </c>
      <c r="W35" s="12">
        <v>-86.991376901721267</v>
      </c>
      <c r="X35" s="12">
        <v>3.0413620275470521</v>
      </c>
      <c r="Y35" s="12">
        <v>-1.0458262031140606</v>
      </c>
      <c r="Z35" s="13">
        <v>0.60999999999967258</v>
      </c>
      <c r="AA35" s="13">
        <v>0</v>
      </c>
    </row>
    <row r="36" spans="1:27" x14ac:dyDescent="0.25">
      <c r="A36" s="6">
        <v>2037</v>
      </c>
      <c r="B36" s="12">
        <v>-79.827960998975172</v>
      </c>
      <c r="C36" s="12">
        <v>10.198188468817705</v>
      </c>
      <c r="D36" s="12">
        <v>-1.2694643027553525</v>
      </c>
      <c r="E36" s="13">
        <v>1.2600000000002183</v>
      </c>
      <c r="F36" s="13">
        <v>0</v>
      </c>
      <c r="H36" s="6">
        <v>2037</v>
      </c>
      <c r="I36" s="12">
        <v>-75.622608161248422</v>
      </c>
      <c r="J36" s="12">
        <v>10.258865592462712</v>
      </c>
      <c r="K36" s="12">
        <v>-1.2694643027553525</v>
      </c>
      <c r="L36" s="13">
        <v>1.2600000000002183</v>
      </c>
      <c r="M36" s="13">
        <v>0</v>
      </c>
      <c r="O36" s="6">
        <v>2037</v>
      </c>
      <c r="P36" s="12">
        <v>-77.731276238539735</v>
      </c>
      <c r="Q36" s="12">
        <v>10.2276513456261</v>
      </c>
      <c r="R36" s="12">
        <v>-1.2694643027553525</v>
      </c>
      <c r="S36" s="13">
        <v>1.2600000000002183</v>
      </c>
      <c r="T36" s="13">
        <v>0</v>
      </c>
      <c r="V36" s="6">
        <v>2037</v>
      </c>
      <c r="W36" s="12">
        <v>-81.948612393122076</v>
      </c>
      <c r="X36" s="12">
        <v>10.16522285195299</v>
      </c>
      <c r="Y36" s="12">
        <v>-1.2694643027553525</v>
      </c>
      <c r="Z36" s="13">
        <v>1.2600000000002183</v>
      </c>
      <c r="AA36" s="13">
        <v>0</v>
      </c>
    </row>
    <row r="37" spans="1:27" x14ac:dyDescent="0.25">
      <c r="A37" s="6">
        <v>2038</v>
      </c>
      <c r="B37" s="12">
        <v>-74.973268458045979</v>
      </c>
      <c r="C37" s="12">
        <v>14.166385721068195</v>
      </c>
      <c r="D37" s="12">
        <v>-1.4626176925069672</v>
      </c>
      <c r="E37" s="13">
        <v>2.2900000000008731</v>
      </c>
      <c r="F37" s="13">
        <v>0</v>
      </c>
      <c r="H37" s="6">
        <v>2038</v>
      </c>
      <c r="I37" s="12">
        <v>-71.129402254757466</v>
      </c>
      <c r="J37" s="12">
        <v>14.264893278406646</v>
      </c>
      <c r="K37" s="12">
        <v>-1.4626176925069672</v>
      </c>
      <c r="L37" s="13">
        <v>2.2900000000008731</v>
      </c>
      <c r="M37" s="13">
        <v>0</v>
      </c>
      <c r="O37" s="6">
        <v>2038</v>
      </c>
      <c r="P37" s="12">
        <v>-73.057068109219585</v>
      </c>
      <c r="Q37" s="12">
        <v>14.214201364960161</v>
      </c>
      <c r="R37" s="12">
        <v>-1.4626176925069672</v>
      </c>
      <c r="S37" s="13">
        <v>2.2900000000008731</v>
      </c>
      <c r="T37" s="13">
        <v>0</v>
      </c>
      <c r="V37" s="6">
        <v>2038</v>
      </c>
      <c r="W37" s="12">
        <v>-76.912399818143584</v>
      </c>
      <c r="X37" s="12">
        <v>14.112817538067361</v>
      </c>
      <c r="Y37" s="12">
        <v>-1.4626176925069672</v>
      </c>
      <c r="Z37" s="13">
        <v>2.2900000000008731</v>
      </c>
      <c r="AA37" s="13">
        <v>0</v>
      </c>
    </row>
    <row r="38" spans="1:27" x14ac:dyDescent="0.25">
      <c r="A38" s="6">
        <v>2039</v>
      </c>
      <c r="B38" s="12">
        <v>-70.119589077834846</v>
      </c>
      <c r="C38" s="12">
        <v>13.474007921272801</v>
      </c>
      <c r="D38" s="12">
        <v>-1.3744161875677889</v>
      </c>
      <c r="E38" s="13">
        <v>2.5</v>
      </c>
      <c r="F38" s="13">
        <v>0</v>
      </c>
      <c r="H38" s="6">
        <v>2039</v>
      </c>
      <c r="I38" s="12">
        <v>-66.637141921495058</v>
      </c>
      <c r="J38" s="12">
        <v>13.567865032749864</v>
      </c>
      <c r="K38" s="12">
        <v>-1.3744161875677889</v>
      </c>
      <c r="L38" s="13">
        <v>2.5</v>
      </c>
      <c r="M38" s="13">
        <v>0</v>
      </c>
      <c r="O38" s="6">
        <v>2039</v>
      </c>
      <c r="P38" s="12">
        <v>-68.38384025701491</v>
      </c>
      <c r="Q38" s="12">
        <v>13.519548636649688</v>
      </c>
      <c r="R38" s="12">
        <v>-1.3744161875677889</v>
      </c>
      <c r="S38" s="13">
        <v>2.5</v>
      </c>
      <c r="T38" s="13">
        <v>0</v>
      </c>
      <c r="V38" s="6">
        <v>2039</v>
      </c>
      <c r="W38" s="12">
        <v>-71.877236928054387</v>
      </c>
      <c r="X38" s="12">
        <v>13.422915844449335</v>
      </c>
      <c r="Y38" s="12">
        <v>-1.3744161875677889</v>
      </c>
      <c r="Z38" s="13">
        <v>2.5</v>
      </c>
      <c r="AA38" s="13">
        <v>0</v>
      </c>
    </row>
    <row r="39" spans="1:27" x14ac:dyDescent="0.25">
      <c r="A39" s="6">
        <v>2040</v>
      </c>
      <c r="B39" s="12">
        <v>-66.063779065832932</v>
      </c>
      <c r="C39" s="12">
        <v>12.152684571884038</v>
      </c>
      <c r="D39" s="12">
        <v>-1.5762185887906526</v>
      </c>
      <c r="E39" s="13">
        <v>1.5200000000004366</v>
      </c>
      <c r="F39" s="13">
        <v>0</v>
      </c>
      <c r="H39" s="6">
        <v>2040</v>
      </c>
      <c r="I39" s="12">
        <v>-62.879630329975917</v>
      </c>
      <c r="J39" s="12">
        <v>12.267216146359829</v>
      </c>
      <c r="K39" s="12">
        <v>-1.5762185887906526</v>
      </c>
      <c r="L39" s="13">
        <v>1.5200000000004366</v>
      </c>
      <c r="M39" s="13">
        <v>0</v>
      </c>
      <c r="O39" s="6">
        <v>2040</v>
      </c>
      <c r="P39" s="12">
        <v>-64.476921490370131</v>
      </c>
      <c r="Q39" s="12">
        <v>12.208232556121402</v>
      </c>
      <c r="R39" s="12">
        <v>-1.5762185887906526</v>
      </c>
      <c r="S39" s="13">
        <v>1.5200000000004366</v>
      </c>
      <c r="T39" s="13">
        <v>0</v>
      </c>
      <c r="V39" s="6">
        <v>2040</v>
      </c>
      <c r="W39" s="12">
        <v>-67.671503811158075</v>
      </c>
      <c r="X39" s="12">
        <v>12.090265375644435</v>
      </c>
      <c r="Y39" s="12">
        <v>-1.5762185887906526</v>
      </c>
      <c r="Z39" s="13">
        <v>1.5200000000004366</v>
      </c>
      <c r="AA39" s="13">
        <v>0</v>
      </c>
    </row>
    <row r="40" spans="1:27" x14ac:dyDescent="0.25">
      <c r="A40" s="6">
        <v>2041</v>
      </c>
      <c r="B40" s="12">
        <v>-63.56652926200556</v>
      </c>
      <c r="C40" s="12">
        <v>10.297697360779352</v>
      </c>
      <c r="D40" s="12">
        <v>-2.7039686254795754</v>
      </c>
      <c r="E40" s="13">
        <v>-0.23999999999978172</v>
      </c>
      <c r="F40" s="13">
        <v>0</v>
      </c>
      <c r="H40" s="6">
        <v>2041</v>
      </c>
      <c r="I40" s="12">
        <v>-60.554223660334138</v>
      </c>
      <c r="J40" s="12">
        <v>10.462959019565119</v>
      </c>
      <c r="K40" s="12">
        <v>-2.7039686254795754</v>
      </c>
      <c r="L40" s="13">
        <v>-0.23999999999978172</v>
      </c>
      <c r="M40" s="13">
        <v>0</v>
      </c>
      <c r="O40" s="6">
        <v>2041</v>
      </c>
      <c r="P40" s="12">
        <v>-62.065335317451591</v>
      </c>
      <c r="Q40" s="12">
        <v>10.377809673982142</v>
      </c>
      <c r="R40" s="12">
        <v>-2.7039686254795754</v>
      </c>
      <c r="S40" s="13">
        <v>-0.23999999999978172</v>
      </c>
      <c r="T40" s="13">
        <v>0</v>
      </c>
      <c r="V40" s="6">
        <v>2041</v>
      </c>
      <c r="W40" s="12">
        <v>-65.087558631687074</v>
      </c>
      <c r="X40" s="12">
        <v>10.207510982816416</v>
      </c>
      <c r="Y40" s="12">
        <v>-2.7039686254795754</v>
      </c>
      <c r="Z40" s="13">
        <v>-0.23999999999978172</v>
      </c>
      <c r="AA40" s="13">
        <v>0</v>
      </c>
    </row>
    <row r="41" spans="1:27" x14ac:dyDescent="0.25">
      <c r="A41" s="6">
        <v>2042</v>
      </c>
      <c r="B41" s="12">
        <v>-61.428862142429388</v>
      </c>
      <c r="C41" s="12">
        <v>9.6236095896675806</v>
      </c>
      <c r="D41" s="12">
        <v>-1.7670828404540657</v>
      </c>
      <c r="E41" s="13">
        <v>0.55999999999949068</v>
      </c>
      <c r="F41" s="13">
        <v>0</v>
      </c>
      <c r="H41" s="6">
        <v>2042</v>
      </c>
      <c r="I41" s="12">
        <v>-58.525279093119046</v>
      </c>
      <c r="J41" s="12">
        <v>9.7856910767529826</v>
      </c>
      <c r="K41" s="12">
        <v>-1.7670828404540657</v>
      </c>
      <c r="L41" s="13">
        <v>0.55999999999949068</v>
      </c>
      <c r="M41" s="13">
        <v>0</v>
      </c>
      <c r="O41" s="6">
        <v>2042</v>
      </c>
      <c r="P41" s="12">
        <v>-59.981771590778138</v>
      </c>
      <c r="Q41" s="12">
        <v>9.7021353969088295</v>
      </c>
      <c r="R41" s="12">
        <v>-1.7670828404540657</v>
      </c>
      <c r="S41" s="13">
        <v>0.55999999999949068</v>
      </c>
      <c r="T41" s="13">
        <v>0</v>
      </c>
      <c r="V41" s="6">
        <v>2042</v>
      </c>
      <c r="W41" s="12">
        <v>-62.894756586094282</v>
      </c>
      <c r="X41" s="12">
        <v>9.5350240372205235</v>
      </c>
      <c r="Y41" s="12">
        <v>-1.7670828404540657</v>
      </c>
      <c r="Z41" s="13">
        <v>0.55999999999949068</v>
      </c>
      <c r="AA41" s="13">
        <v>0</v>
      </c>
    </row>
    <row r="42" spans="1:27" x14ac:dyDescent="0.25">
      <c r="A42" s="6">
        <v>2043</v>
      </c>
      <c r="B42" s="12">
        <v>-59.291324583647913</v>
      </c>
      <c r="C42" s="12">
        <v>9.0789959994832543</v>
      </c>
      <c r="D42" s="12">
        <v>-1.9603605720000132</v>
      </c>
      <c r="E42" s="13">
        <v>2.0599999999994907</v>
      </c>
      <c r="F42" s="13">
        <v>0</v>
      </c>
      <c r="H42" s="6">
        <v>2043</v>
      </c>
      <c r="I42" s="12">
        <v>-56.496464126709519</v>
      </c>
      <c r="J42" s="12">
        <v>9.2328215077189952</v>
      </c>
      <c r="K42" s="12">
        <v>-1.9603605720000132</v>
      </c>
      <c r="L42" s="13">
        <v>2.0599999999994907</v>
      </c>
      <c r="M42" s="13">
        <v>0</v>
      </c>
      <c r="O42" s="6">
        <v>2043</v>
      </c>
      <c r="P42" s="12">
        <v>-57.898337464908224</v>
      </c>
      <c r="Q42" s="12">
        <v>9.1534725006434883</v>
      </c>
      <c r="R42" s="12">
        <v>-1.9603605720000132</v>
      </c>
      <c r="S42" s="13">
        <v>2.0599999999994907</v>
      </c>
      <c r="T42" s="13">
        <v>0</v>
      </c>
      <c r="V42" s="6">
        <v>2043</v>
      </c>
      <c r="W42" s="12">
        <v>-60.702084141305093</v>
      </c>
      <c r="X42" s="12">
        <v>8.994774486492247</v>
      </c>
      <c r="Y42" s="12">
        <v>-1.9603605720000132</v>
      </c>
      <c r="Z42" s="13">
        <v>2.0599999999994907</v>
      </c>
      <c r="AA42" s="13">
        <v>0</v>
      </c>
    </row>
    <row r="43" spans="1:27" x14ac:dyDescent="0.25">
      <c r="A43" s="6">
        <v>2044</v>
      </c>
      <c r="B43" s="12">
        <v>-57.153898657002209</v>
      </c>
      <c r="C43" s="12">
        <v>8.4122677216096235</v>
      </c>
      <c r="D43" s="12">
        <v>-2.1740447343956362</v>
      </c>
      <c r="E43" s="13">
        <v>3.9999999999054126E-2</v>
      </c>
      <c r="F43" s="13">
        <v>0</v>
      </c>
      <c r="H43" s="6">
        <v>2044</v>
      </c>
      <c r="I43" s="12">
        <v>-54.467760802243248</v>
      </c>
      <c r="J43" s="12">
        <v>8.5633764335735805</v>
      </c>
      <c r="K43" s="12">
        <v>-2.1740447343956362</v>
      </c>
      <c r="L43" s="13">
        <v>3.9999999999054126E-2</v>
      </c>
      <c r="M43" s="13">
        <v>0</v>
      </c>
      <c r="O43" s="6">
        <v>2044</v>
      </c>
      <c r="P43" s="12">
        <v>-55.815014980981999</v>
      </c>
      <c r="Q43" s="12">
        <v>8.4853718653836268</v>
      </c>
      <c r="R43" s="12">
        <v>-2.1740447343956362</v>
      </c>
      <c r="S43" s="13">
        <v>3.9999999999054126E-2</v>
      </c>
      <c r="T43" s="13">
        <v>0</v>
      </c>
      <c r="V43" s="6">
        <v>2044</v>
      </c>
      <c r="W43" s="12">
        <v>-58.509523338460085</v>
      </c>
      <c r="X43" s="12">
        <v>8.329362729003833</v>
      </c>
      <c r="Y43" s="12">
        <v>-2.1740447343956362</v>
      </c>
      <c r="Z43" s="13">
        <v>3.9999999999054126E-2</v>
      </c>
      <c r="AA43" s="13">
        <v>0</v>
      </c>
    </row>
    <row r="44" spans="1:27" x14ac:dyDescent="0.25">
      <c r="A44" s="6">
        <v>2045</v>
      </c>
      <c r="B44" s="12">
        <v>-55.019621553352806</v>
      </c>
      <c r="C44" s="12">
        <v>7.8386621255812088</v>
      </c>
      <c r="D44" s="12">
        <v>-2.1201671966214235</v>
      </c>
      <c r="E44" s="13">
        <v>3.9999999999054126E-2</v>
      </c>
      <c r="F44" s="13">
        <v>0</v>
      </c>
      <c r="H44" s="6">
        <v>2045</v>
      </c>
      <c r="I44" s="12">
        <v>-52.441969028158901</v>
      </c>
      <c r="J44" s="12">
        <v>7.9829909209613561</v>
      </c>
      <c r="K44" s="12">
        <v>-2.1201671966214235</v>
      </c>
      <c r="L44" s="13">
        <v>3.9999999999054126E-2</v>
      </c>
      <c r="M44" s="13">
        <v>0</v>
      </c>
      <c r="O44" s="6">
        <v>2045</v>
      </c>
      <c r="P44" s="12">
        <v>-53.734722714145903</v>
      </c>
      <c r="Q44" s="12">
        <v>7.9084214381002766</v>
      </c>
      <c r="R44" s="12">
        <v>-2.1201671966214235</v>
      </c>
      <c r="S44" s="13">
        <v>3.9999999999054126E-2</v>
      </c>
      <c r="T44" s="13">
        <v>0</v>
      </c>
      <c r="V44" s="6">
        <v>2045</v>
      </c>
      <c r="W44" s="12">
        <v>-56.320230086118265</v>
      </c>
      <c r="X44" s="12">
        <v>7.7592824723786862</v>
      </c>
      <c r="Y44" s="12">
        <v>-2.1201671966214235</v>
      </c>
      <c r="Z44" s="13">
        <v>3.9999999999054126E-2</v>
      </c>
      <c r="AA44" s="13">
        <v>0</v>
      </c>
    </row>
    <row r="45" spans="1:27" x14ac:dyDescent="0.25">
      <c r="A45" s="6">
        <v>2046</v>
      </c>
      <c r="B45" s="12">
        <v>-55.436884655526228</v>
      </c>
      <c r="C45" s="12">
        <v>7.4713536875935915</v>
      </c>
      <c r="D45" s="12">
        <v>-2.1870573352395581</v>
      </c>
      <c r="E45" s="13">
        <v>3.9999999999054126E-2</v>
      </c>
      <c r="F45" s="13">
        <v>0</v>
      </c>
      <c r="H45" s="6">
        <v>2046</v>
      </c>
      <c r="I45" s="12">
        <v>-52.967798006371069</v>
      </c>
      <c r="J45" s="12">
        <v>7.6005593418203716</v>
      </c>
      <c r="K45" s="12">
        <v>-2.1870573352395581</v>
      </c>
      <c r="L45" s="13">
        <v>3.9999999999054126E-2</v>
      </c>
      <c r="M45" s="13">
        <v>0</v>
      </c>
      <c r="O45" s="6">
        <v>2046</v>
      </c>
      <c r="P45" s="12">
        <v>-54.206010936352008</v>
      </c>
      <c r="Q45" s="12">
        <v>7.5337332134329245</v>
      </c>
      <c r="R45" s="12">
        <v>-2.1870573352395581</v>
      </c>
      <c r="S45" s="13">
        <v>3.9999999999054126E-2</v>
      </c>
      <c r="T45" s="13">
        <v>0</v>
      </c>
      <c r="V45" s="6">
        <v>2046</v>
      </c>
      <c r="W45" s="12">
        <v>-56.6824367963128</v>
      </c>
      <c r="X45" s="12">
        <v>7.4000809566580301</v>
      </c>
      <c r="Y45" s="12">
        <v>-2.1870573352395581</v>
      </c>
      <c r="Z45" s="13">
        <v>3.9999999999054126E-2</v>
      </c>
      <c r="AA45" s="13">
        <v>0</v>
      </c>
    </row>
    <row r="46" spans="1:27" x14ac:dyDescent="0.25">
      <c r="A46" s="6">
        <v>2047</v>
      </c>
      <c r="B46" s="12">
        <v>-80.238408097930986</v>
      </c>
      <c r="C46" s="12">
        <v>7.1078969538677939</v>
      </c>
      <c r="D46" s="12">
        <v>-2.4206151653681616</v>
      </c>
      <c r="E46" s="13">
        <v>3.9999999999054126E-2</v>
      </c>
      <c r="F46" s="13">
        <v>0</v>
      </c>
      <c r="H46" s="6">
        <v>2047</v>
      </c>
      <c r="I46" s="12">
        <v>-77.969945672187265</v>
      </c>
      <c r="J46" s="12">
        <v>7.3013439731237213</v>
      </c>
      <c r="K46" s="12">
        <v>-2.4206151653681616</v>
      </c>
      <c r="L46" s="13">
        <v>3.9999999999054126E-2</v>
      </c>
      <c r="M46" s="13">
        <v>0</v>
      </c>
      <c r="O46" s="6">
        <v>2047</v>
      </c>
      <c r="P46" s="12">
        <v>-79.107588690945875</v>
      </c>
      <c r="Q46" s="12">
        <v>7.2011618534666013</v>
      </c>
      <c r="R46" s="12">
        <v>-2.4206151653681616</v>
      </c>
      <c r="S46" s="13">
        <v>3.9999999999054126E-2</v>
      </c>
      <c r="T46" s="13">
        <v>0</v>
      </c>
      <c r="V46" s="6">
        <v>2047</v>
      </c>
      <c r="W46" s="12">
        <v>-81.382874728464145</v>
      </c>
      <c r="X46" s="12">
        <v>7.0007976141523613</v>
      </c>
      <c r="Y46" s="12">
        <v>-2.4206151653681616</v>
      </c>
      <c r="Z46" s="13">
        <v>3.9999999999054126E-2</v>
      </c>
      <c r="AA46" s="13">
        <v>0</v>
      </c>
    </row>
    <row r="47" spans="1:27" x14ac:dyDescent="0.25">
      <c r="H47" s="2"/>
      <c r="O47" s="2"/>
      <c r="V47" s="2"/>
    </row>
    <row r="48" spans="1:27" x14ac:dyDescent="0.25">
      <c r="A48" s="15" t="s">
        <v>2</v>
      </c>
      <c r="B48" s="12">
        <f>NPV(0.0754,B15:B46)+B14</f>
        <v>199.48567050639983</v>
      </c>
      <c r="C48" s="12">
        <f t="shared" ref="C48:F48" si="0">NPV(0.0754,C15:C46)+C14</f>
        <v>-266.35433722713486</v>
      </c>
      <c r="D48" s="12">
        <f t="shared" si="0"/>
        <v>-14.215901592158307</v>
      </c>
      <c r="E48" s="12">
        <f t="shared" si="0"/>
        <v>-114.25007219153775</v>
      </c>
      <c r="F48" s="12">
        <f t="shared" si="0"/>
        <v>0</v>
      </c>
      <c r="H48" s="15" t="s">
        <v>2</v>
      </c>
      <c r="I48" s="12">
        <f>NPV(0.0694,I15:I46)+I14</f>
        <v>163.67164056108899</v>
      </c>
      <c r="J48" s="12">
        <f t="shared" ref="J48:M48" si="1">NPV(0.0694,J15:J46)+J14</f>
        <v>-272.95948780830804</v>
      </c>
      <c r="K48" s="12">
        <f t="shared" si="1"/>
        <v>-15.298635231526021</v>
      </c>
      <c r="L48" s="12">
        <f t="shared" si="1"/>
        <v>-117.53257649553953</v>
      </c>
      <c r="M48" s="12">
        <f t="shared" si="1"/>
        <v>0</v>
      </c>
      <c r="O48" s="15" t="s">
        <v>2</v>
      </c>
      <c r="P48" s="12">
        <f>NPV(0.0724,P15:P46)+P14</f>
        <v>181.72260086048729</v>
      </c>
      <c r="Q48" s="12">
        <f t="shared" ref="Q48:T48" si="2">NPV(0.0724,Q15:Q46)+Q14</f>
        <v>-269.66754480222136</v>
      </c>
      <c r="R48" s="12">
        <f t="shared" si="2"/>
        <v>-14.742814732431771</v>
      </c>
      <c r="S48" s="12">
        <f t="shared" si="2"/>
        <v>-115.87950638352075</v>
      </c>
      <c r="T48" s="12">
        <f t="shared" si="2"/>
        <v>0</v>
      </c>
      <c r="V48" s="15" t="s">
        <v>2</v>
      </c>
      <c r="W48" s="12">
        <f>NPV(0.0783,W15:W46)+W14</f>
        <v>216.406418069571</v>
      </c>
      <c r="X48" s="12">
        <f t="shared" ref="X48:AA48" si="3">NPV(0.0783,X15:X46)+X14</f>
        <v>-263.16615615188363</v>
      </c>
      <c r="Y48" s="12">
        <f t="shared" si="3"/>
        <v>-13.732244548915093</v>
      </c>
      <c r="Z48" s="12">
        <f t="shared" si="3"/>
        <v>-112.69749474150215</v>
      </c>
      <c r="AA48" s="12">
        <f t="shared" si="3"/>
        <v>0</v>
      </c>
    </row>
    <row r="49" spans="1:23" x14ac:dyDescent="0.25">
      <c r="H49" s="2"/>
      <c r="O49" s="2"/>
      <c r="V49" s="2"/>
    </row>
    <row r="50" spans="1:23" x14ac:dyDescent="0.25">
      <c r="A50" s="3" t="s">
        <v>9</v>
      </c>
      <c r="B50" s="16">
        <f>SUM(B48:F48)</f>
        <v>-195.33464050443109</v>
      </c>
      <c r="H50" s="3" t="s">
        <v>9</v>
      </c>
      <c r="I50" s="16">
        <f>SUM(I48:M48)</f>
        <v>-242.1190589742846</v>
      </c>
      <c r="O50" s="3" t="s">
        <v>9</v>
      </c>
      <c r="P50" s="16">
        <f>SUM(P48:T48)</f>
        <v>-218.5672650576866</v>
      </c>
      <c r="V50" s="3" t="s">
        <v>9</v>
      </c>
      <c r="W50" s="16">
        <f>SUM(W48:AA48)</f>
        <v>-173.18947737272987</v>
      </c>
    </row>
  </sheetData>
  <mergeCells count="4">
    <mergeCell ref="B11:F11"/>
    <mergeCell ref="I11:M11"/>
    <mergeCell ref="P11:T11"/>
    <mergeCell ref="W11:AA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with Emissions</vt:lpstr>
      <vt:lpstr>without Emissions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