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5" windowWidth="19440" windowHeight="11760"/>
  </bookViews>
  <sheets>
    <sheet name="Summary" sheetId="3" r:id="rId1"/>
    <sheet name="with Emissions" sheetId="1" r:id="rId2"/>
    <sheet name="without Emissions" sheetId="2" r:id="rId3"/>
  </sheets>
  <calcPr calcId="145621"/>
</workbook>
</file>

<file path=xl/calcChain.xml><?xml version="1.0" encoding="utf-8"?>
<calcChain xmlns="http://schemas.openxmlformats.org/spreadsheetml/2006/main">
  <c r="AI47" i="2" l="1"/>
  <c r="AH47" i="2"/>
  <c r="AG47" i="2"/>
  <c r="AF47" i="2"/>
  <c r="AE47" i="2"/>
  <c r="AD47" i="2"/>
  <c r="AC47" i="2"/>
  <c r="Z47" i="2"/>
  <c r="Y47" i="2"/>
  <c r="X47" i="2"/>
  <c r="W47" i="2"/>
  <c r="V47" i="2"/>
  <c r="U47" i="2"/>
  <c r="T47" i="2"/>
  <c r="Q47" i="2"/>
  <c r="P47" i="2"/>
  <c r="O47" i="2"/>
  <c r="N47" i="2"/>
  <c r="M47" i="2"/>
  <c r="L47" i="2"/>
  <c r="K47" i="2"/>
  <c r="AD47" i="1"/>
  <c r="AE47" i="1"/>
  <c r="AF47" i="1"/>
  <c r="AG47" i="1"/>
  <c r="AH47" i="1"/>
  <c r="AI47" i="1"/>
  <c r="AC47" i="1"/>
  <c r="U47" i="1"/>
  <c r="V47" i="1"/>
  <c r="W47" i="1"/>
  <c r="X47" i="1"/>
  <c r="Y47" i="1"/>
  <c r="Z47" i="1"/>
  <c r="T47" i="1"/>
  <c r="L47" i="1"/>
  <c r="M47" i="1"/>
  <c r="N47" i="1"/>
  <c r="O47" i="1"/>
  <c r="P47" i="1"/>
  <c r="Q47" i="1"/>
  <c r="K47" i="1"/>
  <c r="K49" i="2" l="1"/>
  <c r="C14" i="3" s="1"/>
  <c r="AC49" i="2"/>
  <c r="C17" i="3" s="1"/>
  <c r="T49" i="2"/>
  <c r="C15" i="3" s="1"/>
  <c r="AC49" i="1"/>
  <c r="B17" i="3" s="1"/>
  <c r="T49" i="1"/>
  <c r="B15" i="3" s="1"/>
  <c r="K49" i="1"/>
  <c r="B14" i="3" s="1"/>
  <c r="H47" i="2"/>
  <c r="G47" i="2"/>
  <c r="F47" i="2"/>
  <c r="E47" i="2"/>
  <c r="D47" i="2"/>
  <c r="C47" i="2"/>
  <c r="B47" i="2"/>
  <c r="B49" i="2" l="1"/>
  <c r="C16" i="3" s="1"/>
  <c r="D47" i="1"/>
  <c r="C47" i="1" l="1"/>
  <c r="G47" i="1"/>
  <c r="E47" i="1"/>
  <c r="F47" i="1"/>
  <c r="H47" i="1"/>
  <c r="B47" i="1"/>
  <c r="B49" i="1" l="1"/>
  <c r="B16" i="3" s="1"/>
</calcChain>
</file>

<file path=xl/sharedStrings.xml><?xml version="1.0" encoding="utf-8"?>
<sst xmlns="http://schemas.openxmlformats.org/spreadsheetml/2006/main" count="118" uniqueCount="30">
  <si>
    <t>Annual and cumulative values over the life of the project</t>
  </si>
  <si>
    <t xml:space="preserve">CPVRR = </t>
  </si>
  <si>
    <t>Year</t>
  </si>
  <si>
    <t>Incremental Fixed O&amp;M</t>
  </si>
  <si>
    <t>Avoided Replacement Costs</t>
  </si>
  <si>
    <t>Avoided Capacity Purchase</t>
  </si>
  <si>
    <t>Fuel Savings</t>
  </si>
  <si>
    <t>Emissions Savings</t>
  </si>
  <si>
    <t>Incremental Variable O&amp;M</t>
  </si>
  <si>
    <t>Equipment and Installation</t>
  </si>
  <si>
    <t xml:space="preserve">Total CPVRR = </t>
  </si>
  <si>
    <t>Large Scale Solar Project: Extension of Exhibit REB-11</t>
  </si>
  <si>
    <t>Return on Equity = 10.5%</t>
  </si>
  <si>
    <t>Return on Equity</t>
  </si>
  <si>
    <t>(%)</t>
  </si>
  <si>
    <t>Net Benefits ($ NPV)</t>
  </si>
  <si>
    <t>With Emissions</t>
  </si>
  <si>
    <t>Without Emissions</t>
  </si>
  <si>
    <t>Return on Equity = 9.5%</t>
  </si>
  <si>
    <t>Return on Equity = 10.0%</t>
  </si>
  <si>
    <t>Return on Equity = 11.0%</t>
  </si>
  <si>
    <t>(Favorable) / Unfavorable</t>
  </si>
  <si>
    <t>Florida Power &amp; Light Company</t>
  </si>
  <si>
    <t>Docket No. 160021-EI</t>
  </si>
  <si>
    <t>Staff's Twenty-Ninth Set of Interrogatories</t>
  </si>
  <si>
    <t>Interrogatory No. 374</t>
  </si>
  <si>
    <t>Tab 1 of 3</t>
  </si>
  <si>
    <t>Attachment No.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</si>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</sst>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A6"/>
    </sheetView>
  </sheetViews>
  <sheetFormatPr defaultRowHeight="15" x14ac:dyDescent="0.25"/>
  <cols>
    <col min="1" max="1" width="20.28515625" customWidth="1"/>
    <col min="2" max="3" width="19.5703125" bestFit="1" customWidth="1"/>
  </cols>
  <sheetData>
    <row r="1" spans="1:3" x14ac:dyDescent="0.25">
      <c r="A1" s="1" t="s">
        <v>22</v>
      </c>
    </row>
    <row r="2" spans="1:3" x14ac:dyDescent="0.25">
      <c r="A2" s="1" t="s">
        <v>23</v>
      </c>
    </row>
    <row r="3" spans="1:3" x14ac:dyDescent="0.25">
      <c r="A3" s="1" t="s">
        <v>24</v>
      </c>
    </row>
    <row r="4" spans="1:3" x14ac:dyDescent="0.25">
      <c r="A4" s="1" t="s">
        <v>25</v>
      </c>
    </row>
    <row r="5" spans="1:3" x14ac:dyDescent="0.25">
      <c r="A5" s="1" t="s">
        <v>27</v>
      </c>
    </row>
    <row r="6" spans="1:3" x14ac:dyDescent="0.25">
      <c r="A6" s="1" t="s">
        <v>26</v>
      </c>
    </row>
    <row r="8" spans="1:3" x14ac:dyDescent="0.25">
      <c r="A8" s="3" t="s">
        <v>11</v>
      </c>
    </row>
    <row r="12" spans="1:3" x14ac:dyDescent="0.25">
      <c r="A12" s="16" t="s">
        <v>13</v>
      </c>
      <c r="B12" s="16" t="s">
        <v>15</v>
      </c>
      <c r="C12" s="16" t="s">
        <v>15</v>
      </c>
    </row>
    <row r="13" spans="1:3" x14ac:dyDescent="0.25">
      <c r="A13" s="6" t="s">
        <v>14</v>
      </c>
      <c r="B13" s="6" t="s">
        <v>16</v>
      </c>
      <c r="C13" s="6" t="s">
        <v>17</v>
      </c>
    </row>
    <row r="14" spans="1:3" x14ac:dyDescent="0.25">
      <c r="A14" s="15">
        <v>9.5000000000000001E-2</v>
      </c>
      <c r="B14" s="11">
        <f>'with Emissions'!K49</f>
        <v>-60.973437002049764</v>
      </c>
      <c r="C14" s="11">
        <f>'without Emissions'!K49</f>
        <v>7.6059608442009718</v>
      </c>
    </row>
    <row r="15" spans="1:3" x14ac:dyDescent="0.25">
      <c r="A15" s="15">
        <v>0.1</v>
      </c>
      <c r="B15" s="11">
        <f>'with Emissions'!T49</f>
        <v>-43.318477055171471</v>
      </c>
      <c r="C15" s="11">
        <f>'without Emissions'!T49</f>
        <v>21.74147873610783</v>
      </c>
    </row>
    <row r="16" spans="1:3" x14ac:dyDescent="0.25">
      <c r="A16" s="15">
        <v>0.105</v>
      </c>
      <c r="B16" s="11">
        <f>'with Emissions'!B49</f>
        <v>-26.444458307931274</v>
      </c>
      <c r="C16" s="17">
        <f>'without Emissions'!B49</f>
        <v>35.315690882163253</v>
      </c>
    </row>
    <row r="17" spans="1:3" x14ac:dyDescent="0.25">
      <c r="A17" s="15">
        <v>0.11</v>
      </c>
      <c r="B17" s="11">
        <f>'with Emissions'!AC49</f>
        <v>-10.814777991263016</v>
      </c>
      <c r="C17" s="11">
        <f>'without Emissions'!AC49</f>
        <v>47.949839587315807</v>
      </c>
    </row>
    <row r="18" spans="1:3" x14ac:dyDescent="0.25">
      <c r="B18" s="18" t="s">
        <v>21</v>
      </c>
      <c r="C18" s="18"/>
    </row>
  </sheetData>
  <mergeCells count="1"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zoomScaleNormal="100" workbookViewId="0">
      <selection activeCell="A6" sqref="A6"/>
    </sheetView>
  </sheetViews>
  <sheetFormatPr defaultRowHeight="15" x14ac:dyDescent="0.25"/>
  <cols>
    <col min="1" max="1" width="15" style="2" customWidth="1"/>
    <col min="2" max="2" width="12.140625" customWidth="1"/>
    <col min="3" max="3" width="14.28515625" customWidth="1"/>
    <col min="4" max="4" width="11.5703125" customWidth="1"/>
    <col min="5" max="5" width="10.85546875" customWidth="1"/>
    <col min="6" max="6" width="9.7109375" customWidth="1"/>
    <col min="8" max="8" width="12.7109375" customWidth="1"/>
    <col min="10" max="10" width="13.7109375" bestFit="1" customWidth="1"/>
    <col min="11" max="11" width="11.140625" customWidth="1"/>
    <col min="12" max="12" width="13.140625" customWidth="1"/>
    <col min="13" max="13" width="12.140625" customWidth="1"/>
    <col min="15" max="15" width="10.85546875" customWidth="1"/>
    <col min="17" max="17" width="12.85546875" customWidth="1"/>
    <col min="19" max="19" width="13.7109375" bestFit="1" customWidth="1"/>
    <col min="20" max="20" width="12.42578125" customWidth="1"/>
    <col min="21" max="21" width="13.140625" customWidth="1"/>
    <col min="22" max="22" width="11.42578125" customWidth="1"/>
    <col min="24" max="24" width="10.7109375" customWidth="1"/>
    <col min="26" max="26" width="13.28515625" customWidth="1"/>
    <col min="28" max="28" width="13.7109375" bestFit="1" customWidth="1"/>
    <col min="29" max="29" width="12.28515625" customWidth="1"/>
    <col min="30" max="30" width="12.7109375" customWidth="1"/>
    <col min="31" max="31" width="11.5703125" customWidth="1"/>
    <col min="33" max="33" width="11.7109375" customWidth="1"/>
    <col min="35" max="35" width="12.85546875" customWidth="1"/>
  </cols>
  <sheetData>
    <row r="1" spans="1:35" x14ac:dyDescent="0.25">
      <c r="A1" s="1" t="s">
        <v>22</v>
      </c>
    </row>
    <row r="2" spans="1:35" x14ac:dyDescent="0.25">
      <c r="A2" s="1" t="s">
        <v>23</v>
      </c>
    </row>
    <row r="3" spans="1:35" x14ac:dyDescent="0.25">
      <c r="A3" s="1" t="s">
        <v>24</v>
      </c>
    </row>
    <row r="4" spans="1:35" x14ac:dyDescent="0.25">
      <c r="A4" s="1" t="s">
        <v>25</v>
      </c>
    </row>
    <row r="5" spans="1:35" x14ac:dyDescent="0.25">
      <c r="A5" s="1" t="s">
        <v>27</v>
      </c>
    </row>
    <row r="6" spans="1:35" x14ac:dyDescent="0.25">
      <c r="A6" s="1" t="s">
        <v>28</v>
      </c>
    </row>
    <row r="8" spans="1:35" x14ac:dyDescent="0.25">
      <c r="A8" s="3" t="s">
        <v>11</v>
      </c>
    </row>
    <row r="9" spans="1:35" x14ac:dyDescent="0.25">
      <c r="A9" s="4" t="s">
        <v>0</v>
      </c>
    </row>
    <row r="10" spans="1:35" ht="15.75" thickBot="1" x14ac:dyDescent="0.3"/>
    <row r="11" spans="1:35" ht="15.75" thickBot="1" x14ac:dyDescent="0.3">
      <c r="B11" s="19" t="s">
        <v>12</v>
      </c>
      <c r="C11" s="20"/>
      <c r="D11" s="20"/>
      <c r="E11" s="20"/>
      <c r="F11" s="20"/>
      <c r="G11" s="20"/>
      <c r="H11" s="21"/>
      <c r="J11" s="2"/>
      <c r="K11" s="19" t="s">
        <v>18</v>
      </c>
      <c r="L11" s="20"/>
      <c r="M11" s="20"/>
      <c r="N11" s="20"/>
      <c r="O11" s="20"/>
      <c r="P11" s="20"/>
      <c r="Q11" s="21"/>
      <c r="S11" s="2"/>
      <c r="T11" s="19" t="s">
        <v>19</v>
      </c>
      <c r="U11" s="20"/>
      <c r="V11" s="20"/>
      <c r="W11" s="20"/>
      <c r="X11" s="20"/>
      <c r="Y11" s="20"/>
      <c r="Z11" s="21"/>
      <c r="AB11" s="2"/>
      <c r="AC11" s="19" t="s">
        <v>20</v>
      </c>
      <c r="AD11" s="20"/>
      <c r="AE11" s="20"/>
      <c r="AF11" s="20"/>
      <c r="AG11" s="20"/>
      <c r="AH11" s="20"/>
      <c r="AI11" s="21"/>
    </row>
    <row r="12" spans="1:35" x14ac:dyDescent="0.25">
      <c r="F12" s="1"/>
      <c r="H12" s="1"/>
      <c r="J12" s="2"/>
      <c r="O12" s="1"/>
      <c r="Q12" s="1"/>
      <c r="S12" s="2"/>
      <c r="X12" s="1"/>
      <c r="Z12" s="1"/>
      <c r="AB12" s="2"/>
      <c r="AG12" s="1"/>
      <c r="AI12" s="1"/>
    </row>
    <row r="13" spans="1:35" ht="45.75" thickBot="1" x14ac:dyDescent="0.3">
      <c r="A13" s="13" t="s">
        <v>2</v>
      </c>
      <c r="B13" s="7" t="s">
        <v>9</v>
      </c>
      <c r="C13" s="8" t="s">
        <v>4</v>
      </c>
      <c r="D13" s="7" t="s">
        <v>3</v>
      </c>
      <c r="E13" s="7" t="s">
        <v>6</v>
      </c>
      <c r="F13" s="7" t="s">
        <v>7</v>
      </c>
      <c r="G13" s="7" t="s">
        <v>5</v>
      </c>
      <c r="H13" s="7" t="s">
        <v>8</v>
      </c>
      <c r="J13" s="13" t="s">
        <v>2</v>
      </c>
      <c r="K13" s="7" t="s">
        <v>9</v>
      </c>
      <c r="L13" s="8" t="s">
        <v>4</v>
      </c>
      <c r="M13" s="7" t="s">
        <v>3</v>
      </c>
      <c r="N13" s="7" t="s">
        <v>6</v>
      </c>
      <c r="O13" s="7" t="s">
        <v>7</v>
      </c>
      <c r="P13" s="7" t="s">
        <v>5</v>
      </c>
      <c r="Q13" s="7" t="s">
        <v>8</v>
      </c>
      <c r="S13" s="13" t="s">
        <v>2</v>
      </c>
      <c r="T13" s="7" t="s">
        <v>9</v>
      </c>
      <c r="U13" s="8" t="s">
        <v>4</v>
      </c>
      <c r="V13" s="7" t="s">
        <v>3</v>
      </c>
      <c r="W13" s="7" t="s">
        <v>6</v>
      </c>
      <c r="X13" s="7" t="s">
        <v>7</v>
      </c>
      <c r="Y13" s="7" t="s">
        <v>5</v>
      </c>
      <c r="Z13" s="7" t="s">
        <v>8</v>
      </c>
      <c r="AB13" s="13" t="s">
        <v>2</v>
      </c>
      <c r="AC13" s="7" t="s">
        <v>9</v>
      </c>
      <c r="AD13" s="8" t="s">
        <v>4</v>
      </c>
      <c r="AE13" s="7" t="s">
        <v>3</v>
      </c>
      <c r="AF13" s="7" t="s">
        <v>6</v>
      </c>
      <c r="AG13" s="7" t="s">
        <v>7</v>
      </c>
      <c r="AH13" s="7" t="s">
        <v>5</v>
      </c>
      <c r="AI13" s="7" t="s">
        <v>8</v>
      </c>
    </row>
    <row r="14" spans="1:35" ht="15.75" thickTop="1" x14ac:dyDescent="0.25">
      <c r="A14" s="6">
        <v>2015</v>
      </c>
      <c r="B14" s="9">
        <v>0</v>
      </c>
      <c r="C14" s="9">
        <v>0</v>
      </c>
      <c r="D14" s="9">
        <v>0</v>
      </c>
      <c r="E14" s="10">
        <v>0</v>
      </c>
      <c r="F14" s="10">
        <v>0</v>
      </c>
      <c r="G14" s="9">
        <v>0</v>
      </c>
      <c r="H14" s="10">
        <v>0</v>
      </c>
      <c r="J14" s="6">
        <v>2015</v>
      </c>
      <c r="K14" s="9">
        <v>0</v>
      </c>
      <c r="L14" s="9">
        <v>0</v>
      </c>
      <c r="M14" s="9">
        <v>0</v>
      </c>
      <c r="N14" s="10">
        <v>0</v>
      </c>
      <c r="O14" s="10">
        <v>0</v>
      </c>
      <c r="P14" s="9">
        <v>0</v>
      </c>
      <c r="Q14" s="10">
        <v>0</v>
      </c>
      <c r="S14" s="6">
        <v>2015</v>
      </c>
      <c r="T14" s="9">
        <v>0</v>
      </c>
      <c r="U14" s="9">
        <v>0</v>
      </c>
      <c r="V14" s="9">
        <v>0</v>
      </c>
      <c r="W14" s="10">
        <v>0</v>
      </c>
      <c r="X14" s="10">
        <v>0</v>
      </c>
      <c r="Y14" s="9">
        <v>0</v>
      </c>
      <c r="Z14" s="10">
        <v>0</v>
      </c>
      <c r="AB14" s="6">
        <v>2015</v>
      </c>
      <c r="AC14" s="9">
        <v>0</v>
      </c>
      <c r="AD14" s="9">
        <v>0</v>
      </c>
      <c r="AE14" s="9">
        <v>0</v>
      </c>
      <c r="AF14" s="10">
        <v>0</v>
      </c>
      <c r="AG14" s="10">
        <v>0</v>
      </c>
      <c r="AH14" s="9">
        <v>0</v>
      </c>
      <c r="AI14" s="10">
        <v>0</v>
      </c>
    </row>
    <row r="15" spans="1:35" x14ac:dyDescent="0.25">
      <c r="A15" s="5">
        <v>2016</v>
      </c>
      <c r="B15" s="11">
        <v>19.95359770652043</v>
      </c>
      <c r="C15" s="11">
        <v>0</v>
      </c>
      <c r="D15" s="11">
        <v>0</v>
      </c>
      <c r="E15" s="12">
        <v>0</v>
      </c>
      <c r="F15" s="12">
        <v>0</v>
      </c>
      <c r="G15" s="11">
        <v>0</v>
      </c>
      <c r="H15" s="12">
        <v>0</v>
      </c>
      <c r="J15" s="5">
        <v>2016</v>
      </c>
      <c r="K15" s="11">
        <v>19.265288255643586</v>
      </c>
      <c r="L15" s="11">
        <v>0</v>
      </c>
      <c r="M15" s="11">
        <v>0</v>
      </c>
      <c r="N15" s="12">
        <v>0</v>
      </c>
      <c r="O15" s="12">
        <v>0</v>
      </c>
      <c r="P15" s="11">
        <v>0</v>
      </c>
      <c r="Q15" s="12">
        <v>0</v>
      </c>
      <c r="S15" s="5">
        <v>2016</v>
      </c>
      <c r="T15" s="11">
        <v>19.880484966360498</v>
      </c>
      <c r="U15" s="11">
        <v>0</v>
      </c>
      <c r="V15" s="11">
        <v>0</v>
      </c>
      <c r="W15" s="12">
        <v>0</v>
      </c>
      <c r="X15" s="12">
        <v>0</v>
      </c>
      <c r="Y15" s="11">
        <v>0</v>
      </c>
      <c r="Z15" s="12">
        <v>0</v>
      </c>
      <c r="AB15" s="5">
        <v>2016</v>
      </c>
      <c r="AC15" s="11">
        <v>21.110878387794333</v>
      </c>
      <c r="AD15" s="11">
        <v>0</v>
      </c>
      <c r="AE15" s="11">
        <v>0</v>
      </c>
      <c r="AF15" s="12">
        <v>0</v>
      </c>
      <c r="AG15" s="12">
        <v>0</v>
      </c>
      <c r="AH15" s="11">
        <v>0</v>
      </c>
      <c r="AI15" s="12">
        <v>0</v>
      </c>
    </row>
    <row r="16" spans="1:35" x14ac:dyDescent="0.25">
      <c r="A16" s="5">
        <v>2017</v>
      </c>
      <c r="B16" s="11">
        <v>55.10101173445215</v>
      </c>
      <c r="C16" s="11">
        <v>0</v>
      </c>
      <c r="D16" s="11">
        <v>0.33441565599409451</v>
      </c>
      <c r="E16" s="12">
        <v>-26.411561461794037</v>
      </c>
      <c r="F16" s="12">
        <v>-0.23377049180327733</v>
      </c>
      <c r="G16" s="11">
        <v>0</v>
      </c>
      <c r="H16" s="12">
        <v>1.1700000000000017</v>
      </c>
      <c r="J16" s="5">
        <v>2017</v>
      </c>
      <c r="K16" s="11">
        <v>53.287953614446153</v>
      </c>
      <c r="L16" s="11">
        <v>0</v>
      </c>
      <c r="M16" s="11">
        <v>0.33441565599409434</v>
      </c>
      <c r="N16" s="12">
        <v>-26.411561461794037</v>
      </c>
      <c r="O16" s="12">
        <v>-0.23377049180327727</v>
      </c>
      <c r="P16" s="11">
        <v>0</v>
      </c>
      <c r="Q16" s="12">
        <v>1.1700000000000017</v>
      </c>
      <c r="S16" s="5">
        <v>2017</v>
      </c>
      <c r="T16" s="11">
        <v>54.942953593379194</v>
      </c>
      <c r="U16" s="11">
        <v>0</v>
      </c>
      <c r="V16" s="11">
        <v>0.33441565599409434</v>
      </c>
      <c r="W16" s="12">
        <v>-26.411561461794037</v>
      </c>
      <c r="X16" s="12">
        <v>-0.23377049180327727</v>
      </c>
      <c r="Y16" s="11">
        <v>0</v>
      </c>
      <c r="Z16" s="12">
        <v>1.1700000000000017</v>
      </c>
      <c r="AB16" s="5">
        <v>2017</v>
      </c>
      <c r="AC16" s="11">
        <v>58.252953551245248</v>
      </c>
      <c r="AD16" s="11">
        <v>0</v>
      </c>
      <c r="AE16" s="11">
        <v>0.33441565599409434</v>
      </c>
      <c r="AF16" s="12">
        <v>-26.411561461794037</v>
      </c>
      <c r="AG16" s="12">
        <v>-0.23377049180327727</v>
      </c>
      <c r="AH16" s="11">
        <v>0</v>
      </c>
      <c r="AI16" s="12">
        <v>1.1700000000000017</v>
      </c>
    </row>
    <row r="17" spans="1:35" x14ac:dyDescent="0.25">
      <c r="A17" s="5">
        <v>2018</v>
      </c>
      <c r="B17" s="11">
        <v>49.899955415021616</v>
      </c>
      <c r="C17" s="11">
        <v>0</v>
      </c>
      <c r="D17" s="11">
        <v>0.38437094778457187</v>
      </c>
      <c r="E17" s="12">
        <v>-22.101129568106089</v>
      </c>
      <c r="F17" s="12">
        <v>-0.11180327868852401</v>
      </c>
      <c r="G17" s="11">
        <v>-4.8462074857843218</v>
      </c>
      <c r="H17" s="12">
        <v>1.0599999999999952</v>
      </c>
      <c r="J17" s="5">
        <v>2018</v>
      </c>
      <c r="K17" s="11">
        <v>48.350519947592431</v>
      </c>
      <c r="L17" s="11">
        <v>0</v>
      </c>
      <c r="M17" s="11">
        <v>0.3843709477845717</v>
      </c>
      <c r="N17" s="12">
        <v>-22.101129568106089</v>
      </c>
      <c r="O17" s="12">
        <v>-0.11180327868852399</v>
      </c>
      <c r="P17" s="11">
        <v>-4.8462074857843218</v>
      </c>
      <c r="Q17" s="12">
        <v>1.0599999999999952</v>
      </c>
      <c r="S17" s="5">
        <v>2018</v>
      </c>
      <c r="T17" s="11">
        <v>49.803059454599371</v>
      </c>
      <c r="U17" s="11">
        <v>0</v>
      </c>
      <c r="V17" s="11">
        <v>0.3843709477845717</v>
      </c>
      <c r="W17" s="12">
        <v>-22.101129568106089</v>
      </c>
      <c r="X17" s="12">
        <v>-0.11180327868852399</v>
      </c>
      <c r="Y17" s="11">
        <v>-4.8462074857843218</v>
      </c>
      <c r="Z17" s="12">
        <v>1.0599999999999952</v>
      </c>
      <c r="AB17" s="5">
        <v>2018</v>
      </c>
      <c r="AC17" s="11">
        <v>52.708138468613249</v>
      </c>
      <c r="AD17" s="11">
        <v>0</v>
      </c>
      <c r="AE17" s="11">
        <v>0.3843709477845717</v>
      </c>
      <c r="AF17" s="12">
        <v>-22.101129568106089</v>
      </c>
      <c r="AG17" s="12">
        <v>-0.11180327868852399</v>
      </c>
      <c r="AH17" s="11">
        <v>-4.8462074857843218</v>
      </c>
      <c r="AI17" s="12">
        <v>1.0599999999999952</v>
      </c>
    </row>
    <row r="18" spans="1:35" x14ac:dyDescent="0.25">
      <c r="A18" s="5">
        <v>2019</v>
      </c>
      <c r="B18" s="11">
        <v>46.26803104441418</v>
      </c>
      <c r="C18" s="11">
        <v>0</v>
      </c>
      <c r="D18" s="11">
        <v>0.39398022147918582</v>
      </c>
      <c r="E18" s="12">
        <v>-29.41056478405299</v>
      </c>
      <c r="F18" s="12">
        <v>-0.22360655737704985</v>
      </c>
      <c r="G18" s="11">
        <v>0</v>
      </c>
      <c r="H18" s="12">
        <v>1.0900000000000034</v>
      </c>
      <c r="J18" s="5">
        <v>2019</v>
      </c>
      <c r="K18" s="11">
        <v>44.897344283945785</v>
      </c>
      <c r="L18" s="11">
        <v>0</v>
      </c>
      <c r="M18" s="11">
        <v>0.39398022147918565</v>
      </c>
      <c r="N18" s="12">
        <v>-29.41056478405299</v>
      </c>
      <c r="O18" s="12">
        <v>-0.22360655737704979</v>
      </c>
      <c r="P18" s="11">
        <v>0</v>
      </c>
      <c r="Q18" s="12">
        <v>1.0900000000000034</v>
      </c>
      <c r="S18" s="5">
        <v>2019</v>
      </c>
      <c r="T18" s="11">
        <v>46.211174775810306</v>
      </c>
      <c r="U18" s="11">
        <v>0</v>
      </c>
      <c r="V18" s="11">
        <v>0.39398022147918565</v>
      </c>
      <c r="W18" s="12">
        <v>-29.41056478405299</v>
      </c>
      <c r="X18" s="12">
        <v>-0.22360655737704979</v>
      </c>
      <c r="Y18" s="11">
        <v>0</v>
      </c>
      <c r="Z18" s="12">
        <v>1.0900000000000034</v>
      </c>
      <c r="AB18" s="5">
        <v>2019</v>
      </c>
      <c r="AC18" s="11">
        <v>48.8388357595394</v>
      </c>
      <c r="AD18" s="11">
        <v>0</v>
      </c>
      <c r="AE18" s="11">
        <v>0.39398022147918565</v>
      </c>
      <c r="AF18" s="12">
        <v>-29.41056478405299</v>
      </c>
      <c r="AG18" s="12">
        <v>-0.22360655737704979</v>
      </c>
      <c r="AH18" s="11">
        <v>0</v>
      </c>
      <c r="AI18" s="12">
        <v>1.0900000000000034</v>
      </c>
    </row>
    <row r="19" spans="1:35" x14ac:dyDescent="0.25">
      <c r="A19" s="5">
        <v>2020</v>
      </c>
      <c r="B19" s="11">
        <v>43.224815502858441</v>
      </c>
      <c r="C19" s="11">
        <v>0</v>
      </c>
      <c r="D19" s="11">
        <v>0.40382972701616582</v>
      </c>
      <c r="E19" s="12">
        <v>-27.611162790697527</v>
      </c>
      <c r="F19" s="12">
        <v>-2.6832786885245765</v>
      </c>
      <c r="G19" s="11">
        <v>0</v>
      </c>
      <c r="H19" s="12">
        <v>0.85999999999999943</v>
      </c>
      <c r="J19" s="5">
        <v>2020</v>
      </c>
      <c r="K19" s="11">
        <v>42.001057444698944</v>
      </c>
      <c r="L19" s="11">
        <v>0</v>
      </c>
      <c r="M19" s="11">
        <v>0.40382972701616565</v>
      </c>
      <c r="N19" s="12">
        <v>-27.611162790697527</v>
      </c>
      <c r="O19" s="12">
        <v>-2.6832786885245756</v>
      </c>
      <c r="P19" s="11">
        <v>0</v>
      </c>
      <c r="Q19" s="12">
        <v>0.85999999999999943</v>
      </c>
      <c r="S19" s="5">
        <v>2020</v>
      </c>
      <c r="T19" s="11">
        <v>43.200085717714892</v>
      </c>
      <c r="U19" s="11">
        <v>0</v>
      </c>
      <c r="V19" s="11">
        <v>0.40382972701616565</v>
      </c>
      <c r="W19" s="12">
        <v>-27.611162790697527</v>
      </c>
      <c r="X19" s="12">
        <v>-2.6832786885245756</v>
      </c>
      <c r="Y19" s="11">
        <v>0</v>
      </c>
      <c r="Z19" s="12">
        <v>0.85999999999999943</v>
      </c>
      <c r="AB19" s="5">
        <v>2020</v>
      </c>
      <c r="AC19" s="11">
        <v>45.598142263746865</v>
      </c>
      <c r="AD19" s="11">
        <v>0</v>
      </c>
      <c r="AE19" s="11">
        <v>0.40382972701616565</v>
      </c>
      <c r="AF19" s="12">
        <v>-27.611162790697527</v>
      </c>
      <c r="AG19" s="12">
        <v>-2.6832786885245756</v>
      </c>
      <c r="AH19" s="11">
        <v>0</v>
      </c>
      <c r="AI19" s="12">
        <v>0.85999999999999943</v>
      </c>
    </row>
    <row r="20" spans="1:35" x14ac:dyDescent="0.25">
      <c r="A20" s="5">
        <v>2021</v>
      </c>
      <c r="B20" s="11">
        <v>40.622987138685772</v>
      </c>
      <c r="C20" s="11">
        <v>0</v>
      </c>
      <c r="D20" s="11">
        <v>0.41392547019157033</v>
      </c>
      <c r="E20" s="12">
        <v>-34.198803986711297</v>
      </c>
      <c r="F20" s="12">
        <v>-3.3845901639344103</v>
      </c>
      <c r="G20" s="11">
        <v>0</v>
      </c>
      <c r="H20" s="12">
        <v>2.269999999999996</v>
      </c>
      <c r="J20" s="5">
        <v>2021</v>
      </c>
      <c r="K20" s="11">
        <v>39.522288855191746</v>
      </c>
      <c r="L20" s="11">
        <v>0</v>
      </c>
      <c r="M20" s="11">
        <v>0.41392547019157017</v>
      </c>
      <c r="N20" s="12">
        <v>-34.198803986711297</v>
      </c>
      <c r="O20" s="12">
        <v>-3.3845901639344094</v>
      </c>
      <c r="P20" s="11">
        <v>0</v>
      </c>
      <c r="Q20" s="12">
        <v>2.269999999999996</v>
      </c>
      <c r="S20" s="5">
        <v>2021</v>
      </c>
      <c r="T20" s="11">
        <v>40.624445006579634</v>
      </c>
      <c r="U20" s="11">
        <v>0</v>
      </c>
      <c r="V20" s="11">
        <v>0.41392547019157017</v>
      </c>
      <c r="W20" s="12">
        <v>-34.198803986711297</v>
      </c>
      <c r="X20" s="12">
        <v>-3.3845901639344094</v>
      </c>
      <c r="Y20" s="11">
        <v>0</v>
      </c>
      <c r="Z20" s="12">
        <v>2.269999999999996</v>
      </c>
      <c r="AB20" s="5">
        <v>2021</v>
      </c>
      <c r="AC20" s="11">
        <v>42.828757309355332</v>
      </c>
      <c r="AD20" s="11">
        <v>0</v>
      </c>
      <c r="AE20" s="11">
        <v>0.41392547019157017</v>
      </c>
      <c r="AF20" s="12">
        <v>-34.198803986711297</v>
      </c>
      <c r="AG20" s="12">
        <v>-3.3845901639344094</v>
      </c>
      <c r="AH20" s="11">
        <v>0</v>
      </c>
      <c r="AI20" s="12">
        <v>2.269999999999996</v>
      </c>
    </row>
    <row r="21" spans="1:35" x14ac:dyDescent="0.25">
      <c r="A21" s="5">
        <v>2022</v>
      </c>
      <c r="B21" s="11">
        <v>38.903629976270082</v>
      </c>
      <c r="C21" s="11">
        <v>0</v>
      </c>
      <c r="D21" s="11">
        <v>0.48928842149835211</v>
      </c>
      <c r="E21" s="12">
        <v>-31.352292358804135</v>
      </c>
      <c r="F21" s="12">
        <v>-3.0695081967212929</v>
      </c>
      <c r="G21" s="11">
        <v>-2.5484366951107202</v>
      </c>
      <c r="H21" s="12">
        <v>1.1900000000000048</v>
      </c>
      <c r="J21" s="5">
        <v>2022</v>
      </c>
      <c r="K21" s="11">
        <v>37.878245376327662</v>
      </c>
      <c r="L21" s="11">
        <v>0</v>
      </c>
      <c r="M21" s="11">
        <v>0.48928842149835194</v>
      </c>
      <c r="N21" s="12">
        <v>-31.352292358804135</v>
      </c>
      <c r="O21" s="12">
        <v>-3.0695081967212925</v>
      </c>
      <c r="P21" s="11">
        <v>-2.5484366951107202</v>
      </c>
      <c r="Q21" s="12">
        <v>1.1900000000000048</v>
      </c>
      <c r="S21" s="5">
        <v>2022</v>
      </c>
      <c r="T21" s="11">
        <v>38.91938960052817</v>
      </c>
      <c r="U21" s="11">
        <v>0</v>
      </c>
      <c r="V21" s="11">
        <v>0.48928842149835194</v>
      </c>
      <c r="W21" s="12">
        <v>-31.352292358804135</v>
      </c>
      <c r="X21" s="12">
        <v>-3.0695081967212925</v>
      </c>
      <c r="Y21" s="11">
        <v>-2.5484366951107202</v>
      </c>
      <c r="Z21" s="12">
        <v>1.1900000000000048</v>
      </c>
      <c r="AB21" s="5">
        <v>2022</v>
      </c>
      <c r="AC21" s="11">
        <v>41.001678048929193</v>
      </c>
      <c r="AD21" s="11">
        <v>0</v>
      </c>
      <c r="AE21" s="11">
        <v>0.48928842149835194</v>
      </c>
      <c r="AF21" s="12">
        <v>-31.352292358804135</v>
      </c>
      <c r="AG21" s="12">
        <v>-3.0695081967212925</v>
      </c>
      <c r="AH21" s="11">
        <v>-2.5484366951107202</v>
      </c>
      <c r="AI21" s="12">
        <v>1.1900000000000048</v>
      </c>
    </row>
    <row r="22" spans="1:35" x14ac:dyDescent="0.25">
      <c r="A22" s="5">
        <v>2023</v>
      </c>
      <c r="B22" s="11">
        <v>37.625523558584888</v>
      </c>
      <c r="C22" s="11">
        <v>0</v>
      </c>
      <c r="D22" s="11">
        <v>0.51882058664339148</v>
      </c>
      <c r="E22" s="12">
        <v>-36.333687707640976</v>
      </c>
      <c r="F22" s="12">
        <v>-3.9334426229508246</v>
      </c>
      <c r="G22" s="11">
        <v>0</v>
      </c>
      <c r="H22" s="12">
        <v>2.1199999999999903</v>
      </c>
      <c r="J22" s="5">
        <v>2023</v>
      </c>
      <c r="K22" s="11">
        <v>36.651580008053358</v>
      </c>
      <c r="L22" s="11">
        <v>0</v>
      </c>
      <c r="M22" s="11">
        <v>0.51882058664339126</v>
      </c>
      <c r="N22" s="12">
        <v>-36.333687707640976</v>
      </c>
      <c r="O22" s="12">
        <v>-3.9334426229508237</v>
      </c>
      <c r="P22" s="11">
        <v>0</v>
      </c>
      <c r="Q22" s="12">
        <v>2.1199999999999903</v>
      </c>
      <c r="S22" s="5">
        <v>2023</v>
      </c>
      <c r="T22" s="11">
        <v>37.649642402287</v>
      </c>
      <c r="U22" s="11">
        <v>0</v>
      </c>
      <c r="V22" s="11">
        <v>0.51882058664339126</v>
      </c>
      <c r="W22" s="12">
        <v>-36.333687707640976</v>
      </c>
      <c r="X22" s="12">
        <v>-3.9334426229508237</v>
      </c>
      <c r="Y22" s="11">
        <v>0</v>
      </c>
      <c r="Z22" s="12">
        <v>2.1199999999999903</v>
      </c>
      <c r="AB22" s="5">
        <v>2023</v>
      </c>
      <c r="AC22" s="11">
        <v>39.645767190754285</v>
      </c>
      <c r="AD22" s="11">
        <v>0</v>
      </c>
      <c r="AE22" s="11">
        <v>0.51882058664339126</v>
      </c>
      <c r="AF22" s="12">
        <v>-36.333687707640976</v>
      </c>
      <c r="AG22" s="12">
        <v>-3.9334426229508237</v>
      </c>
      <c r="AH22" s="11">
        <v>0</v>
      </c>
      <c r="AI22" s="12">
        <v>2.1199999999999903</v>
      </c>
    </row>
    <row r="23" spans="1:35" x14ac:dyDescent="0.25">
      <c r="A23" s="5">
        <v>2024</v>
      </c>
      <c r="B23" s="11">
        <v>36.347371226396376</v>
      </c>
      <c r="C23" s="11">
        <v>0</v>
      </c>
      <c r="D23" s="11">
        <v>0.5553041483578951</v>
      </c>
      <c r="E23" s="12">
        <v>-31.911428571428903</v>
      </c>
      <c r="F23" s="12">
        <v>-4.1977049180327821</v>
      </c>
      <c r="G23" s="11">
        <v>0</v>
      </c>
      <c r="H23" s="12">
        <v>0.70999999999999375</v>
      </c>
      <c r="J23" s="5">
        <v>2024</v>
      </c>
      <c r="K23" s="11">
        <v>35.424867477906055</v>
      </c>
      <c r="L23" s="11">
        <v>0</v>
      </c>
      <c r="M23" s="11">
        <v>0.55530414835789488</v>
      </c>
      <c r="N23" s="12">
        <v>-31.911428571428903</v>
      </c>
      <c r="O23" s="12">
        <v>-4.1977049180327812</v>
      </c>
      <c r="P23" s="11">
        <v>0</v>
      </c>
      <c r="Q23" s="12">
        <v>0.70999999999999375</v>
      </c>
      <c r="S23" s="5">
        <v>2024</v>
      </c>
      <c r="T23" s="11">
        <v>36.379848042172661</v>
      </c>
      <c r="U23" s="11">
        <v>0</v>
      </c>
      <c r="V23" s="11">
        <v>0.55530414835789488</v>
      </c>
      <c r="W23" s="12">
        <v>-31.911428571428903</v>
      </c>
      <c r="X23" s="12">
        <v>-4.1977049180327812</v>
      </c>
      <c r="Y23" s="11">
        <v>0</v>
      </c>
      <c r="Z23" s="12">
        <v>0.70999999999999375</v>
      </c>
      <c r="AB23" s="5">
        <v>2024</v>
      </c>
      <c r="AC23" s="11">
        <v>38.289809170706036</v>
      </c>
      <c r="AD23" s="11">
        <v>0</v>
      </c>
      <c r="AE23" s="11">
        <v>0.55530414835789488</v>
      </c>
      <c r="AF23" s="12">
        <v>-31.911428571428903</v>
      </c>
      <c r="AG23" s="12">
        <v>-4.1977049180327812</v>
      </c>
      <c r="AH23" s="11">
        <v>0</v>
      </c>
      <c r="AI23" s="12">
        <v>0.70999999999999375</v>
      </c>
    </row>
    <row r="24" spans="1:35" x14ac:dyDescent="0.25">
      <c r="A24" s="5">
        <v>2025</v>
      </c>
      <c r="B24" s="11">
        <v>35.069285885917374</v>
      </c>
      <c r="C24" s="11">
        <v>0</v>
      </c>
      <c r="D24" s="11">
        <v>0.56596665702572935</v>
      </c>
      <c r="E24" s="12">
        <v>-29.695215946843891</v>
      </c>
      <c r="F24" s="12">
        <v>-4.1062295081968001</v>
      </c>
      <c r="G24" s="11">
        <v>0</v>
      </c>
      <c r="H24" s="12">
        <v>0.53000000000000114</v>
      </c>
      <c r="J24" s="5">
        <v>2025</v>
      </c>
      <c r="K24" s="11">
        <v>34.198223759447352</v>
      </c>
      <c r="L24" s="11">
        <v>0</v>
      </c>
      <c r="M24" s="11">
        <v>0.56596665702572913</v>
      </c>
      <c r="N24" s="12">
        <v>-29.695215946843891</v>
      </c>
      <c r="O24" s="12">
        <v>-4.1062295081967992</v>
      </c>
      <c r="P24" s="11">
        <v>0</v>
      </c>
      <c r="Q24" s="12">
        <v>0.53000000000000114</v>
      </c>
      <c r="S24" s="5">
        <v>2025</v>
      </c>
      <c r="T24" s="11">
        <v>35.110122493747085</v>
      </c>
      <c r="U24" s="11">
        <v>0</v>
      </c>
      <c r="V24" s="11">
        <v>0.56596665702572913</v>
      </c>
      <c r="W24" s="12">
        <v>-29.695215946843891</v>
      </c>
      <c r="X24" s="12">
        <v>-4.1062295081967992</v>
      </c>
      <c r="Y24" s="11">
        <v>0</v>
      </c>
      <c r="Z24" s="12">
        <v>0.53000000000000114</v>
      </c>
      <c r="AB24" s="5">
        <v>2025</v>
      </c>
      <c r="AC24" s="11">
        <v>36.933919962346714</v>
      </c>
      <c r="AD24" s="11">
        <v>0</v>
      </c>
      <c r="AE24" s="11">
        <v>0.56596665702572913</v>
      </c>
      <c r="AF24" s="12">
        <v>-29.695215946843891</v>
      </c>
      <c r="AG24" s="12">
        <v>-4.1062295081967992</v>
      </c>
      <c r="AH24" s="11">
        <v>0</v>
      </c>
      <c r="AI24" s="12">
        <v>0.53000000000000114</v>
      </c>
    </row>
    <row r="25" spans="1:35" x14ac:dyDescent="0.25">
      <c r="A25" s="5">
        <v>2026</v>
      </c>
      <c r="B25" s="11">
        <v>33.791398070942456</v>
      </c>
      <c r="C25" s="11">
        <v>0</v>
      </c>
      <c r="D25" s="11">
        <v>0.57938949326211464</v>
      </c>
      <c r="E25" s="12">
        <v>-25.750764119601254</v>
      </c>
      <c r="F25" s="12">
        <v>-4.5737704918032787</v>
      </c>
      <c r="G25" s="11">
        <v>0</v>
      </c>
      <c r="H25" s="12">
        <v>0.93999999999999773</v>
      </c>
      <c r="J25" s="5">
        <v>2026</v>
      </c>
      <c r="K25" s="11">
        <v>32.971782932713623</v>
      </c>
      <c r="L25" s="11">
        <v>0</v>
      </c>
      <c r="M25" s="11">
        <v>0.57938949326211442</v>
      </c>
      <c r="N25" s="12">
        <v>-25.750764119601254</v>
      </c>
      <c r="O25" s="12">
        <v>-4.5737704918032778</v>
      </c>
      <c r="P25" s="11">
        <v>0</v>
      </c>
      <c r="Q25" s="12">
        <v>0.93999999999999773</v>
      </c>
      <c r="S25" s="5">
        <v>2026</v>
      </c>
      <c r="T25" s="11">
        <v>33.84059983704627</v>
      </c>
      <c r="U25" s="11">
        <v>0</v>
      </c>
      <c r="V25" s="11">
        <v>0.57938949326211442</v>
      </c>
      <c r="W25" s="12">
        <v>-25.750764119601254</v>
      </c>
      <c r="X25" s="12">
        <v>-4.5737704918032778</v>
      </c>
      <c r="Y25" s="11">
        <v>0</v>
      </c>
      <c r="Z25" s="12">
        <v>0.93999999999999773</v>
      </c>
      <c r="AB25" s="5">
        <v>2026</v>
      </c>
      <c r="AC25" s="11">
        <v>35.57823364571199</v>
      </c>
      <c r="AD25" s="11">
        <v>0</v>
      </c>
      <c r="AE25" s="11">
        <v>0.57938949326211442</v>
      </c>
      <c r="AF25" s="12">
        <v>-25.750764119601254</v>
      </c>
      <c r="AG25" s="12">
        <v>-4.5737704918032778</v>
      </c>
      <c r="AH25" s="11">
        <v>0</v>
      </c>
      <c r="AI25" s="12">
        <v>0.93999999999999773</v>
      </c>
    </row>
    <row r="26" spans="1:35" x14ac:dyDescent="0.25">
      <c r="A26" s="5">
        <v>2027</v>
      </c>
      <c r="B26" s="11">
        <v>32.513673009255889</v>
      </c>
      <c r="C26" s="11">
        <v>0</v>
      </c>
      <c r="D26" s="11">
        <v>0.58638674237063804</v>
      </c>
      <c r="E26" s="12">
        <v>-26.899534883720968</v>
      </c>
      <c r="F26" s="12">
        <v>-5.2750819672130547</v>
      </c>
      <c r="G26" s="11">
        <v>0</v>
      </c>
      <c r="H26" s="12">
        <v>1.0000000000000142</v>
      </c>
      <c r="J26" s="5">
        <v>2027</v>
      </c>
      <c r="K26" s="11">
        <v>31.745509280824038</v>
      </c>
      <c r="L26" s="11">
        <v>0</v>
      </c>
      <c r="M26" s="11">
        <v>0.58638674237063781</v>
      </c>
      <c r="N26" s="12">
        <v>-26.899534883720968</v>
      </c>
      <c r="O26" s="12">
        <v>-5.2750819672130538</v>
      </c>
      <c r="P26" s="11">
        <v>0</v>
      </c>
      <c r="Q26" s="12">
        <v>1.0000000000000142</v>
      </c>
      <c r="S26" s="5">
        <v>2027</v>
      </c>
      <c r="T26" s="11">
        <v>32.571244355189862</v>
      </c>
      <c r="U26" s="11">
        <v>0</v>
      </c>
      <c r="V26" s="11">
        <v>0.58638674237063781</v>
      </c>
      <c r="W26" s="12">
        <v>-26.899534883720968</v>
      </c>
      <c r="X26" s="12">
        <v>-5.2750819672130538</v>
      </c>
      <c r="Y26" s="11">
        <v>0</v>
      </c>
      <c r="Z26" s="12">
        <v>1.0000000000000142</v>
      </c>
      <c r="AB26" s="5">
        <v>2027</v>
      </c>
      <c r="AC26" s="11">
        <v>34.222714503921843</v>
      </c>
      <c r="AD26" s="11">
        <v>0</v>
      </c>
      <c r="AE26" s="11">
        <v>0.58638674237063781</v>
      </c>
      <c r="AF26" s="12">
        <v>-26.899534883720968</v>
      </c>
      <c r="AG26" s="12">
        <v>-5.2750819672130538</v>
      </c>
      <c r="AH26" s="11">
        <v>0</v>
      </c>
      <c r="AI26" s="12">
        <v>1.0000000000000142</v>
      </c>
    </row>
    <row r="27" spans="1:35" x14ac:dyDescent="0.25">
      <c r="A27" s="5">
        <v>2028</v>
      </c>
      <c r="B27" s="11">
        <v>31.236195561622591</v>
      </c>
      <c r="C27" s="11">
        <v>0</v>
      </c>
      <c r="D27" s="11">
        <v>0.58990023291126903</v>
      </c>
      <c r="E27" s="12">
        <v>-21.907973421927096</v>
      </c>
      <c r="F27" s="12">
        <v>-5.1124590163935304</v>
      </c>
      <c r="G27" s="11">
        <v>0</v>
      </c>
      <c r="H27" s="12">
        <v>0.41999999999997328</v>
      </c>
      <c r="J27" s="5">
        <v>2028</v>
      </c>
      <c r="K27" s="11">
        <v>30.519489969975453</v>
      </c>
      <c r="L27" s="11">
        <v>0</v>
      </c>
      <c r="M27" s="11">
        <v>0.58990023291126881</v>
      </c>
      <c r="N27" s="12">
        <v>-21.907973421927096</v>
      </c>
      <c r="O27" s="12">
        <v>-5.1124590163935295</v>
      </c>
      <c r="P27" s="11">
        <v>0</v>
      </c>
      <c r="Q27" s="12">
        <v>0.41999999999997328</v>
      </c>
      <c r="S27" s="5">
        <v>2028</v>
      </c>
      <c r="T27" s="11">
        <v>31.302143214374407</v>
      </c>
      <c r="U27" s="11">
        <v>0</v>
      </c>
      <c r="V27" s="11">
        <v>0.58990023291126881</v>
      </c>
      <c r="W27" s="12">
        <v>-21.907973421927096</v>
      </c>
      <c r="X27" s="12">
        <v>-5.1124590163935295</v>
      </c>
      <c r="Y27" s="11">
        <v>0</v>
      </c>
      <c r="Z27" s="12">
        <v>0.41999999999997328</v>
      </c>
      <c r="AB27" s="5">
        <v>2028</v>
      </c>
      <c r="AC27" s="11">
        <v>32.867449703172483</v>
      </c>
      <c r="AD27" s="11">
        <v>0</v>
      </c>
      <c r="AE27" s="11">
        <v>0.58990023291126881</v>
      </c>
      <c r="AF27" s="12">
        <v>-21.907973421927096</v>
      </c>
      <c r="AG27" s="12">
        <v>-5.1124590163935295</v>
      </c>
      <c r="AH27" s="11">
        <v>0</v>
      </c>
      <c r="AI27" s="12">
        <v>0.41999999999997328</v>
      </c>
    </row>
    <row r="28" spans="1:35" x14ac:dyDescent="0.25">
      <c r="A28" s="5">
        <v>2029</v>
      </c>
      <c r="B28" s="11">
        <v>29.958950480701791</v>
      </c>
      <c r="C28" s="11">
        <v>0</v>
      </c>
      <c r="D28" s="11">
        <v>0.5939422367489271</v>
      </c>
      <c r="E28" s="12">
        <v>-26.56405315614629</v>
      </c>
      <c r="F28" s="12">
        <v>-6.4439344262296565</v>
      </c>
      <c r="G28" s="11">
        <v>0</v>
      </c>
      <c r="H28" s="12">
        <v>0.80000000000001137</v>
      </c>
      <c r="J28" s="5">
        <v>2029</v>
      </c>
      <c r="K28" s="11">
        <v>29.293709338599196</v>
      </c>
      <c r="L28" s="11">
        <v>0</v>
      </c>
      <c r="M28" s="11">
        <v>0.59394223674892677</v>
      </c>
      <c r="N28" s="12">
        <v>-26.56405315614629</v>
      </c>
      <c r="O28" s="12">
        <v>-6.4439344262296547</v>
      </c>
      <c r="P28" s="11">
        <v>0</v>
      </c>
      <c r="Q28" s="12">
        <v>0.80000000000001137</v>
      </c>
      <c r="S28" s="5">
        <v>2029</v>
      </c>
      <c r="T28" s="11">
        <v>30.033280753031228</v>
      </c>
      <c r="U28" s="11">
        <v>0</v>
      </c>
      <c r="V28" s="11">
        <v>0.59394223674892677</v>
      </c>
      <c r="W28" s="12">
        <v>-26.56405315614629</v>
      </c>
      <c r="X28" s="12">
        <v>-6.4439344262296547</v>
      </c>
      <c r="Y28" s="11">
        <v>0</v>
      </c>
      <c r="Z28" s="12">
        <v>0.80000000000001137</v>
      </c>
      <c r="AB28" s="5">
        <v>2029</v>
      </c>
      <c r="AC28" s="11">
        <v>31.512423581895451</v>
      </c>
      <c r="AD28" s="11">
        <v>0</v>
      </c>
      <c r="AE28" s="11">
        <v>0.59394223674892677</v>
      </c>
      <c r="AF28" s="12">
        <v>-26.56405315614629</v>
      </c>
      <c r="AG28" s="12">
        <v>-6.4439344262296547</v>
      </c>
      <c r="AH28" s="11">
        <v>0</v>
      </c>
      <c r="AI28" s="12">
        <v>0.80000000000001137</v>
      </c>
    </row>
    <row r="29" spans="1:35" x14ac:dyDescent="0.25">
      <c r="A29" s="5">
        <v>2030</v>
      </c>
      <c r="B29" s="11">
        <v>15.639066335267929</v>
      </c>
      <c r="C29" s="11">
        <v>0</v>
      </c>
      <c r="D29" s="11">
        <v>0.35872996325684725</v>
      </c>
      <c r="E29" s="12">
        <v>-21.531827242525214</v>
      </c>
      <c r="F29" s="12">
        <v>-6.4337704918032053</v>
      </c>
      <c r="G29" s="11">
        <v>0</v>
      </c>
      <c r="H29" s="12">
        <v>-0.88000000000000966</v>
      </c>
      <c r="J29" s="5">
        <v>2030</v>
      </c>
      <c r="K29" s="11">
        <v>12.662684834539036</v>
      </c>
      <c r="L29" s="11">
        <v>0</v>
      </c>
      <c r="M29" s="11">
        <v>0.35872996325684708</v>
      </c>
      <c r="N29" s="12">
        <v>-21.531827242525214</v>
      </c>
      <c r="O29" s="12">
        <v>-6.4337704918032035</v>
      </c>
      <c r="P29" s="11">
        <v>0</v>
      </c>
      <c r="Q29" s="12">
        <v>-0.88000000000000966</v>
      </c>
      <c r="S29" s="5">
        <v>2030</v>
      </c>
      <c r="T29" s="11">
        <v>12.988655518017765</v>
      </c>
      <c r="U29" s="11">
        <v>0</v>
      </c>
      <c r="V29" s="11">
        <v>0.35872996325684708</v>
      </c>
      <c r="W29" s="12">
        <v>-21.531827242525214</v>
      </c>
      <c r="X29" s="12">
        <v>-6.4337704918032035</v>
      </c>
      <c r="Y29" s="11">
        <v>0</v>
      </c>
      <c r="Z29" s="12">
        <v>-0.88000000000000966</v>
      </c>
      <c r="AB29" s="5">
        <v>2030</v>
      </c>
      <c r="AC29" s="11">
        <v>13.640596884975125</v>
      </c>
      <c r="AD29" s="11">
        <v>0</v>
      </c>
      <c r="AE29" s="11">
        <v>0.35872996325684708</v>
      </c>
      <c r="AF29" s="12">
        <v>-21.531827242525214</v>
      </c>
      <c r="AG29" s="12">
        <v>-6.4337704918032035</v>
      </c>
      <c r="AH29" s="11">
        <v>0</v>
      </c>
      <c r="AI29" s="12">
        <v>-0.88000000000000966</v>
      </c>
    </row>
    <row r="30" spans="1:35" x14ac:dyDescent="0.25">
      <c r="A30" s="5">
        <v>2031</v>
      </c>
      <c r="B30" s="11">
        <v>5.671224515323952</v>
      </c>
      <c r="C30" s="11">
        <v>-0.67158425313874659</v>
      </c>
      <c r="D30" s="11">
        <v>0.37779904320811081</v>
      </c>
      <c r="E30" s="12">
        <v>-19.773089700997417</v>
      </c>
      <c r="F30" s="12">
        <v>-6.7386885245900441</v>
      </c>
      <c r="G30" s="11">
        <v>0</v>
      </c>
      <c r="H30" s="12">
        <v>-9.9999999999909051E-3</v>
      </c>
      <c r="J30" s="5">
        <v>2031</v>
      </c>
      <c r="K30" s="11">
        <v>2.9801773201876256</v>
      </c>
      <c r="L30" s="11">
        <v>-0.63593293502334802</v>
      </c>
      <c r="M30" s="11">
        <v>0.3777990432081107</v>
      </c>
      <c r="N30" s="12">
        <v>-19.773089700997417</v>
      </c>
      <c r="O30" s="12">
        <v>-6.7386885245900423</v>
      </c>
      <c r="P30" s="11">
        <v>0</v>
      </c>
      <c r="Q30" s="12">
        <v>-9.9999999999909051E-3</v>
      </c>
      <c r="S30" s="5">
        <v>2031</v>
      </c>
      <c r="T30" s="11">
        <v>3.0221260993668446</v>
      </c>
      <c r="U30" s="11">
        <v>-0.65424727288622364</v>
      </c>
      <c r="V30" s="11">
        <v>0.3777990432081107</v>
      </c>
      <c r="W30" s="12">
        <v>-19.773089700997417</v>
      </c>
      <c r="X30" s="12">
        <v>-6.7386885245900423</v>
      </c>
      <c r="Y30" s="11">
        <v>0</v>
      </c>
      <c r="Z30" s="12">
        <v>-9.9999999999909051E-3</v>
      </c>
      <c r="AB30" s="5">
        <v>2031</v>
      </c>
      <c r="AC30" s="11">
        <v>3.1060236577249545</v>
      </c>
      <c r="AD30" s="11">
        <v>-0.69087594861197488</v>
      </c>
      <c r="AE30" s="11">
        <v>0.3777990432081107</v>
      </c>
      <c r="AF30" s="12">
        <v>-19.773089700997417</v>
      </c>
      <c r="AG30" s="12">
        <v>-6.7386885245900423</v>
      </c>
      <c r="AH30" s="11">
        <v>0</v>
      </c>
      <c r="AI30" s="12">
        <v>-9.9999999999909051E-3</v>
      </c>
    </row>
    <row r="31" spans="1:35" x14ac:dyDescent="0.25">
      <c r="A31" s="5">
        <v>2032</v>
      </c>
      <c r="B31" s="11">
        <v>5.205410750946867</v>
      </c>
      <c r="C31" s="11">
        <v>-1.3985648413109004</v>
      </c>
      <c r="D31" s="11">
        <v>0.36979700460636405</v>
      </c>
      <c r="E31" s="12">
        <v>-25.028970099667664</v>
      </c>
      <c r="F31" s="12">
        <v>-7.8262295081967679</v>
      </c>
      <c r="G31" s="11">
        <v>0</v>
      </c>
      <c r="H31" s="12">
        <v>0.45000000000000284</v>
      </c>
      <c r="J31" s="5">
        <v>2032</v>
      </c>
      <c r="K31" s="11">
        <v>2.5291851471177642</v>
      </c>
      <c r="L31" s="11">
        <v>-1.3252437587553345</v>
      </c>
      <c r="M31" s="11">
        <v>0.36979700460636389</v>
      </c>
      <c r="N31" s="12">
        <v>-25.028970099667664</v>
      </c>
      <c r="O31" s="12">
        <v>-7.8262295081967661</v>
      </c>
      <c r="P31" s="11">
        <v>0</v>
      </c>
      <c r="Q31" s="12">
        <v>0.45000000000000284</v>
      </c>
      <c r="S31" s="5">
        <v>2032</v>
      </c>
      <c r="T31" s="11">
        <v>2.5580332347404933</v>
      </c>
      <c r="U31" s="11">
        <v>-1.3629162415564338</v>
      </c>
      <c r="V31" s="11">
        <v>0.36979700460636389</v>
      </c>
      <c r="W31" s="12">
        <v>-25.028970099667664</v>
      </c>
      <c r="X31" s="12">
        <v>-7.8262295081967661</v>
      </c>
      <c r="Y31" s="11">
        <v>0</v>
      </c>
      <c r="Z31" s="12">
        <v>0.45000000000000284</v>
      </c>
      <c r="AB31" s="5">
        <v>2032</v>
      </c>
      <c r="AC31" s="11">
        <v>2.6157294099856023</v>
      </c>
      <c r="AD31" s="11">
        <v>-1.4382612071586465</v>
      </c>
      <c r="AE31" s="11">
        <v>0.36979700460636389</v>
      </c>
      <c r="AF31" s="12">
        <v>-25.028970099667664</v>
      </c>
      <c r="AG31" s="12">
        <v>-7.8262295081967661</v>
      </c>
      <c r="AH31" s="11">
        <v>0</v>
      </c>
      <c r="AI31" s="12">
        <v>0.45000000000000284</v>
      </c>
    </row>
    <row r="32" spans="1:35" x14ac:dyDescent="0.25">
      <c r="A32" s="5">
        <v>2033</v>
      </c>
      <c r="B32" s="11">
        <v>4.7082908462529138</v>
      </c>
      <c r="C32" s="11">
        <v>-2.3616585460449642</v>
      </c>
      <c r="D32" s="11">
        <v>0.44577434689430445</v>
      </c>
      <c r="E32" s="12">
        <v>-24.764651162790365</v>
      </c>
      <c r="F32" s="12">
        <v>-8.4360655737704455</v>
      </c>
      <c r="G32" s="11">
        <v>0</v>
      </c>
      <c r="H32" s="12">
        <v>1.269999999999996</v>
      </c>
      <c r="J32" s="5">
        <v>2033</v>
      </c>
      <c r="K32" s="11">
        <v>2.0485432006879165</v>
      </c>
      <c r="L32" s="11">
        <v>-2.2394398170326042</v>
      </c>
      <c r="M32" s="11">
        <v>0.44577434689430423</v>
      </c>
      <c r="N32" s="12">
        <v>-24.764651162790365</v>
      </c>
      <c r="O32" s="12">
        <v>-8.4360655737704437</v>
      </c>
      <c r="P32" s="11">
        <v>0</v>
      </c>
      <c r="Q32" s="12">
        <v>1.269999999999996</v>
      </c>
      <c r="S32" s="5">
        <v>2033</v>
      </c>
      <c r="T32" s="11">
        <v>2.0630078143898647</v>
      </c>
      <c r="U32" s="11">
        <v>-2.3022486453771194</v>
      </c>
      <c r="V32" s="11">
        <v>0.44577434689430423</v>
      </c>
      <c r="W32" s="12">
        <v>-24.764651162790365</v>
      </c>
      <c r="X32" s="12">
        <v>-8.4360655737704437</v>
      </c>
      <c r="Y32" s="11">
        <v>0</v>
      </c>
      <c r="Z32" s="12">
        <v>1.269999999999996</v>
      </c>
      <c r="AB32" s="5">
        <v>2033</v>
      </c>
      <c r="AC32" s="11">
        <v>2.0919370417937397</v>
      </c>
      <c r="AD32" s="11">
        <v>-2.4278663020661782</v>
      </c>
      <c r="AE32" s="11">
        <v>0.44577434689430423</v>
      </c>
      <c r="AF32" s="12">
        <v>-24.764651162790365</v>
      </c>
      <c r="AG32" s="12">
        <v>-8.4360655737704437</v>
      </c>
      <c r="AH32" s="11">
        <v>0</v>
      </c>
      <c r="AI32" s="12">
        <v>1.269999999999996</v>
      </c>
    </row>
    <row r="33" spans="1:35" x14ac:dyDescent="0.25">
      <c r="A33" s="5">
        <v>2034</v>
      </c>
      <c r="B33" s="11">
        <v>4.1822005412451917</v>
      </c>
      <c r="C33" s="11">
        <v>-2.3684292633229234</v>
      </c>
      <c r="D33" s="11">
        <v>0.42673416014778021</v>
      </c>
      <c r="E33" s="12">
        <v>-25.008637873753599</v>
      </c>
      <c r="F33" s="12">
        <v>-8.7104918032783925</v>
      </c>
      <c r="G33" s="11">
        <v>0</v>
      </c>
      <c r="H33" s="12">
        <v>0.38000000000002387</v>
      </c>
      <c r="J33" s="5">
        <v>2034</v>
      </c>
      <c r="K33" s="11">
        <v>1.540456080268821</v>
      </c>
      <c r="L33" s="11">
        <v>-2.2474980418259065</v>
      </c>
      <c r="M33" s="11">
        <v>0.42673416014778004</v>
      </c>
      <c r="N33" s="12">
        <v>-25.008637873753599</v>
      </c>
      <c r="O33" s="12">
        <v>-8.7104918032783907</v>
      </c>
      <c r="P33" s="11">
        <v>0</v>
      </c>
      <c r="Q33" s="12">
        <v>0.38000000000002387</v>
      </c>
      <c r="S33" s="5">
        <v>2034</v>
      </c>
      <c r="T33" s="11">
        <v>1.5393539724711147</v>
      </c>
      <c r="U33" s="11">
        <v>-2.3096589644448784</v>
      </c>
      <c r="V33" s="11">
        <v>0.42673416014778004</v>
      </c>
      <c r="W33" s="12">
        <v>-25.008637873753599</v>
      </c>
      <c r="X33" s="12">
        <v>-8.7104918032783907</v>
      </c>
      <c r="Y33" s="11">
        <v>0</v>
      </c>
      <c r="Z33" s="12">
        <v>0.38000000000002387</v>
      </c>
      <c r="AB33" s="5">
        <v>2034</v>
      </c>
      <c r="AC33" s="11">
        <v>1.5371497568747892</v>
      </c>
      <c r="AD33" s="11">
        <v>-2.4339808096828222</v>
      </c>
      <c r="AE33" s="11">
        <v>0.42673416014778004</v>
      </c>
      <c r="AF33" s="12">
        <v>-25.008637873753599</v>
      </c>
      <c r="AG33" s="12">
        <v>-8.7104918032783907</v>
      </c>
      <c r="AH33" s="11">
        <v>0</v>
      </c>
      <c r="AI33" s="12">
        <v>0.38000000000002387</v>
      </c>
    </row>
    <row r="34" spans="1:35" x14ac:dyDescent="0.25">
      <c r="A34" s="5">
        <v>2035</v>
      </c>
      <c r="B34" s="11">
        <v>3.6294222435816761</v>
      </c>
      <c r="C34" s="11">
        <v>-2.6365493567784597</v>
      </c>
      <c r="D34" s="11">
        <v>0.38771978893003561</v>
      </c>
      <c r="E34" s="12">
        <v>-24.215681063123551</v>
      </c>
      <c r="F34" s="12">
        <v>-9.167868852458998</v>
      </c>
      <c r="G34" s="11">
        <v>0</v>
      </c>
      <c r="H34" s="12">
        <v>0.41000000000002501</v>
      </c>
      <c r="J34" s="5">
        <v>2035</v>
      </c>
      <c r="K34" s="11">
        <v>1.0070909823753651</v>
      </c>
      <c r="L34" s="11">
        <v>-2.5038009037664324</v>
      </c>
      <c r="M34" s="11">
        <v>0.38771978893003545</v>
      </c>
      <c r="N34" s="12">
        <v>-24.215681063123551</v>
      </c>
      <c r="O34" s="12">
        <v>-9.1678688524589962</v>
      </c>
      <c r="P34" s="11">
        <v>0</v>
      </c>
      <c r="Q34" s="12">
        <v>0.41000000000002501</v>
      </c>
      <c r="S34" s="5">
        <v>2035</v>
      </c>
      <c r="T34" s="11">
        <v>0.98932953070071628</v>
      </c>
      <c r="U34" s="11">
        <v>-2.572052681631618</v>
      </c>
      <c r="V34" s="11">
        <v>0.38771978893003545</v>
      </c>
      <c r="W34" s="12">
        <v>-24.215681063123551</v>
      </c>
      <c r="X34" s="12">
        <v>-9.1678688524589962</v>
      </c>
      <c r="Y34" s="11">
        <v>0</v>
      </c>
      <c r="Z34" s="12">
        <v>0.41000000000002501</v>
      </c>
      <c r="AB34" s="5">
        <v>2035</v>
      </c>
      <c r="AC34" s="11">
        <v>0.95380662735029043</v>
      </c>
      <c r="AD34" s="11">
        <v>-2.7085562373620178</v>
      </c>
      <c r="AE34" s="11">
        <v>0.38771978893003545</v>
      </c>
      <c r="AF34" s="12">
        <v>-24.215681063123551</v>
      </c>
      <c r="AG34" s="12">
        <v>-9.1678688524589962</v>
      </c>
      <c r="AH34" s="11">
        <v>0</v>
      </c>
      <c r="AI34" s="12">
        <v>0.41000000000002501</v>
      </c>
    </row>
    <row r="35" spans="1:35" x14ac:dyDescent="0.25">
      <c r="A35" s="5">
        <v>2036</v>
      </c>
      <c r="B35" s="11">
        <v>3.0528858585623726</v>
      </c>
      <c r="C35" s="11">
        <v>-2.698156397484297</v>
      </c>
      <c r="D35" s="11">
        <v>0.49021934904917686</v>
      </c>
      <c r="E35" s="12">
        <v>-26.360730897010264</v>
      </c>
      <c r="F35" s="12">
        <v>-10.316393442623044</v>
      </c>
      <c r="G35" s="11">
        <v>0</v>
      </c>
      <c r="H35" s="12">
        <v>0.14000000000001478</v>
      </c>
      <c r="J35" s="5">
        <v>2036</v>
      </c>
      <c r="K35" s="11">
        <v>0.45124592674794872</v>
      </c>
      <c r="L35" s="11">
        <v>-2.5642792774762029</v>
      </c>
      <c r="M35" s="11">
        <v>0.49021934904917669</v>
      </c>
      <c r="N35" s="12">
        <v>-26.360730897010264</v>
      </c>
      <c r="O35" s="12">
        <v>-10.316393442623042</v>
      </c>
      <c r="P35" s="11">
        <v>0</v>
      </c>
      <c r="Q35" s="12">
        <v>0.14000000000001478</v>
      </c>
      <c r="S35" s="5">
        <v>2036</v>
      </c>
      <c r="T35" s="11">
        <v>0.41584014405518099</v>
      </c>
      <c r="U35" s="11">
        <v>-2.6331297220940542</v>
      </c>
      <c r="V35" s="11">
        <v>0.49021934904917669</v>
      </c>
      <c r="W35" s="12">
        <v>-26.360730897010264</v>
      </c>
      <c r="X35" s="12">
        <v>-10.316393442623042</v>
      </c>
      <c r="Y35" s="11">
        <v>0</v>
      </c>
      <c r="Z35" s="12">
        <v>0.14000000000001478</v>
      </c>
      <c r="AB35" s="5">
        <v>2036</v>
      </c>
      <c r="AC35" s="11">
        <v>0.34502857867073289</v>
      </c>
      <c r="AD35" s="11">
        <v>-2.7708306113298136</v>
      </c>
      <c r="AE35" s="11">
        <v>0.49021934904917669</v>
      </c>
      <c r="AF35" s="12">
        <v>-26.360730897010264</v>
      </c>
      <c r="AG35" s="12">
        <v>-10.316393442623042</v>
      </c>
      <c r="AH35" s="11">
        <v>0</v>
      </c>
      <c r="AI35" s="12">
        <v>0.14000000000001478</v>
      </c>
    </row>
    <row r="36" spans="1:35" x14ac:dyDescent="0.25">
      <c r="A36" s="5">
        <v>2037</v>
      </c>
      <c r="B36" s="11">
        <v>2.4555364216024786</v>
      </c>
      <c r="C36" s="11">
        <v>-2.7815794099533946</v>
      </c>
      <c r="D36" s="11">
        <v>0.42662454873848393</v>
      </c>
      <c r="E36" s="12">
        <v>-23.39222591362056</v>
      </c>
      <c r="F36" s="12">
        <v>-9.7167213114753537</v>
      </c>
      <c r="G36" s="11">
        <v>0</v>
      </c>
      <c r="H36" s="12">
        <v>-1.3799999999999955</v>
      </c>
      <c r="J36" s="5">
        <v>2037</v>
      </c>
      <c r="K36" s="11">
        <v>-0.1242952439258045</v>
      </c>
      <c r="L36" s="11">
        <v>-2.6456626529886194</v>
      </c>
      <c r="M36" s="11">
        <v>0.42662454873848377</v>
      </c>
      <c r="N36" s="12">
        <v>-23.39222591362056</v>
      </c>
      <c r="O36" s="12">
        <v>-9.7167213114753519</v>
      </c>
      <c r="P36" s="11">
        <v>0</v>
      </c>
      <c r="Q36" s="12">
        <v>-1.3799999999999955</v>
      </c>
      <c r="S36" s="5">
        <v>2037</v>
      </c>
      <c r="T36" s="11">
        <v>-0.17820802661885324</v>
      </c>
      <c r="U36" s="11">
        <v>-2.7155825659025936</v>
      </c>
      <c r="V36" s="11">
        <v>0.42662454873848377</v>
      </c>
      <c r="W36" s="12">
        <v>-23.39222591362056</v>
      </c>
      <c r="X36" s="12">
        <v>-9.7167213114753519</v>
      </c>
      <c r="Y36" s="11">
        <v>0</v>
      </c>
      <c r="Z36" s="12">
        <v>-1.3799999999999955</v>
      </c>
      <c r="AB36" s="5">
        <v>2037</v>
      </c>
      <c r="AC36" s="11">
        <v>-0.28603359200452677</v>
      </c>
      <c r="AD36" s="11">
        <v>-2.8554223917304284</v>
      </c>
      <c r="AE36" s="11">
        <v>0.42662454873848377</v>
      </c>
      <c r="AF36" s="12">
        <v>-23.39222591362056</v>
      </c>
      <c r="AG36" s="12">
        <v>-9.7167213114753519</v>
      </c>
      <c r="AH36" s="11">
        <v>0</v>
      </c>
      <c r="AI36" s="12">
        <v>-1.3799999999999955</v>
      </c>
    </row>
    <row r="37" spans="1:35" x14ac:dyDescent="0.25">
      <c r="A37" s="5">
        <v>2038</v>
      </c>
      <c r="B37" s="11">
        <v>1.8469381257544102</v>
      </c>
      <c r="C37" s="11">
        <v>-4.5905285237769249</v>
      </c>
      <c r="D37" s="11">
        <v>0.38386438638546061</v>
      </c>
      <c r="E37" s="12">
        <v>-30.142524916943152</v>
      </c>
      <c r="F37" s="12">
        <v>-13.335081967213004</v>
      </c>
      <c r="G37" s="11">
        <v>0</v>
      </c>
      <c r="H37" s="12">
        <v>2.0499999999999829</v>
      </c>
      <c r="J37" s="5">
        <v>2038</v>
      </c>
      <c r="K37" s="11">
        <v>-0.71048178085542923</v>
      </c>
      <c r="L37" s="11">
        <v>-4.3698715953390206</v>
      </c>
      <c r="M37" s="11">
        <v>0.38386438638546044</v>
      </c>
      <c r="N37" s="12">
        <v>-30.142524916943152</v>
      </c>
      <c r="O37" s="12">
        <v>-13.335081967213002</v>
      </c>
      <c r="P37" s="11">
        <v>0</v>
      </c>
      <c r="Q37" s="12">
        <v>2.0499999999999829</v>
      </c>
      <c r="S37" s="5">
        <v>2038</v>
      </c>
      <c r="T37" s="11">
        <v>-0.78336814319833414</v>
      </c>
      <c r="U37" s="11">
        <v>-4.4834214814590041</v>
      </c>
      <c r="V37" s="11">
        <v>0.38386438638546044</v>
      </c>
      <c r="W37" s="12">
        <v>-30.142524916943152</v>
      </c>
      <c r="X37" s="12">
        <v>-13.335081967213002</v>
      </c>
      <c r="Y37" s="11">
        <v>0</v>
      </c>
      <c r="Z37" s="12">
        <v>2.0499999999999829</v>
      </c>
      <c r="AB37" s="5">
        <v>2038</v>
      </c>
      <c r="AC37" s="11">
        <v>-0.92914086788473904</v>
      </c>
      <c r="AD37" s="11">
        <v>-4.7105212536989711</v>
      </c>
      <c r="AE37" s="11">
        <v>0.38386438638546044</v>
      </c>
      <c r="AF37" s="12">
        <v>-30.142524916943152</v>
      </c>
      <c r="AG37" s="12">
        <v>-13.335081967213002</v>
      </c>
      <c r="AH37" s="11">
        <v>0</v>
      </c>
      <c r="AI37" s="12">
        <v>2.0499999999999829</v>
      </c>
    </row>
    <row r="38" spans="1:35" x14ac:dyDescent="0.25">
      <c r="A38" s="5">
        <v>2039</v>
      </c>
      <c r="B38" s="11">
        <v>1.2367075469997206</v>
      </c>
      <c r="C38" s="11">
        <v>-4.4533578097674535</v>
      </c>
      <c r="D38" s="11">
        <v>0.5191953248522434</v>
      </c>
      <c r="E38" s="12">
        <v>-30.020531561462459</v>
      </c>
      <c r="F38" s="12">
        <v>-14.331147540983977</v>
      </c>
      <c r="G38" s="11">
        <v>0</v>
      </c>
      <c r="H38" s="12">
        <v>1.1899999999999977</v>
      </c>
      <c r="J38" s="5">
        <v>2039</v>
      </c>
      <c r="K38" s="11">
        <v>-1.2982146119173292</v>
      </c>
      <c r="L38" s="11">
        <v>-4.2431178800586054</v>
      </c>
      <c r="M38" s="11">
        <v>0.51919532485224318</v>
      </c>
      <c r="N38" s="12">
        <v>-30.020531561462459</v>
      </c>
      <c r="O38" s="12">
        <v>-14.331147540983974</v>
      </c>
      <c r="P38" s="11">
        <v>0</v>
      </c>
      <c r="Q38" s="12">
        <v>1.1899999999999977</v>
      </c>
      <c r="S38" s="5">
        <v>2039</v>
      </c>
      <c r="T38" s="11">
        <v>-1.3901414756868711</v>
      </c>
      <c r="U38" s="11">
        <v>-4.3513466073229665</v>
      </c>
      <c r="V38" s="11">
        <v>0.51919532485224318</v>
      </c>
      <c r="W38" s="12">
        <v>-30.020531561462459</v>
      </c>
      <c r="X38" s="12">
        <v>-14.331147540983974</v>
      </c>
      <c r="Y38" s="11">
        <v>0</v>
      </c>
      <c r="Z38" s="12">
        <v>1.1899999999999977</v>
      </c>
      <c r="AB38" s="5">
        <v>2039</v>
      </c>
      <c r="AC38" s="11">
        <v>-1.5739952032259477</v>
      </c>
      <c r="AD38" s="11">
        <v>-4.5678040618516889</v>
      </c>
      <c r="AE38" s="11">
        <v>0.51919532485224318</v>
      </c>
      <c r="AF38" s="12">
        <v>-30.020531561462459</v>
      </c>
      <c r="AG38" s="12">
        <v>-14.331147540983974</v>
      </c>
      <c r="AH38" s="11">
        <v>0</v>
      </c>
      <c r="AI38" s="12">
        <v>1.1899999999999977</v>
      </c>
    </row>
    <row r="39" spans="1:35" x14ac:dyDescent="0.25">
      <c r="A39" s="5">
        <v>2040</v>
      </c>
      <c r="B39" s="11">
        <v>0.62656227583491275</v>
      </c>
      <c r="C39" s="11">
        <v>-5.5439370779537285</v>
      </c>
      <c r="D39" s="11">
        <v>0.47962933079782982</v>
      </c>
      <c r="E39" s="12">
        <v>-32.094418604650869</v>
      </c>
      <c r="F39" s="12">
        <v>-17.227868852458833</v>
      </c>
      <c r="G39" s="11">
        <v>0</v>
      </c>
      <c r="H39" s="12">
        <v>0.89000000000001478</v>
      </c>
      <c r="J39" s="5">
        <v>2040</v>
      </c>
      <c r="K39" s="11">
        <v>-1.8858599357708206</v>
      </c>
      <c r="L39" s="11">
        <v>-5.2873863511277932</v>
      </c>
      <c r="M39" s="11">
        <v>0.47962933079782966</v>
      </c>
      <c r="N39" s="12">
        <v>-32.094418604650869</v>
      </c>
      <c r="O39" s="12">
        <v>-17.22786885245883</v>
      </c>
      <c r="P39" s="11">
        <v>0</v>
      </c>
      <c r="Q39" s="12">
        <v>0.89000000000001478</v>
      </c>
      <c r="S39" s="5">
        <v>2040</v>
      </c>
      <c r="T39" s="11">
        <v>-1.9968273009668076</v>
      </c>
      <c r="U39" s="11">
        <v>-5.4195095932620916</v>
      </c>
      <c r="V39" s="11">
        <v>0.47962933079782966</v>
      </c>
      <c r="W39" s="12">
        <v>-32.094418604650869</v>
      </c>
      <c r="X39" s="12">
        <v>-17.22786885245883</v>
      </c>
      <c r="Y39" s="11">
        <v>0</v>
      </c>
      <c r="Z39" s="12">
        <v>0.89000000000001478</v>
      </c>
      <c r="AB39" s="5">
        <v>2040</v>
      </c>
      <c r="AC39" s="11">
        <v>-2.2187620313585423</v>
      </c>
      <c r="AD39" s="11">
        <v>-5.6837560775305747</v>
      </c>
      <c r="AE39" s="11">
        <v>0.47962933079782966</v>
      </c>
      <c r="AF39" s="12">
        <v>-32.094418604650869</v>
      </c>
      <c r="AG39" s="12">
        <v>-17.22786885245883</v>
      </c>
      <c r="AH39" s="11">
        <v>0</v>
      </c>
      <c r="AI39" s="12">
        <v>0.89000000000001478</v>
      </c>
    </row>
    <row r="40" spans="1:35" x14ac:dyDescent="0.25">
      <c r="A40" s="5">
        <v>2041</v>
      </c>
      <c r="B40" s="11">
        <v>9.1297485648859783E-2</v>
      </c>
      <c r="C40" s="11">
        <v>-8.1795498602979251</v>
      </c>
      <c r="D40" s="11">
        <v>-0.12972907423575622</v>
      </c>
      <c r="E40" s="12">
        <v>-31.464119601329642</v>
      </c>
      <c r="F40" s="12">
        <v>-17.085573770492211</v>
      </c>
      <c r="G40" s="11">
        <v>0</v>
      </c>
      <c r="H40" s="12">
        <v>2.0699999999999932</v>
      </c>
      <c r="J40" s="5">
        <v>2041</v>
      </c>
      <c r="K40" s="11">
        <v>-2.3965905941151555</v>
      </c>
      <c r="L40" s="11">
        <v>-7.809363744617599</v>
      </c>
      <c r="M40" s="11">
        <v>-0.12972907423575616</v>
      </c>
      <c r="N40" s="12">
        <v>-31.464119601329642</v>
      </c>
      <c r="O40" s="12">
        <v>-17.085573770492207</v>
      </c>
      <c r="P40" s="11">
        <v>0</v>
      </c>
      <c r="Q40" s="12">
        <v>2.0699999999999932</v>
      </c>
      <c r="S40" s="5">
        <v>2041</v>
      </c>
      <c r="T40" s="11">
        <v>-2.5265984607375538</v>
      </c>
      <c r="U40" s="11">
        <v>-8.0000982787232715</v>
      </c>
      <c r="V40" s="11">
        <v>-0.12972907423575616</v>
      </c>
      <c r="W40" s="12">
        <v>-31.464119601329642</v>
      </c>
      <c r="X40" s="12">
        <v>-17.085573770492207</v>
      </c>
      <c r="Y40" s="11">
        <v>0</v>
      </c>
      <c r="Z40" s="12">
        <v>2.0699999999999932</v>
      </c>
      <c r="AB40" s="5">
        <v>2041</v>
      </c>
      <c r="AC40" s="11">
        <v>-2.7866141939819467</v>
      </c>
      <c r="AD40" s="11">
        <v>-8.3815673469345029</v>
      </c>
      <c r="AE40" s="11">
        <v>-0.12972907423575616</v>
      </c>
      <c r="AF40" s="12">
        <v>-31.464119601329642</v>
      </c>
      <c r="AG40" s="12">
        <v>-17.085573770492207</v>
      </c>
      <c r="AH40" s="11">
        <v>0</v>
      </c>
      <c r="AI40" s="12">
        <v>2.0699999999999932</v>
      </c>
    </row>
    <row r="41" spans="1:35" x14ac:dyDescent="0.25">
      <c r="A41" s="5">
        <v>2042</v>
      </c>
      <c r="B41" s="11">
        <v>-0.29445236217032916</v>
      </c>
      <c r="C41" s="11">
        <v>-8.2249113042721547</v>
      </c>
      <c r="D41" s="11">
        <v>0.55170602414207004</v>
      </c>
      <c r="E41" s="12">
        <v>-28.088970099666959</v>
      </c>
      <c r="F41" s="12">
        <v>-15.987868852458574</v>
      </c>
      <c r="G41" s="11">
        <v>0</v>
      </c>
      <c r="H41" s="12">
        <v>1.789999999999992</v>
      </c>
      <c r="J41" s="5">
        <v>2042</v>
      </c>
      <c r="K41" s="11">
        <v>-2.7537446073650687</v>
      </c>
      <c r="L41" s="11">
        <v>-7.8618487732009044</v>
      </c>
      <c r="M41" s="11">
        <v>0.55170602414206982</v>
      </c>
      <c r="N41" s="12">
        <v>-28.088970099666959</v>
      </c>
      <c r="O41" s="12">
        <v>-15.98786885245857</v>
      </c>
      <c r="P41" s="11">
        <v>0</v>
      </c>
      <c r="Q41" s="12">
        <v>1.789999999999992</v>
      </c>
      <c r="S41" s="5">
        <v>2042</v>
      </c>
      <c r="T41" s="11">
        <v>-2.9027929754139188</v>
      </c>
      <c r="U41" s="11">
        <v>-8.0490134960518844</v>
      </c>
      <c r="V41" s="11">
        <v>0.55170602414206982</v>
      </c>
      <c r="W41" s="12">
        <v>-28.088970099666959</v>
      </c>
      <c r="X41" s="12">
        <v>-15.98786885245857</v>
      </c>
      <c r="Y41" s="11">
        <v>0</v>
      </c>
      <c r="Z41" s="12">
        <v>1.789999999999992</v>
      </c>
      <c r="AB41" s="5">
        <v>2042</v>
      </c>
      <c r="AC41" s="11">
        <v>-3.200889711511175</v>
      </c>
      <c r="AD41" s="11">
        <v>-8.4233429417537309</v>
      </c>
      <c r="AE41" s="11">
        <v>0.55170602414206982</v>
      </c>
      <c r="AF41" s="12">
        <v>-28.088970099666959</v>
      </c>
      <c r="AG41" s="12">
        <v>-15.98786885245857</v>
      </c>
      <c r="AH41" s="11">
        <v>0</v>
      </c>
      <c r="AI41" s="12">
        <v>1.789999999999992</v>
      </c>
    </row>
    <row r="42" spans="1:35" x14ac:dyDescent="0.25">
      <c r="A42" s="5">
        <v>2043</v>
      </c>
      <c r="B42" s="11">
        <v>-0.679993810956384</v>
      </c>
      <c r="C42" s="11">
        <v>-8.0291913766486687</v>
      </c>
      <c r="D42" s="11">
        <v>0.50371283380986798</v>
      </c>
      <c r="E42" s="12">
        <v>-34.371627906978077</v>
      </c>
      <c r="F42" s="12">
        <v>-20.978360655737113</v>
      </c>
      <c r="G42" s="11">
        <v>0</v>
      </c>
      <c r="H42" s="12">
        <v>3.9700000000000273</v>
      </c>
      <c r="J42" s="5">
        <v>2043</v>
      </c>
      <c r="K42" s="11">
        <v>-3.1106846371077674</v>
      </c>
      <c r="L42" s="11">
        <v>-7.684622238200518</v>
      </c>
      <c r="M42" s="11">
        <v>0.50371283380986775</v>
      </c>
      <c r="N42" s="12">
        <v>-34.371627906978077</v>
      </c>
      <c r="O42" s="12">
        <v>-20.978360655737109</v>
      </c>
      <c r="P42" s="11">
        <v>0</v>
      </c>
      <c r="Q42" s="12">
        <v>3.9700000000000273</v>
      </c>
      <c r="S42" s="5">
        <v>2043</v>
      </c>
      <c r="T42" s="11">
        <v>-3.2787735065830423</v>
      </c>
      <c r="U42" s="11">
        <v>-7.8623640140497173</v>
      </c>
      <c r="V42" s="11">
        <v>0.50371283380986775</v>
      </c>
      <c r="W42" s="12">
        <v>-34.371627906978077</v>
      </c>
      <c r="X42" s="12">
        <v>-20.978360655737109</v>
      </c>
      <c r="Y42" s="11">
        <v>0</v>
      </c>
      <c r="Z42" s="12">
        <v>3.9700000000000273</v>
      </c>
      <c r="AB42" s="5">
        <v>2043</v>
      </c>
      <c r="AC42" s="11">
        <v>-3.6149512455327448</v>
      </c>
      <c r="AD42" s="11">
        <v>-8.2178475657481158</v>
      </c>
      <c r="AE42" s="11">
        <v>0.50371283380986775</v>
      </c>
      <c r="AF42" s="12">
        <v>-34.371627906978077</v>
      </c>
      <c r="AG42" s="12">
        <v>-20.978360655737109</v>
      </c>
      <c r="AH42" s="11">
        <v>0</v>
      </c>
      <c r="AI42" s="12">
        <v>3.9700000000000273</v>
      </c>
    </row>
    <row r="43" spans="1:35" x14ac:dyDescent="0.25">
      <c r="A43" s="5">
        <v>2044</v>
      </c>
      <c r="B43" s="11">
        <v>-1.0652815138634426</v>
      </c>
      <c r="C43" s="11">
        <v>-8.144791780724745</v>
      </c>
      <c r="D43" s="11">
        <v>0.44934773802626499</v>
      </c>
      <c r="E43" s="12">
        <v>-34.869767441861576</v>
      </c>
      <c r="F43" s="12">
        <v>-22.757049180327279</v>
      </c>
      <c r="G43" s="11">
        <v>0</v>
      </c>
      <c r="H43" s="12">
        <v>4.8000000000000114</v>
      </c>
      <c r="J43" s="5">
        <v>2044</v>
      </c>
      <c r="K43" s="11">
        <v>-3.4673640463133877</v>
      </c>
      <c r="L43" s="11">
        <v>-7.8063082659252814</v>
      </c>
      <c r="M43" s="11">
        <v>0.44934773802626482</v>
      </c>
      <c r="N43" s="12">
        <v>-34.869767441861576</v>
      </c>
      <c r="O43" s="12">
        <v>-22.757049180327272</v>
      </c>
      <c r="P43" s="11">
        <v>0</v>
      </c>
      <c r="Q43" s="12">
        <v>4.8000000000000114</v>
      </c>
      <c r="S43" s="5">
        <v>2044</v>
      </c>
      <c r="T43" s="11">
        <v>-3.6544934172144652</v>
      </c>
      <c r="U43" s="11">
        <v>-7.9810384986705003</v>
      </c>
      <c r="V43" s="11">
        <v>0.44934773802626482</v>
      </c>
      <c r="W43" s="12">
        <v>-34.869767441861576</v>
      </c>
      <c r="X43" s="12">
        <v>-22.757049180327272</v>
      </c>
      <c r="Y43" s="11">
        <v>0</v>
      </c>
      <c r="Z43" s="12">
        <v>4.8000000000000114</v>
      </c>
      <c r="AB43" s="5">
        <v>2044</v>
      </c>
      <c r="AC43" s="11">
        <v>-4.0287521590174347</v>
      </c>
      <c r="AD43" s="11">
        <v>-8.3304989641612792</v>
      </c>
      <c r="AE43" s="11">
        <v>0.44934773802626482</v>
      </c>
      <c r="AF43" s="12">
        <v>-34.869767441861576</v>
      </c>
      <c r="AG43" s="12">
        <v>-22.757049180327272</v>
      </c>
      <c r="AH43" s="11">
        <v>0</v>
      </c>
      <c r="AI43" s="12">
        <v>4.8000000000000114</v>
      </c>
    </row>
    <row r="44" spans="1:35" x14ac:dyDescent="0.25">
      <c r="A44" s="5">
        <v>2045</v>
      </c>
      <c r="B44" s="11">
        <v>-1.4560053889996609</v>
      </c>
      <c r="C44" s="11">
        <v>-8.0720572047397354</v>
      </c>
      <c r="D44" s="11">
        <v>0.47781042165008597</v>
      </c>
      <c r="E44" s="12">
        <v>-34.869767441861576</v>
      </c>
      <c r="F44" s="12">
        <v>-22.757049180327279</v>
      </c>
      <c r="G44" s="11">
        <v>0</v>
      </c>
      <c r="H44" s="12">
        <v>4.8000000000000114</v>
      </c>
      <c r="J44" s="5">
        <v>2045</v>
      </c>
      <c r="K44" s="11">
        <v>-3.8291697651771091</v>
      </c>
      <c r="L44" s="11">
        <v>-7.7487607030882373</v>
      </c>
      <c r="M44" s="11">
        <v>0.4778104216500858</v>
      </c>
      <c r="N44" s="12">
        <v>-34.869767441861576</v>
      </c>
      <c r="O44" s="12">
        <v>-22.757049180327272</v>
      </c>
      <c r="P44" s="11">
        <v>0</v>
      </c>
      <c r="Q44" s="12">
        <v>4.8000000000000114</v>
      </c>
      <c r="S44" s="5">
        <v>2045</v>
      </c>
      <c r="T44" s="11">
        <v>-4.0355684702824313</v>
      </c>
      <c r="U44" s="11">
        <v>-7.9157963446964459</v>
      </c>
      <c r="V44" s="11">
        <v>0.4778104216500858</v>
      </c>
      <c r="W44" s="12">
        <v>-34.869767441861576</v>
      </c>
      <c r="X44" s="12">
        <v>-22.757049180327272</v>
      </c>
      <c r="Y44" s="11">
        <v>0</v>
      </c>
      <c r="Z44" s="12">
        <v>4.8000000000000114</v>
      </c>
      <c r="AB44" s="5">
        <v>2045</v>
      </c>
      <c r="AC44" s="11">
        <v>-4.4483658804935606</v>
      </c>
      <c r="AD44" s="11">
        <v>-8.2498676279132042</v>
      </c>
      <c r="AE44" s="11">
        <v>0.4778104216500858</v>
      </c>
      <c r="AF44" s="12">
        <v>-34.869767441861576</v>
      </c>
      <c r="AG44" s="12">
        <v>-22.757049180327272</v>
      </c>
      <c r="AH44" s="11">
        <v>0</v>
      </c>
      <c r="AI44" s="12">
        <v>4.8000000000000114</v>
      </c>
    </row>
    <row r="45" spans="1:35" x14ac:dyDescent="0.25">
      <c r="A45" s="5">
        <v>2046</v>
      </c>
      <c r="B45" s="11">
        <v>-4.8985854528588897</v>
      </c>
      <c r="C45" s="11">
        <v>-7.5434123758202531</v>
      </c>
      <c r="D45" s="11">
        <v>0.41316356633394158</v>
      </c>
      <c r="E45" s="12">
        <v>-34.869767441861576</v>
      </c>
      <c r="F45" s="12">
        <v>-22.757049180327279</v>
      </c>
      <c r="G45" s="11">
        <v>0</v>
      </c>
      <c r="H45" s="12">
        <v>4.8000000000000114</v>
      </c>
      <c r="J45" s="5">
        <v>2046</v>
      </c>
      <c r="K45" s="11">
        <v>-7.3296121765775055</v>
      </c>
      <c r="L45" s="11">
        <v>-7.2539917103522384</v>
      </c>
      <c r="M45" s="11">
        <v>0.41316356633394141</v>
      </c>
      <c r="N45" s="12">
        <v>-34.869767441861576</v>
      </c>
      <c r="O45" s="12">
        <v>-22.757049180327272</v>
      </c>
      <c r="P45" s="11">
        <v>0</v>
      </c>
      <c r="Q45" s="12">
        <v>4.8000000000000114</v>
      </c>
      <c r="S45" s="5">
        <v>2046</v>
      </c>
      <c r="T45" s="11">
        <v>-7.5533452221484945</v>
      </c>
      <c r="U45" s="11">
        <v>-7.4036822379399609</v>
      </c>
      <c r="V45" s="11">
        <v>0.41316356633394141</v>
      </c>
      <c r="W45" s="12">
        <v>-34.869767441861576</v>
      </c>
      <c r="X45" s="12">
        <v>-22.757049180327272</v>
      </c>
      <c r="Y45" s="11">
        <v>0</v>
      </c>
      <c r="Z45" s="12">
        <v>4.8000000000000114</v>
      </c>
      <c r="AB45" s="5">
        <v>2046</v>
      </c>
      <c r="AC45" s="11">
        <v>-8.0008113132905265</v>
      </c>
      <c r="AD45" s="11">
        <v>-7.7030632931150649</v>
      </c>
      <c r="AE45" s="11">
        <v>0.41316356633394141</v>
      </c>
      <c r="AF45" s="12">
        <v>-34.869767441861576</v>
      </c>
      <c r="AG45" s="12">
        <v>-22.757049180327272</v>
      </c>
      <c r="AH45" s="11">
        <v>0</v>
      </c>
      <c r="AI45" s="12">
        <v>4.8000000000000114</v>
      </c>
    </row>
    <row r="46" spans="1:35" x14ac:dyDescent="0.25">
      <c r="J46" s="2"/>
      <c r="S46" s="2"/>
      <c r="AB46" s="2"/>
    </row>
    <row r="47" spans="1:35" x14ac:dyDescent="0.25">
      <c r="A47" s="2" t="s">
        <v>1</v>
      </c>
      <c r="B47" s="11">
        <f t="shared" ref="B47:H47" si="0">NPV(0.0754,B15:B45)+B14</f>
        <v>341.86234807955572</v>
      </c>
      <c r="C47" s="11">
        <f t="shared" si="0"/>
        <v>-12.288626477592894</v>
      </c>
      <c r="D47" s="11">
        <f t="shared" si="0"/>
        <v>4.9106208585995725</v>
      </c>
      <c r="E47" s="11">
        <f t="shared" si="0"/>
        <v>-305.8709479556403</v>
      </c>
      <c r="F47" s="11">
        <f>NPV(0.0754,F15:F45)+F14</f>
        <v>-61.760149190094523</v>
      </c>
      <c r="G47" s="11">
        <f>NPV(0.0754,G15:G45)+G14</f>
        <v>-5.4287422613426504</v>
      </c>
      <c r="H47" s="11">
        <f t="shared" si="0"/>
        <v>12.131038638583799</v>
      </c>
      <c r="J47" s="2" t="s">
        <v>1</v>
      </c>
      <c r="K47" s="11">
        <f>NPV(0.0694,K15:K45)+K14</f>
        <v>334.85942886786592</v>
      </c>
      <c r="L47" s="11">
        <f t="shared" ref="L47:Q47" si="1">NPV(0.0694,L15:L45)+L14</f>
        <v>-13.473232965441241</v>
      </c>
      <c r="M47" s="11">
        <f t="shared" si="1"/>
        <v>5.2423816699352654</v>
      </c>
      <c r="N47" s="11">
        <f t="shared" si="1"/>
        <v>-326.50967149235726</v>
      </c>
      <c r="O47" s="11">
        <f t="shared" si="1"/>
        <v>-68.579397846250728</v>
      </c>
      <c r="P47" s="11">
        <f t="shared" si="1"/>
        <v>-5.5558930057164382</v>
      </c>
      <c r="Q47" s="11">
        <f t="shared" si="1"/>
        <v>13.04294776991475</v>
      </c>
      <c r="S47" s="2" t="s">
        <v>1</v>
      </c>
      <c r="T47" s="11">
        <f>NPV(0.0724,T15:T45)+T14</f>
        <v>338.39387760003422</v>
      </c>
      <c r="U47" s="11">
        <f t="shared" ref="U47:Z47" si="2">NPV(0.0724,U15:U45)+U14</f>
        <v>-12.877528866602614</v>
      </c>
      <c r="V47" s="11">
        <f t="shared" si="2"/>
        <v>5.072470396204162</v>
      </c>
      <c r="W47" s="11">
        <f t="shared" si="2"/>
        <v>-315.92860136417164</v>
      </c>
      <c r="X47" s="11">
        <f t="shared" si="2"/>
        <v>-65.059955791279307</v>
      </c>
      <c r="Y47" s="11">
        <f t="shared" si="2"/>
        <v>-5.4917907589644734</v>
      </c>
      <c r="Z47" s="11">
        <f t="shared" si="2"/>
        <v>12.573051729608206</v>
      </c>
      <c r="AB47" s="2" t="s">
        <v>1</v>
      </c>
      <c r="AC47" s="11">
        <f>NPV(0.0783,AC15:AC45)+AC14</f>
        <v>345.22853786209436</v>
      </c>
      <c r="AD47" s="11">
        <f t="shared" ref="AD47:AI47" si="3">NPV(0.0783,AD15:AD45)+AD14</f>
        <v>-11.783996678532862</v>
      </c>
      <c r="AE47" s="11">
        <f t="shared" si="3"/>
        <v>4.761382307242366</v>
      </c>
      <c r="AF47" s="11">
        <f t="shared" si="3"/>
        <v>-296.61565298047759</v>
      </c>
      <c r="AG47" s="11">
        <f t="shared" si="3"/>
        <v>-58.764617578578822</v>
      </c>
      <c r="AH47" s="11">
        <f t="shared" si="3"/>
        <v>-5.3687762306806315</v>
      </c>
      <c r="AI47" s="11">
        <f t="shared" si="3"/>
        <v>11.728345307670173</v>
      </c>
    </row>
    <row r="48" spans="1:35" x14ac:dyDescent="0.25">
      <c r="J48" s="2"/>
      <c r="S48" s="2"/>
      <c r="AB48" s="2"/>
    </row>
    <row r="49" spans="1:29" x14ac:dyDescent="0.25">
      <c r="A49" s="2" t="s">
        <v>10</v>
      </c>
      <c r="B49" s="14">
        <f>SUM(B47:H47)</f>
        <v>-26.444458307931274</v>
      </c>
      <c r="J49" s="2" t="s">
        <v>10</v>
      </c>
      <c r="K49" s="14">
        <f>SUM(K47:Q47)</f>
        <v>-60.973437002049764</v>
      </c>
      <c r="S49" s="2" t="s">
        <v>10</v>
      </c>
      <c r="T49" s="14">
        <f>SUM(T47:Z47)</f>
        <v>-43.318477055171471</v>
      </c>
      <c r="AB49" s="2" t="s">
        <v>10</v>
      </c>
      <c r="AC49" s="14">
        <f>SUM(AC47:AI47)</f>
        <v>-10.814777991263016</v>
      </c>
    </row>
  </sheetData>
  <mergeCells count="4">
    <mergeCell ref="B11:H11"/>
    <mergeCell ref="K11:Q11"/>
    <mergeCell ref="T11:Z11"/>
    <mergeCell ref="AC11:AI11"/>
  </mergeCell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zoomScaleNormal="100" workbookViewId="0">
      <selection activeCell="A6" sqref="A6"/>
    </sheetView>
  </sheetViews>
  <sheetFormatPr defaultRowHeight="15" x14ac:dyDescent="0.25"/>
  <cols>
    <col min="1" max="1" width="15" style="2" customWidth="1"/>
    <col min="2" max="2" width="12.140625" customWidth="1"/>
    <col min="3" max="3" width="14.28515625" customWidth="1"/>
    <col min="4" max="4" width="11.5703125" customWidth="1"/>
    <col min="5" max="5" width="10.85546875" customWidth="1"/>
    <col min="6" max="6" width="9.7109375" customWidth="1"/>
    <col min="8" max="8" width="12.7109375" customWidth="1"/>
    <col min="10" max="10" width="13.7109375" bestFit="1" customWidth="1"/>
    <col min="11" max="11" width="12.28515625" customWidth="1"/>
    <col min="12" max="12" width="13.7109375" customWidth="1"/>
    <col min="13" max="13" width="13.140625" customWidth="1"/>
    <col min="15" max="15" width="12.5703125" customWidth="1"/>
    <col min="17" max="17" width="13" customWidth="1"/>
    <col min="19" max="19" width="13.7109375" bestFit="1" customWidth="1"/>
    <col min="20" max="20" width="12" customWidth="1"/>
    <col min="21" max="21" width="13" customWidth="1"/>
    <col min="22" max="22" width="12.140625" customWidth="1"/>
    <col min="24" max="24" width="11.42578125" customWidth="1"/>
    <col min="26" max="26" width="12.85546875" customWidth="1"/>
    <col min="28" max="28" width="13.7109375" bestFit="1" customWidth="1"/>
    <col min="29" max="29" width="11.42578125" customWidth="1"/>
    <col min="30" max="31" width="12.42578125" customWidth="1"/>
    <col min="33" max="33" width="10.7109375" customWidth="1"/>
    <col min="35" max="35" width="12.85546875" customWidth="1"/>
  </cols>
  <sheetData>
    <row r="1" spans="1:35" x14ac:dyDescent="0.25">
      <c r="A1" s="1" t="s">
        <v>22</v>
      </c>
    </row>
    <row r="2" spans="1:35" x14ac:dyDescent="0.25">
      <c r="A2" s="1" t="s">
        <v>23</v>
      </c>
    </row>
    <row r="3" spans="1:35" x14ac:dyDescent="0.25">
      <c r="A3" s="1" t="s">
        <v>24</v>
      </c>
    </row>
    <row r="4" spans="1:35" x14ac:dyDescent="0.25">
      <c r="A4" s="1" t="s">
        <v>25</v>
      </c>
    </row>
    <row r="5" spans="1:35" x14ac:dyDescent="0.25">
      <c r="A5" s="1" t="s">
        <v>27</v>
      </c>
    </row>
    <row r="6" spans="1:35" x14ac:dyDescent="0.25">
      <c r="A6" s="1" t="s">
        <v>29</v>
      </c>
    </row>
    <row r="8" spans="1:35" x14ac:dyDescent="0.25">
      <c r="A8" s="3" t="s">
        <v>11</v>
      </c>
    </row>
    <row r="9" spans="1:35" x14ac:dyDescent="0.25">
      <c r="A9" s="4" t="s">
        <v>0</v>
      </c>
    </row>
    <row r="10" spans="1:35" ht="15.75" thickBot="1" x14ac:dyDescent="0.3"/>
    <row r="11" spans="1:35" ht="15.75" thickBot="1" x14ac:dyDescent="0.3">
      <c r="B11" s="19" t="s">
        <v>12</v>
      </c>
      <c r="C11" s="20"/>
      <c r="D11" s="20"/>
      <c r="E11" s="20"/>
      <c r="F11" s="20"/>
      <c r="G11" s="20"/>
      <c r="H11" s="21"/>
      <c r="J11" s="2"/>
      <c r="K11" s="19" t="s">
        <v>18</v>
      </c>
      <c r="L11" s="20"/>
      <c r="M11" s="20"/>
      <c r="N11" s="20"/>
      <c r="O11" s="20"/>
      <c r="P11" s="20"/>
      <c r="Q11" s="21"/>
      <c r="S11" s="2"/>
      <c r="T11" s="19" t="s">
        <v>19</v>
      </c>
      <c r="U11" s="20"/>
      <c r="V11" s="20"/>
      <c r="W11" s="20"/>
      <c r="X11" s="20"/>
      <c r="Y11" s="20"/>
      <c r="Z11" s="21"/>
      <c r="AB11" s="2"/>
      <c r="AC11" s="19" t="s">
        <v>20</v>
      </c>
      <c r="AD11" s="20"/>
      <c r="AE11" s="20"/>
      <c r="AF11" s="20"/>
      <c r="AG11" s="20"/>
      <c r="AH11" s="20"/>
      <c r="AI11" s="21"/>
    </row>
    <row r="12" spans="1:35" x14ac:dyDescent="0.25">
      <c r="F12" s="1"/>
      <c r="H12" s="1"/>
      <c r="J12" s="2"/>
      <c r="O12" s="1"/>
      <c r="Q12" s="1"/>
      <c r="S12" s="2"/>
      <c r="X12" s="1"/>
      <c r="Z12" s="1"/>
      <c r="AB12" s="2"/>
      <c r="AG12" s="1"/>
      <c r="AI12" s="1"/>
    </row>
    <row r="13" spans="1:35" ht="45.75" thickBot="1" x14ac:dyDescent="0.3">
      <c r="A13" s="13" t="s">
        <v>2</v>
      </c>
      <c r="B13" s="7" t="s">
        <v>9</v>
      </c>
      <c r="C13" s="8" t="s">
        <v>4</v>
      </c>
      <c r="D13" s="7" t="s">
        <v>3</v>
      </c>
      <c r="E13" s="7" t="s">
        <v>6</v>
      </c>
      <c r="F13" s="7" t="s">
        <v>7</v>
      </c>
      <c r="G13" s="7" t="s">
        <v>5</v>
      </c>
      <c r="H13" s="7" t="s">
        <v>8</v>
      </c>
      <c r="J13" s="13" t="s">
        <v>2</v>
      </c>
      <c r="K13" s="7" t="s">
        <v>9</v>
      </c>
      <c r="L13" s="8" t="s">
        <v>4</v>
      </c>
      <c r="M13" s="7" t="s">
        <v>3</v>
      </c>
      <c r="N13" s="7" t="s">
        <v>6</v>
      </c>
      <c r="O13" s="7" t="s">
        <v>7</v>
      </c>
      <c r="P13" s="7" t="s">
        <v>5</v>
      </c>
      <c r="Q13" s="7" t="s">
        <v>8</v>
      </c>
      <c r="S13" s="13" t="s">
        <v>2</v>
      </c>
      <c r="T13" s="7" t="s">
        <v>9</v>
      </c>
      <c r="U13" s="8" t="s">
        <v>4</v>
      </c>
      <c r="V13" s="7" t="s">
        <v>3</v>
      </c>
      <c r="W13" s="7" t="s">
        <v>6</v>
      </c>
      <c r="X13" s="7" t="s">
        <v>7</v>
      </c>
      <c r="Y13" s="7" t="s">
        <v>5</v>
      </c>
      <c r="Z13" s="7" t="s">
        <v>8</v>
      </c>
      <c r="AB13" s="13" t="s">
        <v>2</v>
      </c>
      <c r="AC13" s="7" t="s">
        <v>9</v>
      </c>
      <c r="AD13" s="8" t="s">
        <v>4</v>
      </c>
      <c r="AE13" s="7" t="s">
        <v>3</v>
      </c>
      <c r="AF13" s="7" t="s">
        <v>6</v>
      </c>
      <c r="AG13" s="7" t="s">
        <v>7</v>
      </c>
      <c r="AH13" s="7" t="s">
        <v>5</v>
      </c>
      <c r="AI13" s="7" t="s">
        <v>8</v>
      </c>
    </row>
    <row r="14" spans="1:35" ht="15.75" thickTop="1" x14ac:dyDescent="0.25">
      <c r="A14" s="6">
        <v>2015</v>
      </c>
      <c r="B14" s="9">
        <v>0</v>
      </c>
      <c r="C14" s="9">
        <v>0</v>
      </c>
      <c r="D14" s="9">
        <v>0</v>
      </c>
      <c r="E14" s="10">
        <v>0</v>
      </c>
      <c r="F14" s="10">
        <v>0</v>
      </c>
      <c r="G14" s="9">
        <v>0</v>
      </c>
      <c r="H14" s="10">
        <v>0</v>
      </c>
      <c r="J14" s="6">
        <v>2015</v>
      </c>
      <c r="K14" s="9">
        <v>0</v>
      </c>
      <c r="L14" s="9">
        <v>0</v>
      </c>
      <c r="M14" s="9">
        <v>0</v>
      </c>
      <c r="N14" s="10">
        <v>0</v>
      </c>
      <c r="O14" s="10">
        <v>0</v>
      </c>
      <c r="P14" s="9">
        <v>0</v>
      </c>
      <c r="Q14" s="10">
        <v>0</v>
      </c>
      <c r="S14" s="6">
        <v>2015</v>
      </c>
      <c r="T14" s="9">
        <v>0</v>
      </c>
      <c r="U14" s="9">
        <v>0</v>
      </c>
      <c r="V14" s="9">
        <v>0</v>
      </c>
      <c r="W14" s="10">
        <v>0</v>
      </c>
      <c r="X14" s="10">
        <v>0</v>
      </c>
      <c r="Y14" s="9">
        <v>0</v>
      </c>
      <c r="Z14" s="10">
        <v>0</v>
      </c>
      <c r="AB14" s="6">
        <v>2015</v>
      </c>
      <c r="AC14" s="9">
        <v>0</v>
      </c>
      <c r="AD14" s="9">
        <v>0</v>
      </c>
      <c r="AE14" s="9">
        <v>0</v>
      </c>
      <c r="AF14" s="10">
        <v>0</v>
      </c>
      <c r="AG14" s="10">
        <v>0</v>
      </c>
      <c r="AH14" s="9">
        <v>0</v>
      </c>
      <c r="AI14" s="10">
        <v>0</v>
      </c>
    </row>
    <row r="15" spans="1:35" x14ac:dyDescent="0.25">
      <c r="A15" s="5">
        <v>2016</v>
      </c>
      <c r="B15" s="11">
        <v>19.95359770652043</v>
      </c>
      <c r="C15" s="11">
        <v>0</v>
      </c>
      <c r="D15" s="11">
        <v>0</v>
      </c>
      <c r="E15" s="12">
        <v>0</v>
      </c>
      <c r="F15" s="12">
        <v>0</v>
      </c>
      <c r="G15" s="11">
        <v>0</v>
      </c>
      <c r="H15" s="12">
        <v>0</v>
      </c>
      <c r="J15" s="5">
        <v>2016</v>
      </c>
      <c r="K15" s="11">
        <v>19.265288255643586</v>
      </c>
      <c r="L15" s="11">
        <v>0</v>
      </c>
      <c r="M15" s="11">
        <v>0</v>
      </c>
      <c r="N15" s="12">
        <v>0</v>
      </c>
      <c r="O15" s="12">
        <v>0</v>
      </c>
      <c r="P15" s="11">
        <v>0</v>
      </c>
      <c r="Q15" s="12">
        <v>0</v>
      </c>
      <c r="S15" s="5">
        <v>2016</v>
      </c>
      <c r="T15" s="11">
        <v>19.880484966360498</v>
      </c>
      <c r="U15" s="11">
        <v>0</v>
      </c>
      <c r="V15" s="11">
        <v>0</v>
      </c>
      <c r="W15" s="12">
        <v>0</v>
      </c>
      <c r="X15" s="12">
        <v>0</v>
      </c>
      <c r="Y15" s="11">
        <v>0</v>
      </c>
      <c r="Z15" s="12">
        <v>0</v>
      </c>
      <c r="AB15" s="5">
        <v>2016</v>
      </c>
      <c r="AC15" s="11">
        <v>21.110878387794333</v>
      </c>
      <c r="AD15" s="11">
        <v>0</v>
      </c>
      <c r="AE15" s="11">
        <v>0</v>
      </c>
      <c r="AF15" s="12">
        <v>0</v>
      </c>
      <c r="AG15" s="12">
        <v>0</v>
      </c>
      <c r="AH15" s="11">
        <v>0</v>
      </c>
      <c r="AI15" s="12">
        <v>0</v>
      </c>
    </row>
    <row r="16" spans="1:35" x14ac:dyDescent="0.25">
      <c r="A16" s="5">
        <v>2017</v>
      </c>
      <c r="B16" s="11">
        <v>55.10101173445215</v>
      </c>
      <c r="C16" s="11">
        <v>0</v>
      </c>
      <c r="D16" s="11">
        <v>0.33441565599409451</v>
      </c>
      <c r="E16" s="12">
        <v>-26.411561461794037</v>
      </c>
      <c r="F16" s="12">
        <v>0</v>
      </c>
      <c r="G16" s="11">
        <v>0</v>
      </c>
      <c r="H16" s="12">
        <v>1.1700000000000017</v>
      </c>
      <c r="J16" s="5">
        <v>2017</v>
      </c>
      <c r="K16" s="11">
        <v>53.287953614446153</v>
      </c>
      <c r="L16" s="11">
        <v>0</v>
      </c>
      <c r="M16" s="11">
        <v>0.33441565599409434</v>
      </c>
      <c r="N16" s="12">
        <v>-26.411561461794037</v>
      </c>
      <c r="O16" s="12">
        <v>0</v>
      </c>
      <c r="P16" s="11">
        <v>0</v>
      </c>
      <c r="Q16" s="12">
        <v>1.1700000000000017</v>
      </c>
      <c r="S16" s="5">
        <v>2017</v>
      </c>
      <c r="T16" s="11">
        <v>54.942953593379194</v>
      </c>
      <c r="U16" s="11">
        <v>0</v>
      </c>
      <c r="V16" s="11">
        <v>0.33441565599409434</v>
      </c>
      <c r="W16" s="12">
        <v>-26.411561461794037</v>
      </c>
      <c r="X16" s="12">
        <v>0</v>
      </c>
      <c r="Y16" s="11">
        <v>0</v>
      </c>
      <c r="Z16" s="12">
        <v>1.1700000000000017</v>
      </c>
      <c r="AB16" s="5">
        <v>2017</v>
      </c>
      <c r="AC16" s="11">
        <v>58.252953551245248</v>
      </c>
      <c r="AD16" s="11">
        <v>0</v>
      </c>
      <c r="AE16" s="11">
        <v>0.33441565599409434</v>
      </c>
      <c r="AF16" s="12">
        <v>-26.411561461794037</v>
      </c>
      <c r="AG16" s="12">
        <v>0</v>
      </c>
      <c r="AH16" s="11">
        <v>0</v>
      </c>
      <c r="AI16" s="12">
        <v>1.1700000000000017</v>
      </c>
    </row>
    <row r="17" spans="1:35" x14ac:dyDescent="0.25">
      <c r="A17" s="5">
        <v>2018</v>
      </c>
      <c r="B17" s="11">
        <v>49.899955415021616</v>
      </c>
      <c r="C17" s="11">
        <v>0</v>
      </c>
      <c r="D17" s="11">
        <v>0.38437094778457187</v>
      </c>
      <c r="E17" s="12">
        <v>-22.101129568106089</v>
      </c>
      <c r="F17" s="12">
        <v>0</v>
      </c>
      <c r="G17" s="11">
        <v>-4.8462074857843218</v>
      </c>
      <c r="H17" s="12">
        <v>1.0599999999999952</v>
      </c>
      <c r="J17" s="5">
        <v>2018</v>
      </c>
      <c r="K17" s="11">
        <v>48.350519947592431</v>
      </c>
      <c r="L17" s="11">
        <v>0</v>
      </c>
      <c r="M17" s="11">
        <v>0.3843709477845717</v>
      </c>
      <c r="N17" s="12">
        <v>-22.101129568106089</v>
      </c>
      <c r="O17" s="12">
        <v>0</v>
      </c>
      <c r="P17" s="11">
        <v>-4.8462074857843218</v>
      </c>
      <c r="Q17" s="12">
        <v>1.0599999999999952</v>
      </c>
      <c r="S17" s="5">
        <v>2018</v>
      </c>
      <c r="T17" s="11">
        <v>49.803059454599371</v>
      </c>
      <c r="U17" s="11">
        <v>0</v>
      </c>
      <c r="V17" s="11">
        <v>0.3843709477845717</v>
      </c>
      <c r="W17" s="12">
        <v>-22.101129568106089</v>
      </c>
      <c r="X17" s="12">
        <v>0</v>
      </c>
      <c r="Y17" s="11">
        <v>-4.8462074857843218</v>
      </c>
      <c r="Z17" s="12">
        <v>1.0599999999999952</v>
      </c>
      <c r="AB17" s="5">
        <v>2018</v>
      </c>
      <c r="AC17" s="11">
        <v>52.708138468613249</v>
      </c>
      <c r="AD17" s="11">
        <v>0</v>
      </c>
      <c r="AE17" s="11">
        <v>0.3843709477845717</v>
      </c>
      <c r="AF17" s="12">
        <v>-22.101129568106089</v>
      </c>
      <c r="AG17" s="12">
        <v>0</v>
      </c>
      <c r="AH17" s="11">
        <v>-4.8462074857843218</v>
      </c>
      <c r="AI17" s="12">
        <v>1.0599999999999952</v>
      </c>
    </row>
    <row r="18" spans="1:35" x14ac:dyDescent="0.25">
      <c r="A18" s="5">
        <v>2019</v>
      </c>
      <c r="B18" s="11">
        <v>46.26803104441418</v>
      </c>
      <c r="C18" s="11">
        <v>0</v>
      </c>
      <c r="D18" s="11">
        <v>0.39398022147918582</v>
      </c>
      <c r="E18" s="12">
        <v>-29.41056478405299</v>
      </c>
      <c r="F18" s="12">
        <v>0</v>
      </c>
      <c r="G18" s="11">
        <v>0</v>
      </c>
      <c r="H18" s="12">
        <v>1.0900000000000034</v>
      </c>
      <c r="J18" s="5">
        <v>2019</v>
      </c>
      <c r="K18" s="11">
        <v>44.897344283945785</v>
      </c>
      <c r="L18" s="11">
        <v>0</v>
      </c>
      <c r="M18" s="11">
        <v>0.39398022147918565</v>
      </c>
      <c r="N18" s="12">
        <v>-29.41056478405299</v>
      </c>
      <c r="O18" s="12">
        <v>0</v>
      </c>
      <c r="P18" s="11">
        <v>0</v>
      </c>
      <c r="Q18" s="12">
        <v>1.0900000000000034</v>
      </c>
      <c r="S18" s="5">
        <v>2019</v>
      </c>
      <c r="T18" s="11">
        <v>46.211174775810306</v>
      </c>
      <c r="U18" s="11">
        <v>0</v>
      </c>
      <c r="V18" s="11">
        <v>0.39398022147918565</v>
      </c>
      <c r="W18" s="12">
        <v>-29.41056478405299</v>
      </c>
      <c r="X18" s="12">
        <v>0</v>
      </c>
      <c r="Y18" s="11">
        <v>0</v>
      </c>
      <c r="Z18" s="12">
        <v>1.0900000000000034</v>
      </c>
      <c r="AB18" s="5">
        <v>2019</v>
      </c>
      <c r="AC18" s="11">
        <v>48.8388357595394</v>
      </c>
      <c r="AD18" s="11">
        <v>0</v>
      </c>
      <c r="AE18" s="11">
        <v>0.39398022147918565</v>
      </c>
      <c r="AF18" s="12">
        <v>-29.41056478405299</v>
      </c>
      <c r="AG18" s="12">
        <v>0</v>
      </c>
      <c r="AH18" s="11">
        <v>0</v>
      </c>
      <c r="AI18" s="12">
        <v>1.0900000000000034</v>
      </c>
    </row>
    <row r="19" spans="1:35" x14ac:dyDescent="0.25">
      <c r="A19" s="5">
        <v>2020</v>
      </c>
      <c r="B19" s="11">
        <v>43.224815502858441</v>
      </c>
      <c r="C19" s="11">
        <v>0</v>
      </c>
      <c r="D19" s="11">
        <v>0.40382972701616582</v>
      </c>
      <c r="E19" s="12">
        <v>-27.611162790697527</v>
      </c>
      <c r="F19" s="12">
        <v>0</v>
      </c>
      <c r="G19" s="11">
        <v>0</v>
      </c>
      <c r="H19" s="12">
        <v>0.85999999999999943</v>
      </c>
      <c r="J19" s="5">
        <v>2020</v>
      </c>
      <c r="K19" s="11">
        <v>42.001057444698944</v>
      </c>
      <c r="L19" s="11">
        <v>0</v>
      </c>
      <c r="M19" s="11">
        <v>0.40382972701616565</v>
      </c>
      <c r="N19" s="12">
        <v>-27.611162790697527</v>
      </c>
      <c r="O19" s="12">
        <v>0</v>
      </c>
      <c r="P19" s="11">
        <v>0</v>
      </c>
      <c r="Q19" s="12">
        <v>0.85999999999999943</v>
      </c>
      <c r="S19" s="5">
        <v>2020</v>
      </c>
      <c r="T19" s="11">
        <v>43.200085717714892</v>
      </c>
      <c r="U19" s="11">
        <v>0</v>
      </c>
      <c r="V19" s="11">
        <v>0.40382972701616565</v>
      </c>
      <c r="W19" s="12">
        <v>-27.611162790697527</v>
      </c>
      <c r="X19" s="12">
        <v>0</v>
      </c>
      <c r="Y19" s="11">
        <v>0</v>
      </c>
      <c r="Z19" s="12">
        <v>0.85999999999999943</v>
      </c>
      <c r="AB19" s="5">
        <v>2020</v>
      </c>
      <c r="AC19" s="11">
        <v>45.598142263746865</v>
      </c>
      <c r="AD19" s="11">
        <v>0</v>
      </c>
      <c r="AE19" s="11">
        <v>0.40382972701616565</v>
      </c>
      <c r="AF19" s="12">
        <v>-27.611162790697527</v>
      </c>
      <c r="AG19" s="12">
        <v>0</v>
      </c>
      <c r="AH19" s="11">
        <v>0</v>
      </c>
      <c r="AI19" s="12">
        <v>0.85999999999999943</v>
      </c>
    </row>
    <row r="20" spans="1:35" x14ac:dyDescent="0.25">
      <c r="A20" s="5">
        <v>2021</v>
      </c>
      <c r="B20" s="11">
        <v>40.622987138685772</v>
      </c>
      <c r="C20" s="11">
        <v>0</v>
      </c>
      <c r="D20" s="11">
        <v>0.41392547019157033</v>
      </c>
      <c r="E20" s="12">
        <v>-34.198803986711297</v>
      </c>
      <c r="F20" s="12">
        <v>0</v>
      </c>
      <c r="G20" s="11">
        <v>0</v>
      </c>
      <c r="H20" s="12">
        <v>2.269999999999996</v>
      </c>
      <c r="J20" s="5">
        <v>2021</v>
      </c>
      <c r="K20" s="11">
        <v>39.522288855191746</v>
      </c>
      <c r="L20" s="11">
        <v>0</v>
      </c>
      <c r="M20" s="11">
        <v>0.41392547019157017</v>
      </c>
      <c r="N20" s="12">
        <v>-34.198803986711297</v>
      </c>
      <c r="O20" s="12">
        <v>0</v>
      </c>
      <c r="P20" s="11">
        <v>0</v>
      </c>
      <c r="Q20" s="12">
        <v>2.269999999999996</v>
      </c>
      <c r="S20" s="5">
        <v>2021</v>
      </c>
      <c r="T20" s="11">
        <v>40.624445006579634</v>
      </c>
      <c r="U20" s="11">
        <v>0</v>
      </c>
      <c r="V20" s="11">
        <v>0.41392547019157017</v>
      </c>
      <c r="W20" s="12">
        <v>-34.198803986711297</v>
      </c>
      <c r="X20" s="12">
        <v>0</v>
      </c>
      <c r="Y20" s="11">
        <v>0</v>
      </c>
      <c r="Z20" s="12">
        <v>2.269999999999996</v>
      </c>
      <c r="AB20" s="5">
        <v>2021</v>
      </c>
      <c r="AC20" s="11">
        <v>42.828757309355332</v>
      </c>
      <c r="AD20" s="11">
        <v>0</v>
      </c>
      <c r="AE20" s="11">
        <v>0.41392547019157017</v>
      </c>
      <c r="AF20" s="12">
        <v>-34.198803986711297</v>
      </c>
      <c r="AG20" s="12">
        <v>0</v>
      </c>
      <c r="AH20" s="11">
        <v>0</v>
      </c>
      <c r="AI20" s="12">
        <v>2.269999999999996</v>
      </c>
    </row>
    <row r="21" spans="1:35" x14ac:dyDescent="0.25">
      <c r="A21" s="5">
        <v>2022</v>
      </c>
      <c r="B21" s="11">
        <v>38.903629976270082</v>
      </c>
      <c r="C21" s="11">
        <v>0</v>
      </c>
      <c r="D21" s="11">
        <v>0.48928842149835211</v>
      </c>
      <c r="E21" s="12">
        <v>-31.352292358804135</v>
      </c>
      <c r="F21" s="12">
        <v>0</v>
      </c>
      <c r="G21" s="11">
        <v>-2.5484366951107202</v>
      </c>
      <c r="H21" s="12">
        <v>1.1900000000000048</v>
      </c>
      <c r="J21" s="5">
        <v>2022</v>
      </c>
      <c r="K21" s="11">
        <v>37.878245376327662</v>
      </c>
      <c r="L21" s="11">
        <v>0</v>
      </c>
      <c r="M21" s="11">
        <v>0.48928842149835194</v>
      </c>
      <c r="N21" s="12">
        <v>-31.352292358804135</v>
      </c>
      <c r="O21" s="12">
        <v>0</v>
      </c>
      <c r="P21" s="11">
        <v>-2.5484366951107202</v>
      </c>
      <c r="Q21" s="12">
        <v>1.1900000000000048</v>
      </c>
      <c r="S21" s="5">
        <v>2022</v>
      </c>
      <c r="T21" s="11">
        <v>38.91938960052817</v>
      </c>
      <c r="U21" s="11">
        <v>0</v>
      </c>
      <c r="V21" s="11">
        <v>0.48928842149835194</v>
      </c>
      <c r="W21" s="12">
        <v>-31.352292358804135</v>
      </c>
      <c r="X21" s="12">
        <v>0</v>
      </c>
      <c r="Y21" s="11">
        <v>-2.5484366951107202</v>
      </c>
      <c r="Z21" s="12">
        <v>1.1900000000000048</v>
      </c>
      <c r="AB21" s="5">
        <v>2022</v>
      </c>
      <c r="AC21" s="11">
        <v>41.001678048929193</v>
      </c>
      <c r="AD21" s="11">
        <v>0</v>
      </c>
      <c r="AE21" s="11">
        <v>0.48928842149835194</v>
      </c>
      <c r="AF21" s="12">
        <v>-31.352292358804135</v>
      </c>
      <c r="AG21" s="12">
        <v>0</v>
      </c>
      <c r="AH21" s="11">
        <v>-2.5484366951107202</v>
      </c>
      <c r="AI21" s="12">
        <v>1.1900000000000048</v>
      </c>
    </row>
    <row r="22" spans="1:35" x14ac:dyDescent="0.25">
      <c r="A22" s="5">
        <v>2023</v>
      </c>
      <c r="B22" s="11">
        <v>37.625523558584888</v>
      </c>
      <c r="C22" s="11">
        <v>0</v>
      </c>
      <c r="D22" s="11">
        <v>0.51882058664339148</v>
      </c>
      <c r="E22" s="12">
        <v>-36.333687707640976</v>
      </c>
      <c r="F22" s="12">
        <v>0</v>
      </c>
      <c r="G22" s="11">
        <v>0</v>
      </c>
      <c r="H22" s="12">
        <v>2.1199999999999903</v>
      </c>
      <c r="J22" s="5">
        <v>2023</v>
      </c>
      <c r="K22" s="11">
        <v>36.651580008053358</v>
      </c>
      <c r="L22" s="11">
        <v>0</v>
      </c>
      <c r="M22" s="11">
        <v>0.51882058664339126</v>
      </c>
      <c r="N22" s="12">
        <v>-36.333687707640976</v>
      </c>
      <c r="O22" s="12">
        <v>0</v>
      </c>
      <c r="P22" s="11">
        <v>0</v>
      </c>
      <c r="Q22" s="12">
        <v>2.1199999999999903</v>
      </c>
      <c r="S22" s="5">
        <v>2023</v>
      </c>
      <c r="T22" s="11">
        <v>37.649642402287</v>
      </c>
      <c r="U22" s="11">
        <v>0</v>
      </c>
      <c r="V22" s="11">
        <v>0.51882058664339126</v>
      </c>
      <c r="W22" s="12">
        <v>-36.333687707640976</v>
      </c>
      <c r="X22" s="12">
        <v>0</v>
      </c>
      <c r="Y22" s="11">
        <v>0</v>
      </c>
      <c r="Z22" s="12">
        <v>2.1199999999999903</v>
      </c>
      <c r="AB22" s="5">
        <v>2023</v>
      </c>
      <c r="AC22" s="11">
        <v>39.645767190754285</v>
      </c>
      <c r="AD22" s="11">
        <v>0</v>
      </c>
      <c r="AE22" s="11">
        <v>0.51882058664339126</v>
      </c>
      <c r="AF22" s="12">
        <v>-36.333687707640976</v>
      </c>
      <c r="AG22" s="12">
        <v>0</v>
      </c>
      <c r="AH22" s="11">
        <v>0</v>
      </c>
      <c r="AI22" s="12">
        <v>2.1199999999999903</v>
      </c>
    </row>
    <row r="23" spans="1:35" x14ac:dyDescent="0.25">
      <c r="A23" s="5">
        <v>2024</v>
      </c>
      <c r="B23" s="11">
        <v>36.347371226396376</v>
      </c>
      <c r="C23" s="11">
        <v>0</v>
      </c>
      <c r="D23" s="11">
        <v>0.5553041483578951</v>
      </c>
      <c r="E23" s="12">
        <v>-31.911428571428903</v>
      </c>
      <c r="F23" s="12">
        <v>0</v>
      </c>
      <c r="G23" s="11">
        <v>0</v>
      </c>
      <c r="H23" s="12">
        <v>0.70999999999999375</v>
      </c>
      <c r="J23" s="5">
        <v>2024</v>
      </c>
      <c r="K23" s="11">
        <v>35.424867477906055</v>
      </c>
      <c r="L23" s="11">
        <v>0</v>
      </c>
      <c r="M23" s="11">
        <v>0.55530414835789488</v>
      </c>
      <c r="N23" s="12">
        <v>-31.911428571428903</v>
      </c>
      <c r="O23" s="12">
        <v>0</v>
      </c>
      <c r="P23" s="11">
        <v>0</v>
      </c>
      <c r="Q23" s="12">
        <v>0.70999999999999375</v>
      </c>
      <c r="S23" s="5">
        <v>2024</v>
      </c>
      <c r="T23" s="11">
        <v>36.379848042172661</v>
      </c>
      <c r="U23" s="11">
        <v>0</v>
      </c>
      <c r="V23" s="11">
        <v>0.55530414835789488</v>
      </c>
      <c r="W23" s="12">
        <v>-31.911428571428903</v>
      </c>
      <c r="X23" s="12">
        <v>0</v>
      </c>
      <c r="Y23" s="11">
        <v>0</v>
      </c>
      <c r="Z23" s="12">
        <v>0.70999999999999375</v>
      </c>
      <c r="AB23" s="5">
        <v>2024</v>
      </c>
      <c r="AC23" s="11">
        <v>38.289809170706036</v>
      </c>
      <c r="AD23" s="11">
        <v>0</v>
      </c>
      <c r="AE23" s="11">
        <v>0.55530414835789488</v>
      </c>
      <c r="AF23" s="12">
        <v>-31.911428571428903</v>
      </c>
      <c r="AG23" s="12">
        <v>0</v>
      </c>
      <c r="AH23" s="11">
        <v>0</v>
      </c>
      <c r="AI23" s="12">
        <v>0.70999999999999375</v>
      </c>
    </row>
    <row r="24" spans="1:35" x14ac:dyDescent="0.25">
      <c r="A24" s="5">
        <v>2025</v>
      </c>
      <c r="B24" s="11">
        <v>35.069285885917374</v>
      </c>
      <c r="C24" s="11">
        <v>0</v>
      </c>
      <c r="D24" s="11">
        <v>0.56596665702572935</v>
      </c>
      <c r="E24" s="12">
        <v>-29.695215946843891</v>
      </c>
      <c r="F24" s="12">
        <v>0</v>
      </c>
      <c r="G24" s="11">
        <v>0</v>
      </c>
      <c r="H24" s="12">
        <v>0.53000000000000114</v>
      </c>
      <c r="J24" s="5">
        <v>2025</v>
      </c>
      <c r="K24" s="11">
        <v>34.198223759447352</v>
      </c>
      <c r="L24" s="11">
        <v>0</v>
      </c>
      <c r="M24" s="11">
        <v>0.56596665702572913</v>
      </c>
      <c r="N24" s="12">
        <v>-29.695215946843891</v>
      </c>
      <c r="O24" s="12">
        <v>0</v>
      </c>
      <c r="P24" s="11">
        <v>0</v>
      </c>
      <c r="Q24" s="12">
        <v>0.53000000000000114</v>
      </c>
      <c r="S24" s="5">
        <v>2025</v>
      </c>
      <c r="T24" s="11">
        <v>35.110122493747085</v>
      </c>
      <c r="U24" s="11">
        <v>0</v>
      </c>
      <c r="V24" s="11">
        <v>0.56596665702572913</v>
      </c>
      <c r="W24" s="12">
        <v>-29.695215946843891</v>
      </c>
      <c r="X24" s="12">
        <v>0</v>
      </c>
      <c r="Y24" s="11">
        <v>0</v>
      </c>
      <c r="Z24" s="12">
        <v>0.53000000000000114</v>
      </c>
      <c r="AB24" s="5">
        <v>2025</v>
      </c>
      <c r="AC24" s="11">
        <v>36.933919962346714</v>
      </c>
      <c r="AD24" s="11">
        <v>0</v>
      </c>
      <c r="AE24" s="11">
        <v>0.56596665702572913</v>
      </c>
      <c r="AF24" s="12">
        <v>-29.695215946843891</v>
      </c>
      <c r="AG24" s="12">
        <v>0</v>
      </c>
      <c r="AH24" s="11">
        <v>0</v>
      </c>
      <c r="AI24" s="12">
        <v>0.53000000000000114</v>
      </c>
    </row>
    <row r="25" spans="1:35" x14ac:dyDescent="0.25">
      <c r="A25" s="5">
        <v>2026</v>
      </c>
      <c r="B25" s="11">
        <v>33.791398070942456</v>
      </c>
      <c r="C25" s="11">
        <v>0</v>
      </c>
      <c r="D25" s="11">
        <v>0.57938949326211464</v>
      </c>
      <c r="E25" s="12">
        <v>-25.750764119601254</v>
      </c>
      <c r="F25" s="12">
        <v>0</v>
      </c>
      <c r="G25" s="11">
        <v>0</v>
      </c>
      <c r="H25" s="12">
        <v>0.93999999999999773</v>
      </c>
      <c r="J25" s="5">
        <v>2026</v>
      </c>
      <c r="K25" s="11">
        <v>32.971782932713623</v>
      </c>
      <c r="L25" s="11">
        <v>0</v>
      </c>
      <c r="M25" s="11">
        <v>0.57938949326211442</v>
      </c>
      <c r="N25" s="12">
        <v>-25.750764119601254</v>
      </c>
      <c r="O25" s="12">
        <v>0</v>
      </c>
      <c r="P25" s="11">
        <v>0</v>
      </c>
      <c r="Q25" s="12">
        <v>0.93999999999999773</v>
      </c>
      <c r="S25" s="5">
        <v>2026</v>
      </c>
      <c r="T25" s="11">
        <v>33.84059983704627</v>
      </c>
      <c r="U25" s="11">
        <v>0</v>
      </c>
      <c r="V25" s="11">
        <v>0.57938949326211442</v>
      </c>
      <c r="W25" s="12">
        <v>-25.750764119601254</v>
      </c>
      <c r="X25" s="12">
        <v>0</v>
      </c>
      <c r="Y25" s="11">
        <v>0</v>
      </c>
      <c r="Z25" s="12">
        <v>0.93999999999999773</v>
      </c>
      <c r="AB25" s="5">
        <v>2026</v>
      </c>
      <c r="AC25" s="11">
        <v>35.57823364571199</v>
      </c>
      <c r="AD25" s="11">
        <v>0</v>
      </c>
      <c r="AE25" s="11">
        <v>0.57938949326211442</v>
      </c>
      <c r="AF25" s="12">
        <v>-25.750764119601254</v>
      </c>
      <c r="AG25" s="12">
        <v>0</v>
      </c>
      <c r="AH25" s="11">
        <v>0</v>
      </c>
      <c r="AI25" s="12">
        <v>0.93999999999999773</v>
      </c>
    </row>
    <row r="26" spans="1:35" x14ac:dyDescent="0.25">
      <c r="A26" s="5">
        <v>2027</v>
      </c>
      <c r="B26" s="11">
        <v>32.513673009255889</v>
      </c>
      <c r="C26" s="11">
        <v>0</v>
      </c>
      <c r="D26" s="11">
        <v>0.58638674237063804</v>
      </c>
      <c r="E26" s="12">
        <v>-26.899534883720968</v>
      </c>
      <c r="F26" s="12">
        <v>0</v>
      </c>
      <c r="G26" s="11">
        <v>0</v>
      </c>
      <c r="H26" s="12">
        <v>1.0000000000000142</v>
      </c>
      <c r="J26" s="5">
        <v>2027</v>
      </c>
      <c r="K26" s="11">
        <v>31.745509280824038</v>
      </c>
      <c r="L26" s="11">
        <v>0</v>
      </c>
      <c r="M26" s="11">
        <v>0.58638674237063781</v>
      </c>
      <c r="N26" s="12">
        <v>-26.899534883720968</v>
      </c>
      <c r="O26" s="12">
        <v>0</v>
      </c>
      <c r="P26" s="11">
        <v>0</v>
      </c>
      <c r="Q26" s="12">
        <v>1.0000000000000142</v>
      </c>
      <c r="S26" s="5">
        <v>2027</v>
      </c>
      <c r="T26" s="11">
        <v>32.571244355189862</v>
      </c>
      <c r="U26" s="11">
        <v>0</v>
      </c>
      <c r="V26" s="11">
        <v>0.58638674237063781</v>
      </c>
      <c r="W26" s="12">
        <v>-26.899534883720968</v>
      </c>
      <c r="X26" s="12">
        <v>0</v>
      </c>
      <c r="Y26" s="11">
        <v>0</v>
      </c>
      <c r="Z26" s="12">
        <v>1.0000000000000142</v>
      </c>
      <c r="AB26" s="5">
        <v>2027</v>
      </c>
      <c r="AC26" s="11">
        <v>34.222714503921843</v>
      </c>
      <c r="AD26" s="11">
        <v>0</v>
      </c>
      <c r="AE26" s="11">
        <v>0.58638674237063781</v>
      </c>
      <c r="AF26" s="12">
        <v>-26.899534883720968</v>
      </c>
      <c r="AG26" s="12">
        <v>0</v>
      </c>
      <c r="AH26" s="11">
        <v>0</v>
      </c>
      <c r="AI26" s="12">
        <v>1.0000000000000142</v>
      </c>
    </row>
    <row r="27" spans="1:35" x14ac:dyDescent="0.25">
      <c r="A27" s="5">
        <v>2028</v>
      </c>
      <c r="B27" s="11">
        <v>31.236195561622591</v>
      </c>
      <c r="C27" s="11">
        <v>0</v>
      </c>
      <c r="D27" s="11">
        <v>0.58990023291126903</v>
      </c>
      <c r="E27" s="12">
        <v>-21.907973421927096</v>
      </c>
      <c r="F27" s="12">
        <v>0</v>
      </c>
      <c r="G27" s="11">
        <v>0</v>
      </c>
      <c r="H27" s="12">
        <v>0.41999999999997328</v>
      </c>
      <c r="J27" s="5">
        <v>2028</v>
      </c>
      <c r="K27" s="11">
        <v>30.519489969975453</v>
      </c>
      <c r="L27" s="11">
        <v>0</v>
      </c>
      <c r="M27" s="11">
        <v>0.58990023291126881</v>
      </c>
      <c r="N27" s="12">
        <v>-21.907973421927096</v>
      </c>
      <c r="O27" s="12">
        <v>0</v>
      </c>
      <c r="P27" s="11">
        <v>0</v>
      </c>
      <c r="Q27" s="12">
        <v>0.41999999999997328</v>
      </c>
      <c r="S27" s="5">
        <v>2028</v>
      </c>
      <c r="T27" s="11">
        <v>31.302143214374407</v>
      </c>
      <c r="U27" s="11">
        <v>0</v>
      </c>
      <c r="V27" s="11">
        <v>0.58990023291126881</v>
      </c>
      <c r="W27" s="12">
        <v>-21.907973421927096</v>
      </c>
      <c r="X27" s="12">
        <v>0</v>
      </c>
      <c r="Y27" s="11">
        <v>0</v>
      </c>
      <c r="Z27" s="12">
        <v>0.41999999999997328</v>
      </c>
      <c r="AB27" s="5">
        <v>2028</v>
      </c>
      <c r="AC27" s="11">
        <v>32.867449703172483</v>
      </c>
      <c r="AD27" s="11">
        <v>0</v>
      </c>
      <c r="AE27" s="11">
        <v>0.58990023291126881</v>
      </c>
      <c r="AF27" s="12">
        <v>-21.907973421927096</v>
      </c>
      <c r="AG27" s="12">
        <v>0</v>
      </c>
      <c r="AH27" s="11">
        <v>0</v>
      </c>
      <c r="AI27" s="12">
        <v>0.41999999999997328</v>
      </c>
    </row>
    <row r="28" spans="1:35" x14ac:dyDescent="0.25">
      <c r="A28" s="5">
        <v>2029</v>
      </c>
      <c r="B28" s="11">
        <v>29.958950480701791</v>
      </c>
      <c r="C28" s="11">
        <v>0</v>
      </c>
      <c r="D28" s="11">
        <v>0.5939422367489271</v>
      </c>
      <c r="E28" s="12">
        <v>-26.56405315614629</v>
      </c>
      <c r="F28" s="12">
        <v>0</v>
      </c>
      <c r="G28" s="11">
        <v>0</v>
      </c>
      <c r="H28" s="12">
        <v>0.80000000000001137</v>
      </c>
      <c r="J28" s="5">
        <v>2029</v>
      </c>
      <c r="K28" s="11">
        <v>29.293709338599196</v>
      </c>
      <c r="L28" s="11">
        <v>0</v>
      </c>
      <c r="M28" s="11">
        <v>0.59394223674892677</v>
      </c>
      <c r="N28" s="12">
        <v>-26.56405315614629</v>
      </c>
      <c r="O28" s="12">
        <v>0</v>
      </c>
      <c r="P28" s="11">
        <v>0</v>
      </c>
      <c r="Q28" s="12">
        <v>0.80000000000001137</v>
      </c>
      <c r="S28" s="5">
        <v>2029</v>
      </c>
      <c r="T28" s="11">
        <v>30.033280753031228</v>
      </c>
      <c r="U28" s="11">
        <v>0</v>
      </c>
      <c r="V28" s="11">
        <v>0.59394223674892677</v>
      </c>
      <c r="W28" s="12">
        <v>-26.56405315614629</v>
      </c>
      <c r="X28" s="12">
        <v>0</v>
      </c>
      <c r="Y28" s="11">
        <v>0</v>
      </c>
      <c r="Z28" s="12">
        <v>0.80000000000001137</v>
      </c>
      <c r="AB28" s="5">
        <v>2029</v>
      </c>
      <c r="AC28" s="11">
        <v>31.512423581895451</v>
      </c>
      <c r="AD28" s="11">
        <v>0</v>
      </c>
      <c r="AE28" s="11">
        <v>0.59394223674892677</v>
      </c>
      <c r="AF28" s="12">
        <v>-26.56405315614629</v>
      </c>
      <c r="AG28" s="12">
        <v>0</v>
      </c>
      <c r="AH28" s="11">
        <v>0</v>
      </c>
      <c r="AI28" s="12">
        <v>0.80000000000001137</v>
      </c>
    </row>
    <row r="29" spans="1:35" x14ac:dyDescent="0.25">
      <c r="A29" s="5">
        <v>2030</v>
      </c>
      <c r="B29" s="11">
        <v>15.639066335267929</v>
      </c>
      <c r="C29" s="11">
        <v>0</v>
      </c>
      <c r="D29" s="11">
        <v>0.35872996325684725</v>
      </c>
      <c r="E29" s="12">
        <v>-21.531827242525214</v>
      </c>
      <c r="F29" s="12">
        <v>0</v>
      </c>
      <c r="G29" s="11">
        <v>0</v>
      </c>
      <c r="H29" s="12">
        <v>-0.88000000000000966</v>
      </c>
      <c r="J29" s="5">
        <v>2030</v>
      </c>
      <c r="K29" s="11">
        <v>12.662684834539036</v>
      </c>
      <c r="L29" s="11">
        <v>0</v>
      </c>
      <c r="M29" s="11">
        <v>0.35872996325684708</v>
      </c>
      <c r="N29" s="12">
        <v>-21.531827242525214</v>
      </c>
      <c r="O29" s="12">
        <v>0</v>
      </c>
      <c r="P29" s="11">
        <v>0</v>
      </c>
      <c r="Q29" s="12">
        <v>-0.88000000000000966</v>
      </c>
      <c r="S29" s="5">
        <v>2030</v>
      </c>
      <c r="T29" s="11">
        <v>12.988655518017765</v>
      </c>
      <c r="U29" s="11">
        <v>0</v>
      </c>
      <c r="V29" s="11">
        <v>0.35872996325684708</v>
      </c>
      <c r="W29" s="12">
        <v>-21.531827242525214</v>
      </c>
      <c r="X29" s="12">
        <v>0</v>
      </c>
      <c r="Y29" s="11">
        <v>0</v>
      </c>
      <c r="Z29" s="12">
        <v>-0.88000000000000966</v>
      </c>
      <c r="AB29" s="5">
        <v>2030</v>
      </c>
      <c r="AC29" s="11">
        <v>13.640596884975125</v>
      </c>
      <c r="AD29" s="11">
        <v>0</v>
      </c>
      <c r="AE29" s="11">
        <v>0.35872996325684708</v>
      </c>
      <c r="AF29" s="12">
        <v>-21.531827242525214</v>
      </c>
      <c r="AG29" s="12">
        <v>0</v>
      </c>
      <c r="AH29" s="11">
        <v>0</v>
      </c>
      <c r="AI29" s="12">
        <v>-0.88000000000000966</v>
      </c>
    </row>
    <row r="30" spans="1:35" x14ac:dyDescent="0.25">
      <c r="A30" s="5">
        <v>2031</v>
      </c>
      <c r="B30" s="11">
        <v>5.671224515323952</v>
      </c>
      <c r="C30" s="11">
        <v>-0.67158425313874659</v>
      </c>
      <c r="D30" s="11">
        <v>0.37779904320811081</v>
      </c>
      <c r="E30" s="12">
        <v>-19.773089700997417</v>
      </c>
      <c r="F30" s="12">
        <v>0</v>
      </c>
      <c r="G30" s="11">
        <v>0</v>
      </c>
      <c r="H30" s="12">
        <v>-9.9999999999909051E-3</v>
      </c>
      <c r="J30" s="5">
        <v>2031</v>
      </c>
      <c r="K30" s="11">
        <v>2.9801773201876256</v>
      </c>
      <c r="L30" s="11">
        <v>-0.63593293502334802</v>
      </c>
      <c r="M30" s="11">
        <v>0.3777990432081107</v>
      </c>
      <c r="N30" s="12">
        <v>-19.773089700997417</v>
      </c>
      <c r="O30" s="12">
        <v>0</v>
      </c>
      <c r="P30" s="11">
        <v>0</v>
      </c>
      <c r="Q30" s="12">
        <v>-9.9999999999909051E-3</v>
      </c>
      <c r="S30" s="5">
        <v>2031</v>
      </c>
      <c r="T30" s="11">
        <v>3.0221260993668446</v>
      </c>
      <c r="U30" s="11">
        <v>-0.65424727288622364</v>
      </c>
      <c r="V30" s="11">
        <v>0.3777990432081107</v>
      </c>
      <c r="W30" s="12">
        <v>-19.773089700997417</v>
      </c>
      <c r="X30" s="12">
        <v>0</v>
      </c>
      <c r="Y30" s="11">
        <v>0</v>
      </c>
      <c r="Z30" s="12">
        <v>-9.9999999999909051E-3</v>
      </c>
      <c r="AB30" s="5">
        <v>2031</v>
      </c>
      <c r="AC30" s="11">
        <v>3.1060236577249545</v>
      </c>
      <c r="AD30" s="11">
        <v>-0.69087594861197488</v>
      </c>
      <c r="AE30" s="11">
        <v>0.3777990432081107</v>
      </c>
      <c r="AF30" s="12">
        <v>-19.773089700997417</v>
      </c>
      <c r="AG30" s="12">
        <v>0</v>
      </c>
      <c r="AH30" s="11">
        <v>0</v>
      </c>
      <c r="AI30" s="12">
        <v>-9.9999999999909051E-3</v>
      </c>
    </row>
    <row r="31" spans="1:35" x14ac:dyDescent="0.25">
      <c r="A31" s="5">
        <v>2032</v>
      </c>
      <c r="B31" s="11">
        <v>5.205410750946867</v>
      </c>
      <c r="C31" s="11">
        <v>-1.3985648413109004</v>
      </c>
      <c r="D31" s="11">
        <v>0.36979700460636405</v>
      </c>
      <c r="E31" s="12">
        <v>-25.028970099667664</v>
      </c>
      <c r="F31" s="12">
        <v>0</v>
      </c>
      <c r="G31" s="11">
        <v>0</v>
      </c>
      <c r="H31" s="12">
        <v>0.45000000000000284</v>
      </c>
      <c r="J31" s="5">
        <v>2032</v>
      </c>
      <c r="K31" s="11">
        <v>2.5291851471177642</v>
      </c>
      <c r="L31" s="11">
        <v>-1.3252437587553345</v>
      </c>
      <c r="M31" s="11">
        <v>0.36979700460636389</v>
      </c>
      <c r="N31" s="12">
        <v>-25.028970099667664</v>
      </c>
      <c r="O31" s="12">
        <v>0</v>
      </c>
      <c r="P31" s="11">
        <v>0</v>
      </c>
      <c r="Q31" s="12">
        <v>0.45000000000000284</v>
      </c>
      <c r="S31" s="5">
        <v>2032</v>
      </c>
      <c r="T31" s="11">
        <v>2.5580332347404933</v>
      </c>
      <c r="U31" s="11">
        <v>-1.3629162415564338</v>
      </c>
      <c r="V31" s="11">
        <v>0.36979700460636389</v>
      </c>
      <c r="W31" s="12">
        <v>-25.028970099667664</v>
      </c>
      <c r="X31" s="12">
        <v>0</v>
      </c>
      <c r="Y31" s="11">
        <v>0</v>
      </c>
      <c r="Z31" s="12">
        <v>0.45000000000000284</v>
      </c>
      <c r="AB31" s="5">
        <v>2032</v>
      </c>
      <c r="AC31" s="11">
        <v>2.6157294099856023</v>
      </c>
      <c r="AD31" s="11">
        <v>-1.4382612071586465</v>
      </c>
      <c r="AE31" s="11">
        <v>0.36979700460636389</v>
      </c>
      <c r="AF31" s="12">
        <v>-25.028970099667664</v>
      </c>
      <c r="AG31" s="12">
        <v>0</v>
      </c>
      <c r="AH31" s="11">
        <v>0</v>
      </c>
      <c r="AI31" s="12">
        <v>0.45000000000000284</v>
      </c>
    </row>
    <row r="32" spans="1:35" x14ac:dyDescent="0.25">
      <c r="A32" s="5">
        <v>2033</v>
      </c>
      <c r="B32" s="11">
        <v>4.7082908462529138</v>
      </c>
      <c r="C32" s="11">
        <v>-2.3616585460449642</v>
      </c>
      <c r="D32" s="11">
        <v>0.44577434689430445</v>
      </c>
      <c r="E32" s="12">
        <v>-24.764651162790365</v>
      </c>
      <c r="F32" s="12">
        <v>0</v>
      </c>
      <c r="G32" s="11">
        <v>0</v>
      </c>
      <c r="H32" s="12">
        <v>1.269999999999996</v>
      </c>
      <c r="J32" s="5">
        <v>2033</v>
      </c>
      <c r="K32" s="11">
        <v>2.0485432006879165</v>
      </c>
      <c r="L32" s="11">
        <v>-2.2394398170326042</v>
      </c>
      <c r="M32" s="11">
        <v>0.44577434689430423</v>
      </c>
      <c r="N32" s="12">
        <v>-24.764651162790365</v>
      </c>
      <c r="O32" s="12">
        <v>0</v>
      </c>
      <c r="P32" s="11">
        <v>0</v>
      </c>
      <c r="Q32" s="12">
        <v>1.269999999999996</v>
      </c>
      <c r="S32" s="5">
        <v>2033</v>
      </c>
      <c r="T32" s="11">
        <v>2.0630078143898647</v>
      </c>
      <c r="U32" s="11">
        <v>-2.3022486453771194</v>
      </c>
      <c r="V32" s="11">
        <v>0.44577434689430423</v>
      </c>
      <c r="W32" s="12">
        <v>-24.764651162790365</v>
      </c>
      <c r="X32" s="12">
        <v>0</v>
      </c>
      <c r="Y32" s="11">
        <v>0</v>
      </c>
      <c r="Z32" s="12">
        <v>1.269999999999996</v>
      </c>
      <c r="AB32" s="5">
        <v>2033</v>
      </c>
      <c r="AC32" s="11">
        <v>2.0919370417937397</v>
      </c>
      <c r="AD32" s="11">
        <v>-2.4278663020661782</v>
      </c>
      <c r="AE32" s="11">
        <v>0.44577434689430423</v>
      </c>
      <c r="AF32" s="12">
        <v>-24.764651162790365</v>
      </c>
      <c r="AG32" s="12">
        <v>0</v>
      </c>
      <c r="AH32" s="11">
        <v>0</v>
      </c>
      <c r="AI32" s="12">
        <v>1.269999999999996</v>
      </c>
    </row>
    <row r="33" spans="1:35" x14ac:dyDescent="0.25">
      <c r="A33" s="5">
        <v>2034</v>
      </c>
      <c r="B33" s="11">
        <v>4.1822005412451917</v>
      </c>
      <c r="C33" s="11">
        <v>-2.3684292633229234</v>
      </c>
      <c r="D33" s="11">
        <v>0.42673416014778021</v>
      </c>
      <c r="E33" s="12">
        <v>-25.008637873753599</v>
      </c>
      <c r="F33" s="12">
        <v>0</v>
      </c>
      <c r="G33" s="11">
        <v>0</v>
      </c>
      <c r="H33" s="12">
        <v>0.38000000000002387</v>
      </c>
      <c r="J33" s="5">
        <v>2034</v>
      </c>
      <c r="K33" s="11">
        <v>1.540456080268821</v>
      </c>
      <c r="L33" s="11">
        <v>-2.2474980418259065</v>
      </c>
      <c r="M33" s="11">
        <v>0.42673416014778004</v>
      </c>
      <c r="N33" s="12">
        <v>-25.008637873753599</v>
      </c>
      <c r="O33" s="12">
        <v>0</v>
      </c>
      <c r="P33" s="11">
        <v>0</v>
      </c>
      <c r="Q33" s="12">
        <v>0.38000000000002387</v>
      </c>
      <c r="S33" s="5">
        <v>2034</v>
      </c>
      <c r="T33" s="11">
        <v>1.5393539724711147</v>
      </c>
      <c r="U33" s="11">
        <v>-2.3096589644448784</v>
      </c>
      <c r="V33" s="11">
        <v>0.42673416014778004</v>
      </c>
      <c r="W33" s="12">
        <v>-25.008637873753599</v>
      </c>
      <c r="X33" s="12">
        <v>0</v>
      </c>
      <c r="Y33" s="11">
        <v>0</v>
      </c>
      <c r="Z33" s="12">
        <v>0.38000000000002387</v>
      </c>
      <c r="AB33" s="5">
        <v>2034</v>
      </c>
      <c r="AC33" s="11">
        <v>1.5371497568747892</v>
      </c>
      <c r="AD33" s="11">
        <v>-2.4339808096828222</v>
      </c>
      <c r="AE33" s="11">
        <v>0.42673416014778004</v>
      </c>
      <c r="AF33" s="12">
        <v>-25.008637873753599</v>
      </c>
      <c r="AG33" s="12">
        <v>0</v>
      </c>
      <c r="AH33" s="11">
        <v>0</v>
      </c>
      <c r="AI33" s="12">
        <v>0.38000000000002387</v>
      </c>
    </row>
    <row r="34" spans="1:35" x14ac:dyDescent="0.25">
      <c r="A34" s="5">
        <v>2035</v>
      </c>
      <c r="B34" s="11">
        <v>3.6294222435816761</v>
      </c>
      <c r="C34" s="11">
        <v>-2.6365493567784597</v>
      </c>
      <c r="D34" s="11">
        <v>0.38771978893003561</v>
      </c>
      <c r="E34" s="12">
        <v>-24.215681063123551</v>
      </c>
      <c r="F34" s="12">
        <v>0</v>
      </c>
      <c r="G34" s="11">
        <v>0</v>
      </c>
      <c r="H34" s="12">
        <v>0.41000000000002501</v>
      </c>
      <c r="J34" s="5">
        <v>2035</v>
      </c>
      <c r="K34" s="11">
        <v>1.0070909823753651</v>
      </c>
      <c r="L34" s="11">
        <v>-2.5038009037664324</v>
      </c>
      <c r="M34" s="11">
        <v>0.38771978893003545</v>
      </c>
      <c r="N34" s="12">
        <v>-24.215681063123551</v>
      </c>
      <c r="O34" s="12">
        <v>0</v>
      </c>
      <c r="P34" s="11">
        <v>0</v>
      </c>
      <c r="Q34" s="12">
        <v>0.41000000000002501</v>
      </c>
      <c r="S34" s="5">
        <v>2035</v>
      </c>
      <c r="T34" s="11">
        <v>0.98932953070071628</v>
      </c>
      <c r="U34" s="11">
        <v>-2.572052681631618</v>
      </c>
      <c r="V34" s="11">
        <v>0.38771978893003545</v>
      </c>
      <c r="W34" s="12">
        <v>-24.215681063123551</v>
      </c>
      <c r="X34" s="12">
        <v>0</v>
      </c>
      <c r="Y34" s="11">
        <v>0</v>
      </c>
      <c r="Z34" s="12">
        <v>0.41000000000002501</v>
      </c>
      <c r="AB34" s="5">
        <v>2035</v>
      </c>
      <c r="AC34" s="11">
        <v>0.95380662735029043</v>
      </c>
      <c r="AD34" s="11">
        <v>-2.7085562373620178</v>
      </c>
      <c r="AE34" s="11">
        <v>0.38771978893003545</v>
      </c>
      <c r="AF34" s="12">
        <v>-24.215681063123551</v>
      </c>
      <c r="AG34" s="12">
        <v>0</v>
      </c>
      <c r="AH34" s="11">
        <v>0</v>
      </c>
      <c r="AI34" s="12">
        <v>0.41000000000002501</v>
      </c>
    </row>
    <row r="35" spans="1:35" x14ac:dyDescent="0.25">
      <c r="A35" s="5">
        <v>2036</v>
      </c>
      <c r="B35" s="11">
        <v>3.0528858585623726</v>
      </c>
      <c r="C35" s="11">
        <v>-2.698156397484297</v>
      </c>
      <c r="D35" s="11">
        <v>0.49021934904917686</v>
      </c>
      <c r="E35" s="12">
        <v>-26.360730897010264</v>
      </c>
      <c r="F35" s="12">
        <v>0</v>
      </c>
      <c r="G35" s="11">
        <v>0</v>
      </c>
      <c r="H35" s="12">
        <v>0.14000000000001478</v>
      </c>
      <c r="J35" s="5">
        <v>2036</v>
      </c>
      <c r="K35" s="11">
        <v>0.45124592674794872</v>
      </c>
      <c r="L35" s="11">
        <v>-2.5642792774762029</v>
      </c>
      <c r="M35" s="11">
        <v>0.49021934904917669</v>
      </c>
      <c r="N35" s="12">
        <v>-26.360730897010264</v>
      </c>
      <c r="O35" s="12">
        <v>0</v>
      </c>
      <c r="P35" s="11">
        <v>0</v>
      </c>
      <c r="Q35" s="12">
        <v>0.14000000000001478</v>
      </c>
      <c r="S35" s="5">
        <v>2036</v>
      </c>
      <c r="T35" s="11">
        <v>0.41584014405518099</v>
      </c>
      <c r="U35" s="11">
        <v>-2.6331297220940542</v>
      </c>
      <c r="V35" s="11">
        <v>0.49021934904917669</v>
      </c>
      <c r="W35" s="12">
        <v>-26.360730897010264</v>
      </c>
      <c r="X35" s="12">
        <v>0</v>
      </c>
      <c r="Y35" s="11">
        <v>0</v>
      </c>
      <c r="Z35" s="12">
        <v>0.14000000000001478</v>
      </c>
      <c r="AB35" s="5">
        <v>2036</v>
      </c>
      <c r="AC35" s="11">
        <v>0.34502857867073289</v>
      </c>
      <c r="AD35" s="11">
        <v>-2.7708306113298136</v>
      </c>
      <c r="AE35" s="11">
        <v>0.49021934904917669</v>
      </c>
      <c r="AF35" s="12">
        <v>-26.360730897010264</v>
      </c>
      <c r="AG35" s="12">
        <v>0</v>
      </c>
      <c r="AH35" s="11">
        <v>0</v>
      </c>
      <c r="AI35" s="12">
        <v>0.14000000000001478</v>
      </c>
    </row>
    <row r="36" spans="1:35" x14ac:dyDescent="0.25">
      <c r="A36" s="5">
        <v>2037</v>
      </c>
      <c r="B36" s="11">
        <v>2.4555364216024786</v>
      </c>
      <c r="C36" s="11">
        <v>-2.7815794099533946</v>
      </c>
      <c r="D36" s="11">
        <v>0.42662454873848393</v>
      </c>
      <c r="E36" s="12">
        <v>-23.39222591362056</v>
      </c>
      <c r="F36" s="12">
        <v>0</v>
      </c>
      <c r="G36" s="11">
        <v>0</v>
      </c>
      <c r="H36" s="12">
        <v>-1.3799999999999955</v>
      </c>
      <c r="J36" s="5">
        <v>2037</v>
      </c>
      <c r="K36" s="11">
        <v>-0.1242952439258045</v>
      </c>
      <c r="L36" s="11">
        <v>-2.6456626529886194</v>
      </c>
      <c r="M36" s="11">
        <v>0.42662454873848377</v>
      </c>
      <c r="N36" s="12">
        <v>-23.39222591362056</v>
      </c>
      <c r="O36" s="12">
        <v>0</v>
      </c>
      <c r="P36" s="11">
        <v>0</v>
      </c>
      <c r="Q36" s="12">
        <v>-1.3799999999999955</v>
      </c>
      <c r="S36" s="5">
        <v>2037</v>
      </c>
      <c r="T36" s="11">
        <v>-0.17820802661885324</v>
      </c>
      <c r="U36" s="11">
        <v>-2.7155825659025936</v>
      </c>
      <c r="V36" s="11">
        <v>0.42662454873848377</v>
      </c>
      <c r="W36" s="12">
        <v>-23.39222591362056</v>
      </c>
      <c r="X36" s="12">
        <v>0</v>
      </c>
      <c r="Y36" s="11">
        <v>0</v>
      </c>
      <c r="Z36" s="12">
        <v>-1.3799999999999955</v>
      </c>
      <c r="AB36" s="5">
        <v>2037</v>
      </c>
      <c r="AC36" s="11">
        <v>-0.28603359200452677</v>
      </c>
      <c r="AD36" s="11">
        <v>-2.8554223917304284</v>
      </c>
      <c r="AE36" s="11">
        <v>0.42662454873848377</v>
      </c>
      <c r="AF36" s="12">
        <v>-23.39222591362056</v>
      </c>
      <c r="AG36" s="12">
        <v>0</v>
      </c>
      <c r="AH36" s="11">
        <v>0</v>
      </c>
      <c r="AI36" s="12">
        <v>-1.3799999999999955</v>
      </c>
    </row>
    <row r="37" spans="1:35" x14ac:dyDescent="0.25">
      <c r="A37" s="5">
        <v>2038</v>
      </c>
      <c r="B37" s="11">
        <v>1.8469381257544102</v>
      </c>
      <c r="C37" s="11">
        <v>-4.5905285237769249</v>
      </c>
      <c r="D37" s="11">
        <v>0.38386438638546061</v>
      </c>
      <c r="E37" s="12">
        <v>-30.142524916943152</v>
      </c>
      <c r="F37" s="12">
        <v>0</v>
      </c>
      <c r="G37" s="11">
        <v>0</v>
      </c>
      <c r="H37" s="12">
        <v>2.0499999999999829</v>
      </c>
      <c r="J37" s="5">
        <v>2038</v>
      </c>
      <c r="K37" s="11">
        <v>-0.71048178085542923</v>
      </c>
      <c r="L37" s="11">
        <v>-4.3698715953390206</v>
      </c>
      <c r="M37" s="11">
        <v>0.38386438638546044</v>
      </c>
      <c r="N37" s="12">
        <v>-30.142524916943152</v>
      </c>
      <c r="O37" s="12">
        <v>0</v>
      </c>
      <c r="P37" s="11">
        <v>0</v>
      </c>
      <c r="Q37" s="12">
        <v>2.0499999999999829</v>
      </c>
      <c r="S37" s="5">
        <v>2038</v>
      </c>
      <c r="T37" s="11">
        <v>-0.78336814319833414</v>
      </c>
      <c r="U37" s="11">
        <v>-4.4834214814590041</v>
      </c>
      <c r="V37" s="11">
        <v>0.38386438638546044</v>
      </c>
      <c r="W37" s="12">
        <v>-30.142524916943152</v>
      </c>
      <c r="X37" s="12">
        <v>0</v>
      </c>
      <c r="Y37" s="11">
        <v>0</v>
      </c>
      <c r="Z37" s="12">
        <v>2.0499999999999829</v>
      </c>
      <c r="AB37" s="5">
        <v>2038</v>
      </c>
      <c r="AC37" s="11">
        <v>-0.92914086788473904</v>
      </c>
      <c r="AD37" s="11">
        <v>-4.7105212536989711</v>
      </c>
      <c r="AE37" s="11">
        <v>0.38386438638546044</v>
      </c>
      <c r="AF37" s="12">
        <v>-30.142524916943152</v>
      </c>
      <c r="AG37" s="12">
        <v>0</v>
      </c>
      <c r="AH37" s="11">
        <v>0</v>
      </c>
      <c r="AI37" s="12">
        <v>2.0499999999999829</v>
      </c>
    </row>
    <row r="38" spans="1:35" x14ac:dyDescent="0.25">
      <c r="A38" s="5">
        <v>2039</v>
      </c>
      <c r="B38" s="11">
        <v>1.2367075469997206</v>
      </c>
      <c r="C38" s="11">
        <v>-4.4533578097674535</v>
      </c>
      <c r="D38" s="11">
        <v>0.5191953248522434</v>
      </c>
      <c r="E38" s="12">
        <v>-30.020531561462459</v>
      </c>
      <c r="F38" s="12">
        <v>0</v>
      </c>
      <c r="G38" s="11">
        <v>0</v>
      </c>
      <c r="H38" s="12">
        <v>1.1899999999999977</v>
      </c>
      <c r="J38" s="5">
        <v>2039</v>
      </c>
      <c r="K38" s="11">
        <v>-1.2982146119173292</v>
      </c>
      <c r="L38" s="11">
        <v>-4.2431178800586054</v>
      </c>
      <c r="M38" s="11">
        <v>0.51919532485224318</v>
      </c>
      <c r="N38" s="12">
        <v>-30.020531561462459</v>
      </c>
      <c r="O38" s="12">
        <v>0</v>
      </c>
      <c r="P38" s="11">
        <v>0</v>
      </c>
      <c r="Q38" s="12">
        <v>1.1899999999999977</v>
      </c>
      <c r="S38" s="5">
        <v>2039</v>
      </c>
      <c r="T38" s="11">
        <v>-1.3901414756868711</v>
      </c>
      <c r="U38" s="11">
        <v>-4.3513466073229665</v>
      </c>
      <c r="V38" s="11">
        <v>0.51919532485224318</v>
      </c>
      <c r="W38" s="12">
        <v>-30.020531561462459</v>
      </c>
      <c r="X38" s="12">
        <v>0</v>
      </c>
      <c r="Y38" s="11">
        <v>0</v>
      </c>
      <c r="Z38" s="12">
        <v>1.1899999999999977</v>
      </c>
      <c r="AB38" s="5">
        <v>2039</v>
      </c>
      <c r="AC38" s="11">
        <v>-1.5739952032259477</v>
      </c>
      <c r="AD38" s="11">
        <v>-4.5678040618516889</v>
      </c>
      <c r="AE38" s="11">
        <v>0.51919532485224318</v>
      </c>
      <c r="AF38" s="12">
        <v>-30.020531561462459</v>
      </c>
      <c r="AG38" s="12">
        <v>0</v>
      </c>
      <c r="AH38" s="11">
        <v>0</v>
      </c>
      <c r="AI38" s="12">
        <v>1.1899999999999977</v>
      </c>
    </row>
    <row r="39" spans="1:35" x14ac:dyDescent="0.25">
      <c r="A39" s="5">
        <v>2040</v>
      </c>
      <c r="B39" s="11">
        <v>0.62656227583491275</v>
      </c>
      <c r="C39" s="11">
        <v>-5.5439370779537285</v>
      </c>
      <c r="D39" s="11">
        <v>0.47962933079782982</v>
      </c>
      <c r="E39" s="12">
        <v>-32.094418604650869</v>
      </c>
      <c r="F39" s="12">
        <v>0</v>
      </c>
      <c r="G39" s="11">
        <v>0</v>
      </c>
      <c r="H39" s="12">
        <v>0.89000000000001478</v>
      </c>
      <c r="J39" s="5">
        <v>2040</v>
      </c>
      <c r="K39" s="11">
        <v>-1.8858599357708206</v>
      </c>
      <c r="L39" s="11">
        <v>-5.2873863511277932</v>
      </c>
      <c r="M39" s="11">
        <v>0.47962933079782966</v>
      </c>
      <c r="N39" s="12">
        <v>-32.094418604650869</v>
      </c>
      <c r="O39" s="12">
        <v>0</v>
      </c>
      <c r="P39" s="11">
        <v>0</v>
      </c>
      <c r="Q39" s="12">
        <v>0.89000000000001478</v>
      </c>
      <c r="S39" s="5">
        <v>2040</v>
      </c>
      <c r="T39" s="11">
        <v>-1.9968273009668076</v>
      </c>
      <c r="U39" s="11">
        <v>-5.4195095932620916</v>
      </c>
      <c r="V39" s="11">
        <v>0.47962933079782966</v>
      </c>
      <c r="W39" s="12">
        <v>-32.094418604650869</v>
      </c>
      <c r="X39" s="12">
        <v>0</v>
      </c>
      <c r="Y39" s="11">
        <v>0</v>
      </c>
      <c r="Z39" s="12">
        <v>0.89000000000001478</v>
      </c>
      <c r="AB39" s="5">
        <v>2040</v>
      </c>
      <c r="AC39" s="11">
        <v>-2.2187620313585423</v>
      </c>
      <c r="AD39" s="11">
        <v>-5.6837560775305747</v>
      </c>
      <c r="AE39" s="11">
        <v>0.47962933079782966</v>
      </c>
      <c r="AF39" s="12">
        <v>-32.094418604650869</v>
      </c>
      <c r="AG39" s="12">
        <v>0</v>
      </c>
      <c r="AH39" s="11">
        <v>0</v>
      </c>
      <c r="AI39" s="12">
        <v>0.89000000000001478</v>
      </c>
    </row>
    <row r="40" spans="1:35" x14ac:dyDescent="0.25">
      <c r="A40" s="5">
        <v>2041</v>
      </c>
      <c r="B40" s="11">
        <v>9.1297485648859783E-2</v>
      </c>
      <c r="C40" s="11">
        <v>-8.1795498602979251</v>
      </c>
      <c r="D40" s="11">
        <v>-0.12972907423575622</v>
      </c>
      <c r="E40" s="12">
        <v>-31.464119601329642</v>
      </c>
      <c r="F40" s="12">
        <v>0</v>
      </c>
      <c r="G40" s="11">
        <v>0</v>
      </c>
      <c r="H40" s="12">
        <v>2.0699999999999932</v>
      </c>
      <c r="J40" s="5">
        <v>2041</v>
      </c>
      <c r="K40" s="11">
        <v>-2.3965905941151555</v>
      </c>
      <c r="L40" s="11">
        <v>-7.809363744617599</v>
      </c>
      <c r="M40" s="11">
        <v>-0.12972907423575616</v>
      </c>
      <c r="N40" s="12">
        <v>-31.464119601329642</v>
      </c>
      <c r="O40" s="12">
        <v>0</v>
      </c>
      <c r="P40" s="11">
        <v>0</v>
      </c>
      <c r="Q40" s="12">
        <v>2.0699999999999932</v>
      </c>
      <c r="S40" s="5">
        <v>2041</v>
      </c>
      <c r="T40" s="11">
        <v>-2.5265984607375538</v>
      </c>
      <c r="U40" s="11">
        <v>-8.0000982787232715</v>
      </c>
      <c r="V40" s="11">
        <v>-0.12972907423575616</v>
      </c>
      <c r="W40" s="12">
        <v>-31.464119601329642</v>
      </c>
      <c r="X40" s="12">
        <v>0</v>
      </c>
      <c r="Y40" s="11">
        <v>0</v>
      </c>
      <c r="Z40" s="12">
        <v>2.0699999999999932</v>
      </c>
      <c r="AB40" s="5">
        <v>2041</v>
      </c>
      <c r="AC40" s="11">
        <v>-2.7866141939819467</v>
      </c>
      <c r="AD40" s="11">
        <v>-8.3815673469345029</v>
      </c>
      <c r="AE40" s="11">
        <v>-0.12972907423575616</v>
      </c>
      <c r="AF40" s="12">
        <v>-31.464119601329642</v>
      </c>
      <c r="AG40" s="12">
        <v>0</v>
      </c>
      <c r="AH40" s="11">
        <v>0</v>
      </c>
      <c r="AI40" s="12">
        <v>2.0699999999999932</v>
      </c>
    </row>
    <row r="41" spans="1:35" x14ac:dyDescent="0.25">
      <c r="A41" s="5">
        <v>2042</v>
      </c>
      <c r="B41" s="11">
        <v>-0.29445236217032916</v>
      </c>
      <c r="C41" s="11">
        <v>-8.2249113042721547</v>
      </c>
      <c r="D41" s="11">
        <v>0.55170602414207004</v>
      </c>
      <c r="E41" s="12">
        <v>-28.088970099666959</v>
      </c>
      <c r="F41" s="12">
        <v>0</v>
      </c>
      <c r="G41" s="11">
        <v>0</v>
      </c>
      <c r="H41" s="12">
        <v>1.789999999999992</v>
      </c>
      <c r="J41" s="5">
        <v>2042</v>
      </c>
      <c r="K41" s="11">
        <v>-2.7537446073650687</v>
      </c>
      <c r="L41" s="11">
        <v>-7.8618487732009044</v>
      </c>
      <c r="M41" s="11">
        <v>0.55170602414206982</v>
      </c>
      <c r="N41" s="12">
        <v>-28.088970099666959</v>
      </c>
      <c r="O41" s="12">
        <v>0</v>
      </c>
      <c r="P41" s="11">
        <v>0</v>
      </c>
      <c r="Q41" s="12">
        <v>1.789999999999992</v>
      </c>
      <c r="S41" s="5">
        <v>2042</v>
      </c>
      <c r="T41" s="11">
        <v>-2.9027929754139188</v>
      </c>
      <c r="U41" s="11">
        <v>-8.0490134960518844</v>
      </c>
      <c r="V41" s="11">
        <v>0.55170602414206982</v>
      </c>
      <c r="W41" s="12">
        <v>-28.088970099666959</v>
      </c>
      <c r="X41" s="12">
        <v>0</v>
      </c>
      <c r="Y41" s="11">
        <v>0</v>
      </c>
      <c r="Z41" s="12">
        <v>1.789999999999992</v>
      </c>
      <c r="AB41" s="5">
        <v>2042</v>
      </c>
      <c r="AC41" s="11">
        <v>-3.200889711511175</v>
      </c>
      <c r="AD41" s="11">
        <v>-8.4233429417537309</v>
      </c>
      <c r="AE41" s="11">
        <v>0.55170602414206982</v>
      </c>
      <c r="AF41" s="12">
        <v>-28.088970099666959</v>
      </c>
      <c r="AG41" s="12">
        <v>0</v>
      </c>
      <c r="AH41" s="11">
        <v>0</v>
      </c>
      <c r="AI41" s="12">
        <v>1.789999999999992</v>
      </c>
    </row>
    <row r="42" spans="1:35" x14ac:dyDescent="0.25">
      <c r="A42" s="5">
        <v>2043</v>
      </c>
      <c r="B42" s="11">
        <v>-0.679993810956384</v>
      </c>
      <c r="C42" s="11">
        <v>-8.0291913766486687</v>
      </c>
      <c r="D42" s="11">
        <v>0.50371283380986798</v>
      </c>
      <c r="E42" s="12">
        <v>-34.371627906978077</v>
      </c>
      <c r="F42" s="12">
        <v>0</v>
      </c>
      <c r="G42" s="11">
        <v>0</v>
      </c>
      <c r="H42" s="12">
        <v>3.9700000000000273</v>
      </c>
      <c r="J42" s="5">
        <v>2043</v>
      </c>
      <c r="K42" s="11">
        <v>-3.1106846371077674</v>
      </c>
      <c r="L42" s="11">
        <v>-7.684622238200518</v>
      </c>
      <c r="M42" s="11">
        <v>0.50371283380986775</v>
      </c>
      <c r="N42" s="12">
        <v>-34.371627906978077</v>
      </c>
      <c r="O42" s="12">
        <v>0</v>
      </c>
      <c r="P42" s="11">
        <v>0</v>
      </c>
      <c r="Q42" s="12">
        <v>3.9700000000000273</v>
      </c>
      <c r="S42" s="5">
        <v>2043</v>
      </c>
      <c r="T42" s="11">
        <v>-3.2787735065830423</v>
      </c>
      <c r="U42" s="11">
        <v>-7.8623640140497173</v>
      </c>
      <c r="V42" s="11">
        <v>0.50371283380986775</v>
      </c>
      <c r="W42" s="12">
        <v>-34.371627906978077</v>
      </c>
      <c r="X42" s="12">
        <v>0</v>
      </c>
      <c r="Y42" s="11">
        <v>0</v>
      </c>
      <c r="Z42" s="12">
        <v>3.9700000000000273</v>
      </c>
      <c r="AB42" s="5">
        <v>2043</v>
      </c>
      <c r="AC42" s="11">
        <v>-3.6149512455327448</v>
      </c>
      <c r="AD42" s="11">
        <v>-8.2178475657481158</v>
      </c>
      <c r="AE42" s="11">
        <v>0.50371283380986775</v>
      </c>
      <c r="AF42" s="12">
        <v>-34.371627906978077</v>
      </c>
      <c r="AG42" s="12">
        <v>0</v>
      </c>
      <c r="AH42" s="11">
        <v>0</v>
      </c>
      <c r="AI42" s="12">
        <v>3.9700000000000273</v>
      </c>
    </row>
    <row r="43" spans="1:35" x14ac:dyDescent="0.25">
      <c r="A43" s="5">
        <v>2044</v>
      </c>
      <c r="B43" s="11">
        <v>-1.0652815138634426</v>
      </c>
      <c r="C43" s="11">
        <v>-8.144791780724745</v>
      </c>
      <c r="D43" s="11">
        <v>0.44934773802626499</v>
      </c>
      <c r="E43" s="12">
        <v>-34.869767441861576</v>
      </c>
      <c r="F43" s="12">
        <v>0</v>
      </c>
      <c r="G43" s="11">
        <v>0</v>
      </c>
      <c r="H43" s="12">
        <v>4.8000000000000114</v>
      </c>
      <c r="J43" s="5">
        <v>2044</v>
      </c>
      <c r="K43" s="11">
        <v>-3.4673640463133877</v>
      </c>
      <c r="L43" s="11">
        <v>-7.8063082659252814</v>
      </c>
      <c r="M43" s="11">
        <v>0.44934773802626482</v>
      </c>
      <c r="N43" s="12">
        <v>-34.869767441861576</v>
      </c>
      <c r="O43" s="12">
        <v>0</v>
      </c>
      <c r="P43" s="11">
        <v>0</v>
      </c>
      <c r="Q43" s="12">
        <v>4.8000000000000114</v>
      </c>
      <c r="S43" s="5">
        <v>2044</v>
      </c>
      <c r="T43" s="11">
        <v>-3.6544934172144652</v>
      </c>
      <c r="U43" s="11">
        <v>-7.9810384986705003</v>
      </c>
      <c r="V43" s="11">
        <v>0.44934773802626482</v>
      </c>
      <c r="W43" s="12">
        <v>-34.869767441861576</v>
      </c>
      <c r="X43" s="12">
        <v>0</v>
      </c>
      <c r="Y43" s="11">
        <v>0</v>
      </c>
      <c r="Z43" s="12">
        <v>4.8000000000000114</v>
      </c>
      <c r="AB43" s="5">
        <v>2044</v>
      </c>
      <c r="AC43" s="11">
        <v>-4.0287521590174347</v>
      </c>
      <c r="AD43" s="11">
        <v>-8.3304989641612792</v>
      </c>
      <c r="AE43" s="11">
        <v>0.44934773802626482</v>
      </c>
      <c r="AF43" s="12">
        <v>-34.869767441861576</v>
      </c>
      <c r="AG43" s="12">
        <v>0</v>
      </c>
      <c r="AH43" s="11">
        <v>0</v>
      </c>
      <c r="AI43" s="12">
        <v>4.8000000000000114</v>
      </c>
    </row>
    <row r="44" spans="1:35" x14ac:dyDescent="0.25">
      <c r="A44" s="5">
        <v>2045</v>
      </c>
      <c r="B44" s="11">
        <v>-1.4560053889996609</v>
      </c>
      <c r="C44" s="11">
        <v>-8.0720572047397354</v>
      </c>
      <c r="D44" s="11">
        <v>0.47781042165008597</v>
      </c>
      <c r="E44" s="12">
        <v>-34.869767441861576</v>
      </c>
      <c r="F44" s="12">
        <v>0</v>
      </c>
      <c r="G44" s="11">
        <v>0</v>
      </c>
      <c r="H44" s="12">
        <v>4.8000000000000114</v>
      </c>
      <c r="J44" s="5">
        <v>2045</v>
      </c>
      <c r="K44" s="11">
        <v>-3.8291697651771091</v>
      </c>
      <c r="L44" s="11">
        <v>-7.7487607030882373</v>
      </c>
      <c r="M44" s="11">
        <v>0.4778104216500858</v>
      </c>
      <c r="N44" s="12">
        <v>-34.869767441861576</v>
      </c>
      <c r="O44" s="12">
        <v>0</v>
      </c>
      <c r="P44" s="11">
        <v>0</v>
      </c>
      <c r="Q44" s="12">
        <v>4.8000000000000114</v>
      </c>
      <c r="S44" s="5">
        <v>2045</v>
      </c>
      <c r="T44" s="11">
        <v>-4.0355684702824313</v>
      </c>
      <c r="U44" s="11">
        <v>-7.9157963446964459</v>
      </c>
      <c r="V44" s="11">
        <v>0.4778104216500858</v>
      </c>
      <c r="W44" s="12">
        <v>-34.869767441861576</v>
      </c>
      <c r="X44" s="12">
        <v>0</v>
      </c>
      <c r="Y44" s="11">
        <v>0</v>
      </c>
      <c r="Z44" s="12">
        <v>4.8000000000000114</v>
      </c>
      <c r="AB44" s="5">
        <v>2045</v>
      </c>
      <c r="AC44" s="11">
        <v>-4.4483658804935606</v>
      </c>
      <c r="AD44" s="11">
        <v>-8.2498676279132042</v>
      </c>
      <c r="AE44" s="11">
        <v>0.4778104216500858</v>
      </c>
      <c r="AF44" s="12">
        <v>-34.869767441861576</v>
      </c>
      <c r="AG44" s="12">
        <v>0</v>
      </c>
      <c r="AH44" s="11">
        <v>0</v>
      </c>
      <c r="AI44" s="12">
        <v>4.8000000000000114</v>
      </c>
    </row>
    <row r="45" spans="1:35" x14ac:dyDescent="0.25">
      <c r="A45" s="5">
        <v>2046</v>
      </c>
      <c r="B45" s="11">
        <v>-4.8985854528588897</v>
      </c>
      <c r="C45" s="11">
        <v>-7.5434123758202531</v>
      </c>
      <c r="D45" s="11">
        <v>0.41316356633394158</v>
      </c>
      <c r="E45" s="12">
        <v>-34.869767441861576</v>
      </c>
      <c r="F45" s="12">
        <v>0</v>
      </c>
      <c r="G45" s="11">
        <v>0</v>
      </c>
      <c r="H45" s="12">
        <v>4.8000000000000114</v>
      </c>
      <c r="J45" s="5">
        <v>2046</v>
      </c>
      <c r="K45" s="11">
        <v>-7.3296121765775055</v>
      </c>
      <c r="L45" s="11">
        <v>-7.2539917103522384</v>
      </c>
      <c r="M45" s="11">
        <v>0.41316356633394141</v>
      </c>
      <c r="N45" s="12">
        <v>-34.869767441861576</v>
      </c>
      <c r="O45" s="12">
        <v>0</v>
      </c>
      <c r="P45" s="11">
        <v>0</v>
      </c>
      <c r="Q45" s="12">
        <v>4.8000000000000114</v>
      </c>
      <c r="S45" s="5">
        <v>2046</v>
      </c>
      <c r="T45" s="11">
        <v>-7.5533452221484945</v>
      </c>
      <c r="U45" s="11">
        <v>-7.4036822379399609</v>
      </c>
      <c r="V45" s="11">
        <v>0.41316356633394141</v>
      </c>
      <c r="W45" s="12">
        <v>-34.869767441861576</v>
      </c>
      <c r="X45" s="12">
        <v>0</v>
      </c>
      <c r="Y45" s="11">
        <v>0</v>
      </c>
      <c r="Z45" s="12">
        <v>4.8000000000000114</v>
      </c>
      <c r="AB45" s="5">
        <v>2046</v>
      </c>
      <c r="AC45" s="11">
        <v>-8.0008113132905265</v>
      </c>
      <c r="AD45" s="11">
        <v>-7.7030632931150649</v>
      </c>
      <c r="AE45" s="11">
        <v>0.41316356633394141</v>
      </c>
      <c r="AF45" s="12">
        <v>-34.869767441861576</v>
      </c>
      <c r="AG45" s="12">
        <v>0</v>
      </c>
      <c r="AH45" s="11">
        <v>0</v>
      </c>
      <c r="AI45" s="12">
        <v>4.8000000000000114</v>
      </c>
    </row>
    <row r="46" spans="1:35" x14ac:dyDescent="0.25">
      <c r="J46" s="2"/>
      <c r="S46" s="2"/>
      <c r="AB46" s="2"/>
    </row>
    <row r="47" spans="1:35" x14ac:dyDescent="0.25">
      <c r="A47" s="2" t="s">
        <v>1</v>
      </c>
      <c r="B47" s="11">
        <f t="shared" ref="B47:H47" si="0">NPV(0.0754,B15:B45)+B14</f>
        <v>341.86234807955572</v>
      </c>
      <c r="C47" s="11">
        <f t="shared" si="0"/>
        <v>-12.288626477592894</v>
      </c>
      <c r="D47" s="11">
        <f t="shared" si="0"/>
        <v>4.9106208585995725</v>
      </c>
      <c r="E47" s="11">
        <f t="shared" si="0"/>
        <v>-305.8709479556403</v>
      </c>
      <c r="F47" s="11">
        <f>NPV(0.0754,F15:F45)+F14</f>
        <v>0</v>
      </c>
      <c r="G47" s="11">
        <f>NPV(0.0754,G15:G45)+G14</f>
        <v>-5.4287422613426504</v>
      </c>
      <c r="H47" s="11">
        <f t="shared" si="0"/>
        <v>12.131038638583799</v>
      </c>
      <c r="J47" s="2" t="s">
        <v>1</v>
      </c>
      <c r="K47" s="11">
        <f>NPV(0.0694,K15:K45)+K14</f>
        <v>334.85942886786592</v>
      </c>
      <c r="L47" s="11">
        <f t="shared" ref="L47:Q47" si="1">NPV(0.0694,L15:L45)+L14</f>
        <v>-13.473232965441241</v>
      </c>
      <c r="M47" s="11">
        <f t="shared" si="1"/>
        <v>5.2423816699352654</v>
      </c>
      <c r="N47" s="11">
        <f t="shared" si="1"/>
        <v>-326.50967149235726</v>
      </c>
      <c r="O47" s="11">
        <f t="shared" si="1"/>
        <v>0</v>
      </c>
      <c r="P47" s="11">
        <f t="shared" si="1"/>
        <v>-5.5558930057164382</v>
      </c>
      <c r="Q47" s="11">
        <f t="shared" si="1"/>
        <v>13.04294776991475</v>
      </c>
      <c r="S47" s="2" t="s">
        <v>1</v>
      </c>
      <c r="T47" s="11">
        <f>NPV(0.0724,T15:T45)+T14</f>
        <v>338.39387760003422</v>
      </c>
      <c r="U47" s="11">
        <f t="shared" ref="U47:Z47" si="2">NPV(0.0724,U15:U45)+U14</f>
        <v>-12.877528866602614</v>
      </c>
      <c r="V47" s="11">
        <f t="shared" si="2"/>
        <v>5.072470396204162</v>
      </c>
      <c r="W47" s="11">
        <f t="shared" si="2"/>
        <v>-315.92860136417164</v>
      </c>
      <c r="X47" s="11">
        <f t="shared" si="2"/>
        <v>0</v>
      </c>
      <c r="Y47" s="11">
        <f t="shared" si="2"/>
        <v>-5.4917907589644734</v>
      </c>
      <c r="Z47" s="11">
        <f t="shared" si="2"/>
        <v>12.573051729608206</v>
      </c>
      <c r="AB47" s="2" t="s">
        <v>1</v>
      </c>
      <c r="AC47" s="11">
        <f>NPV(0.0783,AC15:AC45)+AC14</f>
        <v>345.22853786209436</v>
      </c>
      <c r="AD47" s="11">
        <f t="shared" ref="AD47:AI47" si="3">NPV(0.0783,AD15:AD45)+AD14</f>
        <v>-11.783996678532862</v>
      </c>
      <c r="AE47" s="11">
        <f t="shared" si="3"/>
        <v>4.761382307242366</v>
      </c>
      <c r="AF47" s="11">
        <f t="shared" si="3"/>
        <v>-296.61565298047759</v>
      </c>
      <c r="AG47" s="11">
        <f t="shared" si="3"/>
        <v>0</v>
      </c>
      <c r="AH47" s="11">
        <f t="shared" si="3"/>
        <v>-5.3687762306806315</v>
      </c>
      <c r="AI47" s="11">
        <f t="shared" si="3"/>
        <v>11.728345307670173</v>
      </c>
    </row>
    <row r="48" spans="1:35" x14ac:dyDescent="0.25">
      <c r="J48" s="2"/>
      <c r="S48" s="2"/>
      <c r="AB48" s="2"/>
    </row>
    <row r="49" spans="1:29" x14ac:dyDescent="0.25">
      <c r="A49" s="2" t="s">
        <v>10</v>
      </c>
      <c r="B49" s="14">
        <f>SUM(B47:H47)</f>
        <v>35.315690882163253</v>
      </c>
      <c r="J49" s="2" t="s">
        <v>10</v>
      </c>
      <c r="K49" s="14">
        <f>SUM(K47:Q47)</f>
        <v>7.6059608442009718</v>
      </c>
      <c r="S49" s="2" t="s">
        <v>10</v>
      </c>
      <c r="T49" s="14">
        <f>SUM(T47:Z47)</f>
        <v>21.74147873610783</v>
      </c>
      <c r="AB49" s="2" t="s">
        <v>10</v>
      </c>
      <c r="AC49" s="14">
        <f>SUM(AC47:AI47)</f>
        <v>47.949839587315807</v>
      </c>
    </row>
  </sheetData>
  <mergeCells count="4">
    <mergeCell ref="B11:H11"/>
    <mergeCell ref="K11:Q11"/>
    <mergeCell ref="T11:Z11"/>
    <mergeCell ref="AC11:AI11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with Emissions</vt:lpstr>
      <vt:lpstr>without Emissions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