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6" yWindow="540" windowWidth="19416" windowHeight="7116"/>
  </bookViews>
  <sheets>
    <sheet name="A2_Schedule" sheetId="3" r:id="rId1"/>
    <sheet name="A6_Schedule" sheetId="7" r:id="rId2"/>
    <sheet name="A6.1_Schedule" sheetId="8" r:id="rId3"/>
    <sheet name="A9_Schedule" sheetId="13" r:id="rId4"/>
    <sheet name="A9.1_Schedule" sheetId="1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\a">[1]FTI!#REF!</definedName>
    <definedName name="\c">[2]ISFPLSUB!#REF!</definedName>
    <definedName name="\d">[2]ISFPLSUB!#REF!</definedName>
    <definedName name="\l">[2]ISFPLSUB!#REF!</definedName>
    <definedName name="\p">#N/A</definedName>
    <definedName name="\y">[2]JVTAX.XLS!#REF!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ESY12">[2]ISFPLSUB!#REF!</definedName>
    <definedName name="_INP5">[1]SITRP!#REF!</definedName>
    <definedName name="_PG1">#N/A</definedName>
    <definedName name="_PG2">#N/A</definedName>
    <definedName name="_PG3">#N/A</definedName>
    <definedName name="ANNUAL">[2]ISFPLSUB!#REF!</definedName>
    <definedName name="BONNIE">#N/A</definedName>
    <definedName name="CMCY">[2]ISFPLSUB!#REF!</definedName>
    <definedName name="COLUMN1">'[3]FPSC TU'!#REF!</definedName>
    <definedName name="COLUMN2">'[3]FPSC TU'!#REF!</definedName>
    <definedName name="COLUMN3">'[3]FPSC TU'!#REF!</definedName>
    <definedName name="COLUMN4">'[3]FPSC TU'!#REF!</definedName>
    <definedName name="COLUMN5">'[3]FPSC TU'!#REF!</definedName>
    <definedName name="COLUMN6">'[3]FPSC TU'!#REF!</definedName>
    <definedName name="COLUMN7">'[3]FPSC TU'!#REF!</definedName>
    <definedName name="COLUMN8">'[3]FPSC TU'!#REF!</definedName>
    <definedName name="COLUMN9">'[3]FPSC TU'!#REF!</definedName>
    <definedName name="COMPTAX">[1]FTI!#REF!</definedName>
    <definedName name="CRIT5">[1]SITRP!#REF!</definedName>
    <definedName name="Criteria_MI">[1]SITRP!#REF!</definedName>
    <definedName name="DATE1">'[3]FPSC TU'!#REF!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GUY">[1]SITRP!#REF!</definedName>
    <definedName name="HISTORY">[2]ISFPLSUB!#REF!</definedName>
    <definedName name="INCSTA">[1]A194!#REF!</definedName>
    <definedName name="INPUT5">[1]SITRP!#REF!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ACROS">'[1]Storm Fund Earn Gross Up'!#REF!</definedName>
    <definedName name="MONTH">[2]ISFPLSUB!#REF!</definedName>
    <definedName name="MONTHS">#N/A</definedName>
    <definedName name="OBO">[1]A194!#REF!</definedName>
    <definedName name="OBODEFTX">'[4]0394OBF.XLS'!#REF!</definedName>
    <definedName name="OTHINC">[1]A194!#REF!</definedName>
    <definedName name="OUTPUT5">[1]SITRP!#REF!</definedName>
    <definedName name="PAGE1">[1]FTI!#REF!</definedName>
    <definedName name="PAGE2">[1]FTI!#REF!</definedName>
    <definedName name="PAGE21">'[1]Storm Fund Earn Gross Up'!#REF!</definedName>
    <definedName name="PAGE3">[2]ISFPLSUB!#REF!</definedName>
    <definedName name="PERIOD">#REF!</definedName>
    <definedName name="PRINT">[1]FTI!#REF!</definedName>
    <definedName name="_xlnm.Print_Titles" localSheetId="0">A2_Schedule!$A:$B,A2_Schedule!$3:$9</definedName>
    <definedName name="_xlnm.Print_Titles" localSheetId="2">A6.1_Schedule!$A:$B,A6.1_Schedule!$3:$8</definedName>
    <definedName name="_xlnm.Print_Titles" localSheetId="1">A6_Schedule!$A:$B,A6_Schedule!$3:$8</definedName>
    <definedName name="_xlnm.Print_Titles" localSheetId="4">A9.1_Schedule!$A:$B,A9.1_Schedule!$3:$8</definedName>
    <definedName name="_xlnm.Print_Titles" localSheetId="3">A9_Schedule!$A:$B,A9_Schedule!$3:$8</definedName>
    <definedName name="PRIOR">[2]JVTAX.XLS!#REF!</definedName>
    <definedName name="PURE">[1]SITRP!#REF!</definedName>
    <definedName name="PUREC">[1]SITRP!#REF!</definedName>
    <definedName name="REVENUERPT">'[3]FPSC TU'!#REF!</definedName>
    <definedName name="T">'[5]NF Exp 518 (Mo B)'!#REF!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YEAR">[2]ISFPLSUB!#REF!</definedName>
    <definedName name="YTDA">[2]ISFPLSUB!#REF!</definedName>
  </definedNames>
  <calcPr calcId="145621"/>
</workbook>
</file>

<file path=xl/calcChain.xml><?xml version="1.0" encoding="utf-8"?>
<calcChain xmlns="http://schemas.openxmlformats.org/spreadsheetml/2006/main">
  <c r="G14" i="13" l="1"/>
  <c r="E14" i="13"/>
  <c r="G13" i="13"/>
  <c r="E13" i="13"/>
  <c r="G12" i="13"/>
  <c r="E12" i="13"/>
  <c r="G11" i="13"/>
  <c r="E11" i="13"/>
  <c r="G51" i="7"/>
  <c r="F51" i="7"/>
  <c r="G49" i="7"/>
  <c r="F49" i="7"/>
  <c r="G48" i="7"/>
  <c r="F48" i="7"/>
  <c r="G47" i="7"/>
  <c r="F47" i="7"/>
  <c r="G46" i="7"/>
  <c r="F46" i="7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G32" i="7"/>
  <c r="F32" i="7"/>
  <c r="G31" i="7"/>
  <c r="F31" i="7"/>
  <c r="G30" i="7"/>
  <c r="F30" i="7"/>
  <c r="G29" i="7"/>
  <c r="F29" i="7"/>
  <c r="G28" i="7"/>
  <c r="F28" i="7"/>
  <c r="G27" i="7"/>
  <c r="F27" i="7"/>
  <c r="G26" i="7"/>
  <c r="F26" i="7"/>
  <c r="G25" i="7"/>
  <c r="F25" i="7"/>
  <c r="G24" i="7"/>
  <c r="F24" i="7"/>
  <c r="G21" i="7"/>
  <c r="F21" i="7"/>
  <c r="G20" i="7"/>
  <c r="F20" i="7"/>
  <c r="G19" i="7"/>
  <c r="F19" i="7"/>
  <c r="G15" i="7"/>
  <c r="F15" i="7"/>
  <c r="G13" i="7"/>
  <c r="F13" i="7"/>
  <c r="G12" i="7"/>
  <c r="F12" i="7"/>
  <c r="G11" i="7"/>
  <c r="F11" i="7"/>
  <c r="J68" i="3"/>
  <c r="I68" i="3"/>
  <c r="F68" i="3"/>
  <c r="E68" i="3"/>
  <c r="J67" i="3"/>
  <c r="I67" i="3"/>
  <c r="F67" i="3"/>
  <c r="E67" i="3"/>
  <c r="J66" i="3"/>
  <c r="I66" i="3"/>
  <c r="F66" i="3"/>
  <c r="E66" i="3"/>
  <c r="J65" i="3"/>
  <c r="I65" i="3"/>
  <c r="F65" i="3"/>
  <c r="E65" i="3"/>
  <c r="J64" i="3"/>
  <c r="I64" i="3"/>
  <c r="F64" i="3"/>
  <c r="E64" i="3"/>
  <c r="J63" i="3"/>
  <c r="I63" i="3"/>
  <c r="F63" i="3"/>
  <c r="E63" i="3"/>
  <c r="J62" i="3"/>
  <c r="I62" i="3"/>
  <c r="F62" i="3"/>
  <c r="E62" i="3"/>
  <c r="J61" i="3"/>
  <c r="I61" i="3"/>
  <c r="F61" i="3"/>
  <c r="E61" i="3"/>
  <c r="J60" i="3"/>
  <c r="I60" i="3"/>
  <c r="F60" i="3"/>
  <c r="E60" i="3"/>
  <c r="J59" i="3"/>
  <c r="I59" i="3"/>
  <c r="F59" i="3"/>
  <c r="E59" i="3"/>
  <c r="J56" i="3"/>
  <c r="I56" i="3"/>
  <c r="F56" i="3"/>
  <c r="E56" i="3"/>
  <c r="J55" i="3"/>
  <c r="I55" i="3"/>
  <c r="F55" i="3"/>
  <c r="E55" i="3"/>
  <c r="J54" i="3"/>
  <c r="I54" i="3"/>
  <c r="F54" i="3"/>
  <c r="E54" i="3"/>
  <c r="J53" i="3"/>
  <c r="I53" i="3"/>
  <c r="F53" i="3"/>
  <c r="E53" i="3"/>
  <c r="J52" i="3"/>
  <c r="I52" i="3"/>
  <c r="F52" i="3"/>
  <c r="E52" i="3"/>
  <c r="J51" i="3"/>
  <c r="I51" i="3"/>
  <c r="F51" i="3"/>
  <c r="E51" i="3"/>
  <c r="J50" i="3"/>
  <c r="I50" i="3"/>
  <c r="F50" i="3"/>
  <c r="E50" i="3"/>
  <c r="J49" i="3"/>
  <c r="I49" i="3"/>
  <c r="F49" i="3"/>
  <c r="E49" i="3"/>
  <c r="J48" i="3"/>
  <c r="I48" i="3"/>
  <c r="F48" i="3"/>
  <c r="E48" i="3"/>
  <c r="J47" i="3"/>
  <c r="I47" i="3"/>
  <c r="F47" i="3"/>
  <c r="E47" i="3"/>
  <c r="J46" i="3"/>
  <c r="I46" i="3"/>
  <c r="F46" i="3"/>
  <c r="E46" i="3"/>
  <c r="J44" i="3"/>
  <c r="I44" i="3"/>
  <c r="F44" i="3"/>
  <c r="E44" i="3"/>
  <c r="J43" i="3"/>
  <c r="I43" i="3"/>
  <c r="F43" i="3"/>
  <c r="E43" i="3"/>
  <c r="J40" i="3"/>
  <c r="I40" i="3"/>
  <c r="F40" i="3"/>
  <c r="E40" i="3"/>
  <c r="J37" i="3"/>
  <c r="I37" i="3"/>
  <c r="F37" i="3"/>
  <c r="E37" i="3"/>
  <c r="J36" i="3"/>
  <c r="I36" i="3"/>
  <c r="F36" i="3"/>
  <c r="E36" i="3"/>
  <c r="J35" i="3"/>
  <c r="I35" i="3"/>
  <c r="F35" i="3"/>
  <c r="E35" i="3"/>
  <c r="J34" i="3"/>
  <c r="I34" i="3"/>
  <c r="F34" i="3"/>
  <c r="E34" i="3"/>
  <c r="J33" i="3"/>
  <c r="I33" i="3"/>
  <c r="F33" i="3"/>
  <c r="E33" i="3"/>
  <c r="J30" i="3"/>
  <c r="I30" i="3"/>
  <c r="F30" i="3"/>
  <c r="E30" i="3"/>
  <c r="J29" i="3"/>
  <c r="I29" i="3"/>
  <c r="F29" i="3"/>
  <c r="E29" i="3"/>
  <c r="J28" i="3"/>
  <c r="I28" i="3"/>
  <c r="F28" i="3"/>
  <c r="E28" i="3"/>
  <c r="J27" i="3"/>
  <c r="I27" i="3"/>
  <c r="F27" i="3"/>
  <c r="E27" i="3"/>
  <c r="J24" i="3"/>
  <c r="I24" i="3"/>
  <c r="F24" i="3"/>
  <c r="E24" i="3"/>
  <c r="J22" i="3"/>
  <c r="I22" i="3"/>
  <c r="F22" i="3"/>
  <c r="E22" i="3"/>
  <c r="J21" i="3"/>
  <c r="I21" i="3"/>
  <c r="F21" i="3"/>
  <c r="E21" i="3"/>
  <c r="J20" i="3"/>
  <c r="I20" i="3"/>
  <c r="F20" i="3"/>
  <c r="E20" i="3"/>
  <c r="J19" i="3"/>
  <c r="I19" i="3"/>
  <c r="F19" i="3"/>
  <c r="E19" i="3"/>
  <c r="J17" i="3"/>
  <c r="I17" i="3"/>
  <c r="F17" i="3"/>
  <c r="E17" i="3"/>
  <c r="J16" i="3"/>
  <c r="I16" i="3"/>
  <c r="F16" i="3"/>
  <c r="E16" i="3"/>
  <c r="J15" i="3"/>
  <c r="I15" i="3"/>
  <c r="F15" i="3"/>
  <c r="E15" i="3"/>
  <c r="J14" i="3"/>
  <c r="I14" i="3"/>
  <c r="F14" i="3"/>
  <c r="E14" i="3"/>
  <c r="J13" i="3"/>
  <c r="I13" i="3"/>
  <c r="F13" i="3"/>
  <c r="E13" i="3"/>
  <c r="J12" i="3"/>
  <c r="I12" i="3"/>
  <c r="F12" i="3"/>
  <c r="E12" i="3"/>
  <c r="J11" i="3"/>
  <c r="I11" i="3"/>
  <c r="F11" i="3"/>
  <c r="E11" i="3"/>
</calcChain>
</file>

<file path=xl/sharedStrings.xml><?xml version="1.0" encoding="utf-8"?>
<sst xmlns="http://schemas.openxmlformats.org/spreadsheetml/2006/main" count="576" uniqueCount="194">
  <si>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</si>
  <si>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</si>
  <si>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</si>
  <si>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</si>
  <si>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</si>
  <si>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</si>
  <si>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</si>
  <si>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</si>
  <si>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</si>
  <si>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</si>
  <si>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>Actual</t>
  </si>
  <si>
    <t>Estimated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</si>
  <si>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</si>
  <si>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</si>
  <si>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</si>
  <si>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</si>
  <si>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</si>
  <si>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</si>
  <si>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</si>
  <si>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</si>
  <si>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</si>
  <si>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</si>
  <si>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</si>
  <si>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</si>
  <si>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</si>
  <si>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</si>
  <si>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</si>
  <si>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</si>
  <si>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Incremental Personnel, Software, and Hardware Costs</t>
  </si>
  <si>
    <t>17</t>
  </si>
  <si>
    <t>Variable Power Plant O&amp;M Costs over 514,000 MWh Threshold (Per A6)</t>
  </si>
  <si>
    <t>18</t>
  </si>
  <si>
    <t>19</t>
  </si>
  <si>
    <r>
      <t>Dodd Frank Fees</t>
    </r>
    <r>
      <rPr>
        <vertAlign val="superscript"/>
        <sz val="8"/>
        <rFont val="Arial"/>
        <family val="2"/>
      </rPr>
      <t xml:space="preserve"> (4)</t>
    </r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</si>
  <si>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</si>
  <si>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</si>
  <si>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</si>
  <si>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</si>
  <si>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</si>
  <si>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</si>
  <si>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</si>
  <si>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</si>
  <si>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</si>
  <si>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</si>
  <si>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</si>
  <si>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</si>
  <si>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</si>
  <si>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</si>
  <si>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</si>
  <si>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</si>
  <si>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</si>
  <si>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/>
  </si>
  <si>
    <t>37</t>
  </si>
  <si>
    <r>
      <rPr>
        <vertAlign val="superscript"/>
        <sz val="8"/>
        <rFont val="Arial"/>
        <family val="2"/>
      </rPr>
      <t xml:space="preserve">(4) </t>
    </r>
    <r>
      <rPr>
        <sz val="8"/>
        <rFont val="Arial"/>
        <family val="2"/>
      </rPr>
      <t>Fees related to reporting requirements under the Dodd-Frank Wall Street Reform and Consumer Protection Act (“Dodd-Frank Act”) that require all swap transactions to be reported to a swap data repository (SDR).  FPL uses swaps in its hedging program</t>
    </r>
  </si>
  <si>
    <t>and asset optimization program.</t>
  </si>
  <si>
    <t>FOR THE MONTH OF:  February 2015</t>
  </si>
  <si>
    <t>Current Month</t>
  </si>
  <si>
    <t>Year To Date</t>
  </si>
  <si>
    <t>Estimate</t>
  </si>
  <si>
    <t>$ Diff</t>
  </si>
  <si>
    <t>% Diff</t>
  </si>
  <si>
    <t>Fuel Costs &amp; Net Power Transactions</t>
  </si>
  <si>
    <r>
      <t>Fuel Cost of System Net Generation</t>
    </r>
    <r>
      <rPr>
        <vertAlign val="superscript"/>
        <sz val="8"/>
        <rFont val="Arial"/>
        <family val="2"/>
      </rPr>
      <t xml:space="preserve"> (5)</t>
    </r>
  </si>
  <si>
    <t>Fuel Cost of Power Sold (Per A6)</t>
  </si>
  <si>
    <t>Gains from Off-System Sales (Per A6)</t>
  </si>
  <si>
    <t>Fuel Cost of Purchased Power (Per A7)</t>
  </si>
  <si>
    <t>Energy Payments to Qualifying Facilities (Per A8)</t>
  </si>
  <si>
    <t>Energy Cost of Economy Purchases (Per A9)</t>
  </si>
  <si>
    <t>Total Fuel Costs &amp; Net Power Transactions</t>
  </si>
  <si>
    <r>
      <t>Incremental Optimization Costs</t>
    </r>
    <r>
      <rPr>
        <vertAlign val="superscript"/>
        <sz val="8"/>
        <rFont val="Arial"/>
        <family val="2"/>
      </rPr>
      <t xml:space="preserve"> (1)</t>
    </r>
  </si>
  <si>
    <t>Total</t>
  </si>
  <si>
    <t>Adjustments to Fuel Cost</t>
  </si>
  <si>
    <t>Reactive and Voltage Control Fuel Revenue</t>
  </si>
  <si>
    <t>Inventory Adjustments</t>
  </si>
  <si>
    <t>Non Recoverable Oil/Tank Bottoms</t>
  </si>
  <si>
    <t>Adjusted Total Fuel Costs &amp; Net Power Transactions</t>
  </si>
  <si>
    <t>kWh Sales</t>
  </si>
  <si>
    <t>Jurisdictional kWh Sales</t>
  </si>
  <si>
    <t>Sale for Resale</t>
  </si>
  <si>
    <t>Sub-Total Sales</t>
  </si>
  <si>
    <t>Total Sales</t>
  </si>
  <si>
    <t>Jurisdictional % of Total kWh Sales (Line 25 / Line 28)</t>
  </si>
  <si>
    <t>True-up Calculation</t>
  </si>
  <si>
    <t>Jurisdictional Fuel Revenues (Net of Revenue Taxes)</t>
  </si>
  <si>
    <t>Fuel Adjustment Revenues Not Applicable to Period</t>
  </si>
  <si>
    <t>Prior Period True-up Collected/(Refunded) This Period</t>
  </si>
  <si>
    <r>
      <t>GPIF, Net of Revenue Taxes</t>
    </r>
    <r>
      <rPr>
        <vertAlign val="superscript"/>
        <sz val="8"/>
        <rFont val="Arial"/>
        <family val="2"/>
      </rPr>
      <t xml:space="preserve"> (2)</t>
    </r>
  </si>
  <si>
    <t>Jurisdictional Fuel Revenues Applicable to Period</t>
  </si>
  <si>
    <t>Adjusted Total Fuel Costs &amp; Net Power Transactions (P.1, Line 22)</t>
  </si>
  <si>
    <t>Adj. Total Fuel Costs &amp; Net Power Transactions - Excluding 100% Retail Items</t>
  </si>
  <si>
    <t>Jurisdictional Sales % of Total kWh Sales (P1, Line 29)</t>
  </si>
  <si>
    <r>
      <t>Jurisdictional Total Fuel Costs &amp; Net Power Transactions</t>
    </r>
    <r>
      <rPr>
        <vertAlign val="superscript"/>
        <sz val="8"/>
        <rFont val="Arial"/>
        <family val="2"/>
      </rPr>
      <t xml:space="preserve"> (3)</t>
    </r>
  </si>
  <si>
    <t>True-up Provision for the Month-Over/(Under) Recovery(Ln 2-Ln 6)</t>
  </si>
  <si>
    <t>Interest Provision for the Month (Line 24)</t>
  </si>
  <si>
    <t>True-up &amp; Interest Provision Beg of Period-Over/(Under) Recovery</t>
  </si>
  <si>
    <t>Deferred True-up Beginning of Period - Over/(Under) Recovery</t>
  </si>
  <si>
    <t>Prior Period True-up (Collected)/Refunded This Period</t>
  </si>
  <si>
    <t>End of Period Net True-up Amount Over/(Under) Recovery (Lines 7 through 11)</t>
  </si>
  <si>
    <t>Interest Provision</t>
  </si>
  <si>
    <t>Beginning True-up Amount (Lns 9+10)</t>
  </si>
  <si>
    <t>Ending True-up Amount Before Interest (Lns 7+9+10+11)</t>
  </si>
  <si>
    <t xml:space="preserve">Total of Beginning &amp; Ending True-up Amount </t>
  </si>
  <si>
    <t>Average True-up Amount (50% of Line 17)</t>
  </si>
  <si>
    <t>Interest Rate - First Day Reporting Business Month</t>
  </si>
  <si>
    <t>Interest Rate - First Day Subsequent Business Month</t>
  </si>
  <si>
    <t>Total (Lines 19+20)</t>
  </si>
  <si>
    <t>Average Interest Rate (50% of Line 21)</t>
  </si>
  <si>
    <t>Monthly Average Interest Rate (Line 22/12)</t>
  </si>
  <si>
    <t>Interest Provision (Line 18 x Line 23)</t>
  </si>
  <si>
    <r>
      <rPr>
        <vertAlign val="superscript"/>
        <sz val="8"/>
        <rFont val="Arial"/>
        <family val="2"/>
      </rPr>
      <t xml:space="preserve">(1) </t>
    </r>
    <r>
      <rPr>
        <sz val="8"/>
        <rFont val="Arial"/>
        <family val="2"/>
      </rPr>
      <t>Amounts reflected in this section are in accordance with FPL’s Stipulation and Settlement approved by the Commission in Order No. PSC-13-0023-S-EI, Docket No. 120015-EI.</t>
    </r>
  </si>
  <si>
    <r>
      <rPr>
        <vertAlign val="superscript"/>
        <sz val="8"/>
        <rFont val="Arial"/>
        <family val="2"/>
      </rPr>
      <t xml:space="preserve">(2) </t>
    </r>
    <r>
      <rPr>
        <sz val="8"/>
        <rFont val="Arial"/>
        <family val="2"/>
      </rPr>
      <t xml:space="preserve">Generating Performance Incentive Factor is ((11,814,923 / 12) x 99.9280%) - See Order No. PSC-14-0701-FOF-EI. </t>
    </r>
  </si>
  <si>
    <r>
      <rPr>
        <vertAlign val="superscript"/>
        <sz val="8"/>
        <rFont val="Arial"/>
        <family val="2"/>
      </rPr>
      <t xml:space="preserve">(3) </t>
    </r>
    <r>
      <rPr>
        <sz val="8"/>
        <rFont val="Arial"/>
        <family val="2"/>
      </rPr>
      <t>Line 4 x Line 5 x 1.00169</t>
    </r>
  </si>
  <si>
    <r>
      <rPr>
        <vertAlign val="superscript"/>
        <sz val="8"/>
        <rFont val="Arial"/>
        <family val="2"/>
      </rPr>
      <t xml:space="preserve">(5) </t>
    </r>
    <r>
      <rPr>
        <sz val="8"/>
        <rFont val="Arial"/>
        <family val="2"/>
      </rPr>
      <t>The Fuel Cost of System Net Generation reflected on Schedules A1 and A2 does not tie to the amount on Schedules A3 and A4  in the amount of $60,498 due to the correction of 498 barrels  burned at Martin 8 being inadvertently entered as an inventory</t>
    </r>
  </si>
  <si>
    <t>adjustment rather than Net Generation in January 2015.</t>
  </si>
  <si>
    <t>NOTE: Amounts may not agree to the General Ledger due to rounding.</t>
  </si>
  <si>
    <t>                  FOR THE MONTH OF:  February 2015</t>
  </si>
  <si>
    <t>SOLD TO</t>
  </si>
  <si>
    <t>Type &amp; Schedule</t>
  </si>
  <si>
    <t>Total KWH Sold (000)</t>
  </si>
  <si>
    <t>KWH from Own Generation (000)</t>
  </si>
  <si>
    <t>Fuel Cost (cents/KWH)</t>
  </si>
  <si>
    <t>Total Cost (cents/KWH)</t>
  </si>
  <si>
    <t>Total $ for Fuel Adjustment (Col(4) * Col(5))</t>
  </si>
  <si>
    <t>Total Cost ($) (Col(4) * Col(6))</t>
  </si>
  <si>
    <t>Gain from Off System Sales ($)</t>
  </si>
  <si>
    <t>OS/FCBBS</t>
  </si>
  <si>
    <t>Off System</t>
  </si>
  <si>
    <t>OS</t>
  </si>
  <si>
    <t>St Lucie Reliability Sales</t>
  </si>
  <si>
    <t>Total OS/FCBBS</t>
  </si>
  <si>
    <t>Total Estimated</t>
  </si>
  <si>
    <t>St. Lucie Participation</t>
  </si>
  <si>
    <t>FMPA (SL 1)</t>
  </si>
  <si>
    <t>St. L.</t>
  </si>
  <si>
    <t>OUC (SL 1)</t>
  </si>
  <si>
    <t>Total St. Lucie Participation</t>
  </si>
  <si>
    <t>OS/AF</t>
  </si>
  <si>
    <t>Cargill Power Markets, LLC OS</t>
  </si>
  <si>
    <t>EDF Trading North America, LLC. OS</t>
  </si>
  <si>
    <t>Energy Authority, The OS</t>
  </si>
  <si>
    <t>Exelon Generation Company, LLC. OS</t>
  </si>
  <si>
    <t>Homestead, City Of OS</t>
  </si>
  <si>
    <t>J.P. Morgan Ventures Energy Corporation OS</t>
  </si>
  <si>
    <t>Morgan Stanley Capital Group, Inc. OS</t>
  </si>
  <si>
    <t>New Smyrna Beach Utilities Commission, City of OS</t>
  </si>
  <si>
    <t>Oglethorpe Power Corporation OS</t>
  </si>
  <si>
    <t>Orlando Utilities Commission OS</t>
  </si>
  <si>
    <t>Powersouth Energy Cooporative OS</t>
  </si>
  <si>
    <t>Reedy Creek Improvement District OS</t>
  </si>
  <si>
    <t>Seminole Electric Cooperative, Inc. OS</t>
  </si>
  <si>
    <t>Southern Company Services, Inc. OS</t>
  </si>
  <si>
    <t>Tampa Electric Company  OS</t>
  </si>
  <si>
    <t>Tennessee Valley Authority OS</t>
  </si>
  <si>
    <t>Duke Energy Florida, Inc. OS</t>
  </si>
  <si>
    <t>PJM Interconnection, L.L.C. OS</t>
  </si>
  <si>
    <t>Total OS/AF</t>
  </si>
  <si>
    <t>FCBBS</t>
  </si>
  <si>
    <t>Energy Authority, The FCBBS</t>
  </si>
  <si>
    <t>Homestead, City of FCBBS</t>
  </si>
  <si>
    <t>Reedy Creek Improvement District FCBBS</t>
  </si>
  <si>
    <t>Total FCBBS</t>
  </si>
  <si>
    <t>Total Actual</t>
  </si>
  <si>
    <t>Other Actual</t>
  </si>
  <si>
    <t>Gross Gain from off System Sales $</t>
  </si>
  <si>
    <t>Gas Turbine Maintenance Revenue Reclassed to Base Revenue</t>
  </si>
  <si>
    <t>Sub-Total (Schedule A1 and A2)</t>
  </si>
  <si>
    <t>Third-Party Transmission Costs</t>
  </si>
  <si>
    <t>Variable Power Plant O&amp;M Costs over 514,000 MWh Threshold</t>
  </si>
  <si>
    <t>Net Gain from off System Sales ($)</t>
  </si>
  <si>
    <t>Other Estimate</t>
  </si>
  <si>
    <t>Gain from off System Sales $</t>
  </si>
  <si>
    <t>Difference</t>
  </si>
  <si>
    <t>Difference (%)</t>
  </si>
  <si>
    <t>Period To Date</t>
  </si>
  <si>
    <t>PURCHASED FROM</t>
  </si>
  <si>
    <t>Total KWH Purchased (000)</t>
  </si>
  <si>
    <t>Year to Date</t>
  </si>
  <si>
    <t>FOR THE MONTH OF: February 2015</t>
  </si>
  <si>
    <t>A9 Schedule</t>
  </si>
  <si>
    <t>Transaction Cost (Cents/KWH)</t>
  </si>
  <si>
    <t>Total $ for Fuel Adj (Col(3) * Col(4))</t>
  </si>
  <si>
    <t>Cost If Generated (Cents/KWH)</t>
  </si>
  <si>
    <t>Cost if Generated ($) (Col(3) * Col(6))</t>
  </si>
  <si>
    <t>Fuel Savings ($) (Col(7) -- Col(5))</t>
  </si>
  <si>
    <t>Economy</t>
  </si>
  <si>
    <t>Total Economy</t>
  </si>
  <si>
    <t>Transaction Cost (cents/KWH)</t>
  </si>
  <si>
    <t>Cost if Generated (cents/KWH)</t>
  </si>
  <si>
    <t>STAFF 000776</t>
  </si>
  <si>
    <t>FPL RC-16</t>
  </si>
  <si>
    <t>STAFF 000777</t>
  </si>
  <si>
    <t>STAFF 000778</t>
  </si>
  <si>
    <t>STAFF 000779</t>
  </si>
  <si>
    <t>STAFF 000780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</si>
</sst>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%_);\(#,##0.0%\);&quot;N/A&quot;"/>
    <numFmt numFmtId="165" formatCode="#,##0.0%_);\(#,##0.0%\)"/>
    <numFmt numFmtId="166" formatCode="&quot;N/A&quot;;&quot;N/A&quot;;&quot;N/A&quot;"/>
    <numFmt numFmtId="167" formatCode="#,##0_);[Red]\(#,##0\);&quot; &quot;"/>
    <numFmt numFmtId="168" formatCode="#,##0.000_);\(#,##0.000\)"/>
    <numFmt numFmtId="169" formatCode="#,##0.0%_);\(#,##0.0%\);&quot; &quot;"/>
    <numFmt numFmtId="170" formatCode="\$#,##0_);\(\$#,##0\)"/>
    <numFmt numFmtId="171" formatCode="#,##0.00000%_);\(#,##0.00000%\)"/>
    <numFmt numFmtId="172" formatCode="#,##0.000_);\(#,##0.000\);&quot; &quot;"/>
    <numFmt numFmtId="173" formatCode="0.000000"/>
  </numFmts>
  <fonts count="39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6">
    <xf numFmtId="0" fontId="0" fillId="0" borderId="0"/>
    <xf numFmtId="0" fontId="1" fillId="0" borderId="0"/>
    <xf numFmtId="44" fontId="387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7" fillId="0" borderId="0" applyFont="0" applyFill="0" applyBorder="0" applyAlignment="0" applyProtection="0"/>
    <xf numFmtId="43" fontId="387" fillId="0" borderId="0" applyFont="0" applyFill="0" applyBorder="0" applyAlignment="0" applyProtection="0"/>
    <xf numFmtId="44" fontId="387" fillId="0" borderId="0" applyFont="0" applyFill="0" applyBorder="0" applyAlignment="0" applyProtection="0"/>
    <xf numFmtId="44" fontId="388" fillId="0" borderId="0" applyFont="0" applyFill="0" applyBorder="0" applyAlignment="0" applyProtection="0"/>
    <xf numFmtId="0" fontId="387" fillId="0" borderId="0"/>
    <xf numFmtId="0" fontId="387" fillId="0" borderId="0"/>
    <xf numFmtId="0" fontId="387" fillId="0" borderId="0"/>
    <xf numFmtId="173" fontId="389" fillId="0" borderId="0">
      <alignment horizontal="left" wrapText="1"/>
    </xf>
    <xf numFmtId="173" fontId="387" fillId="0" borderId="0">
      <alignment horizontal="left" wrapText="1"/>
    </xf>
    <xf numFmtId="173" fontId="387" fillId="0" borderId="0">
      <alignment horizontal="left" wrapText="1"/>
    </xf>
    <xf numFmtId="0" fontId="389" fillId="0" borderId="0"/>
  </cellStyleXfs>
  <cellXfs count="392">
    <xf numFmtId="0" fontId="0" fillId="0" borderId="0" xfId="0"/>
    <xf numFmtId="0" fontId="0" fillId="0" borderId="1" xfId="0" applyBorder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2" fillId="0" borderId="0" xfId="0" applyNumberFormat="1" applyFont="1" applyAlignment="1">
      <alignment horizontal="right"/>
    </xf>
    <xf numFmtId="0" fontId="13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right"/>
    </xf>
    <xf numFmtId="0" fontId="15" fillId="0" borderId="0" xfId="0" applyNumberFormat="1" applyFont="1" applyAlignment="1">
      <alignment horizontal="right"/>
    </xf>
    <xf numFmtId="0" fontId="16" fillId="0" borderId="0" xfId="0" applyFont="1" applyAlignment="1">
      <alignment horizontal="left" wrapText="1"/>
    </xf>
    <xf numFmtId="170" fontId="17" fillId="0" borderId="0" xfId="0" applyNumberFormat="1" applyFont="1" applyAlignment="1">
      <alignment horizontal="right"/>
    </xf>
    <xf numFmtId="170" fontId="18" fillId="0" borderId="0" xfId="0" applyNumberFormat="1" applyFont="1" applyAlignment="1">
      <alignment horizontal="right"/>
    </xf>
    <xf numFmtId="164" fontId="19" fillId="0" borderId="0" xfId="0" applyNumberFormat="1" applyFont="1" applyAlignment="1">
      <alignment horizontal="right"/>
    </xf>
    <xf numFmtId="170" fontId="20" fillId="0" borderId="0" xfId="0" applyNumberFormat="1" applyFont="1" applyAlignment="1">
      <alignment horizontal="right"/>
    </xf>
    <xf numFmtId="170" fontId="21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right"/>
    </xf>
    <xf numFmtId="37" fontId="23" fillId="0" borderId="0" xfId="0" applyNumberFormat="1" applyFont="1" applyAlignment="1">
      <alignment horizontal="right"/>
    </xf>
    <xf numFmtId="37" fontId="24" fillId="0" borderId="0" xfId="0" applyNumberFormat="1" applyFont="1" applyAlignment="1">
      <alignment horizontal="right"/>
    </xf>
    <xf numFmtId="165" fontId="25" fillId="0" borderId="0" xfId="0" applyNumberFormat="1" applyFont="1" applyAlignment="1">
      <alignment horizontal="right"/>
    </xf>
    <xf numFmtId="37" fontId="26" fillId="0" borderId="0" xfId="0" applyNumberFormat="1" applyFont="1" applyAlignment="1">
      <alignment horizontal="right"/>
    </xf>
    <xf numFmtId="37" fontId="27" fillId="0" borderId="0" xfId="0" applyNumberFormat="1" applyFont="1" applyAlignment="1">
      <alignment horizontal="right"/>
    </xf>
    <xf numFmtId="165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 indent="1"/>
    </xf>
    <xf numFmtId="170" fontId="30" fillId="0" borderId="3" xfId="0" applyNumberFormat="1" applyFont="1" applyBorder="1" applyAlignment="1">
      <alignment horizontal="right"/>
    </xf>
    <xf numFmtId="170" fontId="31" fillId="0" borderId="3" xfId="0" applyNumberFormat="1" applyFont="1" applyBorder="1" applyAlignment="1">
      <alignment horizontal="right"/>
    </xf>
    <xf numFmtId="164" fontId="32" fillId="0" borderId="0" xfId="0" applyNumberFormat="1" applyFont="1" applyAlignment="1">
      <alignment horizontal="right"/>
    </xf>
    <xf numFmtId="170" fontId="33" fillId="0" borderId="3" xfId="0" applyNumberFormat="1" applyFont="1" applyBorder="1" applyAlignment="1">
      <alignment horizontal="right"/>
    </xf>
    <xf numFmtId="170" fontId="34" fillId="0" borderId="3" xfId="0" applyNumberFormat="1" applyFont="1" applyBorder="1" applyAlignment="1">
      <alignment horizontal="right"/>
    </xf>
    <xf numFmtId="164" fontId="35" fillId="0" borderId="0" xfId="0" applyNumberFormat="1" applyFont="1" applyAlignment="1">
      <alignment horizontal="right"/>
    </xf>
    <xf numFmtId="0" fontId="36" fillId="0" borderId="0" xfId="0" applyFont="1" applyAlignment="1">
      <alignment horizontal="center"/>
    </xf>
    <xf numFmtId="167" fontId="37" fillId="0" borderId="0" xfId="0" applyNumberFormat="1" applyFont="1" applyAlignment="1">
      <alignment horizontal="right"/>
    </xf>
    <xf numFmtId="167" fontId="38" fillId="0" borderId="0" xfId="0" applyNumberFormat="1" applyFont="1" applyAlignment="1">
      <alignment horizontal="right"/>
    </xf>
    <xf numFmtId="167" fontId="39" fillId="0" borderId="0" xfId="0" applyNumberFormat="1" applyFont="1" applyAlignment="1">
      <alignment horizontal="right"/>
    </xf>
    <xf numFmtId="167" fontId="40" fillId="0" borderId="0" xfId="0" applyNumberFormat="1" applyFont="1" applyAlignment="1">
      <alignment horizontal="right"/>
    </xf>
    <xf numFmtId="167" fontId="41" fillId="0" borderId="0" xfId="0" applyNumberFormat="1" applyFont="1" applyAlignment="1">
      <alignment horizontal="right"/>
    </xf>
    <xf numFmtId="167" fontId="42" fillId="0" borderId="0" xfId="0" applyNumberFormat="1" applyFont="1" applyAlignment="1">
      <alignment horizontal="right"/>
    </xf>
    <xf numFmtId="167" fontId="43" fillId="0" borderId="0" xfId="0" applyNumberFormat="1" applyFont="1" applyAlignment="1">
      <alignment horizontal="right"/>
    </xf>
    <xf numFmtId="167" fontId="44" fillId="0" borderId="0" xfId="0" applyNumberFormat="1" applyFont="1" applyAlignment="1">
      <alignment horizontal="right"/>
    </xf>
    <xf numFmtId="0" fontId="45" fillId="0" borderId="0" xfId="0" applyFont="1" applyAlignment="1">
      <alignment horizontal="center"/>
    </xf>
    <xf numFmtId="0" fontId="46" fillId="0" borderId="0" xfId="0" applyNumberFormat="1" applyFont="1" applyAlignment="1">
      <alignment horizontal="right"/>
    </xf>
    <xf numFmtId="0" fontId="47" fillId="0" borderId="0" xfId="0" applyNumberFormat="1" applyFont="1" applyAlignment="1">
      <alignment horizontal="right"/>
    </xf>
    <xf numFmtId="0" fontId="48" fillId="0" borderId="0" xfId="0" applyNumberFormat="1" applyFont="1" applyAlignment="1">
      <alignment horizontal="right"/>
    </xf>
    <xf numFmtId="0" fontId="49" fillId="0" borderId="0" xfId="0" applyNumberFormat="1" applyFont="1" applyAlignment="1">
      <alignment horizontal="right"/>
    </xf>
    <xf numFmtId="0" fontId="50" fillId="0" borderId="0" xfId="0" applyNumberFormat="1" applyFont="1" applyAlignment="1">
      <alignment horizontal="right"/>
    </xf>
    <xf numFmtId="0" fontId="51" fillId="0" borderId="0" xfId="0" applyNumberFormat="1" applyFont="1" applyAlignment="1">
      <alignment horizontal="right"/>
    </xf>
    <xf numFmtId="166" fontId="52" fillId="0" borderId="0" xfId="0" applyNumberFormat="1" applyFont="1" applyAlignment="1">
      <alignment horizontal="right"/>
    </xf>
    <xf numFmtId="166" fontId="53" fillId="0" borderId="0" xfId="0" applyNumberFormat="1" applyFont="1" applyAlignment="1">
      <alignment horizontal="right"/>
    </xf>
    <xf numFmtId="166" fontId="54" fillId="0" borderId="0" xfId="0" applyNumberFormat="1" applyFont="1" applyAlignment="1">
      <alignment horizontal="right"/>
    </xf>
    <xf numFmtId="166" fontId="55" fillId="0" borderId="0" xfId="0" applyNumberFormat="1" applyFont="1" applyAlignment="1">
      <alignment horizontal="right"/>
    </xf>
    <xf numFmtId="166" fontId="56" fillId="0" borderId="0" xfId="0" applyNumberFormat="1" applyFont="1" applyAlignment="1">
      <alignment horizontal="right"/>
    </xf>
    <xf numFmtId="166" fontId="57" fillId="0" borderId="0" xfId="0" applyNumberFormat="1" applyFont="1" applyAlignment="1">
      <alignment horizontal="right"/>
    </xf>
    <xf numFmtId="0" fontId="58" fillId="0" borderId="0" xfId="0" applyFont="1" applyAlignment="1">
      <alignment horizontal="left" indent="1"/>
    </xf>
    <xf numFmtId="170" fontId="59" fillId="0" borderId="6" xfId="0" applyNumberFormat="1" applyFont="1" applyBorder="1" applyAlignment="1">
      <alignment horizontal="right"/>
    </xf>
    <xf numFmtId="170" fontId="60" fillId="0" borderId="6" xfId="0" applyNumberFormat="1" applyFont="1" applyBorder="1" applyAlignment="1">
      <alignment horizontal="right"/>
    </xf>
    <xf numFmtId="164" fontId="61" fillId="0" borderId="0" xfId="0" applyNumberFormat="1" applyFont="1" applyAlignment="1">
      <alignment horizontal="right"/>
    </xf>
    <xf numFmtId="170" fontId="62" fillId="0" borderId="6" xfId="0" applyNumberFormat="1" applyFont="1" applyBorder="1" applyAlignment="1">
      <alignment horizontal="right"/>
    </xf>
    <xf numFmtId="170" fontId="63" fillId="0" borderId="6" xfId="0" applyNumberFormat="1" applyFont="1" applyBorder="1" applyAlignment="1">
      <alignment horizontal="right"/>
    </xf>
    <xf numFmtId="164" fontId="64" fillId="0" borderId="0" xfId="0" applyNumberFormat="1" applyFont="1" applyAlignment="1">
      <alignment horizontal="right"/>
    </xf>
    <xf numFmtId="0" fontId="65" fillId="0" borderId="0" xfId="0" applyFont="1" applyAlignment="1">
      <alignment horizontal="center"/>
    </xf>
    <xf numFmtId="0" fontId="66" fillId="0" borderId="0" xfId="0" applyNumberFormat="1" applyFont="1" applyAlignment="1">
      <alignment horizontal="right"/>
    </xf>
    <xf numFmtId="0" fontId="67" fillId="0" borderId="0" xfId="0" applyNumberFormat="1" applyFont="1" applyAlignment="1">
      <alignment horizontal="right"/>
    </xf>
    <xf numFmtId="0" fontId="68" fillId="0" borderId="0" xfId="0" applyNumberFormat="1" applyFont="1" applyAlignment="1">
      <alignment horizontal="right"/>
    </xf>
    <xf numFmtId="0" fontId="69" fillId="0" borderId="0" xfId="0" applyNumberFormat="1" applyFont="1" applyAlignment="1">
      <alignment horizontal="right"/>
    </xf>
    <xf numFmtId="0" fontId="70" fillId="0" borderId="0" xfId="0" applyNumberFormat="1" applyFont="1" applyAlignment="1">
      <alignment horizontal="right"/>
    </xf>
    <xf numFmtId="0" fontId="71" fillId="0" borderId="0" xfId="0" applyNumberFormat="1" applyFont="1" applyAlignment="1">
      <alignment horizontal="right"/>
    </xf>
    <xf numFmtId="37" fontId="72" fillId="0" borderId="3" xfId="0" applyNumberFormat="1" applyFont="1" applyBorder="1" applyAlignment="1">
      <alignment horizontal="right"/>
    </xf>
    <xf numFmtId="37" fontId="73" fillId="0" borderId="3" xfId="0" applyNumberFormat="1" applyFont="1" applyBorder="1" applyAlignment="1">
      <alignment horizontal="right"/>
    </xf>
    <xf numFmtId="164" fontId="74" fillId="0" borderId="0" xfId="0" applyNumberFormat="1" applyFont="1" applyAlignment="1">
      <alignment horizontal="right"/>
    </xf>
    <xf numFmtId="37" fontId="75" fillId="0" borderId="3" xfId="0" applyNumberFormat="1" applyFont="1" applyBorder="1" applyAlignment="1">
      <alignment horizontal="right"/>
    </xf>
    <xf numFmtId="37" fontId="76" fillId="0" borderId="3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0" fontId="78" fillId="0" borderId="0" xfId="0" applyFont="1" applyAlignment="1">
      <alignment horizontal="left" indent="1"/>
    </xf>
    <xf numFmtId="37" fontId="79" fillId="0" borderId="6" xfId="0" applyNumberFormat="1" applyFont="1" applyBorder="1" applyAlignment="1">
      <alignment horizontal="right"/>
    </xf>
    <xf numFmtId="37" fontId="80" fillId="0" borderId="6" xfId="0" applyNumberFormat="1" applyFont="1" applyBorder="1" applyAlignment="1">
      <alignment horizontal="right"/>
    </xf>
    <xf numFmtId="164" fontId="81" fillId="0" borderId="0" xfId="0" applyNumberFormat="1" applyFont="1" applyAlignment="1">
      <alignment horizontal="right"/>
    </xf>
    <xf numFmtId="37" fontId="82" fillId="0" borderId="6" xfId="0" applyNumberFormat="1" applyFont="1" applyBorder="1" applyAlignment="1">
      <alignment horizontal="right"/>
    </xf>
    <xf numFmtId="37" fontId="83" fillId="0" borderId="6" xfId="0" applyNumberFormat="1" applyFont="1" applyBorder="1" applyAlignment="1">
      <alignment horizontal="right"/>
    </xf>
    <xf numFmtId="164" fontId="84" fillId="0" borderId="0" xfId="0" applyNumberFormat="1" applyFont="1" applyAlignment="1">
      <alignment horizontal="right"/>
    </xf>
    <xf numFmtId="171" fontId="85" fillId="0" borderId="5" xfId="0" applyNumberFormat="1" applyFont="1" applyBorder="1" applyAlignment="1">
      <alignment horizontal="right"/>
    </xf>
    <xf numFmtId="171" fontId="86" fillId="0" borderId="5" xfId="0" applyNumberFormat="1" applyFont="1" applyBorder="1" applyAlignment="1">
      <alignment horizontal="right"/>
    </xf>
    <xf numFmtId="164" fontId="87" fillId="0" borderId="0" xfId="0" applyNumberFormat="1" applyFont="1" applyAlignment="1">
      <alignment horizontal="right"/>
    </xf>
    <xf numFmtId="166" fontId="88" fillId="0" borderId="5" xfId="0" applyNumberFormat="1" applyFont="1" applyBorder="1" applyAlignment="1">
      <alignment horizontal="right"/>
    </xf>
    <xf numFmtId="166" fontId="89" fillId="0" borderId="5" xfId="0" applyNumberFormat="1" applyFont="1" applyBorder="1" applyAlignment="1">
      <alignment horizontal="right"/>
    </xf>
    <xf numFmtId="166" fontId="90" fillId="0" borderId="0" xfId="0" applyNumberFormat="1" applyFont="1" applyAlignment="1">
      <alignment horizontal="right"/>
    </xf>
    <xf numFmtId="0" fontId="91" fillId="0" borderId="0" xfId="0" applyFont="1" applyAlignment="1">
      <alignment horizontal="center"/>
    </xf>
    <xf numFmtId="0" fontId="92" fillId="0" borderId="0" xfId="0" applyNumberFormat="1" applyFont="1" applyAlignment="1">
      <alignment horizontal="right"/>
    </xf>
    <xf numFmtId="0" fontId="93" fillId="0" borderId="0" xfId="0" applyNumberFormat="1" applyFont="1" applyAlignment="1">
      <alignment horizontal="right"/>
    </xf>
    <xf numFmtId="0" fontId="94" fillId="0" borderId="0" xfId="0" applyNumberFormat="1" applyFont="1" applyAlignment="1">
      <alignment horizontal="right"/>
    </xf>
    <xf numFmtId="0" fontId="95" fillId="0" borderId="0" xfId="0" applyNumberFormat="1" applyFont="1" applyAlignment="1">
      <alignment horizontal="right"/>
    </xf>
    <xf numFmtId="0" fontId="96" fillId="0" borderId="0" xfId="0" applyNumberFormat="1" applyFont="1" applyAlignment="1">
      <alignment horizontal="right"/>
    </xf>
    <xf numFmtId="0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center"/>
    </xf>
    <xf numFmtId="0" fontId="99" fillId="0" borderId="0" xfId="0" applyNumberFormat="1" applyFont="1" applyAlignment="1">
      <alignment horizontal="right"/>
    </xf>
    <xf numFmtId="0" fontId="100" fillId="0" borderId="0" xfId="0" applyNumberFormat="1" applyFont="1" applyAlignment="1">
      <alignment horizontal="right"/>
    </xf>
    <xf numFmtId="0" fontId="101" fillId="0" borderId="0" xfId="0" applyNumberFormat="1" applyFont="1" applyAlignment="1">
      <alignment horizontal="right"/>
    </xf>
    <xf numFmtId="0" fontId="102" fillId="0" borderId="0" xfId="0" applyNumberFormat="1" applyFont="1" applyAlignment="1">
      <alignment horizontal="right"/>
    </xf>
    <xf numFmtId="0" fontId="103" fillId="0" borderId="0" xfId="0" applyNumberFormat="1" applyFont="1" applyAlignment="1">
      <alignment horizontal="right"/>
    </xf>
    <xf numFmtId="0" fontId="104" fillId="0" borderId="0" xfId="0" applyNumberFormat="1" applyFont="1" applyAlignment="1">
      <alignment horizontal="right"/>
    </xf>
    <xf numFmtId="0" fontId="105" fillId="0" borderId="0" xfId="0" applyFont="1" applyAlignment="1">
      <alignment horizontal="left" indent="1"/>
    </xf>
    <xf numFmtId="170" fontId="106" fillId="0" borderId="6" xfId="0" applyNumberFormat="1" applyFont="1" applyBorder="1" applyAlignment="1">
      <alignment horizontal="right"/>
    </xf>
    <xf numFmtId="170" fontId="107" fillId="0" borderId="6" xfId="0" applyNumberFormat="1" applyFont="1" applyBorder="1" applyAlignment="1">
      <alignment horizontal="right"/>
    </xf>
    <xf numFmtId="165" fontId="108" fillId="0" borderId="0" xfId="0" applyNumberFormat="1" applyFont="1" applyAlignment="1">
      <alignment horizontal="right"/>
    </xf>
    <xf numFmtId="170" fontId="109" fillId="0" borderId="6" xfId="0" applyNumberFormat="1" applyFont="1" applyBorder="1" applyAlignment="1">
      <alignment horizontal="right"/>
    </xf>
    <xf numFmtId="170" fontId="110" fillId="0" borderId="6" xfId="0" applyNumberFormat="1" applyFont="1" applyBorder="1" applyAlignment="1">
      <alignment horizontal="right"/>
    </xf>
    <xf numFmtId="165" fontId="111" fillId="0" borderId="0" xfId="0" applyNumberFormat="1" applyFont="1" applyAlignment="1">
      <alignment horizontal="right"/>
    </xf>
    <xf numFmtId="170" fontId="112" fillId="0" borderId="0" xfId="0" applyNumberFormat="1" applyFont="1" applyAlignment="1">
      <alignment horizontal="right"/>
    </xf>
    <xf numFmtId="170" fontId="113" fillId="0" borderId="0" xfId="0" applyNumberFormat="1" applyFont="1" applyAlignment="1">
      <alignment horizontal="right"/>
    </xf>
    <xf numFmtId="165" fontId="114" fillId="0" borderId="0" xfId="0" applyNumberFormat="1" applyFont="1" applyAlignment="1">
      <alignment horizontal="right"/>
    </xf>
    <xf numFmtId="170" fontId="115" fillId="0" borderId="0" xfId="0" applyNumberFormat="1" applyFont="1" applyAlignment="1">
      <alignment horizontal="right"/>
    </xf>
    <xf numFmtId="170" fontId="116" fillId="0" borderId="0" xfId="0" applyNumberFormat="1" applyFont="1" applyAlignment="1">
      <alignment horizontal="right"/>
    </xf>
    <xf numFmtId="165" fontId="117" fillId="0" borderId="0" xfId="0" applyNumberFormat="1" applyFont="1" applyAlignment="1">
      <alignment horizontal="right"/>
    </xf>
    <xf numFmtId="171" fontId="118" fillId="0" borderId="0" xfId="0" applyNumberFormat="1" applyFont="1" applyAlignment="1">
      <alignment horizontal="right"/>
    </xf>
    <xf numFmtId="171" fontId="119" fillId="0" borderId="0" xfId="0" applyNumberFormat="1" applyFont="1" applyAlignment="1">
      <alignment horizontal="right"/>
    </xf>
    <xf numFmtId="166" fontId="120" fillId="0" borderId="0" xfId="0" applyNumberFormat="1" applyFont="1" applyAlignment="1">
      <alignment horizontal="right"/>
    </xf>
    <xf numFmtId="166" fontId="121" fillId="0" borderId="0" xfId="0" applyNumberFormat="1" applyFont="1" applyAlignment="1">
      <alignment horizontal="right"/>
    </xf>
    <xf numFmtId="166" fontId="122" fillId="0" borderId="0" xfId="0" applyNumberFormat="1" applyFont="1" applyAlignment="1">
      <alignment horizontal="right"/>
    </xf>
    <xf numFmtId="166" fontId="123" fillId="0" borderId="0" xfId="0" applyNumberFormat="1" applyFont="1" applyAlignment="1">
      <alignment horizontal="right"/>
    </xf>
    <xf numFmtId="170" fontId="124" fillId="0" borderId="6" xfId="0" applyNumberFormat="1" applyFont="1" applyBorder="1" applyAlignment="1">
      <alignment horizontal="right"/>
    </xf>
    <xf numFmtId="170" fontId="125" fillId="0" borderId="6" xfId="0" applyNumberFormat="1" applyFont="1" applyBorder="1" applyAlignment="1">
      <alignment horizontal="right"/>
    </xf>
    <xf numFmtId="165" fontId="126" fillId="0" borderId="0" xfId="0" applyNumberFormat="1" applyFont="1" applyAlignment="1">
      <alignment horizontal="right"/>
    </xf>
    <xf numFmtId="170" fontId="127" fillId="0" borderId="6" xfId="0" applyNumberFormat="1" applyFont="1" applyBorder="1" applyAlignment="1">
      <alignment horizontal="right"/>
    </xf>
    <xf numFmtId="170" fontId="128" fillId="0" borderId="6" xfId="0" applyNumberFormat="1" applyFont="1" applyBorder="1" applyAlignment="1">
      <alignment horizontal="right"/>
    </xf>
    <xf numFmtId="165" fontId="129" fillId="0" borderId="0" xfId="0" applyNumberFormat="1" applyFont="1" applyAlignment="1">
      <alignment horizontal="right"/>
    </xf>
    <xf numFmtId="170" fontId="130" fillId="0" borderId="0" xfId="0" applyNumberFormat="1" applyFont="1" applyAlignment="1">
      <alignment horizontal="right"/>
    </xf>
    <xf numFmtId="170" fontId="131" fillId="0" borderId="0" xfId="0" applyNumberFormat="1" applyFont="1" applyAlignment="1">
      <alignment horizontal="right"/>
    </xf>
    <xf numFmtId="165" fontId="132" fillId="0" borderId="0" xfId="0" applyNumberFormat="1" applyFont="1" applyAlignment="1">
      <alignment horizontal="right"/>
    </xf>
    <xf numFmtId="170" fontId="133" fillId="0" borderId="0" xfId="0" applyNumberFormat="1" applyFont="1" applyAlignment="1">
      <alignment horizontal="right"/>
    </xf>
    <xf numFmtId="170" fontId="134" fillId="0" borderId="0" xfId="0" applyNumberFormat="1" applyFont="1" applyAlignment="1">
      <alignment horizontal="right"/>
    </xf>
    <xf numFmtId="165" fontId="135" fillId="0" borderId="0" xfId="0" applyNumberFormat="1" applyFont="1" applyAlignment="1">
      <alignment horizontal="right"/>
    </xf>
    <xf numFmtId="37" fontId="136" fillId="0" borderId="0" xfId="0" applyNumberFormat="1" applyFont="1" applyAlignment="1">
      <alignment horizontal="right"/>
    </xf>
    <xf numFmtId="37" fontId="137" fillId="0" borderId="0" xfId="0" applyNumberFormat="1" applyFont="1" applyAlignment="1">
      <alignment horizontal="right"/>
    </xf>
    <xf numFmtId="164" fontId="138" fillId="0" borderId="0" xfId="0" applyNumberFormat="1" applyFont="1" applyAlignment="1">
      <alignment horizontal="right"/>
    </xf>
    <xf numFmtId="37" fontId="139" fillId="0" borderId="0" xfId="0" applyNumberFormat="1" applyFont="1" applyAlignment="1">
      <alignment horizontal="right"/>
    </xf>
    <xf numFmtId="37" fontId="140" fillId="0" borderId="0" xfId="0" applyNumberFormat="1" applyFont="1" applyAlignment="1">
      <alignment horizontal="right"/>
    </xf>
    <xf numFmtId="164" fontId="141" fillId="0" borderId="0" xfId="0" applyNumberFormat="1" applyFont="1" applyAlignment="1">
      <alignment horizontal="right"/>
    </xf>
    <xf numFmtId="37" fontId="142" fillId="0" borderId="0" xfId="0" applyNumberFormat="1" applyFont="1" applyAlignment="1">
      <alignment horizontal="right"/>
    </xf>
    <xf numFmtId="37" fontId="143" fillId="0" borderId="0" xfId="0" applyNumberFormat="1" applyFont="1" applyAlignment="1">
      <alignment horizontal="right"/>
    </xf>
    <xf numFmtId="164" fontId="144" fillId="0" borderId="0" xfId="0" applyNumberFormat="1" applyFont="1" applyAlignment="1">
      <alignment horizontal="right"/>
    </xf>
    <xf numFmtId="37" fontId="145" fillId="0" borderId="0" xfId="0" applyNumberFormat="1" applyFont="1" applyAlignment="1">
      <alignment horizontal="right"/>
    </xf>
    <xf numFmtId="37" fontId="146" fillId="0" borderId="0" xfId="0" applyNumberFormat="1" applyFont="1" applyAlignment="1">
      <alignment horizontal="right"/>
    </xf>
    <xf numFmtId="164" fontId="147" fillId="0" borderId="0" xfId="0" applyNumberFormat="1" applyFont="1" applyAlignment="1">
      <alignment horizontal="right"/>
    </xf>
    <xf numFmtId="0" fontId="148" fillId="0" borderId="0" xfId="0" applyFont="1" applyAlignment="1">
      <alignment horizontal="left" indent="1"/>
    </xf>
    <xf numFmtId="170" fontId="149" fillId="0" borderId="6" xfId="0" applyNumberFormat="1" applyFont="1" applyBorder="1" applyAlignment="1">
      <alignment horizontal="right"/>
    </xf>
    <xf numFmtId="170" fontId="150" fillId="0" borderId="6" xfId="0" applyNumberFormat="1" applyFont="1" applyBorder="1" applyAlignment="1">
      <alignment horizontal="right"/>
    </xf>
    <xf numFmtId="165" fontId="151" fillId="0" borderId="0" xfId="0" applyNumberFormat="1" applyFont="1" applyAlignment="1">
      <alignment horizontal="right"/>
    </xf>
    <xf numFmtId="170" fontId="152" fillId="0" borderId="6" xfId="0" applyNumberFormat="1" applyFont="1" applyBorder="1" applyAlignment="1">
      <alignment horizontal="right"/>
    </xf>
    <xf numFmtId="170" fontId="153" fillId="0" borderId="6" xfId="0" applyNumberFormat="1" applyFont="1" applyBorder="1" applyAlignment="1">
      <alignment horizontal="right"/>
    </xf>
    <xf numFmtId="165" fontId="154" fillId="0" borderId="0" xfId="0" applyNumberFormat="1" applyFont="1" applyAlignment="1">
      <alignment horizontal="right"/>
    </xf>
    <xf numFmtId="0" fontId="155" fillId="0" borderId="0" xfId="0" applyFont="1" applyAlignment="1">
      <alignment horizontal="center"/>
    </xf>
    <xf numFmtId="0" fontId="156" fillId="0" borderId="0" xfId="0" applyNumberFormat="1" applyFont="1" applyAlignment="1">
      <alignment horizontal="right"/>
    </xf>
    <xf numFmtId="0" fontId="157" fillId="0" borderId="0" xfId="0" applyNumberFormat="1" applyFont="1" applyAlignment="1">
      <alignment horizontal="right"/>
    </xf>
    <xf numFmtId="0" fontId="158" fillId="0" borderId="0" xfId="0" applyNumberFormat="1" applyFont="1" applyAlignment="1">
      <alignment horizontal="right"/>
    </xf>
    <xf numFmtId="0" fontId="159" fillId="0" borderId="0" xfId="0" applyNumberFormat="1" applyFont="1" applyAlignment="1">
      <alignment horizontal="right"/>
    </xf>
    <xf numFmtId="0" fontId="160" fillId="0" borderId="0" xfId="0" applyNumberFormat="1" applyFont="1" applyAlignment="1">
      <alignment horizontal="right"/>
    </xf>
    <xf numFmtId="0" fontId="161" fillId="0" borderId="0" xfId="0" applyNumberFormat="1" applyFont="1" applyAlignment="1">
      <alignment horizontal="right"/>
    </xf>
    <xf numFmtId="170" fontId="162" fillId="0" borderId="0" xfId="0" applyNumberFormat="1" applyFont="1" applyAlignment="1">
      <alignment horizontal="right"/>
    </xf>
    <xf numFmtId="166" fontId="163" fillId="0" borderId="0" xfId="0" applyNumberFormat="1" applyFont="1" applyAlignment="1">
      <alignment horizontal="right"/>
    </xf>
    <xf numFmtId="166" fontId="164" fillId="0" borderId="0" xfId="0" applyNumberFormat="1" applyFont="1" applyAlignment="1">
      <alignment horizontal="right"/>
    </xf>
    <xf numFmtId="166" fontId="165" fillId="0" borderId="0" xfId="0" applyNumberFormat="1" applyFont="1" applyAlignment="1">
      <alignment horizontal="right"/>
    </xf>
    <xf numFmtId="166" fontId="166" fillId="0" borderId="0" xfId="0" applyNumberFormat="1" applyFont="1" applyAlignment="1">
      <alignment horizontal="right"/>
    </xf>
    <xf numFmtId="166" fontId="167" fillId="0" borderId="0" xfId="0" applyNumberFormat="1" applyFont="1" applyAlignment="1">
      <alignment horizontal="right"/>
    </xf>
    <xf numFmtId="170" fontId="168" fillId="0" borderId="0" xfId="0" applyNumberFormat="1" applyFont="1" applyAlignment="1">
      <alignment horizontal="right"/>
    </xf>
    <xf numFmtId="166" fontId="169" fillId="0" borderId="0" xfId="0" applyNumberFormat="1" applyFont="1" applyAlignment="1">
      <alignment horizontal="right"/>
    </xf>
    <xf numFmtId="166" fontId="170" fillId="0" borderId="0" xfId="0" applyNumberFormat="1" applyFont="1" applyAlignment="1">
      <alignment horizontal="right"/>
    </xf>
    <xf numFmtId="166" fontId="171" fillId="0" borderId="0" xfId="0" applyNumberFormat="1" applyFont="1" applyAlignment="1">
      <alignment horizontal="right"/>
    </xf>
    <xf numFmtId="166" fontId="172" fillId="0" borderId="0" xfId="0" applyNumberFormat="1" applyFont="1" applyAlignment="1">
      <alignment horizontal="right"/>
    </xf>
    <xf numFmtId="166" fontId="173" fillId="0" borderId="0" xfId="0" applyNumberFormat="1" applyFont="1" applyAlignment="1">
      <alignment horizontal="right"/>
    </xf>
    <xf numFmtId="170" fontId="174" fillId="0" borderId="0" xfId="0" applyNumberFormat="1" applyFont="1" applyAlignment="1">
      <alignment horizontal="right"/>
    </xf>
    <xf numFmtId="166" fontId="175" fillId="0" borderId="0" xfId="0" applyNumberFormat="1" applyFont="1" applyAlignment="1">
      <alignment horizontal="right"/>
    </xf>
    <xf numFmtId="166" fontId="176" fillId="0" borderId="0" xfId="0" applyNumberFormat="1" applyFont="1" applyAlignment="1">
      <alignment horizontal="right"/>
    </xf>
    <xf numFmtId="166" fontId="177" fillId="0" borderId="0" xfId="0" applyNumberFormat="1" applyFont="1" applyAlignment="1">
      <alignment horizontal="right"/>
    </xf>
    <xf numFmtId="166" fontId="178" fillId="0" borderId="0" xfId="0" applyNumberFormat="1" applyFont="1" applyAlignment="1">
      <alignment horizontal="right"/>
    </xf>
    <xf numFmtId="166" fontId="179" fillId="0" borderId="0" xfId="0" applyNumberFormat="1" applyFont="1" applyAlignment="1">
      <alignment horizontal="right"/>
    </xf>
    <xf numFmtId="170" fontId="180" fillId="0" borderId="0" xfId="0" applyNumberFormat="1" applyFont="1" applyAlignment="1">
      <alignment horizontal="right"/>
    </xf>
    <xf numFmtId="166" fontId="181" fillId="0" borderId="0" xfId="0" applyNumberFormat="1" applyFont="1" applyAlignment="1">
      <alignment horizontal="right"/>
    </xf>
    <xf numFmtId="166" fontId="182" fillId="0" borderId="0" xfId="0" applyNumberFormat="1" applyFont="1" applyAlignment="1">
      <alignment horizontal="right"/>
    </xf>
    <xf numFmtId="166" fontId="183" fillId="0" borderId="0" xfId="0" applyNumberFormat="1" applyFont="1" applyAlignment="1">
      <alignment horizontal="right"/>
    </xf>
    <xf numFmtId="166" fontId="184" fillId="0" borderId="0" xfId="0" applyNumberFormat="1" applyFont="1" applyAlignment="1">
      <alignment horizontal="right"/>
    </xf>
    <xf numFmtId="166" fontId="185" fillId="0" borderId="0" xfId="0" applyNumberFormat="1" applyFont="1" applyAlignment="1">
      <alignment horizontal="right"/>
    </xf>
    <xf numFmtId="171" fontId="186" fillId="0" borderId="0" xfId="0" applyNumberFormat="1" applyFont="1" applyAlignment="1">
      <alignment horizontal="right"/>
    </xf>
    <xf numFmtId="166" fontId="187" fillId="0" borderId="0" xfId="0" applyNumberFormat="1" applyFont="1" applyAlignment="1">
      <alignment horizontal="right"/>
    </xf>
    <xf numFmtId="166" fontId="188" fillId="0" borderId="0" xfId="0" applyNumberFormat="1" applyFont="1" applyAlignment="1">
      <alignment horizontal="right"/>
    </xf>
    <xf numFmtId="166" fontId="189" fillId="0" borderId="0" xfId="0" applyNumberFormat="1" applyFont="1" applyAlignment="1">
      <alignment horizontal="right"/>
    </xf>
    <xf numFmtId="166" fontId="190" fillId="0" borderId="0" xfId="0" applyNumberFormat="1" applyFont="1" applyAlignment="1">
      <alignment horizontal="right"/>
    </xf>
    <xf numFmtId="166" fontId="191" fillId="0" borderId="0" xfId="0" applyNumberFormat="1" applyFont="1" applyAlignment="1">
      <alignment horizontal="right"/>
    </xf>
    <xf numFmtId="171" fontId="192" fillId="0" borderId="0" xfId="0" applyNumberFormat="1" applyFont="1" applyAlignment="1">
      <alignment horizontal="right"/>
    </xf>
    <xf numFmtId="166" fontId="193" fillId="0" borderId="0" xfId="0" applyNumberFormat="1" applyFont="1" applyAlignment="1">
      <alignment horizontal="right"/>
    </xf>
    <xf numFmtId="166" fontId="194" fillId="0" borderId="0" xfId="0" applyNumberFormat="1" applyFont="1" applyAlignment="1">
      <alignment horizontal="right"/>
    </xf>
    <xf numFmtId="166" fontId="195" fillId="0" borderId="0" xfId="0" applyNumberFormat="1" applyFont="1" applyAlignment="1">
      <alignment horizontal="right"/>
    </xf>
    <xf numFmtId="166" fontId="196" fillId="0" borderId="0" xfId="0" applyNumberFormat="1" applyFont="1" applyAlignment="1">
      <alignment horizontal="right"/>
    </xf>
    <xf numFmtId="166" fontId="197" fillId="0" borderId="0" xfId="0" applyNumberFormat="1" applyFont="1" applyAlignment="1">
      <alignment horizontal="right"/>
    </xf>
    <xf numFmtId="171" fontId="198" fillId="0" borderId="0" xfId="0" applyNumberFormat="1" applyFont="1" applyAlignment="1">
      <alignment horizontal="right"/>
    </xf>
    <xf numFmtId="166" fontId="199" fillId="0" borderId="0" xfId="0" applyNumberFormat="1" applyFont="1" applyAlignment="1">
      <alignment horizontal="right"/>
    </xf>
    <xf numFmtId="166" fontId="200" fillId="0" borderId="0" xfId="0" applyNumberFormat="1" applyFont="1" applyAlignment="1">
      <alignment horizontal="right"/>
    </xf>
    <xf numFmtId="166" fontId="201" fillId="0" borderId="0" xfId="0" applyNumberFormat="1" applyFont="1" applyAlignment="1">
      <alignment horizontal="right"/>
    </xf>
    <xf numFmtId="166" fontId="202" fillId="0" borderId="0" xfId="0" applyNumberFormat="1" applyFont="1" applyAlignment="1">
      <alignment horizontal="right"/>
    </xf>
    <xf numFmtId="166" fontId="203" fillId="0" borderId="0" xfId="0" applyNumberFormat="1" applyFont="1" applyAlignment="1">
      <alignment horizontal="right"/>
    </xf>
    <xf numFmtId="171" fontId="204" fillId="0" borderId="0" xfId="0" applyNumberFormat="1" applyFont="1" applyAlignment="1">
      <alignment horizontal="right"/>
    </xf>
    <xf numFmtId="166" fontId="205" fillId="0" borderId="0" xfId="0" applyNumberFormat="1" applyFont="1" applyAlignment="1">
      <alignment horizontal="right"/>
    </xf>
    <xf numFmtId="166" fontId="206" fillId="0" borderId="0" xfId="0" applyNumberFormat="1" applyFont="1" applyAlignment="1">
      <alignment horizontal="right"/>
    </xf>
    <xf numFmtId="166" fontId="207" fillId="0" borderId="0" xfId="0" applyNumberFormat="1" applyFont="1" applyAlignment="1">
      <alignment horizontal="right"/>
    </xf>
    <xf numFmtId="166" fontId="208" fillId="0" borderId="0" xfId="0" applyNumberFormat="1" applyFont="1" applyAlignment="1">
      <alignment horizontal="right"/>
    </xf>
    <xf numFmtId="166" fontId="209" fillId="0" borderId="0" xfId="0" applyNumberFormat="1" applyFont="1" applyAlignment="1">
      <alignment horizontal="right"/>
    </xf>
    <xf numFmtId="171" fontId="210" fillId="0" borderId="0" xfId="0" applyNumberFormat="1" applyFont="1" applyAlignment="1">
      <alignment horizontal="right"/>
    </xf>
    <xf numFmtId="166" fontId="211" fillId="0" borderId="0" xfId="0" applyNumberFormat="1" applyFont="1" applyAlignment="1">
      <alignment horizontal="right"/>
    </xf>
    <xf numFmtId="166" fontId="212" fillId="0" borderId="0" xfId="0" applyNumberFormat="1" applyFont="1" applyAlignment="1">
      <alignment horizontal="right"/>
    </xf>
    <xf numFmtId="166" fontId="213" fillId="0" borderId="0" xfId="0" applyNumberFormat="1" applyFont="1" applyAlignment="1">
      <alignment horizontal="right"/>
    </xf>
    <xf numFmtId="166" fontId="214" fillId="0" borderId="0" xfId="0" applyNumberFormat="1" applyFont="1" applyAlignment="1">
      <alignment horizontal="right"/>
    </xf>
    <xf numFmtId="166" fontId="215" fillId="0" borderId="0" xfId="0" applyNumberFormat="1" applyFont="1" applyAlignment="1">
      <alignment horizontal="right"/>
    </xf>
    <xf numFmtId="0" fontId="216" fillId="0" borderId="0" xfId="0" applyFont="1" applyAlignment="1">
      <alignment horizontal="left" indent="1"/>
    </xf>
    <xf numFmtId="170" fontId="217" fillId="0" borderId="6" xfId="0" applyNumberFormat="1" applyFont="1" applyBorder="1" applyAlignment="1">
      <alignment horizontal="right"/>
    </xf>
    <xf numFmtId="166" fontId="218" fillId="0" borderId="0" xfId="0" applyNumberFormat="1" applyFont="1" applyAlignment="1">
      <alignment horizontal="right"/>
    </xf>
    <xf numFmtId="166" fontId="219" fillId="0" borderId="0" xfId="0" applyNumberFormat="1" applyFont="1" applyAlignment="1">
      <alignment horizontal="right"/>
    </xf>
    <xf numFmtId="166" fontId="220" fillId="0" borderId="0" xfId="0" applyNumberFormat="1" applyFont="1" applyAlignment="1">
      <alignment horizontal="right"/>
    </xf>
    <xf numFmtId="166" fontId="221" fillId="0" borderId="0" xfId="0" applyNumberFormat="1" applyFont="1" applyAlignment="1">
      <alignment horizontal="right"/>
    </xf>
    <xf numFmtId="166" fontId="222" fillId="0" borderId="0" xfId="0" applyNumberFormat="1" applyFont="1" applyAlignment="1">
      <alignment horizontal="right"/>
    </xf>
    <xf numFmtId="0" fontId="7" fillId="0" borderId="0" xfId="0" applyFont="1"/>
    <xf numFmtId="0" fontId="223" fillId="0" borderId="0" xfId="0" applyFont="1"/>
    <xf numFmtId="0" fontId="0" fillId="0" borderId="1" xfId="0" applyBorder="1"/>
    <xf numFmtId="0" fontId="224" fillId="0" borderId="0" xfId="0" applyFont="1"/>
    <xf numFmtId="0" fontId="225" fillId="0" borderId="0" xfId="0" applyFont="1" applyAlignment="1">
      <alignment horizontal="center"/>
    </xf>
    <xf numFmtId="0" fontId="226" fillId="0" borderId="4" xfId="0" applyFont="1" applyBorder="1" applyAlignment="1">
      <alignment horizontal="center" vertical="center" wrapText="1"/>
    </xf>
    <xf numFmtId="0" fontId="227" fillId="0" borderId="0" xfId="0" applyFont="1" applyAlignment="1">
      <alignment horizontal="center"/>
    </xf>
    <xf numFmtId="0" fontId="228" fillId="0" borderId="0" xfId="0" applyFont="1" applyAlignment="1">
      <alignment horizontal="left"/>
    </xf>
    <xf numFmtId="167" fontId="229" fillId="0" borderId="0" xfId="0" applyNumberFormat="1" applyFont="1" applyAlignment="1">
      <alignment horizontal="right"/>
    </xf>
    <xf numFmtId="167" fontId="230" fillId="0" borderId="0" xfId="0" applyNumberFormat="1" applyFont="1" applyAlignment="1">
      <alignment horizontal="right"/>
    </xf>
    <xf numFmtId="167" fontId="231" fillId="0" borderId="0" xfId="0" applyNumberFormat="1" applyFont="1" applyAlignment="1">
      <alignment horizontal="right"/>
    </xf>
    <xf numFmtId="167" fontId="232" fillId="0" borderId="0" xfId="0" applyNumberFormat="1" applyFont="1" applyAlignment="1">
      <alignment horizontal="right"/>
    </xf>
    <xf numFmtId="167" fontId="233" fillId="0" borderId="0" xfId="0" applyNumberFormat="1" applyFont="1" applyAlignment="1">
      <alignment horizontal="right"/>
    </xf>
    <xf numFmtId="37" fontId="234" fillId="0" borderId="0" xfId="0" applyNumberFormat="1" applyFont="1" applyAlignment="1">
      <alignment horizontal="right"/>
    </xf>
    <xf numFmtId="0" fontId="235" fillId="0" borderId="0" xfId="0" applyFont="1" applyAlignment="1">
      <alignment horizontal="left" indent="1"/>
    </xf>
    <xf numFmtId="167" fontId="236" fillId="0" borderId="0" xfId="0" applyNumberFormat="1" applyFont="1" applyAlignment="1">
      <alignment horizontal="right"/>
    </xf>
    <xf numFmtId="167" fontId="237" fillId="0" borderId="0" xfId="0" applyNumberFormat="1" applyFont="1" applyAlignment="1">
      <alignment horizontal="right"/>
    </xf>
    <xf numFmtId="167" fontId="238" fillId="0" borderId="0" xfId="0" applyNumberFormat="1" applyFont="1" applyAlignment="1">
      <alignment horizontal="right"/>
    </xf>
    <xf numFmtId="167" fontId="239" fillId="0" borderId="0" xfId="0" applyNumberFormat="1" applyFont="1" applyAlignment="1">
      <alignment horizontal="right"/>
    </xf>
    <xf numFmtId="167" fontId="240" fillId="0" borderId="0" xfId="0" applyNumberFormat="1" applyFont="1" applyAlignment="1">
      <alignment horizontal="right"/>
    </xf>
    <xf numFmtId="0" fontId="241" fillId="0" borderId="0" xfId="0" applyFont="1" applyAlignment="1">
      <alignment horizontal="left" indent="2"/>
    </xf>
    <xf numFmtId="167" fontId="242" fillId="0" borderId="0" xfId="0" applyNumberFormat="1" applyFont="1" applyAlignment="1">
      <alignment horizontal="center"/>
    </xf>
    <xf numFmtId="37" fontId="243" fillId="0" borderId="0" xfId="0" applyNumberFormat="1" applyFont="1" applyAlignment="1">
      <alignment horizontal="right"/>
    </xf>
    <xf numFmtId="37" fontId="244" fillId="0" borderId="0" xfId="0" applyNumberFormat="1" applyFont="1" applyAlignment="1">
      <alignment horizontal="right"/>
    </xf>
    <xf numFmtId="168" fontId="245" fillId="0" borderId="0" xfId="0" applyNumberFormat="1" applyFont="1" applyAlignment="1">
      <alignment horizontal="right"/>
    </xf>
    <xf numFmtId="168" fontId="246" fillId="0" borderId="0" xfId="0" applyNumberFormat="1" applyFont="1" applyAlignment="1">
      <alignment horizontal="right"/>
    </xf>
    <xf numFmtId="0" fontId="247" fillId="0" borderId="0" xfId="0" applyFont="1" applyAlignment="1">
      <alignment horizontal="left" indent="2"/>
    </xf>
    <xf numFmtId="167" fontId="248" fillId="0" borderId="0" xfId="0" applyNumberFormat="1" applyFont="1" applyAlignment="1">
      <alignment horizontal="right"/>
    </xf>
    <xf numFmtId="37" fontId="249" fillId="0" borderId="2" xfId="0" applyNumberFormat="1" applyFont="1" applyBorder="1" applyAlignment="1">
      <alignment horizontal="right"/>
    </xf>
    <xf numFmtId="37" fontId="250" fillId="0" borderId="2" xfId="0" applyNumberFormat="1" applyFont="1" applyBorder="1" applyAlignment="1">
      <alignment horizontal="right"/>
    </xf>
    <xf numFmtId="168" fontId="251" fillId="0" borderId="2" xfId="0" applyNumberFormat="1" applyFont="1" applyBorder="1" applyAlignment="1">
      <alignment horizontal="right"/>
    </xf>
    <xf numFmtId="168" fontId="252" fillId="0" borderId="2" xfId="0" applyNumberFormat="1" applyFont="1" applyBorder="1" applyAlignment="1">
      <alignment horizontal="right"/>
    </xf>
    <xf numFmtId="37" fontId="253" fillId="0" borderId="2" xfId="0" applyNumberFormat="1" applyFont="1" applyBorder="1" applyAlignment="1">
      <alignment horizontal="right"/>
    </xf>
    <xf numFmtId="0" fontId="254" fillId="0" borderId="0" xfId="0" applyFont="1" applyAlignment="1">
      <alignment horizontal="left" indent="1"/>
    </xf>
    <xf numFmtId="167" fontId="255" fillId="0" borderId="0" xfId="0" applyNumberFormat="1" applyFont="1" applyAlignment="1">
      <alignment horizontal="right"/>
    </xf>
    <xf numFmtId="37" fontId="256" fillId="0" borderId="6" xfId="0" applyNumberFormat="1" applyFont="1" applyBorder="1" applyAlignment="1">
      <alignment horizontal="right"/>
    </xf>
    <xf numFmtId="37" fontId="257" fillId="0" borderId="6" xfId="0" applyNumberFormat="1" applyFont="1" applyBorder="1" applyAlignment="1">
      <alignment horizontal="right"/>
    </xf>
    <xf numFmtId="168" fontId="258" fillId="0" borderId="6" xfId="0" applyNumberFormat="1" applyFont="1" applyBorder="1" applyAlignment="1">
      <alignment horizontal="right"/>
    </xf>
    <xf numFmtId="168" fontId="259" fillId="0" borderId="6" xfId="0" applyNumberFormat="1" applyFont="1" applyBorder="1" applyAlignment="1">
      <alignment horizontal="right"/>
    </xf>
    <xf numFmtId="37" fontId="260" fillId="0" borderId="6" xfId="0" applyNumberFormat="1" applyFont="1" applyBorder="1" applyAlignment="1">
      <alignment horizontal="right"/>
    </xf>
    <xf numFmtId="0" fontId="261" fillId="0" borderId="0" xfId="0" applyFont="1" applyAlignment="1">
      <alignment horizontal="left"/>
    </xf>
    <xf numFmtId="0" fontId="262" fillId="0" borderId="0" xfId="0" applyFont="1" applyAlignment="1">
      <alignment horizontal="left" indent="1"/>
    </xf>
    <xf numFmtId="0" fontId="263" fillId="0" borderId="0" xfId="0" applyFont="1" applyAlignment="1">
      <alignment horizontal="left" indent="2"/>
    </xf>
    <xf numFmtId="0" fontId="264" fillId="0" borderId="0" xfId="0" applyFont="1" applyAlignment="1">
      <alignment horizontal="left" indent="2"/>
    </xf>
    <xf numFmtId="0" fontId="265" fillId="0" borderId="0" xfId="0" applyFont="1" applyAlignment="1">
      <alignment horizontal="left" indent="1"/>
    </xf>
    <xf numFmtId="0" fontId="0" fillId="0" borderId="1" xfId="0" applyBorder="1"/>
    <xf numFmtId="0" fontId="266" fillId="0" borderId="0" xfId="0" applyFont="1"/>
    <xf numFmtId="0" fontId="267" fillId="0" borderId="0" xfId="0" applyFont="1" applyAlignment="1">
      <alignment horizontal="center"/>
    </xf>
    <xf numFmtId="0" fontId="268" fillId="0" borderId="4" xfId="0" applyFont="1" applyBorder="1" applyAlignment="1">
      <alignment horizontal="center" vertical="center" wrapText="1"/>
    </xf>
    <xf numFmtId="0" fontId="269" fillId="0" borderId="0" xfId="0" applyFont="1" applyAlignment="1">
      <alignment horizontal="center"/>
    </xf>
    <xf numFmtId="0" fontId="270" fillId="0" borderId="0" xfId="0" applyFont="1" applyAlignment="1">
      <alignment horizontal="left"/>
    </xf>
    <xf numFmtId="0" fontId="271" fillId="0" borderId="0" xfId="0" applyNumberFormat="1" applyFont="1" applyAlignment="1">
      <alignment horizontal="right"/>
    </xf>
    <xf numFmtId="167" fontId="272" fillId="0" borderId="0" xfId="0" applyNumberFormat="1" applyFont="1" applyAlignment="1">
      <alignment horizontal="right"/>
    </xf>
    <xf numFmtId="167" fontId="273" fillId="0" borderId="0" xfId="0" applyNumberFormat="1" applyFont="1" applyAlignment="1">
      <alignment horizontal="right"/>
    </xf>
    <xf numFmtId="167" fontId="274" fillId="0" borderId="0" xfId="0" applyNumberFormat="1" applyFont="1" applyAlignment="1">
      <alignment horizontal="right"/>
    </xf>
    <xf numFmtId="167" fontId="275" fillId="0" borderId="0" xfId="0" applyNumberFormat="1" applyFont="1" applyAlignment="1">
      <alignment horizontal="right"/>
    </xf>
    <xf numFmtId="167" fontId="276" fillId="0" borderId="0" xfId="0" applyNumberFormat="1" applyFont="1" applyAlignment="1">
      <alignment horizontal="right"/>
    </xf>
    <xf numFmtId="167" fontId="277" fillId="0" borderId="0" xfId="0" applyNumberFormat="1" applyFont="1" applyAlignment="1">
      <alignment horizontal="right"/>
    </xf>
    <xf numFmtId="167" fontId="278" fillId="0" borderId="0" xfId="0" applyNumberFormat="1" applyFont="1" applyAlignment="1">
      <alignment horizontal="right"/>
    </xf>
    <xf numFmtId="0" fontId="279" fillId="0" borderId="0" xfId="0" applyFont="1" applyAlignment="1">
      <alignment horizontal="left" indent="1"/>
    </xf>
    <xf numFmtId="167" fontId="280" fillId="0" borderId="0" xfId="0" applyNumberFormat="1" applyFont="1" applyAlignment="1">
      <alignment horizontal="right"/>
    </xf>
    <xf numFmtId="167" fontId="281" fillId="0" borderId="0" xfId="0" applyNumberFormat="1" applyFont="1" applyAlignment="1">
      <alignment horizontal="right"/>
    </xf>
    <xf numFmtId="167" fontId="282" fillId="0" borderId="0" xfId="0" applyNumberFormat="1" applyFont="1" applyAlignment="1">
      <alignment horizontal="right"/>
    </xf>
    <xf numFmtId="167" fontId="283" fillId="0" borderId="0" xfId="0" applyNumberFormat="1" applyFont="1" applyAlignment="1">
      <alignment horizontal="right"/>
    </xf>
    <xf numFmtId="167" fontId="284" fillId="0" borderId="0" xfId="0" applyNumberFormat="1" applyFont="1" applyAlignment="1">
      <alignment horizontal="right"/>
    </xf>
    <xf numFmtId="167" fontId="285" fillId="0" borderId="0" xfId="0" applyNumberFormat="1" applyFont="1" applyAlignment="1">
      <alignment horizontal="right"/>
    </xf>
    <xf numFmtId="167" fontId="286" fillId="0" borderId="0" xfId="0" applyNumberFormat="1" applyFont="1" applyAlignment="1">
      <alignment horizontal="right"/>
    </xf>
    <xf numFmtId="167" fontId="287" fillId="0" borderId="0" xfId="0" applyNumberFormat="1" applyFont="1" applyAlignment="1">
      <alignment horizontal="right"/>
    </xf>
    <xf numFmtId="167" fontId="288" fillId="0" borderId="0" xfId="0" applyNumberFormat="1" applyFont="1" applyAlignment="1">
      <alignment horizontal="right"/>
    </xf>
    <xf numFmtId="167" fontId="289" fillId="0" borderId="0" xfId="0" applyNumberFormat="1" applyFont="1" applyAlignment="1">
      <alignment horizontal="right"/>
    </xf>
    <xf numFmtId="172" fontId="290" fillId="0" borderId="0" xfId="0" applyNumberFormat="1" applyFont="1" applyAlignment="1">
      <alignment horizontal="right"/>
    </xf>
    <xf numFmtId="168" fontId="291" fillId="0" borderId="0" xfId="0" applyNumberFormat="1" applyFont="1" applyAlignment="1">
      <alignment horizontal="right"/>
    </xf>
    <xf numFmtId="37" fontId="292" fillId="0" borderId="0" xfId="0" applyNumberFormat="1" applyFont="1" applyAlignment="1">
      <alignment horizontal="right"/>
    </xf>
    <xf numFmtId="37" fontId="293" fillId="0" borderId="0" xfId="0" applyNumberFormat="1" applyFont="1" applyAlignment="1">
      <alignment horizontal="right"/>
    </xf>
    <xf numFmtId="37" fontId="294" fillId="0" borderId="0" xfId="0" applyNumberFormat="1" applyFont="1" applyAlignment="1">
      <alignment horizontal="right"/>
    </xf>
    <xf numFmtId="167" fontId="295" fillId="0" borderId="0" xfId="0" applyNumberFormat="1" applyFont="1" applyAlignment="1">
      <alignment horizontal="right"/>
    </xf>
    <xf numFmtId="167" fontId="296" fillId="0" borderId="0" xfId="0" applyNumberFormat="1" applyFont="1" applyAlignment="1">
      <alignment horizontal="right"/>
    </xf>
    <xf numFmtId="167" fontId="297" fillId="0" borderId="0" xfId="0" applyNumberFormat="1" applyFont="1" applyAlignment="1">
      <alignment horizontal="right"/>
    </xf>
    <xf numFmtId="167" fontId="298" fillId="0" borderId="0" xfId="0" applyNumberFormat="1" applyFont="1" applyAlignment="1">
      <alignment horizontal="right"/>
    </xf>
    <xf numFmtId="167" fontId="299" fillId="0" borderId="0" xfId="0" applyNumberFormat="1" applyFont="1" applyAlignment="1">
      <alignment horizontal="right"/>
    </xf>
    <xf numFmtId="167" fontId="300" fillId="0" borderId="0" xfId="0" applyNumberFormat="1" applyFont="1" applyAlignment="1">
      <alignment horizontal="right"/>
    </xf>
    <xf numFmtId="167" fontId="301" fillId="0" borderId="0" xfId="0" applyNumberFormat="1" applyFont="1" applyAlignment="1">
      <alignment horizontal="right"/>
    </xf>
    <xf numFmtId="167" fontId="302" fillId="0" borderId="2" xfId="0" applyNumberFormat="1" applyFont="1" applyBorder="1" applyAlignment="1">
      <alignment horizontal="right"/>
    </xf>
    <xf numFmtId="167" fontId="303" fillId="0" borderId="0" xfId="0" applyNumberFormat="1" applyFont="1" applyAlignment="1">
      <alignment horizontal="right"/>
    </xf>
    <xf numFmtId="167" fontId="304" fillId="0" borderId="0" xfId="0" applyNumberFormat="1" applyFont="1" applyAlignment="1">
      <alignment horizontal="right"/>
    </xf>
    <xf numFmtId="167" fontId="305" fillId="0" borderId="0" xfId="0" applyNumberFormat="1" applyFont="1" applyAlignment="1">
      <alignment horizontal="right"/>
    </xf>
    <xf numFmtId="167" fontId="306" fillId="0" borderId="0" xfId="0" applyNumberFormat="1" applyFont="1" applyAlignment="1">
      <alignment horizontal="right"/>
    </xf>
    <xf numFmtId="167" fontId="307" fillId="0" borderId="0" xfId="0" applyNumberFormat="1" applyFont="1" applyAlignment="1">
      <alignment horizontal="right"/>
    </xf>
    <xf numFmtId="37" fontId="308" fillId="0" borderId="0" xfId="0" applyNumberFormat="1" applyFont="1" applyAlignment="1">
      <alignment horizontal="right"/>
    </xf>
    <xf numFmtId="167" fontId="309" fillId="0" borderId="0" xfId="0" applyNumberFormat="1" applyFont="1" applyAlignment="1">
      <alignment horizontal="right"/>
    </xf>
    <xf numFmtId="167" fontId="310" fillId="0" borderId="2" xfId="0" applyNumberFormat="1" applyFont="1" applyBorder="1" applyAlignment="1">
      <alignment horizontal="right"/>
    </xf>
    <xf numFmtId="167" fontId="311" fillId="0" borderId="0" xfId="0" applyNumberFormat="1" applyFont="1" applyAlignment="1">
      <alignment horizontal="right"/>
    </xf>
    <xf numFmtId="167" fontId="312" fillId="0" borderId="0" xfId="0" applyNumberFormat="1" applyFont="1" applyAlignment="1">
      <alignment horizontal="right"/>
    </xf>
    <xf numFmtId="167" fontId="313" fillId="0" borderId="0" xfId="0" applyNumberFormat="1" applyFont="1" applyAlignment="1">
      <alignment horizontal="right"/>
    </xf>
    <xf numFmtId="167" fontId="314" fillId="0" borderId="0" xfId="0" applyNumberFormat="1" applyFont="1" applyAlignment="1">
      <alignment horizontal="right"/>
    </xf>
    <xf numFmtId="167" fontId="315" fillId="0" borderId="0" xfId="0" applyNumberFormat="1" applyFont="1" applyAlignment="1">
      <alignment horizontal="right"/>
    </xf>
    <xf numFmtId="167" fontId="316" fillId="0" borderId="0" xfId="0" applyNumberFormat="1" applyFont="1" applyAlignment="1">
      <alignment horizontal="right"/>
    </xf>
    <xf numFmtId="167" fontId="317" fillId="0" borderId="0" xfId="0" applyNumberFormat="1" applyFont="1" applyAlignment="1">
      <alignment horizontal="right"/>
    </xf>
    <xf numFmtId="167" fontId="318" fillId="0" borderId="2" xfId="0" applyNumberFormat="1" applyFont="1" applyBorder="1" applyAlignment="1">
      <alignment horizontal="right"/>
    </xf>
    <xf numFmtId="37" fontId="319" fillId="0" borderId="0" xfId="0" applyNumberFormat="1" applyFont="1" applyAlignment="1">
      <alignment horizontal="right"/>
    </xf>
    <xf numFmtId="37" fontId="320" fillId="0" borderId="2" xfId="0" applyNumberFormat="1" applyFont="1" applyBorder="1" applyAlignment="1">
      <alignment horizontal="right"/>
    </xf>
    <xf numFmtId="37" fontId="321" fillId="0" borderId="2" xfId="0" applyNumberFormat="1" applyFont="1" applyBorder="1" applyAlignment="1">
      <alignment horizontal="right"/>
    </xf>
    <xf numFmtId="168" fontId="322" fillId="0" borderId="2" xfId="0" applyNumberFormat="1" applyFont="1" applyBorder="1" applyAlignment="1">
      <alignment horizontal="right"/>
    </xf>
    <xf numFmtId="168" fontId="323" fillId="0" borderId="2" xfId="0" applyNumberFormat="1" applyFont="1" applyBorder="1" applyAlignment="1">
      <alignment horizontal="right"/>
    </xf>
    <xf numFmtId="37" fontId="324" fillId="0" borderId="2" xfId="0" applyNumberFormat="1" applyFont="1" applyBorder="1" applyAlignment="1">
      <alignment horizontal="right"/>
    </xf>
    <xf numFmtId="37" fontId="325" fillId="0" borderId="2" xfId="0" applyNumberFormat="1" applyFont="1" applyBorder="1" applyAlignment="1">
      <alignment horizontal="right"/>
    </xf>
    <xf numFmtId="37" fontId="326" fillId="0" borderId="2" xfId="0" applyNumberFormat="1" applyFont="1" applyBorder="1" applyAlignment="1">
      <alignment horizontal="right"/>
    </xf>
    <xf numFmtId="167" fontId="327" fillId="0" borderId="0" xfId="0" applyNumberFormat="1" applyFont="1" applyAlignment="1">
      <alignment horizontal="right"/>
    </xf>
    <xf numFmtId="169" fontId="328" fillId="0" borderId="0" xfId="0" applyNumberFormat="1" applyFont="1" applyAlignment="1">
      <alignment horizontal="right"/>
    </xf>
    <xf numFmtId="169" fontId="329" fillId="0" borderId="0" xfId="0" applyNumberFormat="1" applyFont="1" applyAlignment="1">
      <alignment horizontal="right"/>
    </xf>
    <xf numFmtId="169" fontId="330" fillId="0" borderId="0" xfId="0" applyNumberFormat="1" applyFont="1" applyAlignment="1">
      <alignment horizontal="right"/>
    </xf>
    <xf numFmtId="169" fontId="331" fillId="0" borderId="0" xfId="0" applyNumberFormat="1" applyFont="1" applyAlignment="1">
      <alignment horizontal="right"/>
    </xf>
    <xf numFmtId="169" fontId="332" fillId="0" borderId="0" xfId="0" applyNumberFormat="1" applyFont="1" applyAlignment="1">
      <alignment horizontal="right"/>
    </xf>
    <xf numFmtId="169" fontId="333" fillId="0" borderId="0" xfId="0" applyNumberFormat="1" applyFont="1" applyAlignment="1">
      <alignment horizontal="right"/>
    </xf>
    <xf numFmtId="169" fontId="334" fillId="0" borderId="0" xfId="0" applyNumberFormat="1" applyFont="1" applyAlignment="1">
      <alignment horizontal="right"/>
    </xf>
    <xf numFmtId="0" fontId="0" fillId="0" borderId="1" xfId="0" applyBorder="1"/>
    <xf numFmtId="0" fontId="335" fillId="0" borderId="0" xfId="0" applyFont="1"/>
    <xf numFmtId="0" fontId="336" fillId="0" borderId="0" xfId="0" applyFont="1" applyAlignment="1">
      <alignment horizontal="center"/>
    </xf>
    <xf numFmtId="0" fontId="337" fillId="0" borderId="4" xfId="0" applyFont="1" applyBorder="1" applyAlignment="1">
      <alignment horizontal="center" vertical="center" wrapText="1"/>
    </xf>
    <xf numFmtId="0" fontId="338" fillId="0" borderId="0" xfId="0" applyFont="1" applyAlignment="1">
      <alignment horizontal="center"/>
    </xf>
    <xf numFmtId="0" fontId="339" fillId="0" borderId="0" xfId="0" applyFont="1" applyAlignment="1">
      <alignment horizontal="left"/>
    </xf>
    <xf numFmtId="167" fontId="340" fillId="0" borderId="0" xfId="0" applyNumberFormat="1" applyFont="1" applyAlignment="1">
      <alignment horizontal="right"/>
    </xf>
    <xf numFmtId="167" fontId="341" fillId="0" borderId="0" xfId="0" applyNumberFormat="1" applyFont="1" applyAlignment="1">
      <alignment horizontal="right"/>
    </xf>
    <xf numFmtId="167" fontId="342" fillId="0" borderId="0" xfId="0" applyNumberFormat="1" applyFont="1" applyAlignment="1">
      <alignment horizontal="right"/>
    </xf>
    <xf numFmtId="170" fontId="343" fillId="0" borderId="0" xfId="0" applyNumberFormat="1" applyFont="1" applyAlignment="1">
      <alignment horizontal="right"/>
    </xf>
    <xf numFmtId="167" fontId="344" fillId="0" borderId="0" xfId="0" applyNumberFormat="1" applyFont="1" applyAlignment="1">
      <alignment horizontal="right"/>
    </xf>
    <xf numFmtId="0" fontId="345" fillId="0" borderId="0" xfId="0" applyFont="1" applyAlignment="1">
      <alignment horizontal="left" indent="1"/>
    </xf>
    <xf numFmtId="167" fontId="346" fillId="0" borderId="0" xfId="0" applyNumberFormat="1" applyFont="1" applyAlignment="1">
      <alignment horizontal="right"/>
    </xf>
    <xf numFmtId="167" fontId="347" fillId="0" borderId="0" xfId="0" applyNumberFormat="1" applyFont="1" applyAlignment="1">
      <alignment horizontal="right"/>
    </xf>
    <xf numFmtId="167" fontId="348" fillId="0" borderId="0" xfId="0" applyNumberFormat="1" applyFont="1" applyAlignment="1">
      <alignment horizontal="right"/>
    </xf>
    <xf numFmtId="167" fontId="349" fillId="0" borderId="0" xfId="0" applyNumberFormat="1" applyFont="1" applyAlignment="1">
      <alignment horizontal="right"/>
    </xf>
    <xf numFmtId="0" fontId="350" fillId="0" borderId="0" xfId="0" applyFont="1" applyAlignment="1">
      <alignment horizontal="left" indent="2"/>
    </xf>
    <xf numFmtId="0" fontId="351" fillId="0" borderId="0" xfId="0" applyNumberFormat="1" applyFont="1" applyAlignment="1">
      <alignment horizontal="center"/>
    </xf>
    <xf numFmtId="37" fontId="352" fillId="0" borderId="0" xfId="0" applyNumberFormat="1" applyFont="1" applyAlignment="1">
      <alignment horizontal="right"/>
    </xf>
    <xf numFmtId="168" fontId="353" fillId="0" borderId="0" xfId="0" applyNumberFormat="1" applyFont="1" applyAlignment="1">
      <alignment horizontal="right"/>
    </xf>
    <xf numFmtId="168" fontId="354" fillId="0" borderId="0" xfId="0" applyNumberFormat="1" applyFont="1" applyAlignment="1">
      <alignment horizontal="right"/>
    </xf>
    <xf numFmtId="0" fontId="355" fillId="0" borderId="0" xfId="0" applyFont="1" applyAlignment="1">
      <alignment horizontal="left" indent="1"/>
    </xf>
    <xf numFmtId="167" fontId="356" fillId="0" borderId="0" xfId="0" applyNumberFormat="1" applyFont="1" applyAlignment="1">
      <alignment horizontal="right"/>
    </xf>
    <xf numFmtId="37" fontId="357" fillId="0" borderId="2" xfId="0" applyNumberFormat="1" applyFont="1" applyBorder="1" applyAlignment="1">
      <alignment horizontal="right"/>
    </xf>
    <xf numFmtId="168" fontId="358" fillId="0" borderId="2" xfId="0" applyNumberFormat="1" applyFont="1" applyBorder="1" applyAlignment="1">
      <alignment horizontal="right"/>
    </xf>
    <xf numFmtId="170" fontId="359" fillId="0" borderId="2" xfId="0" applyNumberFormat="1" applyFont="1" applyBorder="1" applyAlignment="1">
      <alignment horizontal="right"/>
    </xf>
    <xf numFmtId="168" fontId="360" fillId="0" borderId="2" xfId="0" applyNumberFormat="1" applyFont="1" applyBorder="1" applyAlignment="1">
      <alignment horizontal="right"/>
    </xf>
    <xf numFmtId="0" fontId="361" fillId="0" borderId="0" xfId="0" applyFont="1" applyAlignment="1">
      <alignment horizontal="left"/>
    </xf>
    <xf numFmtId="167" fontId="362" fillId="0" borderId="0" xfId="0" applyNumberFormat="1" applyFont="1" applyAlignment="1">
      <alignment horizontal="right"/>
    </xf>
    <xf numFmtId="37" fontId="363" fillId="0" borderId="6" xfId="0" applyNumberFormat="1" applyFont="1" applyBorder="1" applyAlignment="1">
      <alignment horizontal="right"/>
    </xf>
    <xf numFmtId="168" fontId="364" fillId="0" borderId="6" xfId="0" applyNumberFormat="1" applyFont="1" applyBorder="1" applyAlignment="1">
      <alignment horizontal="right"/>
    </xf>
    <xf numFmtId="170" fontId="365" fillId="0" borderId="6" xfId="0" applyNumberFormat="1" applyFont="1" applyBorder="1" applyAlignment="1">
      <alignment horizontal="right"/>
    </xf>
    <xf numFmtId="168" fontId="366" fillId="0" borderId="6" xfId="0" applyNumberFormat="1" applyFont="1" applyBorder="1" applyAlignment="1">
      <alignment horizontal="right"/>
    </xf>
    <xf numFmtId="0" fontId="0" fillId="0" borderId="1" xfId="0" applyBorder="1"/>
    <xf numFmtId="0" fontId="367" fillId="0" borderId="0" xfId="0" applyFont="1"/>
    <xf numFmtId="0" fontId="368" fillId="0" borderId="0" xfId="0" applyFont="1" applyAlignment="1">
      <alignment horizontal="center"/>
    </xf>
    <xf numFmtId="0" fontId="369" fillId="0" borderId="4" xfId="0" applyFont="1" applyBorder="1" applyAlignment="1">
      <alignment horizontal="center" vertical="center" wrapText="1"/>
    </xf>
    <xf numFmtId="0" fontId="370" fillId="0" borderId="0" xfId="0" applyFont="1" applyAlignment="1">
      <alignment horizontal="center"/>
    </xf>
    <xf numFmtId="0" fontId="371" fillId="0" borderId="0" xfId="0" applyFont="1" applyAlignment="1">
      <alignment horizontal="left"/>
    </xf>
    <xf numFmtId="167" fontId="372" fillId="0" borderId="0" xfId="0" applyNumberFormat="1" applyFont="1" applyAlignment="1">
      <alignment horizontal="right"/>
    </xf>
    <xf numFmtId="167" fontId="373" fillId="0" borderId="0" xfId="0" applyNumberFormat="1" applyFont="1" applyAlignment="1">
      <alignment horizontal="right"/>
    </xf>
    <xf numFmtId="167" fontId="374" fillId="0" borderId="0" xfId="0" applyNumberFormat="1" applyFont="1" applyAlignment="1">
      <alignment horizontal="right"/>
    </xf>
    <xf numFmtId="170" fontId="375" fillId="0" borderId="0" xfId="0" applyNumberFormat="1" applyFont="1" applyAlignment="1">
      <alignment horizontal="right"/>
    </xf>
    <xf numFmtId="167" fontId="376" fillId="0" borderId="0" xfId="0" applyNumberFormat="1" applyFont="1" applyAlignment="1">
      <alignment horizontal="right"/>
    </xf>
    <xf numFmtId="0" fontId="377" fillId="0" borderId="0" xfId="0" applyFont="1" applyAlignment="1">
      <alignment horizontal="left" indent="1"/>
    </xf>
    <xf numFmtId="167" fontId="378" fillId="0" borderId="0" xfId="0" applyNumberFormat="1" applyFont="1" applyAlignment="1">
      <alignment horizontal="right"/>
    </xf>
    <xf numFmtId="37" fontId="379" fillId="0" borderId="0" xfId="0" applyNumberFormat="1" applyFont="1" applyAlignment="1">
      <alignment horizontal="right"/>
    </xf>
    <xf numFmtId="168" fontId="380" fillId="0" borderId="0" xfId="0" applyNumberFormat="1" applyFont="1" applyAlignment="1">
      <alignment horizontal="right"/>
    </xf>
    <xf numFmtId="168" fontId="381" fillId="0" borderId="0" xfId="0" applyNumberFormat="1" applyFont="1" applyAlignment="1">
      <alignment horizontal="right"/>
    </xf>
    <xf numFmtId="167" fontId="382" fillId="0" borderId="0" xfId="0" applyNumberFormat="1" applyFont="1" applyAlignment="1">
      <alignment horizontal="right"/>
    </xf>
    <xf numFmtId="37" fontId="383" fillId="0" borderId="2" xfId="0" applyNumberFormat="1" applyFont="1" applyBorder="1" applyAlignment="1">
      <alignment horizontal="right"/>
    </xf>
    <xf numFmtId="168" fontId="384" fillId="0" borderId="2" xfId="0" applyNumberFormat="1" applyFont="1" applyBorder="1" applyAlignment="1">
      <alignment horizontal="right"/>
    </xf>
    <xf numFmtId="170" fontId="385" fillId="0" borderId="2" xfId="0" applyNumberFormat="1" applyFont="1" applyBorder="1" applyAlignment="1">
      <alignment horizontal="right"/>
    </xf>
    <xf numFmtId="168" fontId="386" fillId="0" borderId="2" xfId="0" applyNumberFormat="1" applyFont="1" applyBorder="1" applyAlignment="1">
      <alignment horizontal="right"/>
    </xf>
    <xf numFmtId="0" fontId="6" fillId="0" borderId="4" xfId="0" applyFont="1" applyBorder="1" applyAlignment="1">
      <alignment horizontal="center" vertical="center" wrapText="1"/>
    </xf>
    <xf numFmtId="0" fontId="0" fillId="0" borderId="0" xfId="0"/>
    <xf numFmtId="0" fontId="390" fillId="0" borderId="0" xfId="0" applyFont="1"/>
  </cellXfs>
  <cellStyles count="16">
    <cellStyle name="Comma 2" xfId="5"/>
    <cellStyle name="Comma 3" xfId="6"/>
    <cellStyle name="Comma 4" xfId="4"/>
    <cellStyle name="Currency 2" xfId="2"/>
    <cellStyle name="Currency 3" xfId="7"/>
    <cellStyle name="Currency 4" xfId="8"/>
    <cellStyle name="Currency 5" xfId="3"/>
    <cellStyle name="Normal" xfId="0" builtinId="0"/>
    <cellStyle name="Normal 2" xfId="1"/>
    <cellStyle name="Normal 2 2" xfId="9"/>
    <cellStyle name="Normal 2_JV09G-PPA April 2012" xfId="10"/>
    <cellStyle name="Normal 3" xfId="11"/>
    <cellStyle name="Normal 4" xfId="15"/>
    <cellStyle name="Style 1" xfId="12"/>
    <cellStyle name="Style 1 2" xfId="13"/>
    <cellStyle name="Style 1_JV09G-PPA April 201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0595JV.XLW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1194WORK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CLAUSES\FUEL\CURRFUEL\100398T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RRRRCN\EXCEL\WORKBOOK\OBF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CG\CLAUSES\FUEL\GENERAL\0795TRUE.XLW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FTI"/>
      <sheetName val="Storm Fund Earn Gross Up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NF Expense 518"/>
      <sheetName val="TP Fuel Lease Chrg"/>
      <sheetName val="SL Fuel Lease Chrg"/>
      <sheetName val="TxDprTUp"/>
      <sheetName val="BKTXVAR.XLS"/>
      <sheetName val="UNBILREV.XLS"/>
      <sheetName val="Bad Debts"/>
      <sheetName val="SITRP"/>
      <sheetName val="OBO Income Taxes"/>
      <sheetName val="MX Entries"/>
      <sheetName val="AFUDC"/>
      <sheetName val="CLSREC.XLS"/>
      <sheetName val="A19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_CHG.XLS"/>
      <sheetName val="PCICS"/>
      <sheetName val="Instructions"/>
      <sheetName val="Out of Period"/>
      <sheetName val="AFDC"/>
      <sheetName val="AFUDC - Add'l Perm Diff"/>
      <sheetName val="ISFPLSUB"/>
      <sheetName val="BSANOV94"/>
      <sheetName val="BSLNOV94"/>
      <sheetName val="SITRP"/>
      <sheetName val="MX Detail"/>
      <sheetName val="Utility"/>
      <sheetName val="OBO Income Taxes"/>
      <sheetName val="OBO Monthly"/>
      <sheetName val="OBO 12 Months"/>
      <sheetName val="Other Inc Tax Exp - FPL Consol"/>
      <sheetName val="OTHS1293.XLS"/>
      <sheetName val="FPL Consolidated"/>
      <sheetName val="EFRT"/>
      <sheetName val="Pension"/>
      <sheetName val="JV69.XLS"/>
      <sheetName val="JV20"/>
      <sheetName val="INCOME.XLS"/>
      <sheetName val="JVREV.XLS"/>
      <sheetName val="DEFTAXES.XLS"/>
      <sheetName val="JVTAX.XL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PSC TU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94OBF.XLS (2)"/>
      <sheetName val="0394OBF.XL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ures"/>
      <sheetName val="A2 (Mo A)"/>
      <sheetName val="A2 (Mo B)"/>
      <sheetName val="A2 (Mo C)"/>
      <sheetName val="A2 (Mo D)"/>
      <sheetName val="A2 (Mo E)"/>
      <sheetName val="A2 (Mo F)"/>
      <sheetName val="FPSC true-up"/>
      <sheetName val="E-1b"/>
      <sheetName val="Rev &amp; Rate Rpt (Mo A)"/>
      <sheetName val="Rev &amp; Rate Rpt (Mo B)"/>
      <sheetName val="Rev &amp; Rate Rpt (Mo C)"/>
      <sheetName val="Rev &amp; Rate Rpt (Mo D)"/>
      <sheetName val="Rev &amp; Rate Rpt (Mo E)"/>
      <sheetName val="Rev &amp; Rate Rpt (Mo F)"/>
      <sheetName val="nuc-curr"/>
      <sheetName val="NF Exp 518 (Mo A)"/>
      <sheetName val="NF Exp 518 (Mo 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81"/>
  <sheetViews>
    <sheetView showGridLines="0" tabSelected="1" workbookViewId="0">
      <pane xSplit="2" ySplit="9" topLeftCell="C10" activePane="bottomRight" state="frozen"/>
      <selection pane="topRight"/>
      <selection pane="bottomLeft"/>
      <selection pane="bottomRight" activeCell="B3" sqref="B3"/>
    </sheetView>
  </sheetViews>
  <sheetFormatPr defaultRowHeight="14.4" x14ac:dyDescent="0.3"/>
  <cols>
    <col min="1" max="1" width="5.44140625" customWidth="1"/>
    <col min="2" max="2" width="54.6640625" customWidth="1"/>
    <col min="3" max="10" width="13.6640625" customWidth="1"/>
  </cols>
  <sheetData>
    <row r="1" spans="1:10" s="391" customFormat="1" x14ac:dyDescent="0.3">
      <c r="B1" s="391" t="s">
        <v>188</v>
      </c>
    </row>
    <row r="2" spans="1:10" s="391" customFormat="1" x14ac:dyDescent="0.3">
      <c r="B2" s="391" t="s">
        <v>189</v>
      </c>
    </row>
    <row r="3" spans="1:10" x14ac:dyDescent="0.3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3">
      <c r="D4" s="2" t="s">
        <v>55</v>
      </c>
    </row>
    <row r="5" spans="1:10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389" t="s">
        <v>9</v>
      </c>
      <c r="B8" s="389" t="s">
        <v>51</v>
      </c>
      <c r="C8" s="389" t="s">
        <v>56</v>
      </c>
      <c r="D8" s="390"/>
      <c r="E8" s="390"/>
      <c r="F8" s="390"/>
      <c r="G8" s="389" t="s">
        <v>57</v>
      </c>
      <c r="H8" s="390"/>
      <c r="I8" s="390"/>
      <c r="J8" s="389"/>
    </row>
    <row r="9" spans="1:10" x14ac:dyDescent="0.3">
      <c r="A9" s="389"/>
      <c r="B9" s="389"/>
      <c r="C9" s="4" t="s">
        <v>10</v>
      </c>
      <c r="D9" s="4" t="s">
        <v>58</v>
      </c>
      <c r="E9" s="4" t="s">
        <v>59</v>
      </c>
      <c r="F9" s="4" t="s">
        <v>60</v>
      </c>
      <c r="G9" s="4" t="s">
        <v>10</v>
      </c>
      <c r="H9" s="4" t="s">
        <v>58</v>
      </c>
      <c r="I9" s="4" t="s">
        <v>59</v>
      </c>
      <c r="J9" s="4" t="s">
        <v>60</v>
      </c>
    </row>
    <row r="10" spans="1:10" x14ac:dyDescent="0.3">
      <c r="A10" s="5" t="s">
        <v>12</v>
      </c>
      <c r="B10" s="6" t="s">
        <v>61</v>
      </c>
      <c r="C10" s="7" t="s">
        <v>51</v>
      </c>
      <c r="D10" s="8" t="s">
        <v>51</v>
      </c>
      <c r="E10" s="8" t="s">
        <v>51</v>
      </c>
      <c r="F10" s="9" t="s">
        <v>51</v>
      </c>
      <c r="G10" s="10" t="s">
        <v>51</v>
      </c>
      <c r="H10" s="11" t="s">
        <v>51</v>
      </c>
      <c r="I10" s="11" t="s">
        <v>51</v>
      </c>
      <c r="J10" s="12" t="s">
        <v>51</v>
      </c>
    </row>
    <row r="11" spans="1:10" x14ac:dyDescent="0.3">
      <c r="A11" s="5" t="s">
        <v>13</v>
      </c>
      <c r="B11" s="13" t="s">
        <v>62</v>
      </c>
      <c r="C11" s="14">
        <v>216161869.41</v>
      </c>
      <c r="D11" s="15">
        <v>213025922</v>
      </c>
      <c r="E11" s="15">
        <f t="shared" ref="E11:E17" si="0">C11 - D11</f>
        <v>3135947.4099999964</v>
      </c>
      <c r="F11" s="16">
        <f t="shared" ref="F11:F17" si="1">IF(D11 =0,0,( C11 - D11 ) / D11 )</f>
        <v>1.4720966258744776E-2</v>
      </c>
      <c r="G11" s="17">
        <v>462826628</v>
      </c>
      <c r="H11" s="18">
        <v>459690681</v>
      </c>
      <c r="I11" s="18">
        <f t="shared" ref="I11:I17" si="2">G11 - H11</f>
        <v>3135947</v>
      </c>
      <c r="J11" s="19">
        <f t="shared" ref="J11:J17" si="3">IF(H11 =0,0,( G11 - H11 ) / H11 )</f>
        <v>6.8218633303118881E-3</v>
      </c>
    </row>
    <row r="12" spans="1:10" x14ac:dyDescent="0.3">
      <c r="A12" s="5" t="s">
        <v>14</v>
      </c>
      <c r="B12" s="13" t="s">
        <v>63</v>
      </c>
      <c r="C12" s="20">
        <v>-15976225.1</v>
      </c>
      <c r="D12" s="21">
        <v>-14259747.560000001</v>
      </c>
      <c r="E12" s="21">
        <f t="shared" si="0"/>
        <v>-1716477.5399999991</v>
      </c>
      <c r="F12" s="22">
        <f t="shared" si="1"/>
        <v>0.12037222487829224</v>
      </c>
      <c r="G12" s="23">
        <v>-32406149</v>
      </c>
      <c r="H12" s="24">
        <v>-30689672</v>
      </c>
      <c r="I12" s="24">
        <f t="shared" si="2"/>
        <v>-1716477</v>
      </c>
      <c r="J12" s="25">
        <f t="shared" si="3"/>
        <v>5.593011877090117E-2</v>
      </c>
    </row>
    <row r="13" spans="1:10" x14ac:dyDescent="0.3">
      <c r="A13" s="5" t="s">
        <v>15</v>
      </c>
      <c r="B13" s="13" t="s">
        <v>64</v>
      </c>
      <c r="C13" s="20">
        <v>-9725530.5099999998</v>
      </c>
      <c r="D13" s="21">
        <v>-8669750</v>
      </c>
      <c r="E13" s="21">
        <f t="shared" si="0"/>
        <v>-1055780.5099999998</v>
      </c>
      <c r="F13" s="22">
        <f t="shared" si="1"/>
        <v>0.12177750338821763</v>
      </c>
      <c r="G13" s="23">
        <v>-18004420</v>
      </c>
      <c r="H13" s="24">
        <v>-16948639</v>
      </c>
      <c r="I13" s="24">
        <f t="shared" si="2"/>
        <v>-1055781</v>
      </c>
      <c r="J13" s="25">
        <f t="shared" si="3"/>
        <v>6.2292966414589396E-2</v>
      </c>
    </row>
    <row r="14" spans="1:10" x14ac:dyDescent="0.3">
      <c r="A14" s="5" t="s">
        <v>16</v>
      </c>
      <c r="B14" s="13" t="s">
        <v>65</v>
      </c>
      <c r="C14" s="20">
        <v>9097205.4900000002</v>
      </c>
      <c r="D14" s="21">
        <v>7054493.9400000004</v>
      </c>
      <c r="E14" s="21">
        <f t="shared" si="0"/>
        <v>2042711.5499999998</v>
      </c>
      <c r="F14" s="22">
        <f t="shared" si="1"/>
        <v>0.28956174140536572</v>
      </c>
      <c r="G14" s="23">
        <v>16532481</v>
      </c>
      <c r="H14" s="24">
        <v>14489770</v>
      </c>
      <c r="I14" s="24">
        <f t="shared" si="2"/>
        <v>2042711</v>
      </c>
      <c r="J14" s="25">
        <f t="shared" si="3"/>
        <v>0.14097608174594903</v>
      </c>
    </row>
    <row r="15" spans="1:10" x14ac:dyDescent="0.3">
      <c r="A15" s="5" t="s">
        <v>17</v>
      </c>
      <c r="B15" s="13" t="s">
        <v>66</v>
      </c>
      <c r="C15" s="20">
        <v>1083117.67</v>
      </c>
      <c r="D15" s="21">
        <v>7957032</v>
      </c>
      <c r="E15" s="21">
        <f t="shared" si="0"/>
        <v>-6873914.3300000001</v>
      </c>
      <c r="F15" s="22">
        <f t="shared" si="1"/>
        <v>-0.86387918635993921</v>
      </c>
      <c r="G15" s="23">
        <v>2410226</v>
      </c>
      <c r="H15" s="24">
        <v>9284140</v>
      </c>
      <c r="I15" s="24">
        <f t="shared" si="2"/>
        <v>-6873914</v>
      </c>
      <c r="J15" s="25">
        <f t="shared" si="3"/>
        <v>-0.74039318666026144</v>
      </c>
    </row>
    <row r="16" spans="1:10" x14ac:dyDescent="0.3">
      <c r="A16" s="5" t="s">
        <v>18</v>
      </c>
      <c r="B16" s="13" t="s">
        <v>67</v>
      </c>
      <c r="C16" s="20">
        <v>145000</v>
      </c>
      <c r="D16" s="21">
        <v>0</v>
      </c>
      <c r="E16" s="21">
        <f t="shared" si="0"/>
        <v>145000</v>
      </c>
      <c r="F16" s="22">
        <f t="shared" si="1"/>
        <v>0</v>
      </c>
      <c r="G16" s="23">
        <v>145000</v>
      </c>
      <c r="H16" s="24">
        <v>0</v>
      </c>
      <c r="I16" s="24">
        <f t="shared" si="2"/>
        <v>145000</v>
      </c>
      <c r="J16" s="25">
        <f t="shared" si="3"/>
        <v>0</v>
      </c>
    </row>
    <row r="17" spans="1:10" x14ac:dyDescent="0.3">
      <c r="A17" s="5" t="s">
        <v>19</v>
      </c>
      <c r="B17" s="26" t="s">
        <v>68</v>
      </c>
      <c r="C17" s="27">
        <v>200785436.96000001</v>
      </c>
      <c r="D17" s="28">
        <v>205107950.11476991</v>
      </c>
      <c r="E17" s="28">
        <f t="shared" si="0"/>
        <v>-4322513.1547698975</v>
      </c>
      <c r="F17" s="29">
        <f t="shared" si="1"/>
        <v>-2.1074332576339425E-2</v>
      </c>
      <c r="G17" s="30">
        <v>431503767</v>
      </c>
      <c r="H17" s="31">
        <v>435826280</v>
      </c>
      <c r="I17" s="31">
        <f t="shared" si="2"/>
        <v>-4322513</v>
      </c>
      <c r="J17" s="32">
        <f t="shared" si="3"/>
        <v>-9.9179723627496712E-3</v>
      </c>
    </row>
    <row r="18" spans="1:10" x14ac:dyDescent="0.3">
      <c r="A18" s="5" t="s">
        <v>20</v>
      </c>
    </row>
    <row r="19" spans="1:10" x14ac:dyDescent="0.3">
      <c r="A19" s="5" t="s">
        <v>21</v>
      </c>
      <c r="B19" s="33" t="s">
        <v>69</v>
      </c>
      <c r="C19" s="34">
        <v>0</v>
      </c>
      <c r="D19" s="35">
        <v>0</v>
      </c>
      <c r="E19" s="36">
        <f>C19 - D19</f>
        <v>0</v>
      </c>
      <c r="F19" s="37">
        <f>IF(D19 =0,0,( C19 - D19 ) / D19 )</f>
        <v>0</v>
      </c>
      <c r="G19" s="38">
        <v>0</v>
      </c>
      <c r="H19" s="39">
        <v>0</v>
      </c>
      <c r="I19" s="40">
        <f>G19 - H19</f>
        <v>0</v>
      </c>
      <c r="J19" s="41">
        <f>IF(H19 =0,0,( G19 - H19 ) / H19 )</f>
        <v>0</v>
      </c>
    </row>
    <row r="20" spans="1:10" x14ac:dyDescent="0.3">
      <c r="A20" s="5" t="s">
        <v>22</v>
      </c>
      <c r="B20" s="13" t="s">
        <v>28</v>
      </c>
      <c r="C20" s="20">
        <v>34067.269999999997</v>
      </c>
      <c r="D20" s="21">
        <v>35316.068311877403</v>
      </c>
      <c r="E20" s="21">
        <f>C20 - D20</f>
        <v>-1248.7983118774064</v>
      </c>
      <c r="F20" s="22">
        <f>IF(D20 =0,0,( C20 - D20 ) / D20 )</f>
        <v>-3.5360626807299893E-2</v>
      </c>
      <c r="G20" s="23">
        <v>71467</v>
      </c>
      <c r="H20" s="24">
        <v>72715.368311877406</v>
      </c>
      <c r="I20" s="24">
        <f>G20 - H20</f>
        <v>-1248.3683118774061</v>
      </c>
      <c r="J20" s="25">
        <f>IF(H20 =0,0,( G20 - H20 ) / H20 )</f>
        <v>-1.7167874424057566E-2</v>
      </c>
    </row>
    <row r="21" spans="1:10" x14ac:dyDescent="0.3">
      <c r="A21" s="5" t="s">
        <v>23</v>
      </c>
      <c r="B21" s="13" t="s">
        <v>30</v>
      </c>
      <c r="C21" s="20">
        <v>888185</v>
      </c>
      <c r="D21" s="21">
        <v>906000</v>
      </c>
      <c r="E21" s="21">
        <f>C21 - D21</f>
        <v>-17815</v>
      </c>
      <c r="F21" s="22">
        <f>IF(D21 =0,0,( C21 - D21 ) / D21 )</f>
        <v>-1.9663355408388521E-2</v>
      </c>
      <c r="G21" s="23">
        <v>1045994</v>
      </c>
      <c r="H21" s="24">
        <v>1063809</v>
      </c>
      <c r="I21" s="24">
        <f>G21 - H21</f>
        <v>-17815</v>
      </c>
      <c r="J21" s="25">
        <f>IF(H21 =0,0,( G21 - H21 ) / H21 )</f>
        <v>-1.6746427225187981E-2</v>
      </c>
    </row>
    <row r="22" spans="1:10" x14ac:dyDescent="0.3">
      <c r="A22" s="5" t="s">
        <v>24</v>
      </c>
      <c r="B22" s="13" t="s">
        <v>70</v>
      </c>
      <c r="C22" s="20">
        <v>922252.27</v>
      </c>
      <c r="D22" s="21">
        <v>941316.06831187743</v>
      </c>
      <c r="E22" s="21">
        <f>C22 - D22</f>
        <v>-19063.798311877414</v>
      </c>
      <c r="F22" s="22">
        <f>IF(D22 =0,0,( C22 - D22 ) / D22 )</f>
        <v>-2.0252281835649262E-2</v>
      </c>
      <c r="G22" s="23">
        <v>1117461</v>
      </c>
      <c r="H22" s="24">
        <v>1136524.3683118774</v>
      </c>
      <c r="I22" s="24">
        <f>G22 - H22</f>
        <v>-19063.368311877362</v>
      </c>
      <c r="J22" s="25">
        <f>IF(H22 =0,0,( G22 - H22 ) / H22 )</f>
        <v>-1.6773391616928465E-2</v>
      </c>
    </row>
    <row r="23" spans="1:10" x14ac:dyDescent="0.3">
      <c r="A23" s="5" t="s">
        <v>25</v>
      </c>
    </row>
    <row r="24" spans="1:10" x14ac:dyDescent="0.3">
      <c r="A24" s="5" t="s">
        <v>26</v>
      </c>
      <c r="B24" s="13" t="s">
        <v>33</v>
      </c>
      <c r="C24" s="20">
        <v>375</v>
      </c>
      <c r="D24" s="21">
        <v>375</v>
      </c>
      <c r="E24" s="21">
        <f>C24 - D24</f>
        <v>0</v>
      </c>
      <c r="F24" s="22">
        <f>IF(D24 =0,0,( C24 - D24 ) / D24 )</f>
        <v>0</v>
      </c>
      <c r="G24" s="23">
        <v>750</v>
      </c>
      <c r="H24" s="24">
        <v>750</v>
      </c>
      <c r="I24" s="24">
        <f>G24 - H24</f>
        <v>0</v>
      </c>
      <c r="J24" s="25">
        <f>IF(H24 =0,0,( G24 - H24 ) / H24 )</f>
        <v>0</v>
      </c>
    </row>
    <row r="25" spans="1:10" x14ac:dyDescent="0.3">
      <c r="A25" s="5" t="s">
        <v>27</v>
      </c>
    </row>
    <row r="26" spans="1:10" x14ac:dyDescent="0.3">
      <c r="A26" s="5" t="s">
        <v>29</v>
      </c>
      <c r="B26" s="42" t="s">
        <v>71</v>
      </c>
      <c r="C26" s="43" t="s">
        <v>51</v>
      </c>
      <c r="D26" s="44" t="s">
        <v>51</v>
      </c>
      <c r="E26" s="44" t="s">
        <v>51</v>
      </c>
      <c r="F26" s="45" t="s">
        <v>51</v>
      </c>
      <c r="G26" s="46" t="s">
        <v>51</v>
      </c>
      <c r="H26" s="47" t="s">
        <v>51</v>
      </c>
      <c r="I26" s="47" t="s">
        <v>51</v>
      </c>
      <c r="J26" s="48" t="s">
        <v>51</v>
      </c>
    </row>
    <row r="27" spans="1:10" x14ac:dyDescent="0.3">
      <c r="A27" s="5" t="s">
        <v>31</v>
      </c>
      <c r="B27" s="13" t="s">
        <v>72</v>
      </c>
      <c r="C27" s="20">
        <v>-129817.58</v>
      </c>
      <c r="D27" s="21">
        <v>0</v>
      </c>
      <c r="E27" s="21">
        <f>C27 - D27</f>
        <v>-129817.58</v>
      </c>
      <c r="F27" s="49">
        <f>IF(D27 =0,0,( C27 - D27 ) / D27 )</f>
        <v>0</v>
      </c>
      <c r="G27" s="23">
        <v>-231379</v>
      </c>
      <c r="H27" s="24">
        <v>-101562</v>
      </c>
      <c r="I27" s="24">
        <f>G27 - H27</f>
        <v>-129817</v>
      </c>
      <c r="J27" s="50">
        <f>IF(H27 =0,0,( G27 - H27 ) / H27 )</f>
        <v>1.2782044465449676</v>
      </c>
    </row>
    <row r="28" spans="1:10" x14ac:dyDescent="0.3">
      <c r="A28" s="5" t="s">
        <v>32</v>
      </c>
      <c r="B28" s="13" t="s">
        <v>73</v>
      </c>
      <c r="C28" s="20">
        <v>271182.42</v>
      </c>
      <c r="D28" s="21">
        <v>0</v>
      </c>
      <c r="E28" s="21">
        <f>C28 - D28</f>
        <v>271182.42</v>
      </c>
      <c r="F28" s="51">
        <f>IF(D28 =0,0,( C28 - D28 ) / D28 )</f>
        <v>0</v>
      </c>
      <c r="G28" s="23">
        <v>-77820</v>
      </c>
      <c r="H28" s="24">
        <v>-349002</v>
      </c>
      <c r="I28" s="24">
        <f>G28 - H28</f>
        <v>271182</v>
      </c>
      <c r="J28" s="52">
        <f>IF(H28 =0,0,( G28 - H28 ) / H28 )</f>
        <v>-0.77702133512128868</v>
      </c>
    </row>
    <row r="29" spans="1:10" x14ac:dyDescent="0.3">
      <c r="A29" s="5" t="s">
        <v>34</v>
      </c>
      <c r="B29" s="13" t="s">
        <v>74</v>
      </c>
      <c r="C29" s="20">
        <v>810620.08</v>
      </c>
      <c r="D29" s="21">
        <v>0</v>
      </c>
      <c r="E29" s="21">
        <f>C29 - D29</f>
        <v>810620.08</v>
      </c>
      <c r="F29" s="53">
        <f>IF(D29 =0,0,( C29 - D29 ) / D29 )</f>
        <v>0</v>
      </c>
      <c r="G29" s="23">
        <v>-537154</v>
      </c>
      <c r="H29" s="24">
        <v>-1347774</v>
      </c>
      <c r="I29" s="24">
        <f>G29 - H29</f>
        <v>810620</v>
      </c>
      <c r="J29" s="54">
        <f>IF(H29 =0,0,( G29 - H29 ) / H29 )</f>
        <v>-0.60145098510581152</v>
      </c>
    </row>
    <row r="30" spans="1:10" x14ac:dyDescent="0.3">
      <c r="A30" s="5" t="s">
        <v>35</v>
      </c>
      <c r="B30" s="55" t="s">
        <v>75</v>
      </c>
      <c r="C30" s="56">
        <v>202660049.15000001</v>
      </c>
      <c r="D30" s="57">
        <v>206049641</v>
      </c>
      <c r="E30" s="57">
        <f>C30 - D30</f>
        <v>-3389591.849999994</v>
      </c>
      <c r="F30" s="58">
        <f>IF(D30 =0,0,( C30 - D30 ) / D30 )</f>
        <v>-1.6450365230192242E-2</v>
      </c>
      <c r="G30" s="59">
        <v>431775624</v>
      </c>
      <c r="H30" s="60">
        <v>435165216</v>
      </c>
      <c r="I30" s="60">
        <f>G30 - H30</f>
        <v>-3389592</v>
      </c>
      <c r="J30" s="61">
        <f>IF(H30 =0,0,( G30 - H30 ) / H30 )</f>
        <v>-7.7892071226575241E-3</v>
      </c>
    </row>
    <row r="31" spans="1:10" x14ac:dyDescent="0.3">
      <c r="A31" s="5" t="s">
        <v>36</v>
      </c>
    </row>
    <row r="32" spans="1:10" x14ac:dyDescent="0.3">
      <c r="A32" s="5" t="s">
        <v>37</v>
      </c>
      <c r="B32" s="62" t="s">
        <v>76</v>
      </c>
      <c r="C32" s="63" t="s">
        <v>51</v>
      </c>
      <c r="D32" s="64" t="s">
        <v>51</v>
      </c>
      <c r="E32" s="64" t="s">
        <v>51</v>
      </c>
      <c r="F32" s="65" t="s">
        <v>51</v>
      </c>
      <c r="G32" s="66" t="s">
        <v>51</v>
      </c>
      <c r="H32" s="67" t="s">
        <v>51</v>
      </c>
      <c r="I32" s="67" t="s">
        <v>51</v>
      </c>
      <c r="J32" s="68" t="s">
        <v>51</v>
      </c>
    </row>
    <row r="33" spans="1:10" x14ac:dyDescent="0.3">
      <c r="A33" s="5" t="s">
        <v>38</v>
      </c>
      <c r="B33" s="13" t="s">
        <v>77</v>
      </c>
      <c r="C33" s="20">
        <v>7113174773</v>
      </c>
      <c r="D33" s="21">
        <v>7530674542</v>
      </c>
      <c r="E33" s="21">
        <f>C33 - D33</f>
        <v>-417499769</v>
      </c>
      <c r="F33" s="22">
        <f>IF(D33 =0,0,( C33 - D33 ) / D33 )</f>
        <v>-5.5439890101680087E-2</v>
      </c>
      <c r="G33" s="23">
        <v>15067587825</v>
      </c>
      <c r="H33" s="24">
        <v>15485087594</v>
      </c>
      <c r="I33" s="24">
        <f>G33 - H33</f>
        <v>-417499769</v>
      </c>
      <c r="J33" s="25">
        <f>IF(H33 =0,0,( G33 - H33 ) / H33 )</f>
        <v>-2.6961408288175809E-2</v>
      </c>
    </row>
    <row r="34" spans="1:10" x14ac:dyDescent="0.3">
      <c r="A34" s="5" t="s">
        <v>39</v>
      </c>
      <c r="B34" s="13" t="s">
        <v>78</v>
      </c>
      <c r="C34" s="20">
        <v>453052199</v>
      </c>
      <c r="D34" s="21">
        <v>482529030</v>
      </c>
      <c r="E34" s="21">
        <f>C34 - D34</f>
        <v>-29476831</v>
      </c>
      <c r="F34" s="22">
        <f>IF(D34 =0,0,( C34 - D34 ) / D34 )</f>
        <v>-6.1088202299455434E-2</v>
      </c>
      <c r="G34" s="23">
        <v>838817617</v>
      </c>
      <c r="H34" s="24">
        <v>868294448</v>
      </c>
      <c r="I34" s="24">
        <f>G34 - H34</f>
        <v>-29476831</v>
      </c>
      <c r="J34" s="25">
        <f>IF(H34 =0,0,( G34 - H34 ) / H34 )</f>
        <v>-3.3947966692515347E-2</v>
      </c>
    </row>
    <row r="35" spans="1:10" x14ac:dyDescent="0.3">
      <c r="A35" s="5" t="s">
        <v>40</v>
      </c>
      <c r="B35" s="13" t="s">
        <v>79</v>
      </c>
      <c r="C35" s="69">
        <v>7566226972</v>
      </c>
      <c r="D35" s="70">
        <v>8013203572</v>
      </c>
      <c r="E35" s="70">
        <f>C35 - D35</f>
        <v>-446976600</v>
      </c>
      <c r="F35" s="71">
        <f>IF(D35 =0,0,( C35 - D35 ) / D35 )</f>
        <v>-5.5780013072654282E-2</v>
      </c>
      <c r="G35" s="72">
        <v>15906405442</v>
      </c>
      <c r="H35" s="73">
        <v>16353382042</v>
      </c>
      <c r="I35" s="73">
        <f>G35 - H35</f>
        <v>-446976600</v>
      </c>
      <c r="J35" s="74">
        <f>IF(H35 =0,0,( G35 - H35 ) / H35 )</f>
        <v>-2.7332364574620755E-2</v>
      </c>
    </row>
    <row r="36" spans="1:10" x14ac:dyDescent="0.3">
      <c r="A36" s="5" t="s">
        <v>41</v>
      </c>
      <c r="B36" s="75" t="s">
        <v>80</v>
      </c>
      <c r="C36" s="76">
        <v>7566226972</v>
      </c>
      <c r="D36" s="77">
        <v>8013203572</v>
      </c>
      <c r="E36" s="77">
        <f>C36 - D36</f>
        <v>-446976600</v>
      </c>
      <c r="F36" s="78">
        <f>IF(D36 =0,0,( C36 - D36 ) / D36 )</f>
        <v>-5.5780013072654282E-2</v>
      </c>
      <c r="G36" s="79">
        <v>15906405442</v>
      </c>
      <c r="H36" s="80">
        <v>16353382042</v>
      </c>
      <c r="I36" s="80">
        <f>G36 - H36</f>
        <v>-446976600</v>
      </c>
      <c r="J36" s="81">
        <f>IF(H36 =0,0,( G36 - H36 ) / H36 )</f>
        <v>-2.7332364574620755E-2</v>
      </c>
    </row>
    <row r="37" spans="1:10" x14ac:dyDescent="0.3">
      <c r="A37" s="5" t="s">
        <v>42</v>
      </c>
      <c r="B37" s="13" t="s">
        <v>81</v>
      </c>
      <c r="C37" s="82">
        <v>0.94012180000000001</v>
      </c>
      <c r="D37" s="83">
        <v>0.93978329999999999</v>
      </c>
      <c r="E37" s="83">
        <f>C37 - D37</f>
        <v>3.3850000000001934E-4</v>
      </c>
      <c r="F37" s="84">
        <f>IF(D37 =0,0,( C37 - D37 ) / D37 )</f>
        <v>3.6018941813503107E-4</v>
      </c>
      <c r="G37" s="85">
        <v>0.94726540000000004</v>
      </c>
      <c r="H37" s="86">
        <v>0.94690430000000003</v>
      </c>
      <c r="I37" s="86">
        <f>G37 - H37</f>
        <v>3.6110000000000309E-4</v>
      </c>
      <c r="J37" s="87">
        <f>IF(H37 =0,0,( G37 - H37 ) / H37 )</f>
        <v>3.8134793558335626E-4</v>
      </c>
    </row>
    <row r="38" spans="1:10" x14ac:dyDescent="0.3">
      <c r="A38" s="5" t="s">
        <v>43</v>
      </c>
    </row>
    <row r="39" spans="1:10" x14ac:dyDescent="0.3">
      <c r="A39" s="5" t="s">
        <v>44</v>
      </c>
      <c r="B39" s="88" t="s">
        <v>82</v>
      </c>
      <c r="C39" s="89" t="s">
        <v>51</v>
      </c>
      <c r="D39" s="90" t="s">
        <v>51</v>
      </c>
      <c r="E39" s="90" t="s">
        <v>51</v>
      </c>
      <c r="F39" s="91" t="s">
        <v>51</v>
      </c>
      <c r="G39" s="92" t="s">
        <v>51</v>
      </c>
      <c r="H39" s="93" t="s">
        <v>51</v>
      </c>
      <c r="I39" s="93" t="s">
        <v>51</v>
      </c>
      <c r="J39" s="94" t="s">
        <v>51</v>
      </c>
    </row>
    <row r="40" spans="1:10" x14ac:dyDescent="0.3">
      <c r="A40" s="5" t="s">
        <v>45</v>
      </c>
      <c r="B40" s="13" t="s">
        <v>83</v>
      </c>
      <c r="C40" s="20">
        <v>237417940.21690398</v>
      </c>
      <c r="D40" s="21">
        <v>256535856.23628151</v>
      </c>
      <c r="E40" s="21">
        <f>C40 - D40</f>
        <v>-19117916.01937753</v>
      </c>
      <c r="F40" s="22">
        <f>IF(D40 =0,0,( C40 - D40 ) / D40 )</f>
        <v>-7.4523367999555723E-2</v>
      </c>
      <c r="G40" s="23">
        <v>504246744.40417194</v>
      </c>
      <c r="H40" s="24">
        <v>523364660</v>
      </c>
      <c r="I40" s="24">
        <f>G40 - H40</f>
        <v>-19117915.595828056</v>
      </c>
      <c r="J40" s="25">
        <f>IF(H40 =0,0,( G40 - H40 ) / H40 )</f>
        <v>-3.6528862296181894E-2</v>
      </c>
    </row>
    <row r="41" spans="1:10" x14ac:dyDescent="0.3">
      <c r="A41" s="5" t="s">
        <v>46</v>
      </c>
    </row>
    <row r="42" spans="1:10" x14ac:dyDescent="0.3">
      <c r="A42" s="5" t="s">
        <v>47</v>
      </c>
      <c r="B42" s="95" t="s">
        <v>84</v>
      </c>
      <c r="C42" s="96" t="s">
        <v>51</v>
      </c>
      <c r="D42" s="97" t="s">
        <v>51</v>
      </c>
      <c r="E42" s="97" t="s">
        <v>51</v>
      </c>
      <c r="F42" s="98" t="s">
        <v>51</v>
      </c>
      <c r="G42" s="99" t="s">
        <v>51</v>
      </c>
      <c r="H42" s="100" t="s">
        <v>51</v>
      </c>
      <c r="I42" s="100" t="s">
        <v>51</v>
      </c>
      <c r="J42" s="101" t="s">
        <v>51</v>
      </c>
    </row>
    <row r="43" spans="1:10" x14ac:dyDescent="0.3">
      <c r="A43" s="5" t="s">
        <v>48</v>
      </c>
      <c r="B43" s="13" t="s">
        <v>85</v>
      </c>
      <c r="C43" s="20">
        <v>-22221724</v>
      </c>
      <c r="D43" s="21">
        <v>-22221724</v>
      </c>
      <c r="E43" s="21">
        <f>C43 - D43</f>
        <v>0</v>
      </c>
      <c r="F43" s="22">
        <f>IF(D43 =0,0,( C43 - D43 ) / D43 )</f>
        <v>0</v>
      </c>
      <c r="G43" s="23">
        <v>-44443448</v>
      </c>
      <c r="H43" s="24">
        <v>-44443448</v>
      </c>
      <c r="I43" s="24">
        <f>G43 - H43</f>
        <v>0</v>
      </c>
      <c r="J43" s="25">
        <f>IF(H43 =0,0,( G43 - H43 ) / H43 )</f>
        <v>0</v>
      </c>
    </row>
    <row r="44" spans="1:10" x14ac:dyDescent="0.3">
      <c r="A44" s="5" t="s">
        <v>49</v>
      </c>
      <c r="B44" s="13" t="s">
        <v>86</v>
      </c>
      <c r="C44" s="20">
        <v>-983868.02</v>
      </c>
      <c r="D44" s="21">
        <v>-983868</v>
      </c>
      <c r="E44" s="21">
        <f>C44 - D44</f>
        <v>-2.0000000018626451E-2</v>
      </c>
      <c r="F44" s="22">
        <f>IF(D44 =0,0,( C44 - D44 ) / D44 )</f>
        <v>2.0327930188426141E-8</v>
      </c>
      <c r="G44" s="23">
        <v>-1967736</v>
      </c>
      <c r="H44" s="24">
        <v>-1967736</v>
      </c>
      <c r="I44" s="24">
        <f>G44 - H44</f>
        <v>0</v>
      </c>
      <c r="J44" s="25">
        <f>IF(H44 =0,0,( G44 - H44 ) / H44 )</f>
        <v>0</v>
      </c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5" t="s">
        <v>12</v>
      </c>
      <c r="B46" s="102" t="s">
        <v>87</v>
      </c>
      <c r="C46" s="103">
        <v>214212348.19690397</v>
      </c>
      <c r="D46" s="104">
        <v>233330264</v>
      </c>
      <c r="E46" s="104">
        <f t="shared" ref="E46:E56" si="4">C46 - D46</f>
        <v>-19117915.803096026</v>
      </c>
      <c r="F46" s="105">
        <f t="shared" ref="F46:F56" si="5">IF(D46 =0,0,( C46 - D46 ) / D46 )</f>
        <v>-8.1935002666846626E-2</v>
      </c>
      <c r="G46" s="106">
        <v>457835560</v>
      </c>
      <c r="H46" s="107">
        <v>476953476</v>
      </c>
      <c r="I46" s="107">
        <f t="shared" ref="I46:I56" si="6">G46 - H46</f>
        <v>-19117916</v>
      </c>
      <c r="J46" s="108">
        <f t="shared" ref="J46:J56" si="7">IF(H46 =0,0,( G46 - H46 ) / H46 )</f>
        <v>-4.0083397987438089E-2</v>
      </c>
    </row>
    <row r="47" spans="1:10" x14ac:dyDescent="0.3">
      <c r="A47" s="5" t="s">
        <v>13</v>
      </c>
      <c r="B47" s="13" t="s">
        <v>88</v>
      </c>
      <c r="C47" s="109">
        <v>202660049.15000001</v>
      </c>
      <c r="D47" s="110">
        <v>206049641.18308178</v>
      </c>
      <c r="E47" s="110">
        <f t="shared" si="4"/>
        <v>-3389592.0330817699</v>
      </c>
      <c r="F47" s="111">
        <f t="shared" si="5"/>
        <v>-1.6450366104107932E-2</v>
      </c>
      <c r="G47" s="112">
        <v>431775624</v>
      </c>
      <c r="H47" s="113">
        <v>435165216</v>
      </c>
      <c r="I47" s="113">
        <f t="shared" si="6"/>
        <v>-3389592</v>
      </c>
      <c r="J47" s="114">
        <f t="shared" si="7"/>
        <v>-7.7892071226575241E-3</v>
      </c>
    </row>
    <row r="48" spans="1:10" x14ac:dyDescent="0.3">
      <c r="A48" s="5" t="s">
        <v>14</v>
      </c>
      <c r="B48" s="13" t="s">
        <v>89</v>
      </c>
      <c r="C48" s="20">
        <v>202660049.15000001</v>
      </c>
      <c r="D48" s="21">
        <v>206049641</v>
      </c>
      <c r="E48" s="21">
        <f t="shared" si="4"/>
        <v>-3389591.849999994</v>
      </c>
      <c r="F48" s="22">
        <f t="shared" si="5"/>
        <v>-1.6450365230192242E-2</v>
      </c>
      <c r="G48" s="23">
        <v>431775624</v>
      </c>
      <c r="H48" s="24">
        <v>435165216</v>
      </c>
      <c r="I48" s="24">
        <f t="shared" si="6"/>
        <v>-3389592</v>
      </c>
      <c r="J48" s="25">
        <f t="shared" si="7"/>
        <v>-7.7892071226575241E-3</v>
      </c>
    </row>
    <row r="49" spans="1:10" x14ac:dyDescent="0.3">
      <c r="A49" s="5" t="s">
        <v>15</v>
      </c>
      <c r="B49" s="13" t="s">
        <v>90</v>
      </c>
      <c r="C49" s="115">
        <v>0.94012180000000001</v>
      </c>
      <c r="D49" s="116">
        <v>0.93978329999999999</v>
      </c>
      <c r="E49" s="116">
        <f t="shared" si="4"/>
        <v>3.3850000000001934E-4</v>
      </c>
      <c r="F49" s="117">
        <f t="shared" si="5"/>
        <v>3.6018941813503107E-4</v>
      </c>
      <c r="G49" s="118">
        <v>0</v>
      </c>
      <c r="H49" s="119">
        <v>0</v>
      </c>
      <c r="I49" s="119">
        <f t="shared" si="6"/>
        <v>0</v>
      </c>
      <c r="J49" s="120">
        <f t="shared" si="7"/>
        <v>0</v>
      </c>
    </row>
    <row r="50" spans="1:10" x14ac:dyDescent="0.3">
      <c r="A50" s="5" t="s">
        <v>16</v>
      </c>
      <c r="B50" s="13" t="s">
        <v>91</v>
      </c>
      <c r="C50" s="121">
        <v>190847117.665016</v>
      </c>
      <c r="D50" s="122">
        <v>194000249.30422345</v>
      </c>
      <c r="E50" s="122">
        <f t="shared" si="4"/>
        <v>-3153131.6392074525</v>
      </c>
      <c r="F50" s="123">
        <f t="shared" si="5"/>
        <v>-1.6253234985604773E-2</v>
      </c>
      <c r="G50" s="124">
        <v>409734499</v>
      </c>
      <c r="H50" s="125">
        <v>412887631</v>
      </c>
      <c r="I50" s="125">
        <f t="shared" si="6"/>
        <v>-3153132</v>
      </c>
      <c r="J50" s="126">
        <f t="shared" si="7"/>
        <v>-7.6367799935377571E-3</v>
      </c>
    </row>
    <row r="51" spans="1:10" x14ac:dyDescent="0.3">
      <c r="A51" s="5" t="s">
        <v>17</v>
      </c>
      <c r="B51" s="13" t="s">
        <v>92</v>
      </c>
      <c r="C51" s="127">
        <v>23365230.531887978</v>
      </c>
      <c r="D51" s="128">
        <v>39330014.695776552</v>
      </c>
      <c r="E51" s="128">
        <f t="shared" si="4"/>
        <v>-15964784.163888574</v>
      </c>
      <c r="F51" s="129">
        <f t="shared" si="5"/>
        <v>-0.40591859137044639</v>
      </c>
      <c r="G51" s="130">
        <v>48101061</v>
      </c>
      <c r="H51" s="131">
        <v>64065845</v>
      </c>
      <c r="I51" s="131">
        <f t="shared" si="6"/>
        <v>-15964784</v>
      </c>
      <c r="J51" s="132">
        <f t="shared" si="7"/>
        <v>-0.24919337284944887</v>
      </c>
    </row>
    <row r="52" spans="1:10" x14ac:dyDescent="0.3">
      <c r="A52" s="5" t="s">
        <v>18</v>
      </c>
      <c r="B52" s="13" t="s">
        <v>93</v>
      </c>
      <c r="C52" s="133">
        <v>-14797.746685911297</v>
      </c>
      <c r="D52" s="134">
        <v>-14898.86</v>
      </c>
      <c r="E52" s="134">
        <f t="shared" si="4"/>
        <v>101.11331408870319</v>
      </c>
      <c r="F52" s="135">
        <f t="shared" si="5"/>
        <v>-6.7866477092007839E-3</v>
      </c>
      <c r="G52" s="136">
        <v>-34214</v>
      </c>
      <c r="H52" s="137">
        <v>-34316</v>
      </c>
      <c r="I52" s="137">
        <f t="shared" si="6"/>
        <v>102</v>
      </c>
      <c r="J52" s="138">
        <f t="shared" si="7"/>
        <v>-2.9723744026110268E-3</v>
      </c>
    </row>
    <row r="53" spans="1:10" x14ac:dyDescent="0.3">
      <c r="A53" s="5" t="s">
        <v>19</v>
      </c>
      <c r="B53" s="13" t="s">
        <v>94</v>
      </c>
      <c r="C53" s="20">
        <v>-219722550.03999999</v>
      </c>
      <c r="D53" s="21">
        <v>-219722550.03999999</v>
      </c>
      <c r="E53" s="21">
        <f t="shared" si="4"/>
        <v>0</v>
      </c>
      <c r="F53" s="22">
        <f t="shared" si="5"/>
        <v>0</v>
      </c>
      <c r="G53" s="23">
        <v>-266660688</v>
      </c>
      <c r="H53" s="24">
        <v>-266660688</v>
      </c>
      <c r="I53" s="24">
        <f t="shared" si="6"/>
        <v>0</v>
      </c>
      <c r="J53" s="25">
        <f t="shared" si="7"/>
        <v>0</v>
      </c>
    </row>
    <row r="54" spans="1:10" x14ac:dyDescent="0.3">
      <c r="A54" s="5" t="s">
        <v>20</v>
      </c>
      <c r="B54" s="13" t="s">
        <v>95</v>
      </c>
      <c r="C54" s="139">
        <v>10088837</v>
      </c>
      <c r="D54" s="140">
        <v>10088837</v>
      </c>
      <c r="E54" s="140">
        <f t="shared" si="4"/>
        <v>0</v>
      </c>
      <c r="F54" s="141">
        <f t="shared" si="5"/>
        <v>0</v>
      </c>
      <c r="G54" s="142">
        <v>10088837</v>
      </c>
      <c r="H54" s="143">
        <v>10088837</v>
      </c>
      <c r="I54" s="143">
        <f t="shared" si="6"/>
        <v>0</v>
      </c>
      <c r="J54" s="144">
        <f t="shared" si="7"/>
        <v>0</v>
      </c>
    </row>
    <row r="55" spans="1:10" x14ac:dyDescent="0.3">
      <c r="A55" s="5" t="s">
        <v>21</v>
      </c>
      <c r="B55" s="13" t="s">
        <v>96</v>
      </c>
      <c r="C55" s="20">
        <v>22221724</v>
      </c>
      <c r="D55" s="21">
        <v>22221724</v>
      </c>
      <c r="E55" s="21">
        <f t="shared" si="4"/>
        <v>0</v>
      </c>
      <c r="F55" s="22">
        <f t="shared" si="5"/>
        <v>0</v>
      </c>
      <c r="G55" s="23">
        <v>44443448</v>
      </c>
      <c r="H55" s="24">
        <v>44443448</v>
      </c>
      <c r="I55" s="24">
        <f t="shared" si="6"/>
        <v>0</v>
      </c>
      <c r="J55" s="25">
        <f t="shared" si="7"/>
        <v>0</v>
      </c>
    </row>
    <row r="56" spans="1:10" x14ac:dyDescent="0.3">
      <c r="A56" s="5" t="s">
        <v>22</v>
      </c>
      <c r="B56" s="145" t="s">
        <v>97</v>
      </c>
      <c r="C56" s="146">
        <v>-164061556.25479794</v>
      </c>
      <c r="D56" s="147">
        <v>-148096873.13999999</v>
      </c>
      <c r="E56" s="147">
        <f t="shared" si="4"/>
        <v>-15964683.11479795</v>
      </c>
      <c r="F56" s="148">
        <f t="shared" si="5"/>
        <v>0.1077989209110857</v>
      </c>
      <c r="G56" s="149">
        <v>-164061556</v>
      </c>
      <c r="H56" s="150">
        <v>-148096874</v>
      </c>
      <c r="I56" s="150">
        <f t="shared" si="6"/>
        <v>-15964682</v>
      </c>
      <c r="J56" s="151">
        <f t="shared" si="7"/>
        <v>0.10779891275760486</v>
      </c>
    </row>
    <row r="57" spans="1:10" x14ac:dyDescent="0.3">
      <c r="A57" s="5" t="s">
        <v>23</v>
      </c>
    </row>
    <row r="58" spans="1:10" x14ac:dyDescent="0.3">
      <c r="A58" s="5" t="s">
        <v>24</v>
      </c>
      <c r="B58" s="152" t="s">
        <v>98</v>
      </c>
      <c r="C58" s="153" t="s">
        <v>51</v>
      </c>
      <c r="D58" s="154" t="s">
        <v>51</v>
      </c>
      <c r="E58" s="154" t="s">
        <v>51</v>
      </c>
      <c r="F58" s="155" t="s">
        <v>51</v>
      </c>
      <c r="G58" s="156" t="s">
        <v>51</v>
      </c>
      <c r="H58" s="157" t="s">
        <v>51</v>
      </c>
      <c r="I58" s="157" t="s">
        <v>51</v>
      </c>
      <c r="J58" s="158" t="s">
        <v>51</v>
      </c>
    </row>
    <row r="59" spans="1:10" x14ac:dyDescent="0.3">
      <c r="A59" s="5" t="s">
        <v>25</v>
      </c>
      <c r="B59" s="13" t="s">
        <v>99</v>
      </c>
      <c r="C59" s="159">
        <v>-209633713.03999999</v>
      </c>
      <c r="D59" s="160">
        <v>0</v>
      </c>
      <c r="E59" s="160">
        <f t="shared" ref="E59:E68" si="8">C59 - D59</f>
        <v>-209633713.03999999</v>
      </c>
      <c r="F59" s="161">
        <f t="shared" ref="F59:F68" si="9">IF(D59 =0,0,( C59 - D59 ) / D59 )</f>
        <v>0</v>
      </c>
      <c r="G59" s="162">
        <v>0</v>
      </c>
      <c r="H59" s="163">
        <v>0</v>
      </c>
      <c r="I59" s="163">
        <f t="shared" ref="I59:I68" si="10">G59 - H59</f>
        <v>0</v>
      </c>
      <c r="J59" s="164">
        <f t="shared" ref="J59:J68" si="11">IF(H59 =0,0,( G59 - H59 ) / H59 )</f>
        <v>0</v>
      </c>
    </row>
    <row r="60" spans="1:10" x14ac:dyDescent="0.3">
      <c r="A60" s="5" t="s">
        <v>26</v>
      </c>
      <c r="B60" s="13" t="s">
        <v>100</v>
      </c>
      <c r="C60" s="165">
        <v>-164046758.50811201</v>
      </c>
      <c r="D60" s="166">
        <v>0</v>
      </c>
      <c r="E60" s="166">
        <f t="shared" si="8"/>
        <v>-164046758.50811201</v>
      </c>
      <c r="F60" s="167">
        <f t="shared" si="9"/>
        <v>0</v>
      </c>
      <c r="G60" s="168">
        <v>0</v>
      </c>
      <c r="H60" s="169">
        <v>0</v>
      </c>
      <c r="I60" s="169">
        <f t="shared" si="10"/>
        <v>0</v>
      </c>
      <c r="J60" s="170">
        <f t="shared" si="11"/>
        <v>0</v>
      </c>
    </row>
    <row r="61" spans="1:10" x14ac:dyDescent="0.3">
      <c r="A61" s="5" t="s">
        <v>27</v>
      </c>
      <c r="B61" s="13" t="s">
        <v>101</v>
      </c>
      <c r="C61" s="171">
        <v>-373680471.54811203</v>
      </c>
      <c r="D61" s="172">
        <v>0</v>
      </c>
      <c r="E61" s="172">
        <f t="shared" si="8"/>
        <v>-373680471.54811203</v>
      </c>
      <c r="F61" s="173">
        <f t="shared" si="9"/>
        <v>0</v>
      </c>
      <c r="G61" s="174">
        <v>0</v>
      </c>
      <c r="H61" s="175">
        <v>0</v>
      </c>
      <c r="I61" s="175">
        <f t="shared" si="10"/>
        <v>0</v>
      </c>
      <c r="J61" s="176">
        <f t="shared" si="11"/>
        <v>0</v>
      </c>
    </row>
    <row r="62" spans="1:10" x14ac:dyDescent="0.3">
      <c r="A62" s="5" t="s">
        <v>29</v>
      </c>
      <c r="B62" s="13" t="s">
        <v>102</v>
      </c>
      <c r="C62" s="177">
        <v>-186840235.77405602</v>
      </c>
      <c r="D62" s="178">
        <v>0</v>
      </c>
      <c r="E62" s="178">
        <f t="shared" si="8"/>
        <v>-186840235.77405602</v>
      </c>
      <c r="F62" s="179">
        <f t="shared" si="9"/>
        <v>0</v>
      </c>
      <c r="G62" s="180">
        <v>0</v>
      </c>
      <c r="H62" s="181">
        <v>0</v>
      </c>
      <c r="I62" s="181">
        <f t="shared" si="10"/>
        <v>0</v>
      </c>
      <c r="J62" s="182">
        <f t="shared" si="11"/>
        <v>0</v>
      </c>
    </row>
    <row r="63" spans="1:10" x14ac:dyDescent="0.3">
      <c r="A63" s="5" t="s">
        <v>31</v>
      </c>
      <c r="B63" s="13" t="s">
        <v>103</v>
      </c>
      <c r="C63" s="183">
        <v>1E-3</v>
      </c>
      <c r="D63" s="184">
        <v>0</v>
      </c>
      <c r="E63" s="184">
        <f t="shared" si="8"/>
        <v>1E-3</v>
      </c>
      <c r="F63" s="185">
        <f t="shared" si="9"/>
        <v>0</v>
      </c>
      <c r="G63" s="186">
        <v>0</v>
      </c>
      <c r="H63" s="187">
        <v>0</v>
      </c>
      <c r="I63" s="187">
        <f t="shared" si="10"/>
        <v>0</v>
      </c>
      <c r="J63" s="188">
        <f t="shared" si="11"/>
        <v>0</v>
      </c>
    </row>
    <row r="64" spans="1:10" x14ac:dyDescent="0.3">
      <c r="A64" s="5" t="s">
        <v>32</v>
      </c>
      <c r="B64" s="13" t="s">
        <v>104</v>
      </c>
      <c r="C64" s="189">
        <v>8.9999999999999998E-4</v>
      </c>
      <c r="D64" s="190">
        <v>0</v>
      </c>
      <c r="E64" s="190">
        <f t="shared" si="8"/>
        <v>8.9999999999999998E-4</v>
      </c>
      <c r="F64" s="191">
        <f t="shared" si="9"/>
        <v>0</v>
      </c>
      <c r="G64" s="192">
        <v>0</v>
      </c>
      <c r="H64" s="193">
        <v>0</v>
      </c>
      <c r="I64" s="193">
        <f t="shared" si="10"/>
        <v>0</v>
      </c>
      <c r="J64" s="194">
        <f t="shared" si="11"/>
        <v>0</v>
      </c>
    </row>
    <row r="65" spans="1:10" x14ac:dyDescent="0.3">
      <c r="A65" s="5" t="s">
        <v>34</v>
      </c>
      <c r="B65" s="13" t="s">
        <v>105</v>
      </c>
      <c r="C65" s="195">
        <v>1.9E-3</v>
      </c>
      <c r="D65" s="196">
        <v>0</v>
      </c>
      <c r="E65" s="196">
        <f t="shared" si="8"/>
        <v>1.9E-3</v>
      </c>
      <c r="F65" s="197">
        <f t="shared" si="9"/>
        <v>0</v>
      </c>
      <c r="G65" s="198">
        <v>0</v>
      </c>
      <c r="H65" s="199">
        <v>0</v>
      </c>
      <c r="I65" s="199">
        <f t="shared" si="10"/>
        <v>0</v>
      </c>
      <c r="J65" s="200">
        <f t="shared" si="11"/>
        <v>0</v>
      </c>
    </row>
    <row r="66" spans="1:10" x14ac:dyDescent="0.3">
      <c r="A66" s="5" t="s">
        <v>35</v>
      </c>
      <c r="B66" s="13" t="s">
        <v>106</v>
      </c>
      <c r="C66" s="201">
        <v>9.5E-4</v>
      </c>
      <c r="D66" s="202">
        <v>0</v>
      </c>
      <c r="E66" s="202">
        <f t="shared" si="8"/>
        <v>9.5E-4</v>
      </c>
      <c r="F66" s="203">
        <f t="shared" si="9"/>
        <v>0</v>
      </c>
      <c r="G66" s="204">
        <v>0</v>
      </c>
      <c r="H66" s="205">
        <v>0</v>
      </c>
      <c r="I66" s="205">
        <f t="shared" si="10"/>
        <v>0</v>
      </c>
      <c r="J66" s="206">
        <f t="shared" si="11"/>
        <v>0</v>
      </c>
    </row>
    <row r="67" spans="1:10" x14ac:dyDescent="0.3">
      <c r="A67" s="5" t="s">
        <v>36</v>
      </c>
      <c r="B67" s="13" t="s">
        <v>107</v>
      </c>
      <c r="C67" s="207">
        <v>7.9200000000000001E-5</v>
      </c>
      <c r="D67" s="208">
        <v>0</v>
      </c>
      <c r="E67" s="208">
        <f t="shared" si="8"/>
        <v>7.9200000000000001E-5</v>
      </c>
      <c r="F67" s="209">
        <f t="shared" si="9"/>
        <v>0</v>
      </c>
      <c r="G67" s="210">
        <v>0</v>
      </c>
      <c r="H67" s="211">
        <v>0</v>
      </c>
      <c r="I67" s="211">
        <f t="shared" si="10"/>
        <v>0</v>
      </c>
      <c r="J67" s="212">
        <f t="shared" si="11"/>
        <v>0</v>
      </c>
    </row>
    <row r="68" spans="1:10" x14ac:dyDescent="0.3">
      <c r="A68" s="5" t="s">
        <v>37</v>
      </c>
      <c r="B68" s="213" t="s">
        <v>108</v>
      </c>
      <c r="C68" s="214">
        <v>-14797.746685911297</v>
      </c>
      <c r="D68" s="215">
        <v>0</v>
      </c>
      <c r="E68" s="215">
        <f t="shared" si="8"/>
        <v>-14797.746685911297</v>
      </c>
      <c r="F68" s="216">
        <f t="shared" si="9"/>
        <v>0</v>
      </c>
      <c r="G68" s="217">
        <v>0</v>
      </c>
      <c r="H68" s="218">
        <v>0</v>
      </c>
      <c r="I68" s="218">
        <f t="shared" si="10"/>
        <v>0</v>
      </c>
      <c r="J68" s="219">
        <f t="shared" si="11"/>
        <v>0</v>
      </c>
    </row>
    <row r="69" spans="1:10" x14ac:dyDescent="0.3">
      <c r="A69" s="5" t="s">
        <v>38</v>
      </c>
      <c r="B69" s="220" t="s">
        <v>51</v>
      </c>
    </row>
    <row r="70" spans="1:10" x14ac:dyDescent="0.3">
      <c r="A70" s="5" t="s">
        <v>39</v>
      </c>
      <c r="B70" s="220" t="s">
        <v>109</v>
      </c>
    </row>
    <row r="71" spans="1:10" x14ac:dyDescent="0.3">
      <c r="A71" s="5" t="s">
        <v>40</v>
      </c>
      <c r="B71" s="220" t="s">
        <v>110</v>
      </c>
    </row>
    <row r="72" spans="1:10" x14ac:dyDescent="0.3">
      <c r="A72" s="5" t="s">
        <v>41</v>
      </c>
      <c r="B72" s="220" t="s">
        <v>111</v>
      </c>
    </row>
    <row r="73" spans="1:10" x14ac:dyDescent="0.3">
      <c r="A73" s="5" t="s">
        <v>42</v>
      </c>
      <c r="B73" s="220" t="s">
        <v>53</v>
      </c>
    </row>
    <row r="74" spans="1:10" x14ac:dyDescent="0.3">
      <c r="A74" s="5" t="s">
        <v>43</v>
      </c>
      <c r="B74" s="220" t="s">
        <v>54</v>
      </c>
    </row>
    <row r="75" spans="1:10" x14ac:dyDescent="0.3">
      <c r="A75" s="5" t="s">
        <v>44</v>
      </c>
      <c r="B75" s="220" t="s">
        <v>112</v>
      </c>
    </row>
    <row r="76" spans="1:10" x14ac:dyDescent="0.3">
      <c r="A76" s="5" t="s">
        <v>45</v>
      </c>
      <c r="B76" s="220" t="s">
        <v>113</v>
      </c>
    </row>
    <row r="77" spans="1:10" x14ac:dyDescent="0.3">
      <c r="A77" s="5" t="s">
        <v>46</v>
      </c>
      <c r="B77" s="221" t="s">
        <v>51</v>
      </c>
    </row>
    <row r="78" spans="1:10" x14ac:dyDescent="0.3">
      <c r="A78" s="5" t="s">
        <v>47</v>
      </c>
      <c r="B78" s="221" t="s">
        <v>114</v>
      </c>
    </row>
    <row r="79" spans="1:10" x14ac:dyDescent="0.3">
      <c r="A79" s="5" t="s">
        <v>48</v>
      </c>
    </row>
    <row r="80" spans="1:10" x14ac:dyDescent="0.3">
      <c r="A80" s="5" t="s">
        <v>49</v>
      </c>
    </row>
    <row r="81" spans="1:10" x14ac:dyDescent="0.3">
      <c r="A81" s="1"/>
      <c r="B81" s="1"/>
      <c r="C81" s="1"/>
      <c r="D81" s="1"/>
      <c r="E81" s="1"/>
      <c r="F81" s="1"/>
      <c r="G81" s="1"/>
      <c r="H81" s="1"/>
      <c r="I81" s="1"/>
      <c r="J81" s="1"/>
    </row>
  </sheetData>
  <mergeCells count="4">
    <mergeCell ref="C8:F8"/>
    <mergeCell ref="G8:J8"/>
    <mergeCell ref="A8:A9"/>
    <mergeCell ref="B8:B9"/>
  </mergeCells>
  <pageMargins left="0.5" right="0.5" top="1" bottom="0.5" header="0.75" footer="0.5"/>
  <pageSetup scale="72" orientation="landscape"/>
  <headerFooter>
    <oddHeader>&amp;C&amp;8&amp;"Arial,"FLORIDA POWER &amp;&amp; LIGHT COMPANY
&amp;8&amp;"Arial,"CALCULATION OF TRUE-UP AND INTEREST PROVISION&amp;R&amp;8&amp;"Arial,"SCHEDULE: A2</oddHeader>
  </headerFooter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80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1" customFormat="1" x14ac:dyDescent="0.3">
      <c r="B1" s="391" t="s">
        <v>190</v>
      </c>
    </row>
    <row r="2" spans="1:13" s="391" customFormat="1" x14ac:dyDescent="0.3">
      <c r="B2" s="391" t="s">
        <v>189</v>
      </c>
    </row>
    <row r="3" spans="1:13" x14ac:dyDescent="0.3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x14ac:dyDescent="0.3">
      <c r="E4" s="223" t="s">
        <v>115</v>
      </c>
    </row>
    <row r="5" spans="1:13" x14ac:dyDescent="0.3">
      <c r="A5" s="222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</row>
    <row r="6" spans="1:13" x14ac:dyDescent="0.3">
      <c r="B6" s="224" t="s">
        <v>0</v>
      </c>
      <c r="C6" s="224" t="s">
        <v>1</v>
      </c>
      <c r="D6" s="224" t="s">
        <v>2</v>
      </c>
      <c r="E6" s="224" t="s">
        <v>3</v>
      </c>
      <c r="F6" s="224" t="s">
        <v>4</v>
      </c>
      <c r="G6" s="224" t="s">
        <v>5</v>
      </c>
      <c r="H6" s="224" t="s">
        <v>6</v>
      </c>
      <c r="I6" s="224" t="s">
        <v>7</v>
      </c>
      <c r="J6" s="224" t="s">
        <v>8</v>
      </c>
    </row>
    <row r="7" spans="1:13" x14ac:dyDescent="0.3">
      <c r="A7" s="222"/>
      <c r="B7" s="222"/>
      <c r="C7" s="222"/>
      <c r="D7" s="222"/>
      <c r="E7" s="222"/>
      <c r="F7" s="222"/>
      <c r="G7" s="222"/>
      <c r="H7" s="222"/>
      <c r="I7" s="222"/>
      <c r="J7" s="222"/>
      <c r="K7" s="222"/>
      <c r="L7" s="222"/>
      <c r="M7" s="222"/>
    </row>
    <row r="8" spans="1:13" ht="30.6" x14ac:dyDescent="0.3">
      <c r="A8" s="225" t="s">
        <v>9</v>
      </c>
      <c r="B8" s="225" t="s">
        <v>116</v>
      </c>
      <c r="C8" s="225" t="s">
        <v>117</v>
      </c>
      <c r="D8" s="225" t="s">
        <v>118</v>
      </c>
      <c r="E8" s="225" t="s">
        <v>119</v>
      </c>
      <c r="F8" s="225" t="s">
        <v>120</v>
      </c>
      <c r="G8" s="225" t="s">
        <v>121</v>
      </c>
      <c r="H8" s="225" t="s">
        <v>122</v>
      </c>
      <c r="I8" s="225" t="s">
        <v>123</v>
      </c>
      <c r="J8" s="225" t="s">
        <v>124</v>
      </c>
    </row>
    <row r="9" spans="1:13" x14ac:dyDescent="0.3">
      <c r="A9" s="226" t="s">
        <v>12</v>
      </c>
      <c r="B9" s="227" t="s">
        <v>11</v>
      </c>
      <c r="C9" s="228"/>
      <c r="D9" s="229"/>
      <c r="E9" s="230"/>
      <c r="F9" s="231"/>
      <c r="G9" s="232"/>
      <c r="H9" s="233"/>
      <c r="I9" s="233"/>
      <c r="J9" s="233"/>
    </row>
    <row r="10" spans="1:13" x14ac:dyDescent="0.3">
      <c r="A10" s="226" t="s">
        <v>13</v>
      </c>
      <c r="B10" s="234" t="s">
        <v>125</v>
      </c>
      <c r="C10" s="235"/>
      <c r="D10" s="236"/>
      <c r="E10" s="237"/>
      <c r="F10" s="238"/>
      <c r="G10" s="239"/>
      <c r="H10" s="233"/>
      <c r="I10" s="233"/>
      <c r="J10" s="233"/>
    </row>
    <row r="11" spans="1:13" x14ac:dyDescent="0.3">
      <c r="A11" s="226" t="s">
        <v>14</v>
      </c>
      <c r="B11" s="240" t="s">
        <v>126</v>
      </c>
      <c r="C11" s="241" t="s">
        <v>127</v>
      </c>
      <c r="D11" s="242">
        <v>600000</v>
      </c>
      <c r="E11" s="243">
        <v>600000</v>
      </c>
      <c r="F11" s="244">
        <f>IF(( E11 * 1000 ) =0,0,( H11 * 100 ) / ( E11 * 1000 ) )</f>
        <v>2.3154583333333334</v>
      </c>
      <c r="G11" s="245">
        <f>IF(( E11 * 1000 ) =0,0,( I11 * 100 ) / ( E11 * 1000 ) )</f>
        <v>4.0239583333333337</v>
      </c>
      <c r="H11" s="233">
        <v>13892750</v>
      </c>
      <c r="I11" s="233">
        <v>24143750</v>
      </c>
      <c r="J11" s="233">
        <v>8669750</v>
      </c>
    </row>
    <row r="12" spans="1:13" x14ac:dyDescent="0.3">
      <c r="A12" s="226" t="s">
        <v>15</v>
      </c>
      <c r="B12" s="240" t="s">
        <v>128</v>
      </c>
      <c r="C12" s="241" t="s">
        <v>127</v>
      </c>
      <c r="D12" s="242">
        <v>48945.2249357088</v>
      </c>
      <c r="E12" s="243">
        <v>48945.2249357088</v>
      </c>
      <c r="F12" s="244">
        <f>IF(( E12 * 1000 ) =0,0,( H12 * 100 ) / ( E12 * 1000 ) )</f>
        <v>0.74981279999999928</v>
      </c>
      <c r="G12" s="245">
        <f>IF(( E12 * 1000 ) =0,0,( I12 * 100 ) / ( E12 * 1000 ) )</f>
        <v>0.74981279999999928</v>
      </c>
      <c r="H12" s="233">
        <v>366997.56155673601</v>
      </c>
      <c r="I12" s="233">
        <v>366997.56155673601</v>
      </c>
      <c r="J12" s="233">
        <v>0</v>
      </c>
    </row>
    <row r="13" spans="1:13" x14ac:dyDescent="0.3">
      <c r="A13" s="226" t="s">
        <v>16</v>
      </c>
      <c r="B13" s="246" t="s">
        <v>129</v>
      </c>
      <c r="C13" s="247"/>
      <c r="D13" s="248">
        <v>648945.2249357088</v>
      </c>
      <c r="E13" s="249">
        <v>648945.2249357088</v>
      </c>
      <c r="F13" s="250">
        <f>IF(( E13 * 1000 ) =0,0,( H13 * 100 ) / ( E13 * 1000 ) )</f>
        <v>2.1973730622595231</v>
      </c>
      <c r="G13" s="251">
        <f>IF(( E13 * 1000 ) =0,0,( I13 * 100 ) / ( E13 * 1000 ) )</f>
        <v>3.7770133163372956</v>
      </c>
      <c r="H13" s="252">
        <v>14259747.561556736</v>
      </c>
      <c r="I13" s="252">
        <v>24510747.561556734</v>
      </c>
      <c r="J13" s="252">
        <v>8669750</v>
      </c>
    </row>
    <row r="14" spans="1:13" x14ac:dyDescent="0.3">
      <c r="A14" s="226" t="s">
        <v>17</v>
      </c>
    </row>
    <row r="15" spans="1:13" x14ac:dyDescent="0.3">
      <c r="A15" s="226" t="s">
        <v>18</v>
      </c>
      <c r="B15" s="253" t="s">
        <v>130</v>
      </c>
      <c r="C15" s="254"/>
      <c r="D15" s="255">
        <v>648945.2249357088</v>
      </c>
      <c r="E15" s="256">
        <v>648945.2249357088</v>
      </c>
      <c r="F15" s="257">
        <f>IF(( E15 * 1000 ) =0,0,( H15 * 100 ) / ( E15 * 1000 ) )</f>
        <v>2.1973730622595231</v>
      </c>
      <c r="G15" s="258">
        <f>IF(( E15 * 1000 ) =0,0,( I15 * 100 ) / ( E15 * 1000 ) )</f>
        <v>3.7770133163372956</v>
      </c>
      <c r="H15" s="259">
        <v>14259747.561556736</v>
      </c>
      <c r="I15" s="259">
        <v>24510747.561556734</v>
      </c>
      <c r="J15" s="259">
        <v>8669750</v>
      </c>
    </row>
    <row r="16" spans="1:13" x14ac:dyDescent="0.3">
      <c r="A16" s="226" t="s">
        <v>19</v>
      </c>
    </row>
    <row r="17" spans="1:10" x14ac:dyDescent="0.3">
      <c r="A17" s="226" t="s">
        <v>20</v>
      </c>
      <c r="B17" s="260" t="s">
        <v>10</v>
      </c>
      <c r="C17" s="228"/>
      <c r="D17" s="229"/>
      <c r="E17" s="230"/>
      <c r="F17" s="231"/>
      <c r="G17" s="232"/>
      <c r="H17" s="233"/>
      <c r="I17" s="233"/>
      <c r="J17" s="233"/>
    </row>
    <row r="18" spans="1:10" x14ac:dyDescent="0.3">
      <c r="A18" s="226" t="s">
        <v>21</v>
      </c>
      <c r="B18" s="261" t="s">
        <v>131</v>
      </c>
      <c r="C18" s="235"/>
      <c r="D18" s="236"/>
      <c r="E18" s="237"/>
      <c r="F18" s="238"/>
      <c r="G18" s="239"/>
      <c r="H18" s="233"/>
      <c r="I18" s="233"/>
      <c r="J18" s="233"/>
    </row>
    <row r="19" spans="1:10" x14ac:dyDescent="0.3">
      <c r="A19" s="226" t="s">
        <v>22</v>
      </c>
      <c r="B19" s="262" t="s">
        <v>132</v>
      </c>
      <c r="C19" s="241" t="s">
        <v>133</v>
      </c>
      <c r="D19" s="242">
        <v>29855</v>
      </c>
      <c r="E19" s="243">
        <v>29855</v>
      </c>
      <c r="F19" s="244">
        <f>IF(( E19 * 1000 ) =0,0,( H19 * 100 ) / ( E19 * 1000 ) )</f>
        <v>0.71200743594037852</v>
      </c>
      <c r="G19" s="245">
        <f>IF(( E19 * 1000 ) =0,0,( I19 * 100 ) / ( E19 * 1000 ) )</f>
        <v>0.71200743594037852</v>
      </c>
      <c r="H19" s="233">
        <v>212569.82</v>
      </c>
      <c r="I19" s="233">
        <v>212569.82</v>
      </c>
      <c r="J19" s="233">
        <v>0</v>
      </c>
    </row>
    <row r="20" spans="1:10" x14ac:dyDescent="0.3">
      <c r="A20" s="226" t="s">
        <v>23</v>
      </c>
      <c r="B20" s="262" t="s">
        <v>134</v>
      </c>
      <c r="C20" s="241" t="s">
        <v>133</v>
      </c>
      <c r="D20" s="242">
        <v>20644</v>
      </c>
      <c r="E20" s="243">
        <v>20644</v>
      </c>
      <c r="F20" s="244">
        <f>IF(( E20 * 1000 ) =0,0,( H20 * 100 ) / ( E20 * 1000 ) )</f>
        <v>0.68565142414260805</v>
      </c>
      <c r="G20" s="245">
        <f>IF(( E20 * 1000 ) =0,0,( I20 * 100 ) / ( E20 * 1000 ) )</f>
        <v>0.68565142414260805</v>
      </c>
      <c r="H20" s="233">
        <v>141545.88</v>
      </c>
      <c r="I20" s="233">
        <v>141545.88</v>
      </c>
      <c r="J20" s="233">
        <v>0</v>
      </c>
    </row>
    <row r="21" spans="1:10" x14ac:dyDescent="0.3">
      <c r="A21" s="226" t="s">
        <v>24</v>
      </c>
      <c r="B21" s="263" t="s">
        <v>135</v>
      </c>
      <c r="C21" s="247"/>
      <c r="D21" s="248">
        <v>50499</v>
      </c>
      <c r="E21" s="249">
        <v>50499</v>
      </c>
      <c r="F21" s="250">
        <f>IF(( E21 * 1000 ) =0,0,( H21 * 100 ) / ( E21 * 1000 ) )</f>
        <v>0.70123309372462816</v>
      </c>
      <c r="G21" s="251">
        <f>IF(( E21 * 1000 ) =0,0,( I21 * 100 ) / ( E21 * 1000 ) )</f>
        <v>0.70123309372462816</v>
      </c>
      <c r="H21" s="252">
        <v>354115.7</v>
      </c>
      <c r="I21" s="252">
        <v>354115.7</v>
      </c>
      <c r="J21" s="252">
        <v>0</v>
      </c>
    </row>
    <row r="22" spans="1:10" x14ac:dyDescent="0.3">
      <c r="A22" s="226" t="s">
        <v>25</v>
      </c>
    </row>
    <row r="23" spans="1:10" x14ac:dyDescent="0.3">
      <c r="A23" s="226" t="s">
        <v>26</v>
      </c>
      <c r="B23" s="261" t="s">
        <v>136</v>
      </c>
      <c r="C23" s="235"/>
      <c r="D23" s="236"/>
      <c r="E23" s="237"/>
      <c r="F23" s="238"/>
      <c r="G23" s="239"/>
      <c r="H23" s="233"/>
      <c r="I23" s="233"/>
      <c r="J23" s="233"/>
    </row>
    <row r="24" spans="1:10" x14ac:dyDescent="0.3">
      <c r="A24" s="226" t="s">
        <v>27</v>
      </c>
      <c r="B24" s="262" t="s">
        <v>137</v>
      </c>
      <c r="C24" s="241" t="s">
        <v>127</v>
      </c>
      <c r="D24" s="242">
        <v>133342</v>
      </c>
      <c r="E24" s="243">
        <v>133342</v>
      </c>
      <c r="F24" s="244">
        <f t="shared" ref="F24:F42" si="0">IF(( E24 * 1000 ) =0,0,( H24 * 100 ) / ( E24 * 1000 ) )</f>
        <v>2.5711337763045403</v>
      </c>
      <c r="G24" s="245">
        <f t="shared" ref="G24:G42" si="1">IF(( E24 * 1000 ) =0,0,( I24 * 100 ) / ( E24 * 1000 ) )</f>
        <v>3.7666368061076025</v>
      </c>
      <c r="H24" s="233">
        <v>3428401.2</v>
      </c>
      <c r="I24" s="233">
        <v>5022508.8499999996</v>
      </c>
      <c r="J24" s="233">
        <v>1591279.6599999995</v>
      </c>
    </row>
    <row r="25" spans="1:10" x14ac:dyDescent="0.3">
      <c r="A25" s="226" t="s">
        <v>29</v>
      </c>
      <c r="B25" s="262" t="s">
        <v>138</v>
      </c>
      <c r="C25" s="241" t="s">
        <v>127</v>
      </c>
      <c r="D25" s="242">
        <v>7288</v>
      </c>
      <c r="E25" s="243">
        <v>7288</v>
      </c>
      <c r="F25" s="244">
        <f t="shared" si="0"/>
        <v>1.9762740395170144</v>
      </c>
      <c r="G25" s="245">
        <f t="shared" si="1"/>
        <v>4.4939489571899012</v>
      </c>
      <c r="H25" s="233">
        <v>144030.85200000001</v>
      </c>
      <c r="I25" s="233">
        <v>327519</v>
      </c>
      <c r="J25" s="233">
        <v>38538.648000000001</v>
      </c>
    </row>
    <row r="26" spans="1:10" x14ac:dyDescent="0.3">
      <c r="A26" s="226" t="s">
        <v>31</v>
      </c>
      <c r="B26" s="262" t="s">
        <v>139</v>
      </c>
      <c r="C26" s="241" t="s">
        <v>127</v>
      </c>
      <c r="D26" s="242">
        <v>55133</v>
      </c>
      <c r="E26" s="243">
        <v>55133</v>
      </c>
      <c r="F26" s="244">
        <f t="shared" si="0"/>
        <v>1.7988692071898862</v>
      </c>
      <c r="G26" s="245">
        <f t="shared" si="1"/>
        <v>3.1801661436888979</v>
      </c>
      <c r="H26" s="233">
        <v>991770.56</v>
      </c>
      <c r="I26" s="233">
        <v>1753321</v>
      </c>
      <c r="J26" s="233">
        <v>415441.16999999993</v>
      </c>
    </row>
    <row r="27" spans="1:10" x14ac:dyDescent="0.3">
      <c r="A27" s="226" t="s">
        <v>32</v>
      </c>
      <c r="B27" s="262" t="s">
        <v>140</v>
      </c>
      <c r="C27" s="241" t="s">
        <v>127</v>
      </c>
      <c r="D27" s="242">
        <v>143247</v>
      </c>
      <c r="E27" s="243">
        <v>143247</v>
      </c>
      <c r="F27" s="244">
        <f t="shared" si="0"/>
        <v>2.5702960690276235</v>
      </c>
      <c r="G27" s="245">
        <f t="shared" si="1"/>
        <v>4.7339605646191547</v>
      </c>
      <c r="H27" s="233">
        <v>3681872.01</v>
      </c>
      <c r="I27" s="233">
        <v>6781256.4900000002</v>
      </c>
      <c r="J27" s="233">
        <v>2800393.4700000007</v>
      </c>
    </row>
    <row r="28" spans="1:10" x14ac:dyDescent="0.3">
      <c r="A28" s="226" t="s">
        <v>34</v>
      </c>
      <c r="B28" s="262" t="s">
        <v>141</v>
      </c>
      <c r="C28" s="241" t="s">
        <v>127</v>
      </c>
      <c r="D28" s="242">
        <v>12079</v>
      </c>
      <c r="E28" s="243">
        <v>12079</v>
      </c>
      <c r="F28" s="244">
        <f t="shared" si="0"/>
        <v>1.893812815630433</v>
      </c>
      <c r="G28" s="245">
        <f t="shared" si="1"/>
        <v>3.2331567182713803</v>
      </c>
      <c r="H28" s="233">
        <v>228753.65</v>
      </c>
      <c r="I28" s="233">
        <v>390533</v>
      </c>
      <c r="J28" s="233">
        <v>107587.84</v>
      </c>
    </row>
    <row r="29" spans="1:10" x14ac:dyDescent="0.3">
      <c r="A29" s="226" t="s">
        <v>35</v>
      </c>
      <c r="B29" s="262" t="s">
        <v>142</v>
      </c>
      <c r="C29" s="241" t="s">
        <v>127</v>
      </c>
      <c r="D29" s="242">
        <v>37069</v>
      </c>
      <c r="E29" s="243">
        <v>37069</v>
      </c>
      <c r="F29" s="244">
        <f t="shared" si="0"/>
        <v>2.6852437346569911</v>
      </c>
      <c r="G29" s="245">
        <f t="shared" si="1"/>
        <v>3.3998310178316116</v>
      </c>
      <c r="H29" s="233">
        <v>995393</v>
      </c>
      <c r="I29" s="233">
        <v>1260283.3600000001</v>
      </c>
      <c r="J29" s="233">
        <v>214757.49000000011</v>
      </c>
    </row>
    <row r="30" spans="1:10" x14ac:dyDescent="0.3">
      <c r="A30" s="226" t="s">
        <v>36</v>
      </c>
      <c r="B30" s="262" t="s">
        <v>143</v>
      </c>
      <c r="C30" s="241" t="s">
        <v>127</v>
      </c>
      <c r="D30" s="242">
        <v>74569</v>
      </c>
      <c r="E30" s="243">
        <v>74569</v>
      </c>
      <c r="F30" s="244">
        <f t="shared" si="0"/>
        <v>2.5739564832571178</v>
      </c>
      <c r="G30" s="245">
        <f t="shared" si="1"/>
        <v>3.6576925129745606</v>
      </c>
      <c r="H30" s="233">
        <v>1919373.61</v>
      </c>
      <c r="I30" s="233">
        <v>2727504.73</v>
      </c>
      <c r="J30" s="233">
        <v>772058.7799999998</v>
      </c>
    </row>
    <row r="31" spans="1:10" x14ac:dyDescent="0.3">
      <c r="A31" s="226" t="s">
        <v>37</v>
      </c>
      <c r="B31" s="262" t="s">
        <v>144</v>
      </c>
      <c r="C31" s="241" t="s">
        <v>127</v>
      </c>
      <c r="D31" s="242">
        <v>1618</v>
      </c>
      <c r="E31" s="243">
        <v>1618</v>
      </c>
      <c r="F31" s="244">
        <f t="shared" si="0"/>
        <v>1.9756990111248456</v>
      </c>
      <c r="G31" s="245">
        <f t="shared" si="1"/>
        <v>3.4847342398022252</v>
      </c>
      <c r="H31" s="233">
        <v>31966.81</v>
      </c>
      <c r="I31" s="233">
        <v>56383</v>
      </c>
      <c r="J31" s="233">
        <v>24416.19</v>
      </c>
    </row>
    <row r="32" spans="1:10" x14ac:dyDescent="0.3">
      <c r="A32" s="226" t="s">
        <v>38</v>
      </c>
      <c r="B32" s="262" t="s">
        <v>145</v>
      </c>
      <c r="C32" s="241" t="s">
        <v>127</v>
      </c>
      <c r="D32" s="242">
        <v>0</v>
      </c>
      <c r="E32" s="243">
        <v>0</v>
      </c>
      <c r="F32" s="244">
        <f t="shared" si="0"/>
        <v>0</v>
      </c>
      <c r="G32" s="245">
        <f t="shared" si="1"/>
        <v>0</v>
      </c>
      <c r="H32" s="233">
        <v>0</v>
      </c>
      <c r="I32" s="233">
        <v>0</v>
      </c>
      <c r="J32" s="233">
        <v>-647.54</v>
      </c>
    </row>
    <row r="33" spans="1:13" x14ac:dyDescent="0.3">
      <c r="A33" s="226" t="s">
        <v>39</v>
      </c>
      <c r="B33" s="262" t="s">
        <v>146</v>
      </c>
      <c r="C33" s="241" t="s">
        <v>127</v>
      </c>
      <c r="D33" s="242">
        <v>960</v>
      </c>
      <c r="E33" s="243">
        <v>960</v>
      </c>
      <c r="F33" s="244">
        <f t="shared" si="0"/>
        <v>2.1232916666666664</v>
      </c>
      <c r="G33" s="245">
        <f t="shared" si="1"/>
        <v>4.0562500000000004</v>
      </c>
      <c r="H33" s="233">
        <v>20383.599999999999</v>
      </c>
      <c r="I33" s="233">
        <v>38940</v>
      </c>
      <c r="J33" s="233">
        <v>18257.5</v>
      </c>
    </row>
    <row r="34" spans="1:13" x14ac:dyDescent="0.3">
      <c r="A34" s="226" t="s">
        <v>40</v>
      </c>
      <c r="B34" s="262" t="s">
        <v>147</v>
      </c>
      <c r="C34" s="241" t="s">
        <v>127</v>
      </c>
      <c r="D34" s="242">
        <v>4841</v>
      </c>
      <c r="E34" s="243">
        <v>4841</v>
      </c>
      <c r="F34" s="244">
        <f t="shared" si="0"/>
        <v>1.7994544515595952</v>
      </c>
      <c r="G34" s="245">
        <f t="shared" si="1"/>
        <v>3.2364387523239002</v>
      </c>
      <c r="H34" s="233">
        <v>87111.59</v>
      </c>
      <c r="I34" s="233">
        <v>156676</v>
      </c>
      <c r="J34" s="233">
        <v>-48016.76</v>
      </c>
    </row>
    <row r="35" spans="1:13" x14ac:dyDescent="0.3">
      <c r="A35" s="226" t="s">
        <v>41</v>
      </c>
      <c r="B35" s="262" t="s">
        <v>148</v>
      </c>
      <c r="C35" s="241" t="s">
        <v>127</v>
      </c>
      <c r="D35" s="242">
        <v>22665</v>
      </c>
      <c r="E35" s="243">
        <v>22665</v>
      </c>
      <c r="F35" s="244">
        <f t="shared" si="0"/>
        <v>1.7658867416721817</v>
      </c>
      <c r="G35" s="245">
        <f t="shared" si="1"/>
        <v>3.0283476726229868</v>
      </c>
      <c r="H35" s="233">
        <v>400238.23</v>
      </c>
      <c r="I35" s="233">
        <v>686375</v>
      </c>
      <c r="J35" s="233">
        <v>235949.56</v>
      </c>
    </row>
    <row r="36" spans="1:13" x14ac:dyDescent="0.3">
      <c r="A36" s="226" t="s">
        <v>42</v>
      </c>
      <c r="B36" s="262" t="s">
        <v>149</v>
      </c>
      <c r="C36" s="241" t="s">
        <v>127</v>
      </c>
      <c r="D36" s="242">
        <v>38709</v>
      </c>
      <c r="E36" s="243">
        <v>38709</v>
      </c>
      <c r="F36" s="244">
        <f t="shared" si="0"/>
        <v>1.7735256141982485</v>
      </c>
      <c r="G36" s="245">
        <f t="shared" si="1"/>
        <v>2.887874912810974</v>
      </c>
      <c r="H36" s="233">
        <v>686514.03</v>
      </c>
      <c r="I36" s="233">
        <v>1117867.5</v>
      </c>
      <c r="J36" s="233">
        <v>401779.17</v>
      </c>
    </row>
    <row r="37" spans="1:13" x14ac:dyDescent="0.3">
      <c r="A37" s="226" t="s">
        <v>43</v>
      </c>
      <c r="B37" s="262" t="s">
        <v>150</v>
      </c>
      <c r="C37" s="241" t="s">
        <v>127</v>
      </c>
      <c r="D37" s="242">
        <v>12898</v>
      </c>
      <c r="E37" s="243">
        <v>12898</v>
      </c>
      <c r="F37" s="244">
        <f t="shared" si="0"/>
        <v>2.4057063110559778</v>
      </c>
      <c r="G37" s="245">
        <f t="shared" si="1"/>
        <v>4.2924949604589857</v>
      </c>
      <c r="H37" s="233">
        <v>310288</v>
      </c>
      <c r="I37" s="233">
        <v>553646</v>
      </c>
      <c r="J37" s="233">
        <v>180143.03000000003</v>
      </c>
    </row>
    <row r="38" spans="1:13" x14ac:dyDescent="0.3">
      <c r="A38" s="226" t="s">
        <v>44</v>
      </c>
      <c r="B38" s="262" t="s">
        <v>151</v>
      </c>
      <c r="C38" s="241" t="s">
        <v>127</v>
      </c>
      <c r="D38" s="242">
        <v>26453</v>
      </c>
      <c r="E38" s="243">
        <v>26453</v>
      </c>
      <c r="F38" s="244">
        <f t="shared" si="0"/>
        <v>2.007296185687824</v>
      </c>
      <c r="G38" s="245">
        <f t="shared" si="1"/>
        <v>3.4930480474804368</v>
      </c>
      <c r="H38" s="233">
        <v>530990.06000000006</v>
      </c>
      <c r="I38" s="233">
        <v>924016</v>
      </c>
      <c r="J38" s="233">
        <v>360223.68999999994</v>
      </c>
    </row>
    <row r="39" spans="1:13" x14ac:dyDescent="0.3">
      <c r="A39" s="226" t="s">
        <v>45</v>
      </c>
      <c r="B39" s="262" t="s">
        <v>152</v>
      </c>
      <c r="C39" s="241" t="s">
        <v>127</v>
      </c>
      <c r="D39" s="242">
        <v>46514</v>
      </c>
      <c r="E39" s="243">
        <v>46514</v>
      </c>
      <c r="F39" s="244">
        <f t="shared" si="0"/>
        <v>1.9680116524057274</v>
      </c>
      <c r="G39" s="245">
        <f t="shared" si="1"/>
        <v>5.2707550414928841</v>
      </c>
      <c r="H39" s="233">
        <v>915400.94</v>
      </c>
      <c r="I39" s="233">
        <v>2451639</v>
      </c>
      <c r="J39" s="233">
        <v>1512094.44</v>
      </c>
    </row>
    <row r="40" spans="1:13" x14ac:dyDescent="0.3">
      <c r="A40" s="226" t="s">
        <v>46</v>
      </c>
      <c r="B40" s="262" t="s">
        <v>153</v>
      </c>
      <c r="C40" s="241" t="s">
        <v>127</v>
      </c>
      <c r="D40" s="242">
        <v>300</v>
      </c>
      <c r="E40" s="243">
        <v>300</v>
      </c>
      <c r="F40" s="244">
        <f t="shared" si="0"/>
        <v>1.80132</v>
      </c>
      <c r="G40" s="245">
        <f t="shared" si="1"/>
        <v>3.9</v>
      </c>
      <c r="H40" s="233">
        <v>5403.96</v>
      </c>
      <c r="I40" s="233">
        <v>11700</v>
      </c>
      <c r="J40" s="233">
        <v>2802.13</v>
      </c>
    </row>
    <row r="41" spans="1:13" x14ac:dyDescent="0.3">
      <c r="A41" s="226" t="s">
        <v>47</v>
      </c>
      <c r="B41" s="262" t="s">
        <v>154</v>
      </c>
      <c r="C41" s="241" t="s">
        <v>127</v>
      </c>
      <c r="D41" s="242">
        <v>60419</v>
      </c>
      <c r="E41" s="243">
        <v>60419</v>
      </c>
      <c r="F41" s="244">
        <f t="shared" si="0"/>
        <v>2.0294613571889637</v>
      </c>
      <c r="G41" s="245">
        <f t="shared" si="1"/>
        <v>3.8600078783164236</v>
      </c>
      <c r="H41" s="233">
        <v>1226180.2574</v>
      </c>
      <c r="I41" s="233">
        <v>2332178.16</v>
      </c>
      <c r="J41" s="233">
        <v>1105997.9026000001</v>
      </c>
    </row>
    <row r="42" spans="1:13" x14ac:dyDescent="0.3">
      <c r="A42" s="226" t="s">
        <v>48</v>
      </c>
      <c r="B42" s="263" t="s">
        <v>155</v>
      </c>
      <c r="C42" s="247"/>
      <c r="D42" s="248">
        <v>678104</v>
      </c>
      <c r="E42" s="249">
        <v>678104</v>
      </c>
      <c r="F42" s="250">
        <f t="shared" si="0"/>
        <v>2.301132622636056</v>
      </c>
      <c r="G42" s="251">
        <f t="shared" si="1"/>
        <v>3.9215735477153948</v>
      </c>
      <c r="H42" s="252">
        <v>15604072.3594</v>
      </c>
      <c r="I42" s="252">
        <v>26592347.09</v>
      </c>
      <c r="J42" s="252">
        <v>9733056.3706</v>
      </c>
    </row>
    <row r="43" spans="1:13" x14ac:dyDescent="0.3">
      <c r="A43" s="226" t="s">
        <v>49</v>
      </c>
    </row>
    <row r="44" spans="1:13" x14ac:dyDescent="0.3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5" spans="1:13" x14ac:dyDescent="0.3">
      <c r="A45" s="226" t="s">
        <v>12</v>
      </c>
      <c r="B45" s="261" t="s">
        <v>156</v>
      </c>
      <c r="C45" s="235"/>
      <c r="D45" s="236"/>
      <c r="E45" s="237"/>
      <c r="F45" s="238"/>
      <c r="G45" s="239"/>
      <c r="H45" s="233"/>
      <c r="I45" s="233"/>
      <c r="J45" s="233"/>
    </row>
    <row r="46" spans="1:13" x14ac:dyDescent="0.3">
      <c r="A46" s="226" t="s">
        <v>13</v>
      </c>
      <c r="B46" s="262" t="s">
        <v>157</v>
      </c>
      <c r="C46" s="241" t="s">
        <v>156</v>
      </c>
      <c r="D46" s="242">
        <v>757</v>
      </c>
      <c r="E46" s="243">
        <v>757</v>
      </c>
      <c r="F46" s="244">
        <f>IF(( E46 * 1000 ) =0,0,( H46 * 100 ) / ( E46 * 1000 ) )</f>
        <v>1.7965706737120211</v>
      </c>
      <c r="G46" s="245">
        <f>IF(( E46 * 1000 ) =0,0,( I46 * 100 ) / ( E46 * 1000 ) )</f>
        <v>2.2979815059445179</v>
      </c>
      <c r="H46" s="233">
        <v>13600.04</v>
      </c>
      <c r="I46" s="233">
        <v>17395.72</v>
      </c>
      <c r="J46" s="233">
        <v>3795.6800000000003</v>
      </c>
    </row>
    <row r="47" spans="1:13" x14ac:dyDescent="0.3">
      <c r="A47" s="226" t="s">
        <v>14</v>
      </c>
      <c r="B47" s="262" t="s">
        <v>158</v>
      </c>
      <c r="C47" s="241" t="s">
        <v>156</v>
      </c>
      <c r="D47" s="242">
        <v>45</v>
      </c>
      <c r="E47" s="243">
        <v>45</v>
      </c>
      <c r="F47" s="244">
        <f>IF(( E47 * 1000 ) =0,0,( H47 * 100 ) / ( E47 * 1000 ) )</f>
        <v>1.6404888888888889</v>
      </c>
      <c r="G47" s="245">
        <f>IF(( E47 * 1000 ) =0,0,( I47 * 100 ) / ( E47 * 1000 ) )</f>
        <v>2.4762</v>
      </c>
      <c r="H47" s="233">
        <v>738.22</v>
      </c>
      <c r="I47" s="233">
        <v>1114.29</v>
      </c>
      <c r="J47" s="233">
        <v>376.06999999999994</v>
      </c>
    </row>
    <row r="48" spans="1:13" x14ac:dyDescent="0.3">
      <c r="A48" s="226" t="s">
        <v>15</v>
      </c>
      <c r="B48" s="262" t="s">
        <v>159</v>
      </c>
      <c r="C48" s="241" t="s">
        <v>156</v>
      </c>
      <c r="D48" s="242">
        <v>221</v>
      </c>
      <c r="E48" s="243">
        <v>221</v>
      </c>
      <c r="F48" s="244">
        <f>IF(( E48 * 1000 ) =0,0,( H48 * 100 ) / ( E48 * 1000 ) )</f>
        <v>1.673656108597285</v>
      </c>
      <c r="G48" s="245">
        <f>IF(( E48 * 1000 ) =0,0,( I48 * 100 ) / ( E48 * 1000 ) )</f>
        <v>2.1759230769230768</v>
      </c>
      <c r="H48" s="233">
        <v>3698.78</v>
      </c>
      <c r="I48" s="233">
        <v>4808.79</v>
      </c>
      <c r="J48" s="233">
        <v>1110.0099999999998</v>
      </c>
    </row>
    <row r="49" spans="1:10" x14ac:dyDescent="0.3">
      <c r="A49" s="226" t="s">
        <v>16</v>
      </c>
      <c r="B49" s="263" t="s">
        <v>160</v>
      </c>
      <c r="C49" s="247"/>
      <c r="D49" s="248">
        <v>1023</v>
      </c>
      <c r="E49" s="249">
        <v>1023</v>
      </c>
      <c r="F49" s="250">
        <f>IF(( E49 * 1000 ) =0,0,( H49 * 100 ) / ( E49 * 1000 ) )</f>
        <v>1.7631515151515151</v>
      </c>
      <c r="G49" s="251">
        <f>IF(( E49 * 1000 ) =0,0,( I49 * 100 ) / ( E49 * 1000 ) )</f>
        <v>2.2794525904203327</v>
      </c>
      <c r="H49" s="252">
        <v>18037.04</v>
      </c>
      <c r="I49" s="252">
        <v>23318.800000000003</v>
      </c>
      <c r="J49" s="252">
        <v>5281.76</v>
      </c>
    </row>
    <row r="50" spans="1:10" x14ac:dyDescent="0.3">
      <c r="A50" s="226" t="s">
        <v>17</v>
      </c>
    </row>
    <row r="51" spans="1:10" x14ac:dyDescent="0.3">
      <c r="A51" s="226" t="s">
        <v>18</v>
      </c>
      <c r="B51" s="264" t="s">
        <v>161</v>
      </c>
      <c r="C51" s="254"/>
      <c r="D51" s="255">
        <v>729626</v>
      </c>
      <c r="E51" s="256">
        <v>729626</v>
      </c>
      <c r="F51" s="257">
        <f>IF(( E51 * 1000 ) =0,0,( H51 * 100 ) / ( E51 * 1000 ) )</f>
        <v>2.1896458047547647</v>
      </c>
      <c r="G51" s="258">
        <f>IF(( E51 * 1000 ) =0,0,( I51 * 100 ) / ( E51 * 1000 ) )</f>
        <v>3.6963843928259137</v>
      </c>
      <c r="H51" s="259">
        <v>15976225.099399999</v>
      </c>
      <c r="I51" s="259">
        <v>26969781.59</v>
      </c>
      <c r="J51" s="259">
        <v>9738338.1305999998</v>
      </c>
    </row>
    <row r="52" spans="1:10" x14ac:dyDescent="0.3">
      <c r="A52" s="226" t="s">
        <v>19</v>
      </c>
    </row>
    <row r="53" spans="1:10" x14ac:dyDescent="0.3">
      <c r="A53" s="226" t="s">
        <v>20</v>
      </c>
    </row>
    <row r="54" spans="1:10" x14ac:dyDescent="0.3">
      <c r="A54" s="226" t="s">
        <v>21</v>
      </c>
    </row>
    <row r="55" spans="1:10" x14ac:dyDescent="0.3">
      <c r="A55" s="226" t="s">
        <v>22</v>
      </c>
    </row>
    <row r="56" spans="1:10" x14ac:dyDescent="0.3">
      <c r="A56" s="226" t="s">
        <v>23</v>
      </c>
    </row>
    <row r="57" spans="1:10" x14ac:dyDescent="0.3">
      <c r="A57" s="226" t="s">
        <v>24</v>
      </c>
    </row>
    <row r="58" spans="1:10" x14ac:dyDescent="0.3">
      <c r="A58" s="226" t="s">
        <v>25</v>
      </c>
    </row>
    <row r="59" spans="1:10" x14ac:dyDescent="0.3">
      <c r="A59" s="226" t="s">
        <v>26</v>
      </c>
    </row>
    <row r="60" spans="1:10" x14ac:dyDescent="0.3">
      <c r="A60" s="226" t="s">
        <v>27</v>
      </c>
    </row>
    <row r="61" spans="1:10" x14ac:dyDescent="0.3">
      <c r="A61" s="226" t="s">
        <v>29</v>
      </c>
    </row>
    <row r="62" spans="1:10" x14ac:dyDescent="0.3">
      <c r="A62" s="226" t="s">
        <v>31</v>
      </c>
    </row>
    <row r="63" spans="1:10" x14ac:dyDescent="0.3">
      <c r="A63" s="226" t="s">
        <v>32</v>
      </c>
    </row>
    <row r="64" spans="1:10" x14ac:dyDescent="0.3">
      <c r="A64" s="226" t="s">
        <v>34</v>
      </c>
    </row>
    <row r="65" spans="1:13" x14ac:dyDescent="0.3">
      <c r="A65" s="226" t="s">
        <v>35</v>
      </c>
    </row>
    <row r="66" spans="1:13" x14ac:dyDescent="0.3">
      <c r="A66" s="226" t="s">
        <v>36</v>
      </c>
    </row>
    <row r="67" spans="1:13" x14ac:dyDescent="0.3">
      <c r="A67" s="226" t="s">
        <v>37</v>
      </c>
    </row>
    <row r="68" spans="1:13" x14ac:dyDescent="0.3">
      <c r="A68" s="226" t="s">
        <v>38</v>
      </c>
    </row>
    <row r="69" spans="1:13" x14ac:dyDescent="0.3">
      <c r="A69" s="226" t="s">
        <v>39</v>
      </c>
    </row>
    <row r="70" spans="1:13" x14ac:dyDescent="0.3">
      <c r="A70" s="226" t="s">
        <v>40</v>
      </c>
    </row>
    <row r="71" spans="1:13" x14ac:dyDescent="0.3">
      <c r="A71" s="226" t="s">
        <v>41</v>
      </c>
    </row>
    <row r="72" spans="1:13" x14ac:dyDescent="0.3">
      <c r="A72" s="226" t="s">
        <v>42</v>
      </c>
    </row>
    <row r="73" spans="1:13" x14ac:dyDescent="0.3">
      <c r="A73" s="226" t="s">
        <v>43</v>
      </c>
    </row>
    <row r="74" spans="1:13" x14ac:dyDescent="0.3">
      <c r="A74" s="226" t="s">
        <v>44</v>
      </c>
    </row>
    <row r="75" spans="1:13" x14ac:dyDescent="0.3">
      <c r="A75" s="226" t="s">
        <v>45</v>
      </c>
    </row>
    <row r="76" spans="1:13" x14ac:dyDescent="0.3">
      <c r="A76" s="226" t="s">
        <v>46</v>
      </c>
    </row>
    <row r="77" spans="1:13" x14ac:dyDescent="0.3">
      <c r="A77" s="226" t="s">
        <v>47</v>
      </c>
    </row>
    <row r="78" spans="1:13" x14ac:dyDescent="0.3">
      <c r="A78" s="226" t="s">
        <v>48</v>
      </c>
    </row>
    <row r="79" spans="1:13" x14ac:dyDescent="0.3">
      <c r="A79" s="226" t="s">
        <v>49</v>
      </c>
    </row>
    <row r="80" spans="1:13" x14ac:dyDescent="0.3">
      <c r="A80" s="222"/>
      <c r="B80" s="222"/>
      <c r="C80" s="222"/>
      <c r="D80" s="222"/>
      <c r="E80" s="222"/>
      <c r="F80" s="222"/>
      <c r="G80" s="222"/>
      <c r="H80" s="222"/>
      <c r="I80" s="222"/>
      <c r="J80" s="222"/>
      <c r="K80" s="222"/>
      <c r="L80" s="222"/>
      <c r="M80" s="222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46.88671875" customWidth="1"/>
    <col min="3" max="12" width="11.6640625" customWidth="1"/>
  </cols>
  <sheetData>
    <row r="1" spans="1:12" s="391" customFormat="1" x14ac:dyDescent="0.3">
      <c r="B1" s="391" t="s">
        <v>191</v>
      </c>
    </row>
    <row r="2" spans="1:12" s="391" customFormat="1" x14ac:dyDescent="0.3">
      <c r="B2" s="391" t="s">
        <v>189</v>
      </c>
    </row>
    <row r="3" spans="1:12" x14ac:dyDescent="0.3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</row>
    <row r="4" spans="1:12" x14ac:dyDescent="0.3">
      <c r="E4" s="266" t="s">
        <v>115</v>
      </c>
    </row>
    <row r="5" spans="1:12" x14ac:dyDescent="0.3">
      <c r="A5" s="265"/>
      <c r="B5" s="265"/>
      <c r="C5" s="265"/>
      <c r="D5" s="265"/>
      <c r="E5" s="265"/>
      <c r="F5" s="265"/>
      <c r="G5" s="265"/>
      <c r="H5" s="265"/>
      <c r="I5" s="265"/>
      <c r="J5" s="265"/>
      <c r="K5" s="265"/>
      <c r="L5" s="265"/>
    </row>
    <row r="6" spans="1:12" x14ac:dyDescent="0.3">
      <c r="B6" s="267" t="s">
        <v>0</v>
      </c>
      <c r="C6" s="267" t="s">
        <v>1</v>
      </c>
      <c r="D6" s="267" t="s">
        <v>2</v>
      </c>
      <c r="E6" s="267" t="s">
        <v>3</v>
      </c>
      <c r="F6" s="267" t="s">
        <v>4</v>
      </c>
      <c r="G6" s="267" t="s">
        <v>5</v>
      </c>
      <c r="H6" s="267" t="s">
        <v>6</v>
      </c>
      <c r="I6" s="267" t="s">
        <v>7</v>
      </c>
      <c r="J6" s="267" t="s">
        <v>8</v>
      </c>
    </row>
    <row r="7" spans="1:12" x14ac:dyDescent="0.3">
      <c r="A7" s="265"/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</row>
    <row r="8" spans="1:12" ht="30.6" x14ac:dyDescent="0.3">
      <c r="A8" s="268" t="s">
        <v>9</v>
      </c>
      <c r="B8" s="268" t="s">
        <v>116</v>
      </c>
      <c r="C8" s="268" t="s">
        <v>117</v>
      </c>
      <c r="D8" s="268" t="s">
        <v>118</v>
      </c>
      <c r="E8" s="268" t="s">
        <v>119</v>
      </c>
      <c r="F8" s="268" t="s">
        <v>120</v>
      </c>
      <c r="G8" s="268" t="s">
        <v>121</v>
      </c>
      <c r="H8" s="268" t="s">
        <v>122</v>
      </c>
      <c r="I8" s="268" t="s">
        <v>123</v>
      </c>
      <c r="J8" s="268" t="s">
        <v>124</v>
      </c>
    </row>
    <row r="9" spans="1:12" x14ac:dyDescent="0.3">
      <c r="A9" s="269" t="s">
        <v>12</v>
      </c>
      <c r="B9" s="270" t="s">
        <v>162</v>
      </c>
      <c r="C9" s="271"/>
      <c r="D9" s="272"/>
      <c r="E9" s="273"/>
      <c r="F9" s="274"/>
      <c r="G9" s="275"/>
      <c r="H9" s="276"/>
      <c r="I9" s="277"/>
      <c r="J9" s="278"/>
    </row>
    <row r="10" spans="1:12" x14ac:dyDescent="0.3">
      <c r="A10" s="269" t="s">
        <v>13</v>
      </c>
      <c r="B10" s="279" t="s">
        <v>163</v>
      </c>
      <c r="C10" s="280">
        <v>0</v>
      </c>
      <c r="D10" s="281">
        <v>0</v>
      </c>
      <c r="E10" s="282">
        <v>0</v>
      </c>
      <c r="F10" s="283">
        <v>0</v>
      </c>
      <c r="G10" s="284">
        <v>0</v>
      </c>
      <c r="H10" s="285">
        <v>0</v>
      </c>
      <c r="I10" s="286">
        <v>0</v>
      </c>
      <c r="J10" s="287">
        <v>9738338.1305999998</v>
      </c>
    </row>
    <row r="11" spans="1:12" x14ac:dyDescent="0.3">
      <c r="A11" s="269" t="s">
        <v>14</v>
      </c>
      <c r="B11" s="279" t="s">
        <v>164</v>
      </c>
      <c r="C11" s="271" t="s">
        <v>51</v>
      </c>
      <c r="D11" s="288">
        <v>0</v>
      </c>
      <c r="E11" s="289">
        <v>0</v>
      </c>
      <c r="F11" s="290">
        <v>0</v>
      </c>
      <c r="G11" s="291">
        <v>0</v>
      </c>
      <c r="H11" s="292">
        <v>0</v>
      </c>
      <c r="I11" s="293">
        <v>0</v>
      </c>
      <c r="J11" s="294">
        <v>-12807.6</v>
      </c>
    </row>
    <row r="12" spans="1:12" x14ac:dyDescent="0.3">
      <c r="A12" s="269" t="s">
        <v>15</v>
      </c>
      <c r="B12" s="279" t="s">
        <v>165</v>
      </c>
      <c r="C12" s="295">
        <v>0</v>
      </c>
      <c r="D12" s="296">
        <v>0</v>
      </c>
      <c r="E12" s="297">
        <v>0</v>
      </c>
      <c r="F12" s="298">
        <v>0</v>
      </c>
      <c r="G12" s="299">
        <v>0</v>
      </c>
      <c r="H12" s="300">
        <v>0</v>
      </c>
      <c r="I12" s="301">
        <v>0</v>
      </c>
      <c r="J12" s="302">
        <v>9725530.5306000002</v>
      </c>
    </row>
    <row r="13" spans="1:12" x14ac:dyDescent="0.3">
      <c r="A13" s="269" t="s">
        <v>16</v>
      </c>
      <c r="B13" s="279" t="s">
        <v>166</v>
      </c>
      <c r="C13" s="271" t="s">
        <v>51</v>
      </c>
      <c r="D13" s="288">
        <v>0</v>
      </c>
      <c r="E13" s="289">
        <v>0</v>
      </c>
      <c r="F13" s="290">
        <v>0</v>
      </c>
      <c r="G13" s="291">
        <v>0</v>
      </c>
      <c r="H13" s="292">
        <v>0</v>
      </c>
      <c r="I13" s="293">
        <v>0</v>
      </c>
      <c r="J13" s="294">
        <v>-344662.86</v>
      </c>
    </row>
    <row r="14" spans="1:12" x14ac:dyDescent="0.3">
      <c r="A14" s="269" t="s">
        <v>17</v>
      </c>
      <c r="B14" s="279" t="s">
        <v>167</v>
      </c>
      <c r="C14" s="271" t="s">
        <v>51</v>
      </c>
      <c r="D14" s="288">
        <v>0</v>
      </c>
      <c r="E14" s="289">
        <v>0</v>
      </c>
      <c r="F14" s="290">
        <v>0</v>
      </c>
      <c r="G14" s="291">
        <v>0</v>
      </c>
      <c r="H14" s="292">
        <v>0</v>
      </c>
      <c r="I14" s="293">
        <v>0</v>
      </c>
      <c r="J14" s="294">
        <v>-888185</v>
      </c>
    </row>
    <row r="15" spans="1:12" x14ac:dyDescent="0.3">
      <c r="A15" s="269" t="s">
        <v>18</v>
      </c>
      <c r="B15" s="279" t="s">
        <v>168</v>
      </c>
      <c r="C15" s="303">
        <v>0</v>
      </c>
      <c r="D15" s="304">
        <v>0</v>
      </c>
      <c r="E15" s="305">
        <v>0</v>
      </c>
      <c r="F15" s="306">
        <v>0</v>
      </c>
      <c r="G15" s="307">
        <v>0</v>
      </c>
      <c r="H15" s="308">
        <v>0</v>
      </c>
      <c r="I15" s="309">
        <v>0</v>
      </c>
      <c r="J15" s="310">
        <v>8492682.6706000008</v>
      </c>
    </row>
    <row r="16" spans="1:12" x14ac:dyDescent="0.3">
      <c r="A16" s="269" t="s">
        <v>19</v>
      </c>
    </row>
    <row r="17" spans="1:10" x14ac:dyDescent="0.3">
      <c r="A17" s="269" t="s">
        <v>20</v>
      </c>
      <c r="B17" s="270" t="s">
        <v>169</v>
      </c>
      <c r="C17" s="271"/>
      <c r="D17" s="272"/>
      <c r="E17" s="273"/>
      <c r="F17" s="274"/>
      <c r="G17" s="275"/>
      <c r="H17" s="276"/>
      <c r="I17" s="277"/>
      <c r="J17" s="278"/>
    </row>
    <row r="18" spans="1:10" x14ac:dyDescent="0.3">
      <c r="A18" s="269" t="s">
        <v>21</v>
      </c>
      <c r="B18" s="279" t="s">
        <v>170</v>
      </c>
      <c r="C18" s="271" t="s">
        <v>51</v>
      </c>
      <c r="D18" s="288">
        <v>0</v>
      </c>
      <c r="E18" s="289">
        <v>0</v>
      </c>
      <c r="F18" s="290">
        <v>0</v>
      </c>
      <c r="G18" s="291">
        <v>0</v>
      </c>
      <c r="H18" s="292">
        <v>0</v>
      </c>
      <c r="I18" s="293">
        <v>0</v>
      </c>
      <c r="J18" s="294">
        <v>8669750</v>
      </c>
    </row>
    <row r="19" spans="1:10" x14ac:dyDescent="0.3">
      <c r="A19" s="269" t="s">
        <v>22</v>
      </c>
      <c r="B19" s="279" t="s">
        <v>164</v>
      </c>
      <c r="C19" s="271" t="s">
        <v>51</v>
      </c>
      <c r="D19" s="288">
        <v>0</v>
      </c>
      <c r="E19" s="289">
        <v>0</v>
      </c>
      <c r="F19" s="290">
        <v>0</v>
      </c>
      <c r="G19" s="291">
        <v>0</v>
      </c>
      <c r="H19" s="292">
        <v>0</v>
      </c>
      <c r="I19" s="293">
        <v>0</v>
      </c>
      <c r="J19" s="294">
        <v>9.9999999999999995E-8</v>
      </c>
    </row>
    <row r="20" spans="1:10" x14ac:dyDescent="0.3">
      <c r="A20" s="269" t="s">
        <v>23</v>
      </c>
      <c r="B20" s="279" t="s">
        <v>167</v>
      </c>
      <c r="C20" s="271" t="s">
        <v>51</v>
      </c>
      <c r="D20" s="288">
        <v>0</v>
      </c>
      <c r="E20" s="289">
        <v>0</v>
      </c>
      <c r="F20" s="290">
        <v>0</v>
      </c>
      <c r="G20" s="291">
        <v>0</v>
      </c>
      <c r="H20" s="292">
        <v>0</v>
      </c>
      <c r="I20" s="293">
        <v>0</v>
      </c>
      <c r="J20" s="294">
        <v>-906000</v>
      </c>
    </row>
    <row r="21" spans="1:10" x14ac:dyDescent="0.3">
      <c r="A21" s="269" t="s">
        <v>24</v>
      </c>
      <c r="B21" s="279" t="s">
        <v>70</v>
      </c>
      <c r="C21" s="311">
        <v>0</v>
      </c>
      <c r="D21" s="312">
        <v>0</v>
      </c>
      <c r="E21" s="313">
        <v>0</v>
      </c>
      <c r="F21" s="314">
        <v>0</v>
      </c>
      <c r="G21" s="315">
        <v>0</v>
      </c>
      <c r="H21" s="316">
        <v>0</v>
      </c>
      <c r="I21" s="317">
        <v>0</v>
      </c>
      <c r="J21" s="318">
        <v>7763750.0000001006</v>
      </c>
    </row>
    <row r="22" spans="1:10" x14ac:dyDescent="0.3">
      <c r="A22" s="269" t="s">
        <v>25</v>
      </c>
    </row>
    <row r="23" spans="1:10" x14ac:dyDescent="0.3">
      <c r="A23" s="269" t="s">
        <v>26</v>
      </c>
      <c r="B23" s="270" t="s">
        <v>56</v>
      </c>
      <c r="C23" s="271"/>
      <c r="D23" s="272"/>
      <c r="E23" s="273"/>
      <c r="F23" s="274"/>
      <c r="G23" s="275"/>
      <c r="H23" s="276"/>
      <c r="I23" s="277"/>
      <c r="J23" s="278"/>
    </row>
    <row r="24" spans="1:10" x14ac:dyDescent="0.3">
      <c r="A24" s="269" t="s">
        <v>27</v>
      </c>
      <c r="B24" s="279" t="s">
        <v>10</v>
      </c>
      <c r="C24" s="271" t="s">
        <v>51</v>
      </c>
      <c r="D24" s="288">
        <v>729626</v>
      </c>
      <c r="E24" s="289">
        <v>729626</v>
      </c>
      <c r="F24" s="290">
        <v>2.1896458047547651</v>
      </c>
      <c r="G24" s="291">
        <v>3.6963843928259132</v>
      </c>
      <c r="H24" s="292">
        <v>15976225.099400003</v>
      </c>
      <c r="I24" s="293">
        <v>26969781.589999996</v>
      </c>
      <c r="J24" s="294">
        <v>8492682.6706000008</v>
      </c>
    </row>
    <row r="25" spans="1:10" x14ac:dyDescent="0.3">
      <c r="A25" s="269" t="s">
        <v>29</v>
      </c>
      <c r="B25" s="279" t="s">
        <v>58</v>
      </c>
      <c r="C25" s="271" t="s">
        <v>51</v>
      </c>
      <c r="D25" s="288">
        <v>648945.2249357088</v>
      </c>
      <c r="E25" s="289">
        <v>648945.2249357088</v>
      </c>
      <c r="F25" s="290">
        <v>2.1973730622595236</v>
      </c>
      <c r="G25" s="291">
        <v>3.7770133163372956</v>
      </c>
      <c r="H25" s="292">
        <v>14259747.561556736</v>
      </c>
      <c r="I25" s="293">
        <v>24510747.561556734</v>
      </c>
      <c r="J25" s="294">
        <v>7763750</v>
      </c>
    </row>
    <row r="26" spans="1:10" x14ac:dyDescent="0.3">
      <c r="A26" s="269" t="s">
        <v>31</v>
      </c>
      <c r="B26" s="279" t="s">
        <v>171</v>
      </c>
      <c r="C26" s="319">
        <v>0</v>
      </c>
      <c r="D26" s="320">
        <v>80680.7750642912</v>
      </c>
      <c r="E26" s="321">
        <v>80680.7750642912</v>
      </c>
      <c r="F26" s="322">
        <v>-7.7272575047584446E-3</v>
      </c>
      <c r="G26" s="323">
        <v>-8.06289235113824E-2</v>
      </c>
      <c r="H26" s="324">
        <v>1716477.5378432665</v>
      </c>
      <c r="I26" s="325">
        <v>2459034.028443262</v>
      </c>
      <c r="J26" s="326">
        <v>728932.67060000077</v>
      </c>
    </row>
    <row r="27" spans="1:10" x14ac:dyDescent="0.3">
      <c r="A27" s="269" t="s">
        <v>32</v>
      </c>
      <c r="B27" s="279" t="s">
        <v>172</v>
      </c>
      <c r="C27" s="327">
        <v>0</v>
      </c>
      <c r="D27" s="328">
        <v>0.12432601699516976</v>
      </c>
      <c r="E27" s="329">
        <v>0.12432601699516976</v>
      </c>
      <c r="F27" s="330">
        <v>-3.5165888020910886E-3</v>
      </c>
      <c r="G27" s="331">
        <v>-2.1347270120183514E-2</v>
      </c>
      <c r="H27" s="332">
        <v>0.12037222471390502</v>
      </c>
      <c r="I27" s="333">
        <v>0.10032472580722393</v>
      </c>
      <c r="J27" s="334">
        <v>9.388925076155219E-2</v>
      </c>
    </row>
    <row r="28" spans="1:10" x14ac:dyDescent="0.3">
      <c r="A28" s="269" t="s">
        <v>34</v>
      </c>
    </row>
    <row r="29" spans="1:10" x14ac:dyDescent="0.3">
      <c r="A29" s="269" t="s">
        <v>35</v>
      </c>
      <c r="B29" s="270" t="s">
        <v>173</v>
      </c>
      <c r="C29" s="271"/>
      <c r="D29" s="272"/>
      <c r="E29" s="273"/>
      <c r="F29" s="274"/>
      <c r="G29" s="275"/>
      <c r="H29" s="276"/>
      <c r="I29" s="277"/>
      <c r="J29" s="278"/>
    </row>
    <row r="30" spans="1:10" x14ac:dyDescent="0.3">
      <c r="A30" s="269" t="s">
        <v>36</v>
      </c>
      <c r="B30" s="279" t="s">
        <v>10</v>
      </c>
      <c r="C30" s="271" t="s">
        <v>51</v>
      </c>
      <c r="D30" s="288">
        <v>1468416</v>
      </c>
      <c r="E30" s="289">
        <v>1468416</v>
      </c>
      <c r="F30" s="290">
        <v>2.2068779748654337</v>
      </c>
      <c r="G30" s="291">
        <v>3.586687062293723</v>
      </c>
      <c r="H30" s="292">
        <v>32406149.283400007</v>
      </c>
      <c r="I30" s="293">
        <v>52667486.692650996</v>
      </c>
      <c r="J30" s="294">
        <v>16287821.2292511</v>
      </c>
    </row>
    <row r="31" spans="1:10" x14ac:dyDescent="0.3">
      <c r="A31" s="269" t="s">
        <v>37</v>
      </c>
      <c r="B31" s="279" t="s">
        <v>58</v>
      </c>
      <c r="C31" s="271" t="s">
        <v>51</v>
      </c>
      <c r="D31" s="288">
        <v>1387735.2249357088</v>
      </c>
      <c r="E31" s="289">
        <v>1387735.2249357088</v>
      </c>
      <c r="F31" s="290">
        <v>2.2114933161676089</v>
      </c>
      <c r="G31" s="291">
        <v>3.6180138517802485</v>
      </c>
      <c r="H31" s="292">
        <v>30689671.745556735</v>
      </c>
      <c r="I31" s="293">
        <v>50208452.664207727</v>
      </c>
      <c r="J31" s="294">
        <v>15884830</v>
      </c>
    </row>
    <row r="32" spans="1:10" x14ac:dyDescent="0.3">
      <c r="A32" s="269" t="s">
        <v>38</v>
      </c>
      <c r="B32" s="279" t="s">
        <v>171</v>
      </c>
      <c r="C32" s="319">
        <v>0</v>
      </c>
      <c r="D32" s="320">
        <v>80680.7750642912</v>
      </c>
      <c r="E32" s="321">
        <v>80680.7750642912</v>
      </c>
      <c r="F32" s="322">
        <v>-4.6153413021752243E-3</v>
      </c>
      <c r="G32" s="323">
        <v>-3.1326789486525453E-2</v>
      </c>
      <c r="H32" s="324">
        <v>1716477.5378432721</v>
      </c>
      <c r="I32" s="325">
        <v>2459034.0284432694</v>
      </c>
      <c r="J32" s="326">
        <v>402991.22925109975</v>
      </c>
    </row>
    <row r="33" spans="1:12" x14ac:dyDescent="0.3">
      <c r="A33" s="269" t="s">
        <v>39</v>
      </c>
      <c r="B33" s="279" t="s">
        <v>172</v>
      </c>
      <c r="C33" s="327">
        <v>0</v>
      </c>
      <c r="D33" s="328">
        <v>5.8138450054857536E-2</v>
      </c>
      <c r="E33" s="329">
        <v>5.8138450054857536E-2</v>
      </c>
      <c r="F33" s="330">
        <v>-2.086979539315699E-3</v>
      </c>
      <c r="G33" s="331">
        <v>-8.6585598535260065E-3</v>
      </c>
      <c r="H33" s="332">
        <v>5.5930136759829781E-2</v>
      </c>
      <c r="I33" s="333">
        <v>4.897649495174046E-2</v>
      </c>
      <c r="J33" s="334">
        <v>2.5369565129189281E-2</v>
      </c>
    </row>
    <row r="34" spans="1:12" x14ac:dyDescent="0.3">
      <c r="A34" s="269" t="s">
        <v>40</v>
      </c>
    </row>
    <row r="35" spans="1:12" x14ac:dyDescent="0.3">
      <c r="A35" s="269" t="s">
        <v>41</v>
      </c>
    </row>
    <row r="36" spans="1:12" x14ac:dyDescent="0.3">
      <c r="A36" s="269" t="s">
        <v>42</v>
      </c>
    </row>
    <row r="37" spans="1:12" x14ac:dyDescent="0.3">
      <c r="A37" s="269" t="s">
        <v>43</v>
      </c>
    </row>
    <row r="38" spans="1:12" x14ac:dyDescent="0.3">
      <c r="A38" s="269" t="s">
        <v>44</v>
      </c>
    </row>
    <row r="39" spans="1:12" x14ac:dyDescent="0.3">
      <c r="A39" s="269" t="s">
        <v>45</v>
      </c>
    </row>
    <row r="40" spans="1:12" x14ac:dyDescent="0.3">
      <c r="A40" s="269" t="s">
        <v>46</v>
      </c>
    </row>
    <row r="41" spans="1:12" x14ac:dyDescent="0.3">
      <c r="A41" s="269" t="s">
        <v>47</v>
      </c>
    </row>
    <row r="42" spans="1:12" x14ac:dyDescent="0.3">
      <c r="A42" s="269" t="s">
        <v>48</v>
      </c>
    </row>
    <row r="43" spans="1:12" x14ac:dyDescent="0.3">
      <c r="A43" s="269" t="s">
        <v>49</v>
      </c>
    </row>
    <row r="44" spans="1:12" x14ac:dyDescent="0.3">
      <c r="A44" s="269" t="s">
        <v>50</v>
      </c>
    </row>
    <row r="45" spans="1:12" x14ac:dyDescent="0.3">
      <c r="A45" s="269" t="s">
        <v>52</v>
      </c>
    </row>
    <row r="46" spans="1:12" x14ac:dyDescent="0.3">
      <c r="A46" s="265"/>
      <c r="B46" s="265"/>
      <c r="C46" s="265"/>
      <c r="D46" s="265"/>
      <c r="E46" s="265"/>
      <c r="F46" s="265"/>
      <c r="G46" s="265"/>
      <c r="H46" s="265"/>
      <c r="I46" s="265"/>
      <c r="J46" s="265"/>
      <c r="K46" s="265"/>
      <c r="L46" s="265"/>
    </row>
  </sheetData>
  <pageMargins left="0.5" right="0.5" top="1" bottom="0.5" header="0.75" footer="0.5"/>
  <pageSetup scale="75" orientation="landscape"/>
  <headerFooter>
    <oddHeader>&amp;C&amp;8&amp;"Arial,"POWER SOLD
&amp;8&amp;"Arial,"FLORIDA POWER &amp;&amp; LIGHT COMPANY&amp;R&amp;8&amp;"Arial,"SCHEDULE: A6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9" customWidth="1"/>
    <col min="3" max="3" width="7.88671875" customWidth="1"/>
    <col min="4" max="13" width="11.6640625" customWidth="1"/>
  </cols>
  <sheetData>
    <row r="1" spans="1:13" s="391" customFormat="1" x14ac:dyDescent="0.3">
      <c r="B1" s="391" t="s">
        <v>192</v>
      </c>
    </row>
    <row r="2" spans="1:13" s="391" customFormat="1" x14ac:dyDescent="0.3">
      <c r="B2" s="391" t="s">
        <v>189</v>
      </c>
    </row>
    <row r="3" spans="1:13" x14ac:dyDescent="0.3">
      <c r="A3" s="335"/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</row>
    <row r="4" spans="1:13" x14ac:dyDescent="0.3">
      <c r="F4" s="336" t="s">
        <v>177</v>
      </c>
    </row>
    <row r="5" spans="1:13" x14ac:dyDescent="0.3">
      <c r="A5" s="335"/>
      <c r="B5" s="335"/>
      <c r="C5" s="335"/>
      <c r="D5" s="335"/>
      <c r="E5" s="335"/>
      <c r="F5" s="335"/>
      <c r="G5" s="335"/>
      <c r="H5" s="335"/>
      <c r="I5" s="335"/>
      <c r="J5" s="335"/>
      <c r="K5" s="335"/>
      <c r="L5" s="335"/>
      <c r="M5" s="335"/>
    </row>
    <row r="6" spans="1:13" x14ac:dyDescent="0.3">
      <c r="B6" s="337" t="s">
        <v>0</v>
      </c>
      <c r="C6" s="337" t="s">
        <v>1</v>
      </c>
      <c r="D6" s="337" t="s">
        <v>2</v>
      </c>
      <c r="E6" s="337" t="s">
        <v>3</v>
      </c>
      <c r="F6" s="337" t="s">
        <v>4</v>
      </c>
      <c r="G6" s="337" t="s">
        <v>5</v>
      </c>
      <c r="H6" s="337" t="s">
        <v>6</v>
      </c>
      <c r="I6" s="337" t="s">
        <v>7</v>
      </c>
    </row>
    <row r="7" spans="1:13" x14ac:dyDescent="0.3">
      <c r="A7" s="335"/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</row>
    <row r="8" spans="1:13" ht="30.6" x14ac:dyDescent="0.3">
      <c r="A8" s="338" t="s">
        <v>9</v>
      </c>
      <c r="B8" s="338" t="s">
        <v>178</v>
      </c>
      <c r="C8" s="338" t="s">
        <v>117</v>
      </c>
      <c r="D8" s="338" t="s">
        <v>175</v>
      </c>
      <c r="E8" s="338" t="s">
        <v>179</v>
      </c>
      <c r="F8" s="338" t="s">
        <v>180</v>
      </c>
      <c r="G8" s="338" t="s">
        <v>181</v>
      </c>
      <c r="H8" s="338" t="s">
        <v>182</v>
      </c>
      <c r="I8" s="338" t="s">
        <v>183</v>
      </c>
    </row>
    <row r="9" spans="1:13" x14ac:dyDescent="0.3">
      <c r="A9" s="339" t="s">
        <v>12</v>
      </c>
      <c r="B9" s="340" t="s">
        <v>10</v>
      </c>
      <c r="C9" s="341"/>
      <c r="D9" s="342"/>
      <c r="E9" s="343"/>
      <c r="F9" s="344"/>
      <c r="G9" s="345"/>
      <c r="H9" s="344"/>
      <c r="I9" s="344"/>
    </row>
    <row r="10" spans="1:13" x14ac:dyDescent="0.3">
      <c r="A10" s="339" t="s">
        <v>13</v>
      </c>
      <c r="B10" s="346" t="s">
        <v>184</v>
      </c>
      <c r="C10" s="347"/>
      <c r="D10" s="348"/>
      <c r="E10" s="349"/>
      <c r="F10" s="344"/>
      <c r="G10" s="350"/>
      <c r="H10" s="344"/>
      <c r="I10" s="344"/>
    </row>
    <row r="11" spans="1:13" x14ac:dyDescent="0.3">
      <c r="A11" s="339" t="s">
        <v>14</v>
      </c>
      <c r="B11" s="351" t="s">
        <v>139</v>
      </c>
      <c r="C11" s="352" t="s">
        <v>127</v>
      </c>
      <c r="D11" s="353">
        <v>1000</v>
      </c>
      <c r="E11" s="354">
        <f>IF(( D11 * 1000 ) =0,0,( F11 * 100 ) / ( D11 * 1000 ) )</f>
        <v>3.7</v>
      </c>
      <c r="F11" s="344">
        <v>37000</v>
      </c>
      <c r="G11" s="355">
        <f>IF(( D11 * 1000 ) =0,0,( H11 * 100 ) / ( D11 * 1000 ) )</f>
        <v>5.2880000000000003</v>
      </c>
      <c r="H11" s="344">
        <v>52880</v>
      </c>
      <c r="I11" s="344">
        <v>15880</v>
      </c>
    </row>
    <row r="12" spans="1:13" x14ac:dyDescent="0.3">
      <c r="A12" s="339" t="s">
        <v>15</v>
      </c>
      <c r="B12" s="351" t="s">
        <v>150</v>
      </c>
      <c r="C12" s="352" t="s">
        <v>127</v>
      </c>
      <c r="D12" s="353">
        <v>3000</v>
      </c>
      <c r="E12" s="354">
        <f>IF(( D12 * 1000 ) =0,0,( F12 * 100 ) / ( D12 * 1000 ) )</f>
        <v>3.6</v>
      </c>
      <c r="F12" s="344">
        <v>108000</v>
      </c>
      <c r="G12" s="355">
        <f>IF(( D12 * 1000 ) =0,0,( H12 * 100 ) / ( D12 * 1000 ) )</f>
        <v>4.2</v>
      </c>
      <c r="H12" s="344">
        <v>126000</v>
      </c>
      <c r="I12" s="344">
        <v>18000</v>
      </c>
    </row>
    <row r="13" spans="1:13" x14ac:dyDescent="0.3">
      <c r="A13" s="339" t="s">
        <v>16</v>
      </c>
      <c r="B13" s="356" t="s">
        <v>185</v>
      </c>
      <c r="C13" s="357"/>
      <c r="D13" s="358">
        <v>4000</v>
      </c>
      <c r="E13" s="359">
        <f>IF(( D13 * 1000 ) =0,0,( F13 * 100 ) / ( D13 * 1000 ) )</f>
        <v>3.625</v>
      </c>
      <c r="F13" s="360">
        <v>145000</v>
      </c>
      <c r="G13" s="361">
        <f>IF(( D13 * 1000 ) =0,0,( H13 * 100 ) / ( D13 * 1000 ) )</f>
        <v>4.4720000000000004</v>
      </c>
      <c r="H13" s="360">
        <v>178880</v>
      </c>
      <c r="I13" s="360">
        <v>33880</v>
      </c>
    </row>
    <row r="14" spans="1:13" x14ac:dyDescent="0.3">
      <c r="A14" s="339" t="s">
        <v>17</v>
      </c>
      <c r="B14" s="362" t="s">
        <v>161</v>
      </c>
      <c r="C14" s="363"/>
      <c r="D14" s="364">
        <v>4000</v>
      </c>
      <c r="E14" s="365">
        <f>IF(( D14 * 1000 ) =0,0,( F14 * 100 ) / ( D14 * 1000 ) )</f>
        <v>3.625</v>
      </c>
      <c r="F14" s="366">
        <v>145000</v>
      </c>
      <c r="G14" s="367">
        <f>IF(( D14 * 1000 ) =0,0,( H14 * 100 ) / ( D14 * 1000 ) )</f>
        <v>4.4720000000000004</v>
      </c>
      <c r="H14" s="366">
        <v>178880</v>
      </c>
      <c r="I14" s="366">
        <v>33880</v>
      </c>
    </row>
    <row r="15" spans="1:13" x14ac:dyDescent="0.3">
      <c r="A15" s="339" t="s">
        <v>18</v>
      </c>
    </row>
    <row r="16" spans="1:13" x14ac:dyDescent="0.3">
      <c r="A16" s="339" t="s">
        <v>19</v>
      </c>
    </row>
    <row r="17" spans="1:1" x14ac:dyDescent="0.3">
      <c r="A17" s="339" t="s">
        <v>20</v>
      </c>
    </row>
    <row r="18" spans="1:1" x14ac:dyDescent="0.3">
      <c r="A18" s="339" t="s">
        <v>21</v>
      </c>
    </row>
    <row r="19" spans="1:1" x14ac:dyDescent="0.3">
      <c r="A19" s="339" t="s">
        <v>22</v>
      </c>
    </row>
    <row r="20" spans="1:1" x14ac:dyDescent="0.3">
      <c r="A20" s="339" t="s">
        <v>23</v>
      </c>
    </row>
    <row r="21" spans="1:1" x14ac:dyDescent="0.3">
      <c r="A21" s="339" t="s">
        <v>24</v>
      </c>
    </row>
    <row r="22" spans="1:1" x14ac:dyDescent="0.3">
      <c r="A22" s="339" t="s">
        <v>25</v>
      </c>
    </row>
    <row r="23" spans="1:1" x14ac:dyDescent="0.3">
      <c r="A23" s="339" t="s">
        <v>26</v>
      </c>
    </row>
    <row r="24" spans="1:1" x14ac:dyDescent="0.3">
      <c r="A24" s="339" t="s">
        <v>27</v>
      </c>
    </row>
    <row r="25" spans="1:1" x14ac:dyDescent="0.3">
      <c r="A25" s="339" t="s">
        <v>29</v>
      </c>
    </row>
    <row r="26" spans="1:1" x14ac:dyDescent="0.3">
      <c r="A26" s="339" t="s">
        <v>31</v>
      </c>
    </row>
    <row r="27" spans="1:1" x14ac:dyDescent="0.3">
      <c r="A27" s="339" t="s">
        <v>32</v>
      </c>
    </row>
    <row r="28" spans="1:1" x14ac:dyDescent="0.3">
      <c r="A28" s="339" t="s">
        <v>34</v>
      </c>
    </row>
    <row r="29" spans="1:1" x14ac:dyDescent="0.3">
      <c r="A29" s="339" t="s">
        <v>35</v>
      </c>
    </row>
    <row r="30" spans="1:1" x14ac:dyDescent="0.3">
      <c r="A30" s="339" t="s">
        <v>36</v>
      </c>
    </row>
    <row r="31" spans="1:1" x14ac:dyDescent="0.3">
      <c r="A31" s="339" t="s">
        <v>37</v>
      </c>
    </row>
    <row r="32" spans="1:1" x14ac:dyDescent="0.3">
      <c r="A32" s="339" t="s">
        <v>38</v>
      </c>
    </row>
    <row r="33" spans="1:13" x14ac:dyDescent="0.3">
      <c r="A33" s="339" t="s">
        <v>39</v>
      </c>
    </row>
    <row r="34" spans="1:13" x14ac:dyDescent="0.3">
      <c r="A34" s="339" t="s">
        <v>40</v>
      </c>
    </row>
    <row r="35" spans="1:13" x14ac:dyDescent="0.3">
      <c r="A35" s="339" t="s">
        <v>41</v>
      </c>
    </row>
    <row r="36" spans="1:13" x14ac:dyDescent="0.3">
      <c r="A36" s="339" t="s">
        <v>42</v>
      </c>
    </row>
    <row r="37" spans="1:13" x14ac:dyDescent="0.3">
      <c r="A37" s="339" t="s">
        <v>43</v>
      </c>
    </row>
    <row r="38" spans="1:13" x14ac:dyDescent="0.3">
      <c r="A38" s="339" t="s">
        <v>44</v>
      </c>
    </row>
    <row r="39" spans="1:13" x14ac:dyDescent="0.3">
      <c r="A39" s="339" t="s">
        <v>45</v>
      </c>
    </row>
    <row r="40" spans="1:13" x14ac:dyDescent="0.3">
      <c r="A40" s="339" t="s">
        <v>46</v>
      </c>
    </row>
    <row r="41" spans="1:13" x14ac:dyDescent="0.3">
      <c r="A41" s="339" t="s">
        <v>47</v>
      </c>
    </row>
    <row r="42" spans="1:13" x14ac:dyDescent="0.3">
      <c r="A42" s="339" t="s">
        <v>48</v>
      </c>
    </row>
    <row r="43" spans="1:13" x14ac:dyDescent="0.3">
      <c r="A43" s="339" t="s">
        <v>49</v>
      </c>
    </row>
    <row r="44" spans="1:13" x14ac:dyDescent="0.3">
      <c r="A44" s="339" t="s">
        <v>50</v>
      </c>
    </row>
    <row r="45" spans="1:13" x14ac:dyDescent="0.3">
      <c r="A45" s="339" t="s">
        <v>52</v>
      </c>
    </row>
    <row r="46" spans="1:13" x14ac:dyDescent="0.3">
      <c r="A46" s="335"/>
      <c r="B46" s="335"/>
      <c r="C46" s="335"/>
      <c r="D46" s="335"/>
      <c r="E46" s="335"/>
      <c r="F46" s="335"/>
      <c r="G46" s="335"/>
      <c r="H46" s="335"/>
      <c r="I46" s="335"/>
      <c r="J46" s="335"/>
      <c r="K46" s="335"/>
      <c r="L46" s="335"/>
      <c r="M46" s="335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46"/>
  <sheetViews>
    <sheetView showGridLines="0" showZeros="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2" sqref="B2"/>
    </sheetView>
  </sheetViews>
  <sheetFormatPr defaultRowHeight="14.4" x14ac:dyDescent="0.3"/>
  <cols>
    <col min="1" max="1" width="5.44140625" customWidth="1"/>
    <col min="2" max="2" width="35.109375" customWidth="1"/>
    <col min="3" max="13" width="11.6640625" customWidth="1"/>
  </cols>
  <sheetData>
    <row r="1" spans="1:13" s="391" customFormat="1" x14ac:dyDescent="0.3">
      <c r="B1" s="391" t="s">
        <v>193</v>
      </c>
    </row>
    <row r="2" spans="1:13" s="391" customFormat="1" x14ac:dyDescent="0.3">
      <c r="B2" s="391" t="s">
        <v>189</v>
      </c>
    </row>
    <row r="3" spans="1:13" x14ac:dyDescent="0.3">
      <c r="A3" s="368"/>
      <c r="B3" s="368"/>
      <c r="C3" s="368"/>
      <c r="D3" s="368"/>
      <c r="E3" s="368"/>
      <c r="F3" s="368"/>
      <c r="G3" s="368"/>
      <c r="H3" s="368"/>
      <c r="I3" s="368"/>
      <c r="J3" s="368"/>
      <c r="K3" s="368"/>
      <c r="L3" s="368"/>
      <c r="M3" s="368"/>
    </row>
    <row r="4" spans="1:13" x14ac:dyDescent="0.3">
      <c r="F4" s="369" t="s">
        <v>55</v>
      </c>
    </row>
    <row r="5" spans="1:13" x14ac:dyDescent="0.3">
      <c r="A5" s="368"/>
      <c r="B5" s="368"/>
      <c r="C5" s="368"/>
      <c r="D5" s="368"/>
      <c r="E5" s="368"/>
      <c r="F5" s="368"/>
      <c r="G5" s="368"/>
      <c r="H5" s="368"/>
      <c r="I5" s="368"/>
      <c r="J5" s="368"/>
      <c r="K5" s="368"/>
      <c r="L5" s="368"/>
      <c r="M5" s="368"/>
    </row>
    <row r="6" spans="1:13" x14ac:dyDescent="0.3">
      <c r="B6" s="370" t="s">
        <v>0</v>
      </c>
      <c r="C6" s="370" t="s">
        <v>1</v>
      </c>
      <c r="D6" s="370" t="s">
        <v>2</v>
      </c>
      <c r="E6" s="370" t="s">
        <v>3</v>
      </c>
      <c r="F6" s="370" t="s">
        <v>4</v>
      </c>
      <c r="G6" s="370" t="s">
        <v>5</v>
      </c>
      <c r="H6" s="370" t="s">
        <v>6</v>
      </c>
      <c r="I6" s="370" t="s">
        <v>7</v>
      </c>
    </row>
    <row r="7" spans="1:13" x14ac:dyDescent="0.3">
      <c r="A7" s="368"/>
      <c r="B7" s="368"/>
      <c r="C7" s="368"/>
      <c r="D7" s="368"/>
      <c r="E7" s="368"/>
      <c r="F7" s="368"/>
      <c r="G7" s="368"/>
      <c r="H7" s="368"/>
      <c r="I7" s="368"/>
      <c r="J7" s="368"/>
      <c r="K7" s="368"/>
      <c r="L7" s="368"/>
      <c r="M7" s="368"/>
    </row>
    <row r="8" spans="1:13" ht="30.6" x14ac:dyDescent="0.3">
      <c r="A8" s="371" t="s">
        <v>9</v>
      </c>
      <c r="B8" s="371" t="s">
        <v>174</v>
      </c>
      <c r="C8" s="371" t="s">
        <v>117</v>
      </c>
      <c r="D8" s="371" t="s">
        <v>175</v>
      </c>
      <c r="E8" s="371" t="s">
        <v>186</v>
      </c>
      <c r="F8" s="371" t="s">
        <v>180</v>
      </c>
      <c r="G8" s="371" t="s">
        <v>187</v>
      </c>
      <c r="H8" s="371" t="s">
        <v>182</v>
      </c>
      <c r="I8" s="371" t="s">
        <v>183</v>
      </c>
    </row>
    <row r="9" spans="1:13" x14ac:dyDescent="0.3">
      <c r="A9" s="372" t="s">
        <v>12</v>
      </c>
      <c r="B9" s="373" t="s">
        <v>56</v>
      </c>
      <c r="C9" s="374"/>
      <c r="D9" s="375"/>
      <c r="E9" s="376"/>
      <c r="F9" s="377"/>
      <c r="G9" s="378"/>
      <c r="H9" s="377"/>
      <c r="I9" s="377"/>
    </row>
    <row r="10" spans="1:13" x14ac:dyDescent="0.3">
      <c r="A10" s="372" t="s">
        <v>13</v>
      </c>
      <c r="B10" s="379" t="s">
        <v>10</v>
      </c>
      <c r="C10" s="380">
        <v>0</v>
      </c>
      <c r="D10" s="381">
        <v>4000</v>
      </c>
      <c r="E10" s="382">
        <v>3.625</v>
      </c>
      <c r="F10" s="377">
        <v>145000</v>
      </c>
      <c r="G10" s="383">
        <v>4.4720000000000004</v>
      </c>
      <c r="H10" s="377">
        <v>178880</v>
      </c>
      <c r="I10" s="377">
        <v>33880</v>
      </c>
    </row>
    <row r="11" spans="1:13" x14ac:dyDescent="0.3">
      <c r="A11" s="372" t="s">
        <v>14</v>
      </c>
      <c r="B11" s="379" t="s">
        <v>171</v>
      </c>
      <c r="C11" s="384">
        <v>0</v>
      </c>
      <c r="D11" s="385">
        <v>4000</v>
      </c>
      <c r="E11" s="386">
        <v>3.625</v>
      </c>
      <c r="F11" s="387">
        <v>145000</v>
      </c>
      <c r="G11" s="388">
        <v>4.4720000000000004</v>
      </c>
      <c r="H11" s="387">
        <v>178880</v>
      </c>
      <c r="I11" s="387">
        <v>33880</v>
      </c>
    </row>
    <row r="12" spans="1:13" x14ac:dyDescent="0.3">
      <c r="A12" s="372" t="s">
        <v>15</v>
      </c>
    </row>
    <row r="13" spans="1:13" x14ac:dyDescent="0.3">
      <c r="A13" s="372" t="s">
        <v>16</v>
      </c>
      <c r="B13" s="373" t="s">
        <v>176</v>
      </c>
      <c r="C13" s="374"/>
      <c r="D13" s="375"/>
      <c r="E13" s="376"/>
      <c r="F13" s="377"/>
      <c r="G13" s="378"/>
      <c r="H13" s="377"/>
      <c r="I13" s="377"/>
    </row>
    <row r="14" spans="1:13" x14ac:dyDescent="0.3">
      <c r="A14" s="372" t="s">
        <v>17</v>
      </c>
      <c r="B14" s="379" t="s">
        <v>10</v>
      </c>
      <c r="C14" s="380">
        <v>0</v>
      </c>
      <c r="D14" s="381">
        <v>4000</v>
      </c>
      <c r="E14" s="382">
        <v>3.625</v>
      </c>
      <c r="F14" s="377">
        <v>145000</v>
      </c>
      <c r="G14" s="383">
        <v>4.4720000000000004</v>
      </c>
      <c r="H14" s="377">
        <v>178880</v>
      </c>
      <c r="I14" s="377">
        <v>33880</v>
      </c>
    </row>
    <row r="15" spans="1:13" x14ac:dyDescent="0.3">
      <c r="A15" s="372" t="s">
        <v>18</v>
      </c>
      <c r="B15" s="379" t="s">
        <v>171</v>
      </c>
      <c r="C15" s="384">
        <v>0</v>
      </c>
      <c r="D15" s="385">
        <v>4000</v>
      </c>
      <c r="E15" s="386">
        <v>3.625</v>
      </c>
      <c r="F15" s="387">
        <v>145000</v>
      </c>
      <c r="G15" s="388">
        <v>4.4720000000000004</v>
      </c>
      <c r="H15" s="387">
        <v>178880</v>
      </c>
      <c r="I15" s="387">
        <v>33880</v>
      </c>
    </row>
    <row r="16" spans="1:13" x14ac:dyDescent="0.3">
      <c r="A16" s="372" t="s">
        <v>19</v>
      </c>
    </row>
    <row r="17" spans="1:1" x14ac:dyDescent="0.3">
      <c r="A17" s="372" t="s">
        <v>20</v>
      </c>
    </row>
    <row r="18" spans="1:1" x14ac:dyDescent="0.3">
      <c r="A18" s="372" t="s">
        <v>21</v>
      </c>
    </row>
    <row r="19" spans="1:1" x14ac:dyDescent="0.3">
      <c r="A19" s="372" t="s">
        <v>22</v>
      </c>
    </row>
    <row r="20" spans="1:1" x14ac:dyDescent="0.3">
      <c r="A20" s="372" t="s">
        <v>23</v>
      </c>
    </row>
    <row r="21" spans="1:1" x14ac:dyDescent="0.3">
      <c r="A21" s="372" t="s">
        <v>24</v>
      </c>
    </row>
    <row r="22" spans="1:1" x14ac:dyDescent="0.3">
      <c r="A22" s="372" t="s">
        <v>25</v>
      </c>
    </row>
    <row r="23" spans="1:1" x14ac:dyDescent="0.3">
      <c r="A23" s="372" t="s">
        <v>26</v>
      </c>
    </row>
    <row r="24" spans="1:1" x14ac:dyDescent="0.3">
      <c r="A24" s="372" t="s">
        <v>27</v>
      </c>
    </row>
    <row r="25" spans="1:1" x14ac:dyDescent="0.3">
      <c r="A25" s="372" t="s">
        <v>29</v>
      </c>
    </row>
    <row r="26" spans="1:1" x14ac:dyDescent="0.3">
      <c r="A26" s="372" t="s">
        <v>31</v>
      </c>
    </row>
    <row r="27" spans="1:1" x14ac:dyDescent="0.3">
      <c r="A27" s="372" t="s">
        <v>32</v>
      </c>
    </row>
    <row r="28" spans="1:1" x14ac:dyDescent="0.3">
      <c r="A28" s="372" t="s">
        <v>34</v>
      </c>
    </row>
    <row r="29" spans="1:1" x14ac:dyDescent="0.3">
      <c r="A29" s="372" t="s">
        <v>35</v>
      </c>
    </row>
    <row r="30" spans="1:1" x14ac:dyDescent="0.3">
      <c r="A30" s="372" t="s">
        <v>36</v>
      </c>
    </row>
    <row r="31" spans="1:1" x14ac:dyDescent="0.3">
      <c r="A31" s="372" t="s">
        <v>37</v>
      </c>
    </row>
    <row r="32" spans="1:1" x14ac:dyDescent="0.3">
      <c r="A32" s="372" t="s">
        <v>38</v>
      </c>
    </row>
    <row r="33" spans="1:13" x14ac:dyDescent="0.3">
      <c r="A33" s="372" t="s">
        <v>39</v>
      </c>
    </row>
    <row r="34" spans="1:13" x14ac:dyDescent="0.3">
      <c r="A34" s="372" t="s">
        <v>40</v>
      </c>
    </row>
    <row r="35" spans="1:13" x14ac:dyDescent="0.3">
      <c r="A35" s="372" t="s">
        <v>41</v>
      </c>
    </row>
    <row r="36" spans="1:13" x14ac:dyDescent="0.3">
      <c r="A36" s="372" t="s">
        <v>42</v>
      </c>
    </row>
    <row r="37" spans="1:13" x14ac:dyDescent="0.3">
      <c r="A37" s="372" t="s">
        <v>43</v>
      </c>
    </row>
    <row r="38" spans="1:13" x14ac:dyDescent="0.3">
      <c r="A38" s="372" t="s">
        <v>44</v>
      </c>
    </row>
    <row r="39" spans="1:13" x14ac:dyDescent="0.3">
      <c r="A39" s="372" t="s">
        <v>45</v>
      </c>
    </row>
    <row r="40" spans="1:13" x14ac:dyDescent="0.3">
      <c r="A40" s="372" t="s">
        <v>46</v>
      </c>
    </row>
    <row r="41" spans="1:13" x14ac:dyDescent="0.3">
      <c r="A41" s="372" t="s">
        <v>47</v>
      </c>
    </row>
    <row r="42" spans="1:13" x14ac:dyDescent="0.3">
      <c r="A42" s="372" t="s">
        <v>48</v>
      </c>
    </row>
    <row r="43" spans="1:13" x14ac:dyDescent="0.3">
      <c r="A43" s="372" t="s">
        <v>49</v>
      </c>
    </row>
    <row r="44" spans="1:13" x14ac:dyDescent="0.3">
      <c r="A44" s="372" t="s">
        <v>50</v>
      </c>
    </row>
    <row r="45" spans="1:13" x14ac:dyDescent="0.3">
      <c r="A45" s="372" t="s">
        <v>52</v>
      </c>
    </row>
    <row r="46" spans="1:13" x14ac:dyDescent="0.3">
      <c r="A46" s="368"/>
      <c r="B46" s="368"/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</row>
  </sheetData>
  <pageMargins left="0.5" right="0.5" top="1" bottom="0.5" header="0.75" footer="0.5"/>
  <pageSetup scale="75" orientation="landscape"/>
  <headerFooter>
    <oddHeader>&amp;C&amp;8&amp;"Arial,"FLORIDA POWER &amp;&amp; LIGHT COMPANY
&amp;8&amp;"Arial,"ECONOMY ENERGY PURCHASES
&amp;8&amp;"Arial,"INCLUDING LONG TERM PURCHASES&amp;R&amp;8&amp;"Arial,"SCHEDULE: A9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90FA0594C894CA5FB442BF9B9E8C0" ma:contentTypeVersion="" ma:contentTypeDescription="Create a new document." ma:contentTypeScope="" ma:versionID="4dccd53ca2c6167a9242119e3cbc4134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FB6D80-BDD9-4DB0-997C-BB091E53B73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2D8C80DB-9EF7-4DC0-A269-DA2E33EE4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60E8D0-27AD-4409-B081-8D067D74E6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A2_Schedule</vt:lpstr>
      <vt:lpstr>A6_Schedule</vt:lpstr>
      <vt:lpstr>A6.1_Schedule</vt:lpstr>
      <vt:lpstr>A9_Schedule</vt:lpstr>
      <vt:lpstr>A9.1_Schedule</vt:lpstr>
      <vt:lpstr>A2_Schedule!Print_Titles</vt:lpstr>
      <vt:lpstr>A6.1_Schedule!Print_Titles</vt:lpstr>
      <vt:lpstr>A6_Schedule!Print_Titles</vt:lpstr>
      <vt:lpstr>A9.1_Schedule!Print_Titles</vt:lpstr>
      <vt:lpstr>A9_Schedule!Print_Titles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2016-05-23T17:53:00Z</dcterms:created>
  <dcterms:modified xsi:type="dcterms:W3CDTF">2016-05-28T15:12:53Z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0x010100A6890FA0594C894CA5FB442BF9B9E8C0</vt:lpwstr>
  </property>
</Properties>
</file>