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5" windowWidth="19410" windowHeight="89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9" i="1" l="1"/>
  <c r="C12" i="1"/>
  <c r="C20" i="1"/>
  <c r="C28" i="1"/>
  <c r="C26" i="1"/>
  <c r="C25" i="1"/>
  <c r="C24" i="1"/>
  <c r="B24" i="1"/>
  <c r="B27" i="1"/>
  <c r="B28" i="1"/>
  <c r="C17" i="1"/>
  <c r="C18" i="1"/>
  <c r="C16" i="1"/>
  <c r="B25" i="1"/>
  <c r="B17" i="1"/>
  <c r="B12" i="1"/>
  <c r="C8" i="1" l="1"/>
  <c r="C9" i="1"/>
  <c r="B20" i="1"/>
  <c r="C11" i="1"/>
  <c r="C10" i="1"/>
  <c r="D24" i="1" l="1"/>
  <c r="B16" i="1"/>
  <c r="D16" i="1" l="1"/>
</calcChain>
</file>

<file path=xl/sharedStrings.xml><?xml version="1.0" encoding="utf-8"?>
<sst xmlns="http://schemas.openxmlformats.org/spreadsheetml/2006/main" count="20" uniqueCount="12">
  <si>
    <t>Capital Structure - Investor Sources</t>
  </si>
  <si>
    <t>Long Term Debt</t>
  </si>
  <si>
    <t>Short Term Debt</t>
  </si>
  <si>
    <t>Preferred Stock</t>
  </si>
  <si>
    <t>Common Equity</t>
  </si>
  <si>
    <t>Assuming 47% Common Equity</t>
  </si>
  <si>
    <t>Assuming 55% Common Equity</t>
  </si>
  <si>
    <t>For the projected Test Year Ended December 31, 2017</t>
  </si>
  <si>
    <t>incremental debt @ 47%</t>
  </si>
  <si>
    <t>incremental debt @ 55%</t>
  </si>
  <si>
    <t>SFHHA 010777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</si>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</sst>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166" fontId="0" fillId="0" borderId="0" xfId="3" applyNumberFormat="1" applyFont="1"/>
    <xf numFmtId="165" fontId="0" fillId="0" borderId="0" xfId="0" applyNumberFormat="1"/>
    <xf numFmtId="44" fontId="0" fillId="0" borderId="0" xfId="2" applyNumberFormat="1" applyFont="1"/>
    <xf numFmtId="166" fontId="0" fillId="2" borderId="0" xfId="3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70" zoomScaleNormal="70" workbookViewId="0"/>
  </sheetViews>
  <sheetFormatPr defaultRowHeight="15" x14ac:dyDescent="0.25"/>
  <cols>
    <col min="1" max="2" width="24.7109375" customWidth="1"/>
    <col min="3" max="3" width="16.7109375" customWidth="1"/>
    <col min="4" max="4" width="15.140625" customWidth="1"/>
    <col min="5" max="5" width="24.7109375" customWidth="1"/>
  </cols>
  <sheetData>
    <row r="1" spans="1:5" s="1" customFormat="1" x14ac:dyDescent="0.3">
      <c r="A1" s="1" t="s">
        <v>10</v>
      </c>
    </row>
    <row r="2" spans="1:5" s="1" customFormat="1" x14ac:dyDescent="0.3">
      <c r="A2" s="1" t="s">
        <v>11</v>
      </c>
    </row>
    <row r="3" spans="1:5" s="1" customFormat="1" x14ac:dyDescent="0.3"/>
    <row r="5" spans="1:5" x14ac:dyDescent="0.3">
      <c r="A5" s="1" t="s">
        <v>0</v>
      </c>
    </row>
    <row r="6" spans="1:5" x14ac:dyDescent="0.3">
      <c r="A6" s="1" t="s">
        <v>7</v>
      </c>
    </row>
    <row r="8" spans="1:5" x14ac:dyDescent="0.3">
      <c r="A8" t="s">
        <v>1</v>
      </c>
      <c r="B8" s="4">
        <v>9736847</v>
      </c>
      <c r="C8" s="5">
        <f>B8/$B$12</f>
        <v>0.37959128171515111</v>
      </c>
    </row>
    <row r="9" spans="1:5" x14ac:dyDescent="0.3">
      <c r="A9" t="s">
        <v>2</v>
      </c>
      <c r="B9" s="2">
        <v>637725</v>
      </c>
      <c r="C9" s="5">
        <f t="shared" ref="C9:C11" si="0">B9/$B$12</f>
        <v>2.4861728866828733E-2</v>
      </c>
    </row>
    <row r="10" spans="1:5" x14ac:dyDescent="0.3">
      <c r="A10" t="s">
        <v>3</v>
      </c>
      <c r="B10" s="2">
        <v>0</v>
      </c>
      <c r="C10" s="5">
        <f t="shared" si="0"/>
        <v>0</v>
      </c>
    </row>
    <row r="11" spans="1:5" x14ac:dyDescent="0.3">
      <c r="A11" t="s">
        <v>4</v>
      </c>
      <c r="B11" s="3">
        <v>15276299</v>
      </c>
      <c r="C11" s="5">
        <f t="shared" si="0"/>
        <v>0.5955469894180202</v>
      </c>
    </row>
    <row r="12" spans="1:5" x14ac:dyDescent="0.3">
      <c r="B12" s="4">
        <f>SUM(B8:B11)</f>
        <v>25650871</v>
      </c>
      <c r="C12" s="5">
        <f>SUM(C8:C11)</f>
        <v>1</v>
      </c>
    </row>
    <row r="15" spans="1:5" x14ac:dyDescent="0.3">
      <c r="A15" s="1" t="s">
        <v>5</v>
      </c>
    </row>
    <row r="16" spans="1:5" x14ac:dyDescent="0.3">
      <c r="A16" t="s">
        <v>1</v>
      </c>
      <c r="B16" s="7">
        <f>B20-B17-B18-B19</f>
        <v>12957236.630000001</v>
      </c>
      <c r="C16" s="5">
        <f>B16/$B$20</f>
        <v>0.50513827113317133</v>
      </c>
      <c r="D16" s="6">
        <f>B16-B8</f>
        <v>3220389.6300000008</v>
      </c>
      <c r="E16" t="s">
        <v>8</v>
      </c>
    </row>
    <row r="17" spans="1:5" x14ac:dyDescent="0.3">
      <c r="A17" t="s">
        <v>2</v>
      </c>
      <c r="B17" s="2">
        <f>B9</f>
        <v>637725</v>
      </c>
      <c r="C17" s="5">
        <f t="shared" ref="C17:C18" si="1">B17/$B$20</f>
        <v>2.4861728866828733E-2</v>
      </c>
    </row>
    <row r="18" spans="1:5" x14ac:dyDescent="0.3">
      <c r="A18" t="s">
        <v>3</v>
      </c>
      <c r="B18" s="2">
        <v>0</v>
      </c>
      <c r="C18" s="5">
        <f t="shared" si="1"/>
        <v>0</v>
      </c>
    </row>
    <row r="19" spans="1:5" x14ac:dyDescent="0.3">
      <c r="A19" t="s">
        <v>4</v>
      </c>
      <c r="B19" s="3">
        <f>B12*C19</f>
        <v>12055909.369999999</v>
      </c>
      <c r="C19" s="8">
        <v>0.47</v>
      </c>
    </row>
    <row r="20" spans="1:5" x14ac:dyDescent="0.3">
      <c r="B20" s="4">
        <f>B12</f>
        <v>25650871</v>
      </c>
      <c r="C20" s="5">
        <f>SUM(C16:C19)</f>
        <v>1</v>
      </c>
    </row>
    <row r="23" spans="1:5" x14ac:dyDescent="0.3">
      <c r="A23" s="1" t="s">
        <v>6</v>
      </c>
    </row>
    <row r="24" spans="1:5" x14ac:dyDescent="0.3">
      <c r="A24" t="s">
        <v>1</v>
      </c>
      <c r="B24" s="7">
        <f>B28-B25-B26-B27</f>
        <v>10905166.949999999</v>
      </c>
      <c r="C24" s="5">
        <f>B24/B28</f>
        <v>0.42513827113317126</v>
      </c>
      <c r="D24" s="6">
        <f>B24-B8</f>
        <v>1168319.9499999993</v>
      </c>
      <c r="E24" t="s">
        <v>9</v>
      </c>
    </row>
    <row r="25" spans="1:5" x14ac:dyDescent="0.3">
      <c r="A25" t="s">
        <v>2</v>
      </c>
      <c r="B25" s="2">
        <f>B9</f>
        <v>637725</v>
      </c>
      <c r="C25" s="5">
        <f>B25/B28</f>
        <v>2.4861728866828733E-2</v>
      </c>
    </row>
    <row r="26" spans="1:5" x14ac:dyDescent="0.3">
      <c r="A26" t="s">
        <v>3</v>
      </c>
      <c r="B26" s="2">
        <v>0</v>
      </c>
      <c r="C26" s="5">
        <f>B26/B28</f>
        <v>0</v>
      </c>
    </row>
    <row r="27" spans="1:5" x14ac:dyDescent="0.3">
      <c r="A27" t="s">
        <v>4</v>
      </c>
      <c r="B27" s="3">
        <f>B12*C27</f>
        <v>14107979.050000001</v>
      </c>
      <c r="C27" s="8">
        <v>0.55000000000000004</v>
      </c>
    </row>
    <row r="28" spans="1:5" x14ac:dyDescent="0.3">
      <c r="B28" s="4">
        <f>B12</f>
        <v>25650871</v>
      </c>
      <c r="C28" s="5">
        <f>SUM(C24:C27)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2016-08-01T14:51:48Z</dcterms:created>
  <dcterms:modified xsi:type="dcterms:W3CDTF">2016-08-01T14:51:51Z</dcterms:modified>
</cp:coreProperties>
</file>