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6" yWindow="612" windowWidth="19416" windowHeight="10680" tabRatio="928"/>
  </bookViews>
  <sheets>
    <sheet name="A2_Schedule" sheetId="3" r:id="rId1"/>
    <sheet name="A6_Schedule" sheetId="7" r:id="rId2"/>
    <sheet name="A6.1_Schedule" sheetId="8" r:id="rId3"/>
    <sheet name="A9_Schedule" sheetId="13" r:id="rId4"/>
    <sheet name="A9.1_Schedule" sheetId="1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0">A2_Schedule!$A:$B,A2_Schedule!$3:$9</definedName>
    <definedName name="_xlnm.Print_Titles" localSheetId="2">A6.1_Schedule!$A:$B,A6.1_Schedule!$3:$8</definedName>
    <definedName name="_xlnm.Print_Titles" localSheetId="1">A6_Schedule!$A:$B,A6_Schedule!$3:$8</definedName>
    <definedName name="_xlnm.Print_Titles" localSheetId="4">A9.1_Schedule!$A:$B,A9.1_Schedule!$3:$8</definedName>
    <definedName name="_xlnm.Print_Titles" localSheetId="3">A9_Schedule!$A:$B,A9_Schedule!$3:$8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G29" i="13" l="1"/>
  <c r="E29" i="13"/>
  <c r="G28" i="13"/>
  <c r="E28" i="13"/>
  <c r="G27" i="13"/>
  <c r="E27" i="13"/>
  <c r="G26" i="13"/>
  <c r="E26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G19" i="13"/>
  <c r="E19" i="13"/>
  <c r="G18" i="13"/>
  <c r="E18" i="13"/>
  <c r="G17" i="13"/>
  <c r="E17" i="13"/>
  <c r="G13" i="13"/>
  <c r="E13" i="13"/>
  <c r="G12" i="13"/>
  <c r="E12" i="13"/>
  <c r="G11" i="13"/>
  <c r="E11" i="13"/>
  <c r="G48" i="7"/>
  <c r="F48" i="7"/>
  <c r="G46" i="7"/>
  <c r="F46" i="7"/>
  <c r="G45" i="7"/>
  <c r="F45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71" i="3"/>
  <c r="I71" i="3"/>
  <c r="F71" i="3"/>
  <c r="E71" i="3"/>
  <c r="J70" i="3"/>
  <c r="I70" i="3"/>
  <c r="F70" i="3"/>
  <c r="E70" i="3"/>
  <c r="J69" i="3"/>
  <c r="I69" i="3"/>
  <c r="F69" i="3"/>
  <c r="E69" i="3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59" i="3"/>
  <c r="I59" i="3"/>
  <c r="F59" i="3"/>
  <c r="E59" i="3"/>
  <c r="J58" i="3"/>
  <c r="I58" i="3"/>
  <c r="F58" i="3"/>
  <c r="E58" i="3"/>
  <c r="J57" i="3"/>
  <c r="I57" i="3"/>
  <c r="F57" i="3"/>
  <c r="E57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4" i="3"/>
  <c r="I44" i="3"/>
  <c r="F44" i="3"/>
  <c r="E44" i="3"/>
  <c r="J41" i="3"/>
  <c r="I41" i="3"/>
  <c r="F41" i="3"/>
  <c r="E41" i="3"/>
  <c r="J38" i="3"/>
  <c r="I38" i="3"/>
  <c r="F38" i="3"/>
  <c r="E38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1" i="3"/>
  <c r="I31" i="3"/>
  <c r="F31" i="3"/>
  <c r="E31" i="3"/>
  <c r="J30" i="3"/>
  <c r="I30" i="3"/>
  <c r="F30" i="3"/>
  <c r="E30" i="3"/>
  <c r="J29" i="3"/>
  <c r="I29" i="3"/>
  <c r="F29" i="3"/>
  <c r="E29" i="3"/>
  <c r="J28" i="3"/>
  <c r="I28" i="3"/>
  <c r="F28" i="3"/>
  <c r="E28" i="3"/>
  <c r="J25" i="3"/>
  <c r="I25" i="3"/>
  <c r="F25" i="3"/>
  <c r="E25" i="3"/>
  <c r="J23" i="3"/>
  <c r="I23" i="3"/>
  <c r="F23" i="3"/>
  <c r="E23" i="3"/>
  <c r="J22" i="3"/>
  <c r="I22" i="3"/>
  <c r="F22" i="3"/>
  <c r="E22" i="3"/>
  <c r="J21" i="3"/>
  <c r="I21" i="3"/>
  <c r="F21" i="3"/>
  <c r="E21" i="3"/>
  <c r="J20" i="3"/>
  <c r="I20" i="3"/>
  <c r="F20" i="3"/>
  <c r="E20" i="3"/>
  <c r="J18" i="3"/>
  <c r="I18" i="3"/>
  <c r="F18" i="3"/>
  <c r="E18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<sst xmlns="http://schemas.openxmlformats.org/spreadsheetml/2006/main" count="597" uniqueCount="194">
  <si>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</si>
  <si>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</si>
  <si>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</si>
  <si>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</si>
  <si>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</si>
  <si>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</si>
  <si>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</si>
  <si>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</si>
  <si>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</si>
  <si>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</si>
  <si>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</si>
  <si>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</si>
  <si>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</si>
  <si>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</si>
  <si>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</si>
  <si>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</si>
  <si>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</si>
  <si>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</si>
  <si>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</si>
  <si>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</si>
  <si>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</si>
  <si>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</si>
  <si>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</si>
  <si>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</si>
  <si>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</si>
  <si>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</si>
  <si>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</si>
  <si>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Incremental Personnel, Software, and Hardware Costs</t>
  </si>
  <si>
    <t>16</t>
  </si>
  <si>
    <t>Variable Power Plant O&amp;M Costs over 514,000 MWh Threshold (Per A6)</t>
  </si>
  <si>
    <t>17</t>
  </si>
  <si>
    <t>18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</si>
  <si>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</si>
  <si>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</si>
  <si>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</si>
  <si>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</si>
  <si>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</si>
  <si>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</si>
  <si>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</si>
  <si>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</si>
  <si>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</si>
  <si>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</si>
  <si>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</si>
  <si>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</si>
  <si>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</si>
  <si>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</si>
  <si>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</si>
  <si>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</si>
  <si>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</si>
  <si>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</si>
  <si>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/>
  </si>
  <si>
    <t>36</t>
  </si>
  <si>
    <t>37</t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</si>
  <si>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</si>
  <si>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</si>
  <si>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t>FOR THE MONTH OF:  June 2015</t>
  </si>
  <si>
    <t>Current Month</t>
  </si>
  <si>
    <t>Year To Date</t>
  </si>
  <si>
    <t>Estimate</t>
  </si>
  <si>
    <t>$ Diff</t>
  </si>
  <si>
    <t>% Diff</t>
  </si>
  <si>
    <t>Fuel Costs &amp; Net Power Transactions</t>
  </si>
  <si>
    <t>Fuel Cost of System Net Generation</t>
  </si>
  <si>
    <t>Coal Cars Depreciation &amp; Return</t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</si>
  <si>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</si>
  <si>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</si>
  <si>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</si>
  <si>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</si>
  <si>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</si>
  <si>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</si>
  <si>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</si>
  <si>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</si>
  <si>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</si>
  <si>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</si>
  <si>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</si>
  <si>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</si>
  <si>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</si>
  <si>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</si>
  <si>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</si>
  <si>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</si>
  <si>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</si>
  <si>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</si>
  <si>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25 / Line 28)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</si>
  <si>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</si>
  <si>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</si>
  <si>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</si>
  <si>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</si>
  <si>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</si>
  <si>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Midcourse correction - 2014 final true-up collected/(refunded) this period</t>
  </si>
  <si>
    <t>Jurisdictional Fuel Revenues Applicable to Period</t>
  </si>
  <si>
    <t>Adjusted Total Fuel Costs &amp; Net Power Transactions (P.1, Line 22)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</si>
  <si>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</si>
  <si>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</si>
  <si>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</si>
  <si>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3-Ln 7)</t>
  </si>
  <si>
    <t>Interest Provision for the Month (Line 26)</t>
  </si>
  <si>
    <t>True-up &amp; Interest Provision Beg of Period-Over/(Under) Recovery</t>
  </si>
  <si>
    <t>Deferred True-up Beginning of Period - Over/(Under) Recovery</t>
  </si>
  <si>
    <t>Midcourse correction - Prior Period True-up (Collected)/Refunded This Period</t>
  </si>
  <si>
    <t>Prior Period True-up (Collected)/Refunded This Period</t>
  </si>
  <si>
    <t>End of Period Net True-up Amount Over/(Under) Recovery (Lines 8 through 13)</t>
  </si>
  <si>
    <t>Interest Provision</t>
  </si>
  <si>
    <t>Beginning True-up Amount (Lns 10+11)</t>
  </si>
  <si>
    <t>Ending True-up Amount Before Interest (Lns 8+10+11+12+13)</t>
  </si>
  <si>
    <t xml:space="preserve">Total of Beginning &amp; Ending True-up Amount </t>
  </si>
  <si>
    <t>Average True-up Amount (50% of Line 19)</t>
  </si>
  <si>
    <t>Interest Rate - First Day Reporting Business Month</t>
  </si>
  <si>
    <t>Interest Rate - First Day Subsequent Business Month</t>
  </si>
  <si>
    <t>Total (Lines 21+22)</t>
  </si>
  <si>
    <t>Average Interest Rate (50% of Line 23)</t>
  </si>
  <si>
    <t>Monthly Average Interest Rate (Line 23/12)</t>
  </si>
  <si>
    <t>Interest Provision (Line 20 x Line 25)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</si>
  <si>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</si>
  <si>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((11,814,923 / 12) x 99.9280%) - See Order No. PSC-14-0701-FOF-EI.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</si>
  <si>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1.00169</t>
    </r>
  </si>
  <si>
    <t>NOTE: Amounts may not agree to the General Ledger due to rounding.</t>
  </si>
  <si>
    <t>                  FOR THE MONTH OF:  June 2015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</si>
  <si>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</si>
  <si>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</si>
  <si>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</si>
  <si>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</si>
  <si>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</si>
  <si>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</si>
  <si>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</si>
  <si>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</si>
  <si>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</si>
  <si>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</si>
  <si>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</si>
  <si>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</si>
  <si>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</si>
  <si>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</si>
  <si>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</si>
  <si>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</si>
  <si>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</si>
  <si>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</si>
  <si>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</si>
  <si>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</si>
  <si>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</si>
  <si>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EDF Trading North America, LLC. OS</t>
  </si>
  <si>
    <t>Energy Authority, The OS</t>
  </si>
  <si>
    <t>Exelon Generation Company, LLC. OS</t>
  </si>
  <si>
    <t>Gainesville Regional Utilities A/AF</t>
  </si>
  <si>
    <t>AF</t>
  </si>
  <si>
    <t>Homestead, City Of OS</t>
  </si>
  <si>
    <t>J.P. Morgan Ventures Energy Corporation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</si>
  <si>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</si>
  <si>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</si>
  <si>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</si>
  <si>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</si>
  <si>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</si>
  <si>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</si>
  <si>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</si>
  <si>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Tampa Electric Company  OS</t>
  </si>
  <si>
    <t>Duke Energy Florida, Inc. OS</t>
  </si>
  <si>
    <t>PJM Interconnection, L.L.C. OS</t>
  </si>
  <si>
    <t>Total OS/AF</t>
  </si>
  <si>
    <t>FCBBS</t>
  </si>
  <si>
    <t>Orlando Utilities Commission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</si>
  <si>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</si>
  <si>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</si>
  <si>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</si>
  <si>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</si>
  <si>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</si>
  <si>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</si>
  <si>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</si>
  <si>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</si>
  <si>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</si>
  <si>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</si>
  <si>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</si>
  <si>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</si>
  <si>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</si>
  <si>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</si>
  <si>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</si>
  <si>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</si>
  <si>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</si>
  <si>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 THE MONTH OF: June 2015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</si>
  <si>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</si>
  <si>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</si>
  <si>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</si>
  <si>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</si>
  <si>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</si>
  <si>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</si>
  <si>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</si>
  <si>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</si>
  <si>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Cargill Power Markets, LLC OS</t>
  </si>
  <si>
    <t>Southern Company Services, Inc. OS</t>
  </si>
  <si>
    <t>Transaction Cost (cents/KWH)</t>
  </si>
  <si>
    <t>Cost if Generated (cents/KWH)</t>
  </si>
  <si>
    <t>STAFF 000791</t>
  </si>
  <si>
    <t>FPL RC-16</t>
  </si>
  <si>
    <t>STAFF 000792</t>
  </si>
  <si>
    <t>STAFF 000793</t>
  </si>
  <si>
    <t>STAFF 000794</t>
  </si>
  <si>
    <t>STAFF 000795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</si>
</sst>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%_);\(#,##0.00%\)"/>
    <numFmt numFmtId="173" formatCode="#,##0.000_);\(#,##0.000\);&quot; &quot;"/>
    <numFmt numFmtId="174" formatCode="0.000000"/>
  </numFmts>
  <fonts count="39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7">
    <xf numFmtId="0" fontId="0" fillId="0" borderId="0"/>
    <xf numFmtId="0" fontId="1" fillId="0" borderId="0"/>
    <xf numFmtId="44" fontId="39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4" fillId="0" borderId="0" applyFont="0" applyFill="0" applyBorder="0" applyAlignment="0" applyProtection="0"/>
    <xf numFmtId="43" fontId="394" fillId="0" borderId="0" applyFont="0" applyFill="0" applyBorder="0" applyAlignment="0" applyProtection="0"/>
    <xf numFmtId="44" fontId="394" fillId="0" borderId="0" applyFont="0" applyFill="0" applyBorder="0" applyAlignment="0" applyProtection="0"/>
    <xf numFmtId="44" fontId="395" fillId="0" borderId="0" applyFont="0" applyFill="0" applyBorder="0" applyAlignment="0" applyProtection="0"/>
    <xf numFmtId="0" fontId="394" fillId="0" borderId="0"/>
    <xf numFmtId="0" fontId="394" fillId="0" borderId="0"/>
    <xf numFmtId="0" fontId="394" fillId="0" borderId="0"/>
    <xf numFmtId="174" fontId="396" fillId="0" borderId="0">
      <alignment horizontal="left" wrapText="1"/>
    </xf>
    <xf numFmtId="174" fontId="394" fillId="0" borderId="0">
      <alignment horizontal="left" wrapText="1"/>
    </xf>
    <xf numFmtId="174" fontId="394" fillId="0" borderId="0">
      <alignment horizontal="left" wrapText="1"/>
    </xf>
    <xf numFmtId="0" fontId="396" fillId="0" borderId="0"/>
    <xf numFmtId="0" fontId="1" fillId="0" borderId="0"/>
  </cellStyleXfs>
  <cellXfs count="399">
    <xf numFmtId="0" fontId="0" fillId="0" borderId="0" xfId="0"/>
    <xf numFmtId="0" fontId="0" fillId="0" borderId="1" xfId="0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left" wrapText="1"/>
    </xf>
    <xf numFmtId="170" fontId="17" fillId="0" borderId="0" xfId="0" applyNumberFormat="1" applyFont="1" applyAlignment="1">
      <alignment horizontal="right"/>
    </xf>
    <xf numFmtId="170" fontId="18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170" fontId="20" fillId="0" borderId="0" xfId="0" applyNumberFormat="1" applyFont="1" applyAlignment="1">
      <alignment horizontal="right"/>
    </xf>
    <xf numFmtId="170" fontId="21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37" fontId="23" fillId="0" borderId="0" xfId="0" applyNumberFormat="1" applyFont="1" applyAlignment="1">
      <alignment horizontal="right"/>
    </xf>
    <xf numFmtId="37" fontId="24" fillId="0" borderId="0" xfId="0" applyNumberFormat="1" applyFont="1" applyAlignment="1">
      <alignment horizontal="right"/>
    </xf>
    <xf numFmtId="166" fontId="25" fillId="0" borderId="0" xfId="0" applyNumberFormat="1" applyFont="1" applyAlignment="1">
      <alignment horizontal="right"/>
    </xf>
    <xf numFmtId="37" fontId="26" fillId="0" borderId="0" xfId="0" applyNumberFormat="1" applyFont="1" applyAlignment="1">
      <alignment horizontal="right"/>
    </xf>
    <xf numFmtId="37" fontId="27" fillId="0" borderId="0" xfId="0" applyNumberFormat="1" applyFont="1" applyAlignment="1">
      <alignment horizontal="right"/>
    </xf>
    <xf numFmtId="166" fontId="28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left" indent="1"/>
    </xf>
    <xf numFmtId="170" fontId="32" fillId="0" borderId="3" xfId="0" applyNumberFormat="1" applyFont="1" applyBorder="1" applyAlignment="1">
      <alignment horizontal="right"/>
    </xf>
    <xf numFmtId="170" fontId="33" fillId="0" borderId="3" xfId="0" applyNumberFormat="1" applyFont="1" applyBorder="1" applyAlignment="1">
      <alignment horizontal="right"/>
    </xf>
    <xf numFmtId="164" fontId="34" fillId="0" borderId="0" xfId="0" applyNumberFormat="1" applyFont="1" applyAlignment="1">
      <alignment horizontal="right"/>
    </xf>
    <xf numFmtId="170" fontId="35" fillId="0" borderId="3" xfId="0" applyNumberFormat="1" applyFont="1" applyBorder="1" applyAlignment="1">
      <alignment horizontal="right"/>
    </xf>
    <xf numFmtId="170" fontId="36" fillId="0" borderId="3" xfId="0" applyNumberFormat="1" applyFont="1" applyBorder="1" applyAlignment="1">
      <alignment horizontal="right"/>
    </xf>
    <xf numFmtId="164" fontId="37" fillId="0" borderId="0" xfId="0" applyNumberFormat="1" applyFont="1" applyAlignment="1">
      <alignment horizontal="right"/>
    </xf>
    <xf numFmtId="0" fontId="38" fillId="0" borderId="0" xfId="0" applyFont="1" applyAlignment="1">
      <alignment horizontal="center"/>
    </xf>
    <xf numFmtId="167" fontId="39" fillId="0" borderId="0" xfId="0" applyNumberFormat="1" applyFont="1" applyAlignment="1">
      <alignment horizontal="right"/>
    </xf>
    <xf numFmtId="167" fontId="40" fillId="0" borderId="0" xfId="0" applyNumberFormat="1" applyFont="1" applyAlignment="1">
      <alignment horizontal="right"/>
    </xf>
    <xf numFmtId="167" fontId="41" fillId="0" borderId="0" xfId="0" applyNumberFormat="1" applyFont="1" applyAlignment="1">
      <alignment horizontal="right"/>
    </xf>
    <xf numFmtId="167" fontId="42" fillId="0" borderId="0" xfId="0" applyNumberFormat="1" applyFont="1" applyAlignment="1">
      <alignment horizontal="right"/>
    </xf>
    <xf numFmtId="167" fontId="43" fillId="0" borderId="0" xfId="0" applyNumberFormat="1" applyFont="1" applyAlignment="1">
      <alignment horizontal="right"/>
    </xf>
    <xf numFmtId="167" fontId="44" fillId="0" borderId="0" xfId="0" applyNumberFormat="1" applyFont="1" applyAlignment="1">
      <alignment horizontal="right"/>
    </xf>
    <xf numFmtId="167" fontId="45" fillId="0" borderId="0" xfId="0" applyNumberFormat="1" applyFont="1" applyAlignment="1">
      <alignment horizontal="right"/>
    </xf>
    <xf numFmtId="167" fontId="46" fillId="0" borderId="0" xfId="0" applyNumberFormat="1" applyFont="1" applyAlignment="1">
      <alignment horizontal="right"/>
    </xf>
    <xf numFmtId="0" fontId="47" fillId="0" borderId="0" xfId="0" applyFont="1" applyAlignment="1">
      <alignment horizontal="center"/>
    </xf>
    <xf numFmtId="0" fontId="48" fillId="0" borderId="0" xfId="0" applyNumberFormat="1" applyFont="1" applyAlignment="1">
      <alignment horizontal="right"/>
    </xf>
    <xf numFmtId="0" fontId="49" fillId="0" borderId="0" xfId="0" applyNumberFormat="1" applyFont="1" applyAlignment="1">
      <alignment horizontal="right"/>
    </xf>
    <xf numFmtId="0" fontId="50" fillId="0" borderId="0" xfId="0" applyNumberFormat="1" applyFont="1" applyAlignment="1">
      <alignment horizontal="right"/>
    </xf>
    <xf numFmtId="0" fontId="51" fillId="0" borderId="0" xfId="0" applyNumberFormat="1" applyFont="1" applyAlignment="1">
      <alignment horizontal="right"/>
    </xf>
    <xf numFmtId="0" fontId="52" fillId="0" borderId="0" xfId="0" applyNumberFormat="1" applyFont="1" applyAlignment="1">
      <alignment horizontal="right"/>
    </xf>
    <xf numFmtId="0" fontId="53" fillId="0" borderId="0" xfId="0" applyNumberFormat="1" applyFont="1" applyAlignment="1">
      <alignment horizontal="right"/>
    </xf>
    <xf numFmtId="166" fontId="54" fillId="0" borderId="0" xfId="0" applyNumberFormat="1" applyFont="1" applyAlignment="1">
      <alignment horizontal="right"/>
    </xf>
    <xf numFmtId="166" fontId="55" fillId="0" borderId="0" xfId="0" applyNumberFormat="1" applyFont="1" applyAlignment="1">
      <alignment horizontal="right"/>
    </xf>
    <xf numFmtId="166" fontId="56" fillId="0" borderId="0" xfId="0" applyNumberFormat="1" applyFont="1" applyAlignment="1">
      <alignment horizontal="right"/>
    </xf>
    <xf numFmtId="166" fontId="57" fillId="0" borderId="0" xfId="0" applyNumberFormat="1" applyFont="1" applyAlignment="1">
      <alignment horizontal="right"/>
    </xf>
    <xf numFmtId="166" fontId="58" fillId="0" borderId="0" xfId="0" applyNumberFormat="1" applyFont="1" applyAlignment="1">
      <alignment horizontal="right"/>
    </xf>
    <xf numFmtId="166" fontId="59" fillId="0" borderId="0" xfId="0" applyNumberFormat="1" applyFont="1" applyAlignment="1">
      <alignment horizontal="right"/>
    </xf>
    <xf numFmtId="0" fontId="60" fillId="0" borderId="0" xfId="0" applyFont="1" applyAlignment="1">
      <alignment horizontal="left" indent="1"/>
    </xf>
    <xf numFmtId="170" fontId="61" fillId="0" borderId="6" xfId="0" applyNumberFormat="1" applyFont="1" applyBorder="1" applyAlignment="1">
      <alignment horizontal="right"/>
    </xf>
    <xf numFmtId="170" fontId="62" fillId="0" borderId="6" xfId="0" applyNumberFormat="1" applyFont="1" applyBorder="1" applyAlignment="1">
      <alignment horizontal="right"/>
    </xf>
    <xf numFmtId="164" fontId="63" fillId="0" borderId="0" xfId="0" applyNumberFormat="1" applyFont="1" applyAlignment="1">
      <alignment horizontal="right"/>
    </xf>
    <xf numFmtId="170" fontId="64" fillId="0" borderId="6" xfId="0" applyNumberFormat="1" applyFont="1" applyBorder="1" applyAlignment="1">
      <alignment horizontal="right"/>
    </xf>
    <xf numFmtId="170" fontId="65" fillId="0" borderId="6" xfId="0" applyNumberFormat="1" applyFont="1" applyBorder="1" applyAlignment="1">
      <alignment horizontal="right"/>
    </xf>
    <xf numFmtId="164" fontId="66" fillId="0" borderId="0" xfId="0" applyNumberFormat="1" applyFont="1" applyAlignment="1">
      <alignment horizontal="right"/>
    </xf>
    <xf numFmtId="0" fontId="67" fillId="0" borderId="0" xfId="0" applyFont="1" applyAlignment="1">
      <alignment horizontal="center"/>
    </xf>
    <xf numFmtId="0" fontId="68" fillId="0" borderId="0" xfId="0" applyNumberFormat="1" applyFont="1" applyAlignment="1">
      <alignment horizontal="right"/>
    </xf>
    <xf numFmtId="0" fontId="69" fillId="0" borderId="0" xfId="0" applyNumberFormat="1" applyFont="1" applyAlignment="1">
      <alignment horizontal="right"/>
    </xf>
    <xf numFmtId="0" fontId="70" fillId="0" borderId="0" xfId="0" applyNumberFormat="1" applyFont="1" applyAlignment="1">
      <alignment horizontal="right"/>
    </xf>
    <xf numFmtId="0" fontId="71" fillId="0" borderId="0" xfId="0" applyNumberFormat="1" applyFont="1" applyAlignment="1">
      <alignment horizontal="right"/>
    </xf>
    <xf numFmtId="0" fontId="72" fillId="0" borderId="0" xfId="0" applyNumberFormat="1" applyFont="1" applyAlignment="1">
      <alignment horizontal="right"/>
    </xf>
    <xf numFmtId="0" fontId="73" fillId="0" borderId="0" xfId="0" applyNumberFormat="1" applyFont="1" applyAlignment="1">
      <alignment horizontal="right"/>
    </xf>
    <xf numFmtId="37" fontId="74" fillId="0" borderId="3" xfId="0" applyNumberFormat="1" applyFont="1" applyBorder="1" applyAlignment="1">
      <alignment horizontal="right"/>
    </xf>
    <xf numFmtId="37" fontId="75" fillId="0" borderId="3" xfId="0" applyNumberFormat="1" applyFont="1" applyBorder="1" applyAlignment="1">
      <alignment horizontal="right"/>
    </xf>
    <xf numFmtId="164" fontId="76" fillId="0" borderId="0" xfId="0" applyNumberFormat="1" applyFont="1" applyAlignment="1">
      <alignment horizontal="right"/>
    </xf>
    <xf numFmtId="37" fontId="77" fillId="0" borderId="3" xfId="0" applyNumberFormat="1" applyFont="1" applyBorder="1" applyAlignment="1">
      <alignment horizontal="right"/>
    </xf>
    <xf numFmtId="37" fontId="78" fillId="0" borderId="3" xfId="0" applyNumberFormat="1" applyFont="1" applyBorder="1" applyAlignment="1">
      <alignment horizontal="right"/>
    </xf>
    <xf numFmtId="164" fontId="79" fillId="0" borderId="0" xfId="0" applyNumberFormat="1" applyFont="1" applyAlignment="1">
      <alignment horizontal="right"/>
    </xf>
    <xf numFmtId="0" fontId="80" fillId="0" borderId="0" xfId="0" applyFont="1" applyAlignment="1">
      <alignment horizontal="left" indent="1"/>
    </xf>
    <xf numFmtId="37" fontId="81" fillId="0" borderId="6" xfId="0" applyNumberFormat="1" applyFont="1" applyBorder="1" applyAlignment="1">
      <alignment horizontal="right"/>
    </xf>
    <xf numFmtId="37" fontId="82" fillId="0" borderId="6" xfId="0" applyNumberFormat="1" applyFont="1" applyBorder="1" applyAlignment="1">
      <alignment horizontal="right"/>
    </xf>
    <xf numFmtId="164" fontId="83" fillId="0" borderId="0" xfId="0" applyNumberFormat="1" applyFont="1" applyAlignment="1">
      <alignment horizontal="right"/>
    </xf>
    <xf numFmtId="37" fontId="84" fillId="0" borderId="6" xfId="0" applyNumberFormat="1" applyFont="1" applyBorder="1" applyAlignment="1">
      <alignment horizontal="right"/>
    </xf>
    <xf numFmtId="37" fontId="85" fillId="0" borderId="6" xfId="0" applyNumberFormat="1" applyFont="1" applyBorder="1" applyAlignment="1">
      <alignment horizontal="right"/>
    </xf>
    <xf numFmtId="164" fontId="86" fillId="0" borderId="0" xfId="0" applyNumberFormat="1" applyFont="1" applyAlignment="1">
      <alignment horizontal="right"/>
    </xf>
    <xf numFmtId="171" fontId="87" fillId="0" borderId="5" xfId="0" applyNumberFormat="1" applyFont="1" applyBorder="1" applyAlignment="1">
      <alignment horizontal="right"/>
    </xf>
    <xf numFmtId="171" fontId="88" fillId="0" borderId="5" xfId="0" applyNumberFormat="1" applyFont="1" applyBorder="1" applyAlignment="1">
      <alignment horizontal="right"/>
    </xf>
    <xf numFmtId="164" fontId="89" fillId="0" borderId="0" xfId="0" applyNumberFormat="1" applyFont="1" applyAlignment="1">
      <alignment horizontal="right"/>
    </xf>
    <xf numFmtId="166" fontId="90" fillId="0" borderId="5" xfId="0" applyNumberFormat="1" applyFont="1" applyBorder="1" applyAlignment="1">
      <alignment horizontal="right"/>
    </xf>
    <xf numFmtId="166" fontId="91" fillId="0" borderId="5" xfId="0" applyNumberFormat="1" applyFont="1" applyBorder="1" applyAlignment="1">
      <alignment horizontal="right"/>
    </xf>
    <xf numFmtId="166" fontId="92" fillId="0" borderId="0" xfId="0" applyNumberFormat="1" applyFont="1" applyAlignment="1">
      <alignment horizontal="right"/>
    </xf>
    <xf numFmtId="0" fontId="93" fillId="0" borderId="0" xfId="0" applyFont="1" applyAlignment="1">
      <alignment horizontal="center"/>
    </xf>
    <xf numFmtId="0" fontId="94" fillId="0" borderId="0" xfId="0" applyNumberFormat="1" applyFont="1" applyAlignment="1">
      <alignment horizontal="right"/>
    </xf>
    <xf numFmtId="0" fontId="95" fillId="0" borderId="0" xfId="0" applyNumberFormat="1" applyFont="1" applyAlignment="1">
      <alignment horizontal="right"/>
    </xf>
    <xf numFmtId="0" fontId="96" fillId="0" borderId="0" xfId="0" applyNumberFormat="1" applyFont="1" applyAlignment="1">
      <alignment horizontal="right"/>
    </xf>
    <xf numFmtId="0" fontId="97" fillId="0" borderId="0" xfId="0" applyNumberFormat="1" applyFont="1" applyAlignment="1">
      <alignment horizontal="right"/>
    </xf>
    <xf numFmtId="0" fontId="98" fillId="0" borderId="0" xfId="0" applyNumberFormat="1" applyFont="1" applyAlignment="1">
      <alignment horizontal="right"/>
    </xf>
    <xf numFmtId="0" fontId="99" fillId="0" borderId="0" xfId="0" applyNumberFormat="1" applyFont="1" applyAlignment="1">
      <alignment horizontal="right"/>
    </xf>
    <xf numFmtId="0" fontId="100" fillId="0" borderId="0" xfId="0" applyFont="1" applyAlignment="1">
      <alignment horizontal="center"/>
    </xf>
    <xf numFmtId="0" fontId="101" fillId="0" borderId="0" xfId="0" applyNumberFormat="1" applyFont="1" applyAlignment="1">
      <alignment horizontal="right"/>
    </xf>
    <xf numFmtId="0" fontId="102" fillId="0" borderId="0" xfId="0" applyNumberFormat="1" applyFont="1" applyAlignment="1">
      <alignment horizontal="right"/>
    </xf>
    <xf numFmtId="0" fontId="103" fillId="0" borderId="0" xfId="0" applyNumberFormat="1" applyFont="1" applyAlignment="1">
      <alignment horizontal="right"/>
    </xf>
    <xf numFmtId="0" fontId="104" fillId="0" borderId="0" xfId="0" applyNumberFormat="1" applyFont="1" applyAlignment="1">
      <alignment horizontal="right"/>
    </xf>
    <xf numFmtId="0" fontId="105" fillId="0" borderId="0" xfId="0" applyNumberFormat="1" applyFont="1" applyAlignment="1">
      <alignment horizontal="right"/>
    </xf>
    <xf numFmtId="0" fontId="106" fillId="0" borderId="0" xfId="0" applyNumberFormat="1" applyFont="1" applyAlignment="1">
      <alignment horizontal="right"/>
    </xf>
    <xf numFmtId="0" fontId="107" fillId="0" borderId="0" xfId="0" applyFont="1" applyAlignment="1">
      <alignment horizontal="left" indent="1"/>
    </xf>
    <xf numFmtId="170" fontId="108" fillId="0" borderId="6" xfId="0" applyNumberFormat="1" applyFont="1" applyBorder="1" applyAlignment="1">
      <alignment horizontal="right"/>
    </xf>
    <xf numFmtId="170" fontId="109" fillId="0" borderId="6" xfId="0" applyNumberFormat="1" applyFont="1" applyBorder="1" applyAlignment="1">
      <alignment horizontal="right"/>
    </xf>
    <xf numFmtId="165" fontId="110" fillId="0" borderId="0" xfId="0" applyNumberFormat="1" applyFont="1" applyAlignment="1">
      <alignment horizontal="right"/>
    </xf>
    <xf numFmtId="170" fontId="111" fillId="0" borderId="6" xfId="0" applyNumberFormat="1" applyFont="1" applyBorder="1" applyAlignment="1">
      <alignment horizontal="right"/>
    </xf>
    <xf numFmtId="170" fontId="112" fillId="0" borderId="6" xfId="0" applyNumberFormat="1" applyFont="1" applyBorder="1" applyAlignment="1">
      <alignment horizontal="right"/>
    </xf>
    <xf numFmtId="165" fontId="113" fillId="0" borderId="0" xfId="0" applyNumberFormat="1" applyFont="1" applyAlignment="1">
      <alignment horizontal="right"/>
    </xf>
    <xf numFmtId="170" fontId="114" fillId="0" borderId="0" xfId="0" applyNumberFormat="1" applyFont="1" applyAlignment="1">
      <alignment horizontal="right"/>
    </xf>
    <xf numFmtId="170" fontId="115" fillId="0" borderId="0" xfId="0" applyNumberFormat="1" applyFont="1" applyAlignment="1">
      <alignment horizontal="right"/>
    </xf>
    <xf numFmtId="165" fontId="116" fillId="0" borderId="0" xfId="0" applyNumberFormat="1" applyFont="1" applyAlignment="1">
      <alignment horizontal="right"/>
    </xf>
    <xf numFmtId="170" fontId="117" fillId="0" borderId="0" xfId="0" applyNumberFormat="1" applyFont="1" applyAlignment="1">
      <alignment horizontal="right"/>
    </xf>
    <xf numFmtId="170" fontId="118" fillId="0" borderId="0" xfId="0" applyNumberFormat="1" applyFont="1" applyAlignment="1">
      <alignment horizontal="right"/>
    </xf>
    <xf numFmtId="165" fontId="119" fillId="0" borderId="0" xfId="0" applyNumberFormat="1" applyFont="1" applyAlignment="1">
      <alignment horizontal="right"/>
    </xf>
    <xf numFmtId="171" fontId="120" fillId="0" borderId="0" xfId="0" applyNumberFormat="1" applyFont="1" applyAlignment="1">
      <alignment horizontal="right"/>
    </xf>
    <xf numFmtId="171" fontId="121" fillId="0" borderId="0" xfId="0" applyNumberFormat="1" applyFont="1" applyAlignment="1">
      <alignment horizontal="right"/>
    </xf>
    <xf numFmtId="166" fontId="122" fillId="0" borderId="0" xfId="0" applyNumberFormat="1" applyFont="1" applyAlignment="1">
      <alignment horizontal="right"/>
    </xf>
    <xf numFmtId="166" fontId="123" fillId="0" borderId="0" xfId="0" applyNumberFormat="1" applyFont="1" applyAlignment="1">
      <alignment horizontal="right"/>
    </xf>
    <xf numFmtId="166" fontId="124" fillId="0" borderId="0" xfId="0" applyNumberFormat="1" applyFont="1" applyAlignment="1">
      <alignment horizontal="right"/>
    </xf>
    <xf numFmtId="166" fontId="125" fillId="0" borderId="0" xfId="0" applyNumberFormat="1" applyFont="1" applyAlignment="1">
      <alignment horizontal="right"/>
    </xf>
    <xf numFmtId="170" fontId="126" fillId="0" borderId="6" xfId="0" applyNumberFormat="1" applyFont="1" applyBorder="1" applyAlignment="1">
      <alignment horizontal="right"/>
    </xf>
    <xf numFmtId="170" fontId="127" fillId="0" borderId="6" xfId="0" applyNumberFormat="1" applyFont="1" applyBorder="1" applyAlignment="1">
      <alignment horizontal="right"/>
    </xf>
    <xf numFmtId="165" fontId="128" fillId="0" borderId="0" xfId="0" applyNumberFormat="1" applyFont="1" applyAlignment="1">
      <alignment horizontal="right"/>
    </xf>
    <xf numFmtId="170" fontId="129" fillId="0" borderId="6" xfId="0" applyNumberFormat="1" applyFont="1" applyBorder="1" applyAlignment="1">
      <alignment horizontal="right"/>
    </xf>
    <xf numFmtId="170" fontId="130" fillId="0" borderId="6" xfId="0" applyNumberFormat="1" applyFont="1" applyBorder="1" applyAlignment="1">
      <alignment horizontal="right"/>
    </xf>
    <xf numFmtId="165" fontId="131" fillId="0" borderId="0" xfId="0" applyNumberFormat="1" applyFont="1" applyAlignment="1">
      <alignment horizontal="right"/>
    </xf>
    <xf numFmtId="170" fontId="132" fillId="0" borderId="0" xfId="0" applyNumberFormat="1" applyFont="1" applyAlignment="1">
      <alignment horizontal="right"/>
    </xf>
    <xf numFmtId="170" fontId="133" fillId="0" borderId="0" xfId="0" applyNumberFormat="1" applyFont="1" applyAlignment="1">
      <alignment horizontal="right"/>
    </xf>
    <xf numFmtId="165" fontId="134" fillId="0" borderId="0" xfId="0" applyNumberFormat="1" applyFont="1" applyAlignment="1">
      <alignment horizontal="right"/>
    </xf>
    <xf numFmtId="170" fontId="135" fillId="0" borderId="0" xfId="0" applyNumberFormat="1" applyFont="1" applyAlignment="1">
      <alignment horizontal="right"/>
    </xf>
    <xf numFmtId="170" fontId="136" fillId="0" borderId="0" xfId="0" applyNumberFormat="1" applyFont="1" applyAlignment="1">
      <alignment horizontal="right"/>
    </xf>
    <xf numFmtId="165" fontId="137" fillId="0" borderId="0" xfId="0" applyNumberFormat="1" applyFont="1" applyAlignment="1">
      <alignment horizontal="right"/>
    </xf>
    <xf numFmtId="37" fontId="138" fillId="0" borderId="0" xfId="0" applyNumberFormat="1" applyFont="1" applyAlignment="1">
      <alignment horizontal="right"/>
    </xf>
    <xf numFmtId="37" fontId="139" fillId="0" borderId="0" xfId="0" applyNumberFormat="1" applyFont="1" applyAlignment="1">
      <alignment horizontal="right"/>
    </xf>
    <xf numFmtId="164" fontId="140" fillId="0" borderId="0" xfId="0" applyNumberFormat="1" applyFont="1" applyAlignment="1">
      <alignment horizontal="right"/>
    </xf>
    <xf numFmtId="37" fontId="141" fillId="0" borderId="0" xfId="0" applyNumberFormat="1" applyFont="1" applyAlignment="1">
      <alignment horizontal="right"/>
    </xf>
    <xf numFmtId="37" fontId="142" fillId="0" borderId="0" xfId="0" applyNumberFormat="1" applyFont="1" applyAlignment="1">
      <alignment horizontal="right"/>
    </xf>
    <xf numFmtId="164" fontId="143" fillId="0" borderId="0" xfId="0" applyNumberFormat="1" applyFont="1" applyAlignment="1">
      <alignment horizontal="right"/>
    </xf>
    <xf numFmtId="37" fontId="144" fillId="0" borderId="0" xfId="0" applyNumberFormat="1" applyFont="1" applyAlignment="1">
      <alignment horizontal="right"/>
    </xf>
    <xf numFmtId="37" fontId="145" fillId="0" borderId="0" xfId="0" applyNumberFormat="1" applyFont="1" applyAlignment="1">
      <alignment horizontal="right"/>
    </xf>
    <xf numFmtId="164" fontId="146" fillId="0" borderId="0" xfId="0" applyNumberFormat="1" applyFont="1" applyAlignment="1">
      <alignment horizontal="right"/>
    </xf>
    <xf numFmtId="37" fontId="147" fillId="0" borderId="0" xfId="0" applyNumberFormat="1" applyFont="1" applyAlignment="1">
      <alignment horizontal="right"/>
    </xf>
    <xf numFmtId="37" fontId="148" fillId="0" borderId="0" xfId="0" applyNumberFormat="1" applyFont="1" applyAlignment="1">
      <alignment horizontal="right"/>
    </xf>
    <xf numFmtId="164" fontId="149" fillId="0" borderId="0" xfId="0" applyNumberFormat="1" applyFont="1" applyAlignment="1">
      <alignment horizontal="right"/>
    </xf>
    <xf numFmtId="0" fontId="150" fillId="0" borderId="0" xfId="0" applyFont="1" applyAlignment="1">
      <alignment horizontal="left" indent="1"/>
    </xf>
    <xf numFmtId="170" fontId="151" fillId="0" borderId="6" xfId="0" applyNumberFormat="1" applyFont="1" applyBorder="1" applyAlignment="1">
      <alignment horizontal="right"/>
    </xf>
    <xf numFmtId="170" fontId="152" fillId="0" borderId="6" xfId="0" applyNumberFormat="1" applyFont="1" applyBorder="1" applyAlignment="1">
      <alignment horizontal="right"/>
    </xf>
    <xf numFmtId="165" fontId="153" fillId="0" borderId="0" xfId="0" applyNumberFormat="1" applyFont="1" applyAlignment="1">
      <alignment horizontal="right"/>
    </xf>
    <xf numFmtId="170" fontId="154" fillId="0" borderId="6" xfId="0" applyNumberFormat="1" applyFont="1" applyBorder="1" applyAlignment="1">
      <alignment horizontal="right"/>
    </xf>
    <xf numFmtId="170" fontId="155" fillId="0" borderId="6" xfId="0" applyNumberFormat="1" applyFont="1" applyBorder="1" applyAlignment="1">
      <alignment horizontal="right"/>
    </xf>
    <xf numFmtId="165" fontId="156" fillId="0" borderId="0" xfId="0" applyNumberFormat="1" applyFont="1" applyAlignment="1">
      <alignment horizontal="right"/>
    </xf>
    <xf numFmtId="0" fontId="157" fillId="0" borderId="0" xfId="0" applyFont="1" applyAlignment="1">
      <alignment horizontal="center"/>
    </xf>
    <xf numFmtId="0" fontId="158" fillId="0" borderId="0" xfId="0" applyNumberFormat="1" applyFont="1" applyAlignment="1">
      <alignment horizontal="right"/>
    </xf>
    <xf numFmtId="0" fontId="159" fillId="0" borderId="0" xfId="0" applyNumberFormat="1" applyFont="1" applyAlignment="1">
      <alignment horizontal="right"/>
    </xf>
    <xf numFmtId="0" fontId="160" fillId="0" borderId="0" xfId="0" applyNumberFormat="1" applyFont="1" applyAlignment="1">
      <alignment horizontal="right"/>
    </xf>
    <xf numFmtId="0" fontId="161" fillId="0" borderId="0" xfId="0" applyNumberFormat="1" applyFont="1" applyAlignment="1">
      <alignment horizontal="right"/>
    </xf>
    <xf numFmtId="0" fontId="162" fillId="0" borderId="0" xfId="0" applyNumberFormat="1" applyFont="1" applyAlignment="1">
      <alignment horizontal="right"/>
    </xf>
    <xf numFmtId="0" fontId="163" fillId="0" borderId="0" xfId="0" applyNumberFormat="1" applyFont="1" applyAlignment="1">
      <alignment horizontal="right"/>
    </xf>
    <xf numFmtId="170" fontId="164" fillId="0" borderId="0" xfId="0" applyNumberFormat="1" applyFont="1" applyAlignment="1">
      <alignment horizontal="right"/>
    </xf>
    <xf numFmtId="166" fontId="165" fillId="0" borderId="0" xfId="0" applyNumberFormat="1" applyFont="1" applyAlignment="1">
      <alignment horizontal="right"/>
    </xf>
    <xf numFmtId="166" fontId="166" fillId="0" borderId="0" xfId="0" applyNumberFormat="1" applyFont="1" applyAlignment="1">
      <alignment horizontal="right"/>
    </xf>
    <xf numFmtId="166" fontId="167" fillId="0" borderId="0" xfId="0" applyNumberFormat="1" applyFont="1" applyAlignment="1">
      <alignment horizontal="right"/>
    </xf>
    <xf numFmtId="166" fontId="168" fillId="0" borderId="0" xfId="0" applyNumberFormat="1" applyFont="1" applyAlignment="1">
      <alignment horizontal="right"/>
    </xf>
    <xf numFmtId="166" fontId="169" fillId="0" borderId="0" xfId="0" applyNumberFormat="1" applyFont="1" applyAlignment="1">
      <alignment horizontal="right"/>
    </xf>
    <xf numFmtId="170" fontId="170" fillId="0" borderId="0" xfId="0" applyNumberFormat="1" applyFont="1" applyAlignment="1">
      <alignment horizontal="right"/>
    </xf>
    <xf numFmtId="166" fontId="171" fillId="0" borderId="0" xfId="0" applyNumberFormat="1" applyFont="1" applyAlignment="1">
      <alignment horizontal="right"/>
    </xf>
    <xf numFmtId="166" fontId="172" fillId="0" borderId="0" xfId="0" applyNumberFormat="1" applyFont="1" applyAlignment="1">
      <alignment horizontal="right"/>
    </xf>
    <xf numFmtId="166" fontId="173" fillId="0" borderId="0" xfId="0" applyNumberFormat="1" applyFont="1" applyAlignment="1">
      <alignment horizontal="right"/>
    </xf>
    <xf numFmtId="166" fontId="174" fillId="0" borderId="0" xfId="0" applyNumberFormat="1" applyFont="1" applyAlignment="1">
      <alignment horizontal="right"/>
    </xf>
    <xf numFmtId="166" fontId="175" fillId="0" borderId="0" xfId="0" applyNumberFormat="1" applyFont="1" applyAlignment="1">
      <alignment horizontal="right"/>
    </xf>
    <xf numFmtId="170" fontId="176" fillId="0" borderId="0" xfId="0" applyNumberFormat="1" applyFont="1" applyAlignment="1">
      <alignment horizontal="right"/>
    </xf>
    <xf numFmtId="166" fontId="177" fillId="0" borderId="0" xfId="0" applyNumberFormat="1" applyFont="1" applyAlignment="1">
      <alignment horizontal="right"/>
    </xf>
    <xf numFmtId="166" fontId="178" fillId="0" borderId="0" xfId="0" applyNumberFormat="1" applyFont="1" applyAlignment="1">
      <alignment horizontal="right"/>
    </xf>
    <xf numFmtId="166" fontId="179" fillId="0" borderId="0" xfId="0" applyNumberFormat="1" applyFont="1" applyAlignment="1">
      <alignment horizontal="right"/>
    </xf>
    <xf numFmtId="166" fontId="180" fillId="0" borderId="0" xfId="0" applyNumberFormat="1" applyFont="1" applyAlignment="1">
      <alignment horizontal="right"/>
    </xf>
    <xf numFmtId="166" fontId="181" fillId="0" borderId="0" xfId="0" applyNumberFormat="1" applyFont="1" applyAlignment="1">
      <alignment horizontal="right"/>
    </xf>
    <xf numFmtId="170" fontId="182" fillId="0" borderId="0" xfId="0" applyNumberFormat="1" applyFont="1" applyAlignment="1">
      <alignment horizontal="right"/>
    </xf>
    <xf numFmtId="166" fontId="183" fillId="0" borderId="0" xfId="0" applyNumberFormat="1" applyFont="1" applyAlignment="1">
      <alignment horizontal="right"/>
    </xf>
    <xf numFmtId="166" fontId="184" fillId="0" borderId="0" xfId="0" applyNumberFormat="1" applyFont="1" applyAlignment="1">
      <alignment horizontal="right"/>
    </xf>
    <xf numFmtId="166" fontId="185" fillId="0" borderId="0" xfId="0" applyNumberFormat="1" applyFont="1" applyAlignment="1">
      <alignment horizontal="right"/>
    </xf>
    <xf numFmtId="166" fontId="186" fillId="0" borderId="0" xfId="0" applyNumberFormat="1" applyFont="1" applyAlignment="1">
      <alignment horizontal="right"/>
    </xf>
    <xf numFmtId="166" fontId="187" fillId="0" borderId="0" xfId="0" applyNumberFormat="1" applyFont="1" applyAlignment="1">
      <alignment horizontal="right"/>
    </xf>
    <xf numFmtId="171" fontId="188" fillId="0" borderId="0" xfId="0" applyNumberFormat="1" applyFont="1" applyAlignment="1">
      <alignment horizontal="right"/>
    </xf>
    <xf numFmtId="166" fontId="189" fillId="0" borderId="0" xfId="0" applyNumberFormat="1" applyFont="1" applyAlignment="1">
      <alignment horizontal="right"/>
    </xf>
    <xf numFmtId="166" fontId="190" fillId="0" borderId="0" xfId="0" applyNumberFormat="1" applyFont="1" applyAlignment="1">
      <alignment horizontal="right"/>
    </xf>
    <xf numFmtId="166" fontId="191" fillId="0" borderId="0" xfId="0" applyNumberFormat="1" applyFont="1" applyAlignment="1">
      <alignment horizontal="right"/>
    </xf>
    <xf numFmtId="166" fontId="192" fillId="0" borderId="0" xfId="0" applyNumberFormat="1" applyFont="1" applyAlignment="1">
      <alignment horizontal="right"/>
    </xf>
    <xf numFmtId="166" fontId="193" fillId="0" borderId="0" xfId="0" applyNumberFormat="1" applyFont="1" applyAlignment="1">
      <alignment horizontal="right"/>
    </xf>
    <xf numFmtId="171" fontId="194" fillId="0" borderId="0" xfId="0" applyNumberFormat="1" applyFont="1" applyAlignment="1">
      <alignment horizontal="right"/>
    </xf>
    <xf numFmtId="166" fontId="195" fillId="0" borderId="0" xfId="0" applyNumberFormat="1" applyFont="1" applyAlignment="1">
      <alignment horizontal="right"/>
    </xf>
    <xf numFmtId="166" fontId="196" fillId="0" borderId="0" xfId="0" applyNumberFormat="1" applyFont="1" applyAlignment="1">
      <alignment horizontal="right"/>
    </xf>
    <xf numFmtId="166" fontId="197" fillId="0" borderId="0" xfId="0" applyNumberFormat="1" applyFont="1" applyAlignment="1">
      <alignment horizontal="right"/>
    </xf>
    <xf numFmtId="166" fontId="198" fillId="0" borderId="0" xfId="0" applyNumberFormat="1" applyFont="1" applyAlignment="1">
      <alignment horizontal="right"/>
    </xf>
    <xf numFmtId="166" fontId="199" fillId="0" borderId="0" xfId="0" applyNumberFormat="1" applyFont="1" applyAlignment="1">
      <alignment horizontal="right"/>
    </xf>
    <xf numFmtId="171" fontId="200" fillId="0" borderId="0" xfId="0" applyNumberFormat="1" applyFont="1" applyAlignment="1">
      <alignment horizontal="right"/>
    </xf>
    <xf numFmtId="166" fontId="201" fillId="0" borderId="0" xfId="0" applyNumberFormat="1" applyFont="1" applyAlignment="1">
      <alignment horizontal="right"/>
    </xf>
    <xf numFmtId="166" fontId="202" fillId="0" borderId="0" xfId="0" applyNumberFormat="1" applyFont="1" applyAlignment="1">
      <alignment horizontal="right"/>
    </xf>
    <xf numFmtId="166" fontId="203" fillId="0" borderId="0" xfId="0" applyNumberFormat="1" applyFont="1" applyAlignment="1">
      <alignment horizontal="right"/>
    </xf>
    <xf numFmtId="166" fontId="204" fillId="0" borderId="0" xfId="0" applyNumberFormat="1" applyFont="1" applyAlignment="1">
      <alignment horizontal="right"/>
    </xf>
    <xf numFmtId="166" fontId="205" fillId="0" borderId="0" xfId="0" applyNumberFormat="1" applyFont="1" applyAlignment="1">
      <alignment horizontal="right"/>
    </xf>
    <xf numFmtId="171" fontId="206" fillId="0" borderId="0" xfId="0" applyNumberFormat="1" applyFont="1" applyAlignment="1">
      <alignment horizontal="right"/>
    </xf>
    <xf numFmtId="166" fontId="207" fillId="0" borderId="0" xfId="0" applyNumberFormat="1" applyFont="1" applyAlignment="1">
      <alignment horizontal="right"/>
    </xf>
    <xf numFmtId="166" fontId="208" fillId="0" borderId="0" xfId="0" applyNumberFormat="1" applyFont="1" applyAlignment="1">
      <alignment horizontal="right"/>
    </xf>
    <xf numFmtId="166" fontId="209" fillId="0" borderId="0" xfId="0" applyNumberFormat="1" applyFont="1" applyAlignment="1">
      <alignment horizontal="right"/>
    </xf>
    <xf numFmtId="166" fontId="210" fillId="0" borderId="0" xfId="0" applyNumberFormat="1" applyFont="1" applyAlignment="1">
      <alignment horizontal="right"/>
    </xf>
    <xf numFmtId="166" fontId="211" fillId="0" borderId="0" xfId="0" applyNumberFormat="1" applyFont="1" applyAlignment="1">
      <alignment horizontal="right"/>
    </xf>
    <xf numFmtId="171" fontId="212" fillId="0" borderId="0" xfId="0" applyNumberFormat="1" applyFont="1" applyAlignment="1">
      <alignment horizontal="right"/>
    </xf>
    <xf numFmtId="166" fontId="213" fillId="0" borderId="0" xfId="0" applyNumberFormat="1" applyFont="1" applyAlignment="1">
      <alignment horizontal="right"/>
    </xf>
    <xf numFmtId="166" fontId="214" fillId="0" borderId="0" xfId="0" applyNumberFormat="1" applyFont="1" applyAlignment="1">
      <alignment horizontal="right"/>
    </xf>
    <xf numFmtId="166" fontId="215" fillId="0" borderId="0" xfId="0" applyNumberFormat="1" applyFont="1" applyAlignment="1">
      <alignment horizontal="right"/>
    </xf>
    <xf numFmtId="166" fontId="216" fillId="0" borderId="0" xfId="0" applyNumberFormat="1" applyFont="1" applyAlignment="1">
      <alignment horizontal="right"/>
    </xf>
    <xf numFmtId="166" fontId="217" fillId="0" borderId="0" xfId="0" applyNumberFormat="1" applyFont="1" applyAlignment="1">
      <alignment horizontal="right"/>
    </xf>
    <xf numFmtId="0" fontId="218" fillId="0" borderId="0" xfId="0" applyFont="1" applyAlignment="1">
      <alignment horizontal="left" indent="1"/>
    </xf>
    <xf numFmtId="170" fontId="219" fillId="0" borderId="6" xfId="0" applyNumberFormat="1" applyFont="1" applyBorder="1" applyAlignment="1">
      <alignment horizontal="right"/>
    </xf>
    <xf numFmtId="166" fontId="220" fillId="0" borderId="0" xfId="0" applyNumberFormat="1" applyFont="1" applyAlignment="1">
      <alignment horizontal="right"/>
    </xf>
    <xf numFmtId="166" fontId="221" fillId="0" borderId="0" xfId="0" applyNumberFormat="1" applyFont="1" applyAlignment="1">
      <alignment horizontal="right"/>
    </xf>
    <xf numFmtId="166" fontId="222" fillId="0" borderId="0" xfId="0" applyNumberFormat="1" applyFont="1" applyAlignment="1">
      <alignment horizontal="right"/>
    </xf>
    <xf numFmtId="166" fontId="223" fillId="0" borderId="0" xfId="0" applyNumberFormat="1" applyFont="1" applyAlignment="1">
      <alignment horizontal="right"/>
    </xf>
    <xf numFmtId="166" fontId="224" fillId="0" borderId="0" xfId="0" applyNumberFormat="1" applyFont="1" applyAlignment="1">
      <alignment horizontal="right"/>
    </xf>
    <xf numFmtId="0" fontId="7" fillId="0" borderId="0" xfId="0" applyFont="1"/>
    <xf numFmtId="0" fontId="225" fillId="0" borderId="0" xfId="0" applyFont="1"/>
    <xf numFmtId="0" fontId="0" fillId="0" borderId="1" xfId="0" applyBorder="1"/>
    <xf numFmtId="0" fontId="226" fillId="0" borderId="0" xfId="0" applyFont="1"/>
    <xf numFmtId="0" fontId="227" fillId="0" borderId="0" xfId="0" applyFont="1" applyAlignment="1">
      <alignment horizontal="center"/>
    </xf>
    <xf numFmtId="0" fontId="228" fillId="0" borderId="4" xfId="0" applyFont="1" applyBorder="1" applyAlignment="1">
      <alignment horizontal="center" vertical="center" wrapText="1"/>
    </xf>
    <xf numFmtId="0" fontId="229" fillId="0" borderId="0" xfId="0" applyFont="1" applyAlignment="1">
      <alignment horizontal="center"/>
    </xf>
    <xf numFmtId="0" fontId="230" fillId="0" borderId="0" xfId="0" applyFont="1" applyAlignment="1">
      <alignment horizontal="left"/>
    </xf>
    <xf numFmtId="167" fontId="231" fillId="0" borderId="0" xfId="0" applyNumberFormat="1" applyFont="1" applyAlignment="1">
      <alignment horizontal="right"/>
    </xf>
    <xf numFmtId="167" fontId="232" fillId="0" borderId="0" xfId="0" applyNumberFormat="1" applyFont="1" applyAlignment="1">
      <alignment horizontal="right"/>
    </xf>
    <xf numFmtId="167" fontId="233" fillId="0" borderId="0" xfId="0" applyNumberFormat="1" applyFont="1" applyAlignment="1">
      <alignment horizontal="right"/>
    </xf>
    <xf numFmtId="167" fontId="234" fillId="0" borderId="0" xfId="0" applyNumberFormat="1" applyFont="1" applyAlignment="1">
      <alignment horizontal="right"/>
    </xf>
    <xf numFmtId="167" fontId="235" fillId="0" borderId="0" xfId="0" applyNumberFormat="1" applyFont="1" applyAlignment="1">
      <alignment horizontal="right"/>
    </xf>
    <xf numFmtId="37" fontId="236" fillId="0" borderId="0" xfId="0" applyNumberFormat="1" applyFont="1" applyAlignment="1">
      <alignment horizontal="right"/>
    </xf>
    <xf numFmtId="0" fontId="237" fillId="0" borderId="0" xfId="0" applyFont="1" applyAlignment="1">
      <alignment horizontal="left" indent="1"/>
    </xf>
    <xf numFmtId="167" fontId="238" fillId="0" borderId="0" xfId="0" applyNumberFormat="1" applyFont="1" applyAlignment="1">
      <alignment horizontal="right"/>
    </xf>
    <xf numFmtId="167" fontId="239" fillId="0" borderId="0" xfId="0" applyNumberFormat="1" applyFont="1" applyAlignment="1">
      <alignment horizontal="right"/>
    </xf>
    <xf numFmtId="167" fontId="240" fillId="0" borderId="0" xfId="0" applyNumberFormat="1" applyFont="1" applyAlignment="1">
      <alignment horizontal="right"/>
    </xf>
    <xf numFmtId="167" fontId="241" fillId="0" borderId="0" xfId="0" applyNumberFormat="1" applyFont="1" applyAlignment="1">
      <alignment horizontal="right"/>
    </xf>
    <xf numFmtId="167" fontId="242" fillId="0" borderId="0" xfId="0" applyNumberFormat="1" applyFont="1" applyAlignment="1">
      <alignment horizontal="right"/>
    </xf>
    <xf numFmtId="0" fontId="243" fillId="0" borderId="0" xfId="0" applyFont="1" applyAlignment="1">
      <alignment horizontal="left" indent="2"/>
    </xf>
    <xf numFmtId="167" fontId="244" fillId="0" borderId="0" xfId="0" applyNumberFormat="1" applyFont="1" applyAlignment="1">
      <alignment horizontal="center"/>
    </xf>
    <xf numFmtId="37" fontId="245" fillId="0" borderId="0" xfId="0" applyNumberFormat="1" applyFont="1" applyAlignment="1">
      <alignment horizontal="right"/>
    </xf>
    <xf numFmtId="37" fontId="246" fillId="0" borderId="0" xfId="0" applyNumberFormat="1" applyFont="1" applyAlignment="1">
      <alignment horizontal="right"/>
    </xf>
    <xf numFmtId="168" fontId="247" fillId="0" borderId="0" xfId="0" applyNumberFormat="1" applyFont="1" applyAlignment="1">
      <alignment horizontal="right"/>
    </xf>
    <xf numFmtId="168" fontId="248" fillId="0" borderId="0" xfId="0" applyNumberFormat="1" applyFont="1" applyAlignment="1">
      <alignment horizontal="right"/>
    </xf>
    <xf numFmtId="0" fontId="249" fillId="0" borderId="0" xfId="0" applyFont="1" applyAlignment="1">
      <alignment horizontal="left" indent="2"/>
    </xf>
    <xf numFmtId="167" fontId="250" fillId="0" borderId="0" xfId="0" applyNumberFormat="1" applyFont="1" applyAlignment="1">
      <alignment horizontal="right"/>
    </xf>
    <xf numFmtId="37" fontId="251" fillId="0" borderId="2" xfId="0" applyNumberFormat="1" applyFont="1" applyBorder="1" applyAlignment="1">
      <alignment horizontal="right"/>
    </xf>
    <xf numFmtId="37" fontId="252" fillId="0" borderId="2" xfId="0" applyNumberFormat="1" applyFont="1" applyBorder="1" applyAlignment="1">
      <alignment horizontal="right"/>
    </xf>
    <xf numFmtId="168" fontId="253" fillId="0" borderId="2" xfId="0" applyNumberFormat="1" applyFont="1" applyBorder="1" applyAlignment="1">
      <alignment horizontal="right"/>
    </xf>
    <xf numFmtId="168" fontId="254" fillId="0" borderId="2" xfId="0" applyNumberFormat="1" applyFont="1" applyBorder="1" applyAlignment="1">
      <alignment horizontal="right"/>
    </xf>
    <xf numFmtId="37" fontId="255" fillId="0" borderId="2" xfId="0" applyNumberFormat="1" applyFont="1" applyBorder="1" applyAlignment="1">
      <alignment horizontal="right"/>
    </xf>
    <xf numFmtId="0" fontId="256" fillId="0" borderId="0" xfId="0" applyFont="1" applyAlignment="1">
      <alignment horizontal="left" indent="1"/>
    </xf>
    <xf numFmtId="167" fontId="257" fillId="0" borderId="0" xfId="0" applyNumberFormat="1" applyFont="1" applyAlignment="1">
      <alignment horizontal="right"/>
    </xf>
    <xf numFmtId="37" fontId="258" fillId="0" borderId="6" xfId="0" applyNumberFormat="1" applyFont="1" applyBorder="1" applyAlignment="1">
      <alignment horizontal="right"/>
    </xf>
    <xf numFmtId="37" fontId="259" fillId="0" borderId="6" xfId="0" applyNumberFormat="1" applyFont="1" applyBorder="1" applyAlignment="1">
      <alignment horizontal="right"/>
    </xf>
    <xf numFmtId="168" fontId="260" fillId="0" borderId="6" xfId="0" applyNumberFormat="1" applyFont="1" applyBorder="1" applyAlignment="1">
      <alignment horizontal="right"/>
    </xf>
    <xf numFmtId="168" fontId="261" fillId="0" borderId="6" xfId="0" applyNumberFormat="1" applyFont="1" applyBorder="1" applyAlignment="1">
      <alignment horizontal="right"/>
    </xf>
    <xf numFmtId="37" fontId="262" fillId="0" borderId="6" xfId="0" applyNumberFormat="1" applyFont="1" applyBorder="1" applyAlignment="1">
      <alignment horizontal="right"/>
    </xf>
    <xf numFmtId="0" fontId="263" fillId="0" borderId="0" xfId="0" applyFont="1" applyAlignment="1">
      <alignment horizontal="left"/>
    </xf>
    <xf numFmtId="0" fontId="264" fillId="0" borderId="0" xfId="0" applyFont="1" applyAlignment="1">
      <alignment horizontal="left" indent="1"/>
    </xf>
    <xf numFmtId="0" fontId="265" fillId="0" borderId="0" xfId="0" applyFont="1" applyAlignment="1">
      <alignment horizontal="left" indent="2"/>
    </xf>
    <xf numFmtId="0" fontId="266" fillId="0" borderId="0" xfId="0" applyFont="1" applyAlignment="1">
      <alignment horizontal="left" indent="2"/>
    </xf>
    <xf numFmtId="0" fontId="267" fillId="0" borderId="0" xfId="0" applyFont="1" applyAlignment="1">
      <alignment horizontal="left" indent="1"/>
    </xf>
    <xf numFmtId="0" fontId="0" fillId="0" borderId="1" xfId="0" applyBorder="1"/>
    <xf numFmtId="0" fontId="268" fillId="0" borderId="0" xfId="0" applyFont="1"/>
    <xf numFmtId="0" fontId="269" fillId="0" borderId="0" xfId="0" applyFont="1" applyAlignment="1">
      <alignment horizontal="center"/>
    </xf>
    <xf numFmtId="0" fontId="270" fillId="0" borderId="4" xfId="0" applyFont="1" applyBorder="1" applyAlignment="1">
      <alignment horizontal="center" vertical="center" wrapText="1"/>
    </xf>
    <xf numFmtId="0" fontId="271" fillId="0" borderId="0" xfId="0" applyFont="1" applyAlignment="1">
      <alignment horizontal="center"/>
    </xf>
    <xf numFmtId="0" fontId="272" fillId="0" borderId="0" xfId="0" applyFont="1" applyAlignment="1">
      <alignment horizontal="left"/>
    </xf>
    <xf numFmtId="0" fontId="273" fillId="0" borderId="0" xfId="0" applyNumberFormat="1" applyFont="1" applyAlignment="1">
      <alignment horizontal="right"/>
    </xf>
    <xf numFmtId="167" fontId="274" fillId="0" borderId="0" xfId="0" applyNumberFormat="1" applyFont="1" applyAlignment="1">
      <alignment horizontal="right"/>
    </xf>
    <xf numFmtId="167" fontId="275" fillId="0" borderId="0" xfId="0" applyNumberFormat="1" applyFont="1" applyAlignment="1">
      <alignment horizontal="right"/>
    </xf>
    <xf numFmtId="167" fontId="276" fillId="0" borderId="0" xfId="0" applyNumberFormat="1" applyFont="1" applyAlignment="1">
      <alignment horizontal="right"/>
    </xf>
    <xf numFmtId="167" fontId="277" fillId="0" borderId="0" xfId="0" applyNumberFormat="1" applyFont="1" applyAlignment="1">
      <alignment horizontal="right"/>
    </xf>
    <xf numFmtId="167" fontId="278" fillId="0" borderId="0" xfId="0" applyNumberFormat="1" applyFont="1" applyAlignment="1">
      <alignment horizontal="right"/>
    </xf>
    <xf numFmtId="167" fontId="279" fillId="0" borderId="0" xfId="0" applyNumberFormat="1" applyFont="1" applyAlignment="1">
      <alignment horizontal="right"/>
    </xf>
    <xf numFmtId="167" fontId="280" fillId="0" borderId="0" xfId="0" applyNumberFormat="1" applyFont="1" applyAlignment="1">
      <alignment horizontal="right"/>
    </xf>
    <xf numFmtId="0" fontId="281" fillId="0" borderId="0" xfId="0" applyFont="1" applyAlignment="1">
      <alignment horizontal="left" indent="1"/>
    </xf>
    <xf numFmtId="167" fontId="282" fillId="0" borderId="0" xfId="0" applyNumberFormat="1" applyFont="1" applyAlignment="1">
      <alignment horizontal="right"/>
    </xf>
    <xf numFmtId="167" fontId="283" fillId="0" borderId="0" xfId="0" applyNumberFormat="1" applyFont="1" applyAlignment="1">
      <alignment horizontal="right"/>
    </xf>
    <xf numFmtId="167" fontId="284" fillId="0" borderId="0" xfId="0" applyNumberFormat="1" applyFont="1" applyAlignment="1">
      <alignment horizontal="right"/>
    </xf>
    <xf numFmtId="167" fontId="285" fillId="0" borderId="0" xfId="0" applyNumberFormat="1" applyFont="1" applyAlignment="1">
      <alignment horizontal="right"/>
    </xf>
    <xf numFmtId="167" fontId="286" fillId="0" borderId="0" xfId="0" applyNumberFormat="1" applyFont="1" applyAlignment="1">
      <alignment horizontal="right"/>
    </xf>
    <xf numFmtId="167" fontId="287" fillId="0" borderId="0" xfId="0" applyNumberFormat="1" applyFont="1" applyAlignment="1">
      <alignment horizontal="right"/>
    </xf>
    <xf numFmtId="167" fontId="288" fillId="0" borderId="0" xfId="0" applyNumberFormat="1" applyFont="1" applyAlignment="1">
      <alignment horizontal="right"/>
    </xf>
    <xf numFmtId="167" fontId="289" fillId="0" borderId="0" xfId="0" applyNumberFormat="1" applyFont="1" applyAlignment="1">
      <alignment horizontal="right"/>
    </xf>
    <xf numFmtId="167" fontId="290" fillId="0" borderId="0" xfId="0" applyNumberFormat="1" applyFont="1" applyAlignment="1">
      <alignment horizontal="right"/>
    </xf>
    <xf numFmtId="167" fontId="291" fillId="0" borderId="0" xfId="0" applyNumberFormat="1" applyFont="1" applyAlignment="1">
      <alignment horizontal="right"/>
    </xf>
    <xf numFmtId="173" fontId="292" fillId="0" borderId="0" xfId="0" applyNumberFormat="1" applyFont="1" applyAlignment="1">
      <alignment horizontal="right"/>
    </xf>
    <xf numFmtId="168" fontId="293" fillId="0" borderId="0" xfId="0" applyNumberFormat="1" applyFont="1" applyAlignment="1">
      <alignment horizontal="right"/>
    </xf>
    <xf numFmtId="37" fontId="294" fillId="0" borderId="0" xfId="0" applyNumberFormat="1" applyFont="1" applyAlignment="1">
      <alignment horizontal="right"/>
    </xf>
    <xf numFmtId="37" fontId="295" fillId="0" borderId="0" xfId="0" applyNumberFormat="1" applyFont="1" applyAlignment="1">
      <alignment horizontal="right"/>
    </xf>
    <xf numFmtId="37" fontId="296" fillId="0" borderId="0" xfId="0" applyNumberFormat="1" applyFont="1" applyAlignment="1">
      <alignment horizontal="right"/>
    </xf>
    <xf numFmtId="167" fontId="297" fillId="0" borderId="0" xfId="0" applyNumberFormat="1" applyFont="1" applyAlignment="1">
      <alignment horizontal="right"/>
    </xf>
    <xf numFmtId="167" fontId="298" fillId="0" borderId="0" xfId="0" applyNumberFormat="1" applyFont="1" applyAlignment="1">
      <alignment horizontal="right"/>
    </xf>
    <xf numFmtId="167" fontId="299" fillId="0" borderId="0" xfId="0" applyNumberFormat="1" applyFont="1" applyAlignment="1">
      <alignment horizontal="right"/>
    </xf>
    <xf numFmtId="167" fontId="300" fillId="0" borderId="0" xfId="0" applyNumberFormat="1" applyFont="1" applyAlignment="1">
      <alignment horizontal="right"/>
    </xf>
    <xf numFmtId="167" fontId="301" fillId="0" borderId="0" xfId="0" applyNumberFormat="1" applyFont="1" applyAlignment="1">
      <alignment horizontal="right"/>
    </xf>
    <xf numFmtId="167" fontId="302" fillId="0" borderId="0" xfId="0" applyNumberFormat="1" applyFont="1" applyAlignment="1">
      <alignment horizontal="right"/>
    </xf>
    <xf numFmtId="167" fontId="303" fillId="0" borderId="0" xfId="0" applyNumberFormat="1" applyFont="1" applyAlignment="1">
      <alignment horizontal="right"/>
    </xf>
    <xf numFmtId="167" fontId="304" fillId="0" borderId="2" xfId="0" applyNumberFormat="1" applyFont="1" applyBorder="1" applyAlignment="1">
      <alignment horizontal="right"/>
    </xf>
    <xf numFmtId="167" fontId="305" fillId="0" borderId="0" xfId="0" applyNumberFormat="1" applyFont="1" applyAlignment="1">
      <alignment horizontal="right"/>
    </xf>
    <xf numFmtId="167" fontId="306" fillId="0" borderId="0" xfId="0" applyNumberFormat="1" applyFont="1" applyAlignment="1">
      <alignment horizontal="right"/>
    </xf>
    <xf numFmtId="167" fontId="307" fillId="0" borderId="0" xfId="0" applyNumberFormat="1" applyFont="1" applyAlignment="1">
      <alignment horizontal="right"/>
    </xf>
    <xf numFmtId="167" fontId="308" fillId="0" borderId="0" xfId="0" applyNumberFormat="1" applyFont="1" applyAlignment="1">
      <alignment horizontal="right"/>
    </xf>
    <xf numFmtId="167" fontId="309" fillId="0" borderId="0" xfId="0" applyNumberFormat="1" applyFont="1" applyAlignment="1">
      <alignment horizontal="right"/>
    </xf>
    <xf numFmtId="37" fontId="310" fillId="0" borderId="0" xfId="0" applyNumberFormat="1" applyFont="1" applyAlignment="1">
      <alignment horizontal="right"/>
    </xf>
    <xf numFmtId="167" fontId="311" fillId="0" borderId="0" xfId="0" applyNumberFormat="1" applyFont="1" applyAlignment="1">
      <alignment horizontal="right"/>
    </xf>
    <xf numFmtId="167" fontId="312" fillId="0" borderId="2" xfId="0" applyNumberFormat="1" applyFont="1" applyBorder="1" applyAlignment="1">
      <alignment horizontal="right"/>
    </xf>
    <xf numFmtId="167" fontId="313" fillId="0" borderId="0" xfId="0" applyNumberFormat="1" applyFont="1" applyAlignment="1">
      <alignment horizontal="right"/>
    </xf>
    <xf numFmtId="167" fontId="314" fillId="0" borderId="0" xfId="0" applyNumberFormat="1" applyFont="1" applyAlignment="1">
      <alignment horizontal="right"/>
    </xf>
    <xf numFmtId="167" fontId="315" fillId="0" borderId="0" xfId="0" applyNumberFormat="1" applyFont="1" applyAlignment="1">
      <alignment horizontal="right"/>
    </xf>
    <xf numFmtId="167" fontId="316" fillId="0" borderId="0" xfId="0" applyNumberFormat="1" applyFont="1" applyAlignment="1">
      <alignment horizontal="right"/>
    </xf>
    <xf numFmtId="167" fontId="317" fillId="0" borderId="0" xfId="0" applyNumberFormat="1" applyFont="1" applyAlignment="1">
      <alignment horizontal="right"/>
    </xf>
    <xf numFmtId="167" fontId="318" fillId="0" borderId="0" xfId="0" applyNumberFormat="1" applyFont="1" applyAlignment="1">
      <alignment horizontal="right"/>
    </xf>
    <xf numFmtId="167" fontId="319" fillId="0" borderId="0" xfId="0" applyNumberFormat="1" applyFont="1" applyAlignment="1">
      <alignment horizontal="right"/>
    </xf>
    <xf numFmtId="167" fontId="320" fillId="0" borderId="2" xfId="0" applyNumberFormat="1" applyFont="1" applyBorder="1" applyAlignment="1">
      <alignment horizontal="right"/>
    </xf>
    <xf numFmtId="37" fontId="321" fillId="0" borderId="0" xfId="0" applyNumberFormat="1" applyFont="1" applyAlignment="1">
      <alignment horizontal="right"/>
    </xf>
    <xf numFmtId="37" fontId="322" fillId="0" borderId="2" xfId="0" applyNumberFormat="1" applyFont="1" applyBorder="1" applyAlignment="1">
      <alignment horizontal="right"/>
    </xf>
    <xf numFmtId="37" fontId="323" fillId="0" borderId="2" xfId="0" applyNumberFormat="1" applyFont="1" applyBorder="1" applyAlignment="1">
      <alignment horizontal="right"/>
    </xf>
    <xf numFmtId="168" fontId="324" fillId="0" borderId="2" xfId="0" applyNumberFormat="1" applyFont="1" applyBorder="1" applyAlignment="1">
      <alignment horizontal="right"/>
    </xf>
    <xf numFmtId="168" fontId="325" fillId="0" borderId="2" xfId="0" applyNumberFormat="1" applyFont="1" applyBorder="1" applyAlignment="1">
      <alignment horizontal="right"/>
    </xf>
    <xf numFmtId="37" fontId="326" fillId="0" borderId="2" xfId="0" applyNumberFormat="1" applyFont="1" applyBorder="1" applyAlignment="1">
      <alignment horizontal="right"/>
    </xf>
    <xf numFmtId="37" fontId="327" fillId="0" borderId="2" xfId="0" applyNumberFormat="1" applyFont="1" applyBorder="1" applyAlignment="1">
      <alignment horizontal="right"/>
    </xf>
    <xf numFmtId="37" fontId="328" fillId="0" borderId="2" xfId="0" applyNumberFormat="1" applyFont="1" applyBorder="1" applyAlignment="1">
      <alignment horizontal="right"/>
    </xf>
    <xf numFmtId="167" fontId="329" fillId="0" borderId="0" xfId="0" applyNumberFormat="1" applyFont="1" applyAlignment="1">
      <alignment horizontal="right"/>
    </xf>
    <xf numFmtId="169" fontId="330" fillId="0" borderId="0" xfId="0" applyNumberFormat="1" applyFont="1" applyAlignment="1">
      <alignment horizontal="right"/>
    </xf>
    <xf numFmtId="169" fontId="331" fillId="0" borderId="0" xfId="0" applyNumberFormat="1" applyFont="1" applyAlignment="1">
      <alignment horizontal="right"/>
    </xf>
    <xf numFmtId="169" fontId="332" fillId="0" borderId="0" xfId="0" applyNumberFormat="1" applyFont="1" applyAlignment="1">
      <alignment horizontal="right"/>
    </xf>
    <xf numFmtId="169" fontId="333" fillId="0" borderId="0" xfId="0" applyNumberFormat="1" applyFont="1" applyAlignment="1">
      <alignment horizontal="right"/>
    </xf>
    <xf numFmtId="169" fontId="334" fillId="0" borderId="0" xfId="0" applyNumberFormat="1" applyFont="1" applyAlignment="1">
      <alignment horizontal="right"/>
    </xf>
    <xf numFmtId="169" fontId="335" fillId="0" borderId="0" xfId="0" applyNumberFormat="1" applyFont="1" applyAlignment="1">
      <alignment horizontal="right"/>
    </xf>
    <xf numFmtId="169" fontId="336" fillId="0" borderId="0" xfId="0" applyNumberFormat="1" applyFont="1" applyAlignment="1">
      <alignment horizontal="right"/>
    </xf>
    <xf numFmtId="0" fontId="0" fillId="0" borderId="1" xfId="0" applyBorder="1"/>
    <xf numFmtId="0" fontId="337" fillId="0" borderId="0" xfId="0" applyFont="1"/>
    <xf numFmtId="0" fontId="338" fillId="0" borderId="0" xfId="0" applyFont="1" applyAlignment="1">
      <alignment horizontal="center"/>
    </xf>
    <xf numFmtId="0" fontId="339" fillId="0" borderId="4" xfId="0" applyFont="1" applyBorder="1" applyAlignment="1">
      <alignment horizontal="center" vertical="center" wrapText="1"/>
    </xf>
    <xf numFmtId="0" fontId="340" fillId="0" borderId="0" xfId="0" applyFont="1" applyAlignment="1">
      <alignment horizontal="center"/>
    </xf>
    <xf numFmtId="0" fontId="341" fillId="0" borderId="0" xfId="0" applyFont="1" applyAlignment="1">
      <alignment horizontal="left"/>
    </xf>
    <xf numFmtId="167" fontId="342" fillId="0" borderId="0" xfId="0" applyNumberFormat="1" applyFont="1" applyAlignment="1">
      <alignment horizontal="right"/>
    </xf>
    <xf numFmtId="167" fontId="343" fillId="0" borderId="0" xfId="0" applyNumberFormat="1" applyFont="1" applyAlignment="1">
      <alignment horizontal="right"/>
    </xf>
    <xf numFmtId="167" fontId="344" fillId="0" borderId="0" xfId="0" applyNumberFormat="1" applyFont="1" applyAlignment="1">
      <alignment horizontal="right"/>
    </xf>
    <xf numFmtId="170" fontId="345" fillId="0" borderId="0" xfId="0" applyNumberFormat="1" applyFont="1" applyAlignment="1">
      <alignment horizontal="right"/>
    </xf>
    <xf numFmtId="167" fontId="346" fillId="0" borderId="0" xfId="0" applyNumberFormat="1" applyFont="1" applyAlignment="1">
      <alignment horizontal="right"/>
    </xf>
    <xf numFmtId="0" fontId="347" fillId="0" borderId="0" xfId="0" applyFont="1" applyAlignment="1">
      <alignment horizontal="left" indent="1"/>
    </xf>
    <xf numFmtId="167" fontId="348" fillId="0" borderId="0" xfId="0" applyNumberFormat="1" applyFont="1" applyAlignment="1">
      <alignment horizontal="right"/>
    </xf>
    <xf numFmtId="167" fontId="349" fillId="0" borderId="0" xfId="0" applyNumberFormat="1" applyFont="1" applyAlignment="1">
      <alignment horizontal="right"/>
    </xf>
    <xf numFmtId="167" fontId="350" fillId="0" borderId="0" xfId="0" applyNumberFormat="1" applyFont="1" applyAlignment="1">
      <alignment horizontal="right"/>
    </xf>
    <xf numFmtId="167" fontId="351" fillId="0" borderId="0" xfId="0" applyNumberFormat="1" applyFont="1" applyAlignment="1">
      <alignment horizontal="right"/>
    </xf>
    <xf numFmtId="0" fontId="352" fillId="0" borderId="0" xfId="0" applyFont="1" applyAlignment="1">
      <alignment horizontal="left" indent="2"/>
    </xf>
    <xf numFmtId="0" fontId="353" fillId="0" borderId="0" xfId="0" applyNumberFormat="1" applyFont="1" applyAlignment="1">
      <alignment horizontal="center"/>
    </xf>
    <xf numFmtId="37" fontId="354" fillId="0" borderId="0" xfId="0" applyNumberFormat="1" applyFont="1" applyAlignment="1">
      <alignment horizontal="right"/>
    </xf>
    <xf numFmtId="168" fontId="355" fillId="0" borderId="0" xfId="0" applyNumberFormat="1" applyFont="1" applyAlignment="1">
      <alignment horizontal="right"/>
    </xf>
    <xf numFmtId="168" fontId="356" fillId="0" borderId="0" xfId="0" applyNumberFormat="1" applyFont="1" applyAlignment="1">
      <alignment horizontal="right"/>
    </xf>
    <xf numFmtId="0" fontId="357" fillId="0" borderId="0" xfId="0" applyFont="1" applyAlignment="1">
      <alignment horizontal="left" indent="1"/>
    </xf>
    <xf numFmtId="167" fontId="358" fillId="0" borderId="0" xfId="0" applyNumberFormat="1" applyFont="1" applyAlignment="1">
      <alignment horizontal="right"/>
    </xf>
    <xf numFmtId="37" fontId="359" fillId="0" borderId="2" xfId="0" applyNumberFormat="1" applyFont="1" applyBorder="1" applyAlignment="1">
      <alignment horizontal="right"/>
    </xf>
    <xf numFmtId="168" fontId="360" fillId="0" borderId="2" xfId="0" applyNumberFormat="1" applyFont="1" applyBorder="1" applyAlignment="1">
      <alignment horizontal="right"/>
    </xf>
    <xf numFmtId="170" fontId="361" fillId="0" borderId="2" xfId="0" applyNumberFormat="1" applyFont="1" applyBorder="1" applyAlignment="1">
      <alignment horizontal="right"/>
    </xf>
    <xf numFmtId="168" fontId="362" fillId="0" borderId="2" xfId="0" applyNumberFormat="1" applyFont="1" applyBorder="1" applyAlignment="1">
      <alignment horizontal="right"/>
    </xf>
    <xf numFmtId="0" fontId="363" fillId="0" borderId="0" xfId="0" applyFont="1" applyAlignment="1">
      <alignment horizontal="left"/>
    </xf>
    <xf numFmtId="167" fontId="364" fillId="0" borderId="0" xfId="0" applyNumberFormat="1" applyFont="1" applyAlignment="1">
      <alignment horizontal="right"/>
    </xf>
    <xf numFmtId="37" fontId="365" fillId="0" borderId="6" xfId="0" applyNumberFormat="1" applyFont="1" applyBorder="1" applyAlignment="1">
      <alignment horizontal="right"/>
    </xf>
    <xf numFmtId="168" fontId="366" fillId="0" borderId="6" xfId="0" applyNumberFormat="1" applyFont="1" applyBorder="1" applyAlignment="1">
      <alignment horizontal="right"/>
    </xf>
    <xf numFmtId="170" fontId="367" fillId="0" borderId="6" xfId="0" applyNumberFormat="1" applyFont="1" applyBorder="1" applyAlignment="1">
      <alignment horizontal="right"/>
    </xf>
    <xf numFmtId="168" fontId="368" fillId="0" borderId="6" xfId="0" applyNumberFormat="1" applyFont="1" applyBorder="1" applyAlignment="1">
      <alignment horizontal="right"/>
    </xf>
    <xf numFmtId="0" fontId="0" fillId="0" borderId="1" xfId="0" applyBorder="1"/>
    <xf numFmtId="0" fontId="369" fillId="0" borderId="0" xfId="0" applyFont="1"/>
    <xf numFmtId="0" fontId="370" fillId="0" borderId="0" xfId="0" applyFont="1" applyAlignment="1">
      <alignment horizontal="center"/>
    </xf>
    <xf numFmtId="0" fontId="371" fillId="0" borderId="4" xfId="0" applyFont="1" applyBorder="1" applyAlignment="1">
      <alignment horizontal="center" vertical="center" wrapText="1"/>
    </xf>
    <xf numFmtId="0" fontId="372" fillId="0" borderId="0" xfId="0" applyFont="1" applyAlignment="1">
      <alignment horizontal="center"/>
    </xf>
    <xf numFmtId="0" fontId="373" fillId="0" borderId="0" xfId="0" applyFont="1" applyAlignment="1">
      <alignment horizontal="left"/>
    </xf>
    <xf numFmtId="167" fontId="374" fillId="0" borderId="0" xfId="0" applyNumberFormat="1" applyFont="1" applyAlignment="1">
      <alignment horizontal="right"/>
    </xf>
    <xf numFmtId="167" fontId="375" fillId="0" borderId="0" xfId="0" applyNumberFormat="1" applyFont="1" applyAlignment="1">
      <alignment horizontal="right"/>
    </xf>
    <xf numFmtId="167" fontId="376" fillId="0" borderId="0" xfId="0" applyNumberFormat="1" applyFont="1" applyAlignment="1">
      <alignment horizontal="right"/>
    </xf>
    <xf numFmtId="170" fontId="377" fillId="0" borderId="0" xfId="0" applyNumberFormat="1" applyFont="1" applyAlignment="1">
      <alignment horizontal="right"/>
    </xf>
    <xf numFmtId="167" fontId="378" fillId="0" borderId="0" xfId="0" applyNumberFormat="1" applyFont="1" applyAlignment="1">
      <alignment horizontal="right"/>
    </xf>
    <xf numFmtId="0" fontId="379" fillId="0" borderId="0" xfId="0" applyFont="1" applyAlignment="1">
      <alignment horizontal="left" indent="1"/>
    </xf>
    <xf numFmtId="167" fontId="380" fillId="0" borderId="0" xfId="0" applyNumberFormat="1" applyFont="1" applyAlignment="1">
      <alignment horizontal="right"/>
    </xf>
    <xf numFmtId="37" fontId="381" fillId="0" borderId="0" xfId="0" applyNumberFormat="1" applyFont="1" applyAlignment="1">
      <alignment horizontal="right"/>
    </xf>
    <xf numFmtId="168" fontId="382" fillId="0" borderId="0" xfId="0" applyNumberFormat="1" applyFont="1" applyAlignment="1">
      <alignment horizontal="right"/>
    </xf>
    <xf numFmtId="168" fontId="383" fillId="0" borderId="0" xfId="0" applyNumberFormat="1" applyFont="1" applyAlignment="1">
      <alignment horizontal="right"/>
    </xf>
    <xf numFmtId="167" fontId="384" fillId="0" borderId="0" xfId="0" applyNumberFormat="1" applyFont="1" applyAlignment="1">
      <alignment horizontal="right"/>
    </xf>
    <xf numFmtId="37" fontId="385" fillId="0" borderId="2" xfId="0" applyNumberFormat="1" applyFont="1" applyBorder="1" applyAlignment="1">
      <alignment horizontal="right"/>
    </xf>
    <xf numFmtId="168" fontId="386" fillId="0" borderId="2" xfId="0" applyNumberFormat="1" applyFont="1" applyBorder="1" applyAlignment="1">
      <alignment horizontal="right"/>
    </xf>
    <xf numFmtId="170" fontId="387" fillId="0" borderId="2" xfId="0" applyNumberFormat="1" applyFont="1" applyBorder="1" applyAlignment="1">
      <alignment horizontal="right"/>
    </xf>
    <xf numFmtId="168" fontId="388" fillId="0" borderId="2" xfId="0" applyNumberFormat="1" applyFont="1" applyBorder="1" applyAlignment="1">
      <alignment horizontal="right"/>
    </xf>
    <xf numFmtId="167" fontId="389" fillId="0" borderId="0" xfId="0" applyNumberFormat="1" applyFont="1" applyAlignment="1">
      <alignment horizontal="right"/>
    </xf>
    <xf numFmtId="172" fontId="390" fillId="0" borderId="0" xfId="0" applyNumberFormat="1" applyFont="1" applyAlignment="1">
      <alignment horizontal="right"/>
    </xf>
    <xf numFmtId="172" fontId="391" fillId="0" borderId="0" xfId="0" applyNumberFormat="1" applyFont="1" applyAlignment="1">
      <alignment horizontal="right"/>
    </xf>
    <xf numFmtId="172" fontId="392" fillId="0" borderId="0" xfId="0" applyNumberFormat="1" applyFont="1" applyAlignment="1">
      <alignment horizontal="right"/>
    </xf>
    <xf numFmtId="172" fontId="39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0" fillId="0" borderId="0" xfId="0"/>
    <xf numFmtId="0" fontId="397" fillId="0" borderId="0" xfId="0" applyFont="1"/>
  </cellXfs>
  <cellStyles count="17">
    <cellStyle name="Comma 2" xfId="5"/>
    <cellStyle name="Comma 3" xfId="6"/>
    <cellStyle name="Comma 4" xfId="4"/>
    <cellStyle name="Currency 2" xfId="2"/>
    <cellStyle name="Currency 3" xfId="7"/>
    <cellStyle name="Currency 4" xfId="8"/>
    <cellStyle name="Currency 5" xfId="3"/>
    <cellStyle name="Normal" xfId="0" builtinId="0"/>
    <cellStyle name="Normal 2" xfId="1"/>
    <cellStyle name="Normal 2 2" xfId="9"/>
    <cellStyle name="Normal 2_JV09G-PPA April 2012" xfId="10"/>
    <cellStyle name="Normal 3" xfId="11"/>
    <cellStyle name="Normal 4" xfId="15"/>
    <cellStyle name="Normal 5" xfId="16"/>
    <cellStyle name="Style 1" xfId="12"/>
    <cellStyle name="Style 1 2" xfId="13"/>
    <cellStyle name="Style 1_JV09G-PPA April 201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customWidth="1"/>
    <col min="2" max="2" width="54.6640625" customWidth="1"/>
    <col min="3" max="10" width="13.6640625" customWidth="1"/>
  </cols>
  <sheetData>
    <row r="1" spans="1:10" s="398" customFormat="1" x14ac:dyDescent="0.3">
      <c r="B1" s="398" t="s">
        <v>188</v>
      </c>
    </row>
    <row r="2" spans="1:10" s="398" customFormat="1" x14ac:dyDescent="0.3">
      <c r="B2" s="398" t="s">
        <v>189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2" t="s">
        <v>55</v>
      </c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96" t="s">
        <v>9</v>
      </c>
      <c r="B8" s="396" t="s">
        <v>50</v>
      </c>
      <c r="C8" s="396" t="s">
        <v>56</v>
      </c>
      <c r="D8" s="397"/>
      <c r="E8" s="397"/>
      <c r="F8" s="397"/>
      <c r="G8" s="396" t="s">
        <v>57</v>
      </c>
      <c r="H8" s="397"/>
      <c r="I8" s="397"/>
      <c r="J8" s="396"/>
    </row>
    <row r="9" spans="1:10" x14ac:dyDescent="0.3">
      <c r="A9" s="396"/>
      <c r="B9" s="396"/>
      <c r="C9" s="4" t="s">
        <v>10</v>
      </c>
      <c r="D9" s="4" t="s">
        <v>58</v>
      </c>
      <c r="E9" s="4" t="s">
        <v>59</v>
      </c>
      <c r="F9" s="4" t="s">
        <v>60</v>
      </c>
      <c r="G9" s="4" t="s">
        <v>10</v>
      </c>
      <c r="H9" s="4" t="s">
        <v>58</v>
      </c>
      <c r="I9" s="4" t="s">
        <v>59</v>
      </c>
      <c r="J9" s="4" t="s">
        <v>60</v>
      </c>
    </row>
    <row r="10" spans="1:10" x14ac:dyDescent="0.3">
      <c r="A10" s="5" t="s">
        <v>12</v>
      </c>
      <c r="B10" s="6" t="s">
        <v>61</v>
      </c>
      <c r="C10" s="7" t="s">
        <v>50</v>
      </c>
      <c r="D10" s="8" t="s">
        <v>50</v>
      </c>
      <c r="E10" s="8" t="s">
        <v>50</v>
      </c>
      <c r="F10" s="9" t="s">
        <v>50</v>
      </c>
      <c r="G10" s="10" t="s">
        <v>50</v>
      </c>
      <c r="H10" s="11" t="s">
        <v>50</v>
      </c>
      <c r="I10" s="11" t="s">
        <v>50</v>
      </c>
      <c r="J10" s="12" t="s">
        <v>50</v>
      </c>
    </row>
    <row r="11" spans="1:10" x14ac:dyDescent="0.3">
      <c r="A11" s="5" t="s">
        <v>13</v>
      </c>
      <c r="B11" s="13" t="s">
        <v>62</v>
      </c>
      <c r="C11" s="14">
        <v>301524023.43000001</v>
      </c>
      <c r="D11" s="15">
        <v>276641046</v>
      </c>
      <c r="E11" s="15">
        <f t="shared" ref="E11:E18" si="0">C11 - D11</f>
        <v>24882977.430000007</v>
      </c>
      <c r="F11" s="16">
        <f t="shared" ref="F11:F18" si="1">IF(D11 =0,0,( C11 - D11 ) / D11 )</f>
        <v>8.9946802145911525E-2</v>
      </c>
      <c r="G11" s="17">
        <v>1581065918</v>
      </c>
      <c r="H11" s="18">
        <v>1481167515</v>
      </c>
      <c r="I11" s="18">
        <f t="shared" ref="I11:I18" si="2">G11 - H11</f>
        <v>99898403</v>
      </c>
      <c r="J11" s="19">
        <f t="shared" ref="J11:J18" si="3">IF(H11 =0,0,( G11 - H11 ) / H11 )</f>
        <v>6.7445715618466018E-2</v>
      </c>
    </row>
    <row r="12" spans="1:10" x14ac:dyDescent="0.3">
      <c r="A12" s="5" t="s">
        <v>14</v>
      </c>
      <c r="B12" s="13" t="s">
        <v>63</v>
      </c>
      <c r="C12" s="20">
        <v>0</v>
      </c>
      <c r="D12" s="21">
        <v>0</v>
      </c>
      <c r="E12" s="21">
        <f t="shared" si="0"/>
        <v>0</v>
      </c>
      <c r="F12" s="22">
        <f t="shared" si="1"/>
        <v>0</v>
      </c>
      <c r="G12" s="23">
        <v>-53435</v>
      </c>
      <c r="H12" s="24">
        <v>0</v>
      </c>
      <c r="I12" s="24">
        <f t="shared" si="2"/>
        <v>-53435</v>
      </c>
      <c r="J12" s="25">
        <f t="shared" si="3"/>
        <v>0</v>
      </c>
    </row>
    <row r="13" spans="1:10" x14ac:dyDescent="0.3">
      <c r="A13" s="5" t="s">
        <v>15</v>
      </c>
      <c r="B13" s="13" t="s">
        <v>64</v>
      </c>
      <c r="C13" s="20">
        <v>-1625793.4</v>
      </c>
      <c r="D13" s="21">
        <v>-1931161.33</v>
      </c>
      <c r="E13" s="21">
        <f t="shared" si="0"/>
        <v>305367.93000000017</v>
      </c>
      <c r="F13" s="26">
        <f t="shared" si="1"/>
        <v>-0.1581265766128406</v>
      </c>
      <c r="G13" s="23">
        <v>-43696540</v>
      </c>
      <c r="H13" s="24">
        <v>-44059050</v>
      </c>
      <c r="I13" s="24">
        <f t="shared" si="2"/>
        <v>362510</v>
      </c>
      <c r="J13" s="27">
        <f t="shared" si="3"/>
        <v>-8.2278215258840132E-3</v>
      </c>
    </row>
    <row r="14" spans="1:10" x14ac:dyDescent="0.3">
      <c r="A14" s="5" t="s">
        <v>16</v>
      </c>
      <c r="B14" s="13" t="s">
        <v>65</v>
      </c>
      <c r="C14" s="20">
        <v>-554966</v>
      </c>
      <c r="D14" s="21">
        <v>-772500</v>
      </c>
      <c r="E14" s="21">
        <f t="shared" si="0"/>
        <v>217534</v>
      </c>
      <c r="F14" s="26">
        <f t="shared" si="1"/>
        <v>-0.28159741100323626</v>
      </c>
      <c r="G14" s="23">
        <v>-22825780</v>
      </c>
      <c r="H14" s="24">
        <v>-22896139</v>
      </c>
      <c r="I14" s="24">
        <f t="shared" si="2"/>
        <v>70359</v>
      </c>
      <c r="J14" s="27">
        <f t="shared" si="3"/>
        <v>-3.0729635245488334E-3</v>
      </c>
    </row>
    <row r="15" spans="1:10" x14ac:dyDescent="0.3">
      <c r="A15" s="5" t="s">
        <v>17</v>
      </c>
      <c r="B15" s="13" t="s">
        <v>66</v>
      </c>
      <c r="C15" s="20">
        <v>20637328.870000001</v>
      </c>
      <c r="D15" s="21">
        <v>15457623.01</v>
      </c>
      <c r="E15" s="21">
        <f t="shared" si="0"/>
        <v>5179705.8600000013</v>
      </c>
      <c r="F15" s="26">
        <f t="shared" si="1"/>
        <v>0.335090709396205</v>
      </c>
      <c r="G15" s="23">
        <v>75919807</v>
      </c>
      <c r="H15" s="24">
        <v>60377703</v>
      </c>
      <c r="I15" s="24">
        <f t="shared" si="2"/>
        <v>15542104</v>
      </c>
      <c r="J15" s="27">
        <f t="shared" si="3"/>
        <v>0.25741462870821702</v>
      </c>
    </row>
    <row r="16" spans="1:10" x14ac:dyDescent="0.3">
      <c r="A16" s="5" t="s">
        <v>18</v>
      </c>
      <c r="B16" s="13" t="s">
        <v>67</v>
      </c>
      <c r="C16" s="20">
        <v>11774346.109999999</v>
      </c>
      <c r="D16" s="21">
        <v>9589819.1999999993</v>
      </c>
      <c r="E16" s="21">
        <f t="shared" si="0"/>
        <v>2184526.91</v>
      </c>
      <c r="F16" s="26">
        <f t="shared" si="1"/>
        <v>0.22779646460905126</v>
      </c>
      <c r="G16" s="23">
        <v>32658478</v>
      </c>
      <c r="H16" s="24">
        <v>42998924</v>
      </c>
      <c r="I16" s="24">
        <f t="shared" si="2"/>
        <v>-10340446</v>
      </c>
      <c r="J16" s="27">
        <f t="shared" si="3"/>
        <v>-0.24048150600233625</v>
      </c>
    </row>
    <row r="17" spans="1:10" x14ac:dyDescent="0.3">
      <c r="A17" s="5" t="s">
        <v>19</v>
      </c>
      <c r="B17" s="13" t="s">
        <v>68</v>
      </c>
      <c r="C17" s="20">
        <v>4329015.4400000004</v>
      </c>
      <c r="D17" s="21">
        <v>1208000</v>
      </c>
      <c r="E17" s="21">
        <f t="shared" si="0"/>
        <v>3121015.4400000004</v>
      </c>
      <c r="F17" s="26">
        <f t="shared" si="1"/>
        <v>2.5836220529801328</v>
      </c>
      <c r="G17" s="23">
        <v>9525977</v>
      </c>
      <c r="H17" s="24">
        <v>2851025</v>
      </c>
      <c r="I17" s="24">
        <f t="shared" si="2"/>
        <v>6674952</v>
      </c>
      <c r="J17" s="27">
        <f t="shared" si="3"/>
        <v>2.3412463938408115</v>
      </c>
    </row>
    <row r="18" spans="1:10" x14ac:dyDescent="0.3">
      <c r="A18" s="5" t="s">
        <v>20</v>
      </c>
      <c r="B18" s="28" t="s">
        <v>69</v>
      </c>
      <c r="C18" s="29">
        <v>336083954.44999999</v>
      </c>
      <c r="D18" s="30">
        <v>300192826.94956797</v>
      </c>
      <c r="E18" s="30">
        <f t="shared" si="0"/>
        <v>35891127.500432014</v>
      </c>
      <c r="F18" s="31">
        <f t="shared" si="1"/>
        <v>0.11956024354459902</v>
      </c>
      <c r="G18" s="32">
        <v>1632594425</v>
      </c>
      <c r="H18" s="33">
        <v>1520439976</v>
      </c>
      <c r="I18" s="33">
        <f t="shared" si="2"/>
        <v>112154449</v>
      </c>
      <c r="J18" s="34">
        <f t="shared" si="3"/>
        <v>7.3764470002333063E-2</v>
      </c>
    </row>
    <row r="19" spans="1:10" x14ac:dyDescent="0.3">
      <c r="A19" s="5" t="s">
        <v>21</v>
      </c>
    </row>
    <row r="20" spans="1:10" x14ac:dyDescent="0.3">
      <c r="A20" s="5" t="s">
        <v>22</v>
      </c>
      <c r="B20" s="35" t="s">
        <v>70</v>
      </c>
      <c r="C20" s="36">
        <v>0</v>
      </c>
      <c r="D20" s="37">
        <v>0</v>
      </c>
      <c r="E20" s="38">
        <f>C20 - D20</f>
        <v>0</v>
      </c>
      <c r="F20" s="39">
        <f>IF(D20 =0,0,( C20 - D20 ) / D20 )</f>
        <v>0</v>
      </c>
      <c r="G20" s="40">
        <v>0</v>
      </c>
      <c r="H20" s="41">
        <v>0</v>
      </c>
      <c r="I20" s="42">
        <f>G20 - H20</f>
        <v>0</v>
      </c>
      <c r="J20" s="43">
        <f>IF(H20 =0,0,( G20 - H20 ) / H20 )</f>
        <v>0</v>
      </c>
    </row>
    <row r="21" spans="1:10" x14ac:dyDescent="0.3">
      <c r="A21" s="5" t="s">
        <v>23</v>
      </c>
      <c r="B21" s="13" t="s">
        <v>27</v>
      </c>
      <c r="C21" s="20">
        <v>34538.239999999998</v>
      </c>
      <c r="D21" s="21">
        <v>38237.675143065098</v>
      </c>
      <c r="E21" s="21">
        <f>C21 - D21</f>
        <v>-3699.4351430651004</v>
      </c>
      <c r="F21" s="26">
        <f>IF(D21 =0,0,( C21 - D21 ) / D21 )</f>
        <v>-9.6748432775365559E-2</v>
      </c>
      <c r="G21" s="23">
        <v>219800</v>
      </c>
      <c r="H21" s="24">
        <v>224205.26546854401</v>
      </c>
      <c r="I21" s="24">
        <f>G21 - H21</f>
        <v>-4405.2654685440066</v>
      </c>
      <c r="J21" s="27">
        <f>IF(H21 =0,0,( G21 - H21 ) / H21 )</f>
        <v>-1.9648358656242464E-2</v>
      </c>
    </row>
    <row r="22" spans="1:10" x14ac:dyDescent="0.3">
      <c r="A22" s="5" t="s">
        <v>24</v>
      </c>
      <c r="B22" s="13" t="s">
        <v>29</v>
      </c>
      <c r="C22" s="20">
        <v>89921</v>
      </c>
      <c r="D22" s="21">
        <v>113250</v>
      </c>
      <c r="E22" s="21">
        <f>C22 - D22</f>
        <v>-23329</v>
      </c>
      <c r="F22" s="26">
        <f>IF(D22 =0,0,( C22 - D22 ) / D22 )</f>
        <v>-0.20599558498896248</v>
      </c>
      <c r="G22" s="23">
        <v>1775854</v>
      </c>
      <c r="H22" s="24">
        <v>2045309</v>
      </c>
      <c r="I22" s="24">
        <f>G22 - H22</f>
        <v>-269455</v>
      </c>
      <c r="J22" s="27">
        <f>IF(H22 =0,0,( G22 - H22 ) / H22 )</f>
        <v>-0.13174292979691576</v>
      </c>
    </row>
    <row r="23" spans="1:10" x14ac:dyDescent="0.3">
      <c r="A23" s="5" t="s">
        <v>25</v>
      </c>
      <c r="B23" s="13" t="s">
        <v>71</v>
      </c>
      <c r="C23" s="20">
        <v>124459.24</v>
      </c>
      <c r="D23" s="21">
        <v>151487.67514306511</v>
      </c>
      <c r="E23" s="21">
        <f>C23 - D23</f>
        <v>-27028.4351430651</v>
      </c>
      <c r="F23" s="26">
        <f>IF(D23 =0,0,( C23 - D23 ) / D23 )</f>
        <v>-0.17842002735562099</v>
      </c>
      <c r="G23" s="23">
        <v>1995654</v>
      </c>
      <c r="H23" s="24">
        <v>2269514.2654685443</v>
      </c>
      <c r="I23" s="24">
        <f>G23 - H23</f>
        <v>-273860.26546854433</v>
      </c>
      <c r="J23" s="27">
        <f>IF(H23 =0,0,( G23 - H23 ) / H23 )</f>
        <v>-0.12066910952507519</v>
      </c>
    </row>
    <row r="24" spans="1:10" x14ac:dyDescent="0.3">
      <c r="A24" s="5" t="s">
        <v>26</v>
      </c>
    </row>
    <row r="25" spans="1:10" x14ac:dyDescent="0.3">
      <c r="A25" s="5" t="s">
        <v>28</v>
      </c>
      <c r="B25" s="13" t="s">
        <v>32</v>
      </c>
      <c r="C25" s="20">
        <v>375</v>
      </c>
      <c r="D25" s="21">
        <v>375</v>
      </c>
      <c r="E25" s="21">
        <f>C25 - D25</f>
        <v>0</v>
      </c>
      <c r="F25" s="26">
        <f>IF(D25 =0,0,( C25 - D25 ) / D25 )</f>
        <v>0</v>
      </c>
      <c r="G25" s="23">
        <v>2250</v>
      </c>
      <c r="H25" s="24">
        <v>2250</v>
      </c>
      <c r="I25" s="24">
        <f>G25 - H25</f>
        <v>0</v>
      </c>
      <c r="J25" s="27">
        <f>IF(H25 =0,0,( G25 - H25 ) / H25 )</f>
        <v>0</v>
      </c>
    </row>
    <row r="26" spans="1:10" x14ac:dyDescent="0.3">
      <c r="A26" s="5" t="s">
        <v>30</v>
      </c>
    </row>
    <row r="27" spans="1:10" x14ac:dyDescent="0.3">
      <c r="A27" s="5" t="s">
        <v>31</v>
      </c>
      <c r="B27" s="44" t="s">
        <v>72</v>
      </c>
      <c r="C27" s="45" t="s">
        <v>50</v>
      </c>
      <c r="D27" s="46" t="s">
        <v>50</v>
      </c>
      <c r="E27" s="46" t="s">
        <v>50</v>
      </c>
      <c r="F27" s="47" t="s">
        <v>50</v>
      </c>
      <c r="G27" s="48" t="s">
        <v>50</v>
      </c>
      <c r="H27" s="49" t="s">
        <v>50</v>
      </c>
      <c r="I27" s="49" t="s">
        <v>50</v>
      </c>
      <c r="J27" s="50" t="s">
        <v>50</v>
      </c>
    </row>
    <row r="28" spans="1:10" x14ac:dyDescent="0.3">
      <c r="A28" s="5" t="s">
        <v>33</v>
      </c>
      <c r="B28" s="13" t="s">
        <v>73</v>
      </c>
      <c r="C28" s="20">
        <v>-90157.33</v>
      </c>
      <c r="D28" s="21">
        <v>0</v>
      </c>
      <c r="E28" s="21">
        <f>C28 - D28</f>
        <v>-90157.33</v>
      </c>
      <c r="F28" s="51">
        <f>IF(D28 =0,0,( C28 - D28 ) / D28 )</f>
        <v>0</v>
      </c>
      <c r="G28" s="23">
        <v>-587525</v>
      </c>
      <c r="H28" s="24">
        <v>-101562</v>
      </c>
      <c r="I28" s="24">
        <f>G28 - H28</f>
        <v>-485963</v>
      </c>
      <c r="J28" s="52">
        <f>IF(H28 =0,0,( G28 - H28 ) / H28 )</f>
        <v>4.7848900179200884</v>
      </c>
    </row>
    <row r="29" spans="1:10" x14ac:dyDescent="0.3">
      <c r="A29" s="5" t="s">
        <v>34</v>
      </c>
      <c r="B29" s="13" t="s">
        <v>74</v>
      </c>
      <c r="C29" s="20">
        <v>-2588.7199999999998</v>
      </c>
      <c r="D29" s="21">
        <v>0</v>
      </c>
      <c r="E29" s="21">
        <f>C29 - D29</f>
        <v>-2588.7199999999998</v>
      </c>
      <c r="F29" s="53">
        <f>IF(D29 =0,0,( C29 - D29 ) / D29 )</f>
        <v>0</v>
      </c>
      <c r="G29" s="23">
        <v>976135</v>
      </c>
      <c r="H29" s="24">
        <v>-349002</v>
      </c>
      <c r="I29" s="24">
        <f>G29 - H29</f>
        <v>1325137</v>
      </c>
      <c r="J29" s="54">
        <f>IF(H29 =0,0,( G29 - H29 ) / H29 )</f>
        <v>-3.7969323958028895</v>
      </c>
    </row>
    <row r="30" spans="1:10" x14ac:dyDescent="0.3">
      <c r="A30" s="5" t="s">
        <v>35</v>
      </c>
      <c r="B30" s="13" t="s">
        <v>75</v>
      </c>
      <c r="C30" s="20">
        <v>0</v>
      </c>
      <c r="D30" s="21">
        <v>0</v>
      </c>
      <c r="E30" s="21">
        <f>C30 - D30</f>
        <v>0</v>
      </c>
      <c r="F30" s="55">
        <f>IF(D30 =0,0,( C30 - D30 ) / D30 )</f>
        <v>0</v>
      </c>
      <c r="G30" s="23">
        <v>-537154</v>
      </c>
      <c r="H30" s="24">
        <v>-1347774</v>
      </c>
      <c r="I30" s="24">
        <f>G30 - H30</f>
        <v>810620</v>
      </c>
      <c r="J30" s="56">
        <f>IF(H30 =0,0,( G30 - H30 ) / H30 )</f>
        <v>-0.60145098510581152</v>
      </c>
    </row>
    <row r="31" spans="1:10" x14ac:dyDescent="0.3">
      <c r="A31" s="5" t="s">
        <v>36</v>
      </c>
      <c r="B31" s="57" t="s">
        <v>76</v>
      </c>
      <c r="C31" s="58">
        <v>336116042.63999999</v>
      </c>
      <c r="D31" s="59">
        <v>300344690</v>
      </c>
      <c r="E31" s="59">
        <f>C31 - D31</f>
        <v>35771352.639999986</v>
      </c>
      <c r="F31" s="60">
        <f>IF(D31 =0,0,( C31 - D31 ) / D31 )</f>
        <v>0.11910099905545188</v>
      </c>
      <c r="G31" s="61">
        <v>1634443785</v>
      </c>
      <c r="H31" s="62">
        <v>1520913402</v>
      </c>
      <c r="I31" s="62">
        <f>G31 - H31</f>
        <v>113530383</v>
      </c>
      <c r="J31" s="63">
        <f>IF(H31 =0,0,( G31 - H31 ) / H31 )</f>
        <v>7.4646184885153635E-2</v>
      </c>
    </row>
    <row r="32" spans="1:10" x14ac:dyDescent="0.3">
      <c r="A32" s="5" t="s">
        <v>37</v>
      </c>
    </row>
    <row r="33" spans="1:10" x14ac:dyDescent="0.3">
      <c r="A33" s="5" t="s">
        <v>38</v>
      </c>
      <c r="B33" s="64" t="s">
        <v>77</v>
      </c>
      <c r="C33" s="65" t="s">
        <v>50</v>
      </c>
      <c r="D33" s="66" t="s">
        <v>50</v>
      </c>
      <c r="E33" s="66" t="s">
        <v>50</v>
      </c>
      <c r="F33" s="67" t="s">
        <v>50</v>
      </c>
      <c r="G33" s="68" t="s">
        <v>50</v>
      </c>
      <c r="H33" s="69" t="s">
        <v>50</v>
      </c>
      <c r="I33" s="69" t="s">
        <v>50</v>
      </c>
      <c r="J33" s="70" t="s">
        <v>50</v>
      </c>
    </row>
    <row r="34" spans="1:10" x14ac:dyDescent="0.3">
      <c r="A34" s="5" t="s">
        <v>39</v>
      </c>
      <c r="B34" s="13" t="s">
        <v>78</v>
      </c>
      <c r="C34" s="20">
        <v>10001639015</v>
      </c>
      <c r="D34" s="21">
        <v>9460159445</v>
      </c>
      <c r="E34" s="21">
        <f>C34 - D34</f>
        <v>541479570</v>
      </c>
      <c r="F34" s="26">
        <f>IF(D34 =0,0,( C34 - D34 ) / D34 )</f>
        <v>5.7237890455027106E-2</v>
      </c>
      <c r="G34" s="23">
        <v>50837182235</v>
      </c>
      <c r="H34" s="24">
        <v>49221264168</v>
      </c>
      <c r="I34" s="24">
        <f>G34 - H34</f>
        <v>1615918067</v>
      </c>
      <c r="J34" s="27">
        <f>IF(H34 =0,0,( G34 - H34 ) / H34 )</f>
        <v>3.2829674213254958E-2</v>
      </c>
    </row>
    <row r="35" spans="1:10" x14ac:dyDescent="0.3">
      <c r="A35" s="5" t="s">
        <v>40</v>
      </c>
      <c r="B35" s="13" t="s">
        <v>79</v>
      </c>
      <c r="C35" s="20">
        <v>590679241</v>
      </c>
      <c r="D35" s="21">
        <v>520602286</v>
      </c>
      <c r="E35" s="21">
        <f>C35 - D35</f>
        <v>70076955</v>
      </c>
      <c r="F35" s="26">
        <f>IF(D35 =0,0,( C35 - D35 ) / D35 )</f>
        <v>0.13460746693686243</v>
      </c>
      <c r="G35" s="23">
        <v>2998887666</v>
      </c>
      <c r="H35" s="24">
        <v>2740085843</v>
      </c>
      <c r="I35" s="24">
        <f>G35 - H35</f>
        <v>258801823</v>
      </c>
      <c r="J35" s="27">
        <f>IF(H35 =0,0,( G35 - H35 ) / H35 )</f>
        <v>9.4450260987681028E-2</v>
      </c>
    </row>
    <row r="36" spans="1:10" x14ac:dyDescent="0.3">
      <c r="A36" s="5" t="s">
        <v>41</v>
      </c>
      <c r="B36" s="13" t="s">
        <v>80</v>
      </c>
      <c r="C36" s="71">
        <v>10592318256</v>
      </c>
      <c r="D36" s="72">
        <v>9980761731</v>
      </c>
      <c r="E36" s="72">
        <f>C36 - D36</f>
        <v>611556525</v>
      </c>
      <c r="F36" s="73">
        <f>IF(D36 =0,0,( C36 - D36 ) / D36 )</f>
        <v>6.1273532169445595E-2</v>
      </c>
      <c r="G36" s="74">
        <v>53836069901</v>
      </c>
      <c r="H36" s="75">
        <v>51961350011</v>
      </c>
      <c r="I36" s="75">
        <f>G36 - H36</f>
        <v>1874719890</v>
      </c>
      <c r="J36" s="76">
        <f>IF(H36 =0,0,( G36 - H36 ) / H36 )</f>
        <v>3.6079122070599198E-2</v>
      </c>
    </row>
    <row r="37" spans="1:10" x14ac:dyDescent="0.3">
      <c r="A37" s="5" t="s">
        <v>42</v>
      </c>
      <c r="B37" s="77" t="s">
        <v>81</v>
      </c>
      <c r="C37" s="78">
        <v>10592318256</v>
      </c>
      <c r="D37" s="79">
        <v>9980761731</v>
      </c>
      <c r="E37" s="79">
        <f>C37 - D37</f>
        <v>611556525</v>
      </c>
      <c r="F37" s="80">
        <f>IF(D37 =0,0,( C37 - D37 ) / D37 )</f>
        <v>6.1273532169445595E-2</v>
      </c>
      <c r="G37" s="81">
        <v>53836069901</v>
      </c>
      <c r="H37" s="82">
        <v>51961350011</v>
      </c>
      <c r="I37" s="82">
        <f>G37 - H37</f>
        <v>1874719890</v>
      </c>
      <c r="J37" s="83">
        <f>IF(H37 =0,0,( G37 - H37 ) / H37 )</f>
        <v>3.6079122070599198E-2</v>
      </c>
    </row>
    <row r="38" spans="1:10" x14ac:dyDescent="0.3">
      <c r="A38" s="5" t="s">
        <v>43</v>
      </c>
      <c r="B38" s="13" t="s">
        <v>82</v>
      </c>
      <c r="C38" s="84">
        <v>0.94423509999999999</v>
      </c>
      <c r="D38" s="85">
        <v>0.9478394</v>
      </c>
      <c r="E38" s="85">
        <f>C38 - D38</f>
        <v>-3.6043000000000047E-3</v>
      </c>
      <c r="F38" s="86">
        <f>IF(D38 =0,0,( C38 - D38 ) / D38 )</f>
        <v>-3.8026484233510496E-3</v>
      </c>
      <c r="G38" s="87">
        <v>0.94429589999999997</v>
      </c>
      <c r="H38" s="88">
        <v>0.94726679999999996</v>
      </c>
      <c r="I38" s="88">
        <f>G38 - H38</f>
        <v>-2.9708999999999985E-3</v>
      </c>
      <c r="J38" s="89">
        <f>IF(H38 =0,0,( G38 - H38 ) / H38 )</f>
        <v>-3.1362864189898756E-3</v>
      </c>
    </row>
    <row r="39" spans="1:10" x14ac:dyDescent="0.3">
      <c r="A39" s="5" t="s">
        <v>44</v>
      </c>
    </row>
    <row r="40" spans="1:10" x14ac:dyDescent="0.3">
      <c r="A40" s="5" t="s">
        <v>45</v>
      </c>
      <c r="B40" s="90" t="s">
        <v>83</v>
      </c>
      <c r="C40" s="91" t="s">
        <v>50</v>
      </c>
      <c r="D40" s="92" t="s">
        <v>50</v>
      </c>
      <c r="E40" s="92" t="s">
        <v>50</v>
      </c>
      <c r="F40" s="93" t="s">
        <v>50</v>
      </c>
      <c r="G40" s="94" t="s">
        <v>50</v>
      </c>
      <c r="H40" s="95" t="s">
        <v>50</v>
      </c>
      <c r="I40" s="95" t="s">
        <v>50</v>
      </c>
      <c r="J40" s="96" t="s">
        <v>50</v>
      </c>
    </row>
    <row r="41" spans="1:10" x14ac:dyDescent="0.3">
      <c r="A41" s="5" t="s">
        <v>46</v>
      </c>
      <c r="B41" s="13" t="s">
        <v>84</v>
      </c>
      <c r="C41" s="20">
        <v>313631073.33370483</v>
      </c>
      <c r="D41" s="21">
        <v>295020088.44726914</v>
      </c>
      <c r="E41" s="21">
        <f>C41 - D41</f>
        <v>18610984.886435688</v>
      </c>
      <c r="F41" s="26">
        <f>IF(D41 =0,0,( C41 - D41 ) / D41 )</f>
        <v>6.3083788579916145E-2</v>
      </c>
      <c r="G41" s="23">
        <v>1661459455.2810328</v>
      </c>
      <c r="H41" s="24">
        <v>1619150048</v>
      </c>
      <c r="I41" s="24">
        <f>G41 - H41</f>
        <v>42309407.281032801</v>
      </c>
      <c r="J41" s="27">
        <f>IF(H41 =0,0,( G41 - H41 ) / H41 )</f>
        <v>2.6130627815065106E-2</v>
      </c>
    </row>
    <row r="42" spans="1:10" x14ac:dyDescent="0.3">
      <c r="A42" s="5" t="s">
        <v>47</v>
      </c>
    </row>
    <row r="43" spans="1:10" x14ac:dyDescent="0.3">
      <c r="A43" s="5" t="s">
        <v>48</v>
      </c>
      <c r="B43" s="97" t="s">
        <v>85</v>
      </c>
      <c r="C43" s="98" t="s">
        <v>50</v>
      </c>
      <c r="D43" s="99" t="s">
        <v>50</v>
      </c>
      <c r="E43" s="99" t="s">
        <v>50</v>
      </c>
      <c r="F43" s="100" t="s">
        <v>50</v>
      </c>
      <c r="G43" s="101" t="s">
        <v>50</v>
      </c>
      <c r="H43" s="102" t="s">
        <v>50</v>
      </c>
      <c r="I43" s="102" t="s">
        <v>50</v>
      </c>
      <c r="J43" s="103" t="s">
        <v>50</v>
      </c>
    </row>
    <row r="44" spans="1:10" x14ac:dyDescent="0.3">
      <c r="A44" s="5" t="s">
        <v>49</v>
      </c>
      <c r="B44" s="13" t="s">
        <v>86</v>
      </c>
      <c r="C44" s="20">
        <v>-22221724</v>
      </c>
      <c r="D44" s="21">
        <v>-22221724</v>
      </c>
      <c r="E44" s="21">
        <f>C44 - D44</f>
        <v>0</v>
      </c>
      <c r="F44" s="26">
        <f>IF(D44 =0,0,( C44 - D44 ) / D44 )</f>
        <v>0</v>
      </c>
      <c r="G44" s="23">
        <v>-133330344</v>
      </c>
      <c r="H44" s="24">
        <v>-133330344</v>
      </c>
      <c r="I44" s="24">
        <f>G44 - H44</f>
        <v>0</v>
      </c>
      <c r="J44" s="27">
        <f>IF(H44 =0,0,( G44 - H44 ) / H44 )</f>
        <v>0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5" t="s">
        <v>12</v>
      </c>
      <c r="B46" s="13" t="s">
        <v>87</v>
      </c>
      <c r="C46" s="20">
        <v>-983868.02</v>
      </c>
      <c r="D46" s="21">
        <v>-983868</v>
      </c>
      <c r="E46" s="21">
        <f t="shared" ref="E46:E59" si="4">C46 - D46</f>
        <v>-2.0000000018626451E-2</v>
      </c>
      <c r="F46" s="26">
        <f t="shared" ref="F46:F59" si="5">IF(D46 =0,0,( C46 - D46 ) / D46 )</f>
        <v>2.0327930188426141E-8</v>
      </c>
      <c r="G46" s="23">
        <v>-5903208</v>
      </c>
      <c r="H46" s="24">
        <v>-5903208</v>
      </c>
      <c r="I46" s="24">
        <f t="shared" ref="I46:I59" si="6">G46 - H46</f>
        <v>0</v>
      </c>
      <c r="J46" s="27">
        <f t="shared" ref="J46:J59" si="7">IF(H46 =0,0,( G46 - H46 ) / H46 )</f>
        <v>0</v>
      </c>
    </row>
    <row r="47" spans="1:10" x14ac:dyDescent="0.3">
      <c r="A47" s="5" t="s">
        <v>13</v>
      </c>
      <c r="B47" s="13" t="s">
        <v>88</v>
      </c>
      <c r="C47" s="20">
        <v>1261104.625</v>
      </c>
      <c r="D47" s="21">
        <v>1261104.625</v>
      </c>
      <c r="E47" s="21">
        <f t="shared" si="4"/>
        <v>0</v>
      </c>
      <c r="F47" s="26">
        <f t="shared" si="5"/>
        <v>0</v>
      </c>
      <c r="G47" s="23">
        <v>2522209.25</v>
      </c>
      <c r="H47" s="24">
        <v>2522209.25</v>
      </c>
      <c r="I47" s="24">
        <f t="shared" si="6"/>
        <v>0</v>
      </c>
      <c r="J47" s="27">
        <f t="shared" si="7"/>
        <v>0</v>
      </c>
    </row>
    <row r="48" spans="1:10" x14ac:dyDescent="0.3">
      <c r="A48" s="5" t="s">
        <v>14</v>
      </c>
      <c r="B48" s="104" t="s">
        <v>89</v>
      </c>
      <c r="C48" s="105">
        <v>291686585.93870485</v>
      </c>
      <c r="D48" s="106">
        <v>273075601</v>
      </c>
      <c r="E48" s="106">
        <f t="shared" si="4"/>
        <v>18610984.938704848</v>
      </c>
      <c r="F48" s="107">
        <f t="shared" si="5"/>
        <v>6.8153232550076298E-2</v>
      </c>
      <c r="G48" s="108">
        <v>1524748112</v>
      </c>
      <c r="H48" s="109">
        <v>1482438705</v>
      </c>
      <c r="I48" s="109">
        <f t="shared" si="6"/>
        <v>42309407</v>
      </c>
      <c r="J48" s="110">
        <f t="shared" si="7"/>
        <v>2.8540409028243768E-2</v>
      </c>
    </row>
    <row r="49" spans="1:10" x14ac:dyDescent="0.3">
      <c r="A49" s="5" t="s">
        <v>15</v>
      </c>
      <c r="B49" s="13" t="s">
        <v>90</v>
      </c>
      <c r="C49" s="111">
        <v>336116042.63999999</v>
      </c>
      <c r="D49" s="112">
        <v>300344689.62471104</v>
      </c>
      <c r="E49" s="112">
        <f t="shared" si="4"/>
        <v>35771353.015288949</v>
      </c>
      <c r="F49" s="113">
        <f t="shared" si="5"/>
        <v>0.1191010004537994</v>
      </c>
      <c r="G49" s="114">
        <v>1634443785</v>
      </c>
      <c r="H49" s="115">
        <v>1520913402</v>
      </c>
      <c r="I49" s="115">
        <f t="shared" si="6"/>
        <v>113530383</v>
      </c>
      <c r="J49" s="116">
        <f t="shared" si="7"/>
        <v>7.4646184885153635E-2</v>
      </c>
    </row>
    <row r="50" spans="1:10" x14ac:dyDescent="0.3">
      <c r="A50" s="5" t="s">
        <v>16</v>
      </c>
      <c r="B50" s="13" t="s">
        <v>91</v>
      </c>
      <c r="C50" s="20">
        <v>336116042.63999999</v>
      </c>
      <c r="D50" s="21">
        <v>300344690</v>
      </c>
      <c r="E50" s="21">
        <f t="shared" si="4"/>
        <v>35771352.639999986</v>
      </c>
      <c r="F50" s="26">
        <f t="shared" si="5"/>
        <v>0.11910099905545188</v>
      </c>
      <c r="G50" s="23">
        <v>1634443785</v>
      </c>
      <c r="H50" s="24">
        <v>1520913402</v>
      </c>
      <c r="I50" s="24">
        <f t="shared" si="6"/>
        <v>113530383</v>
      </c>
      <c r="J50" s="27">
        <f t="shared" si="7"/>
        <v>7.4646184885153635E-2</v>
      </c>
    </row>
    <row r="51" spans="1:10" x14ac:dyDescent="0.3">
      <c r="A51" s="5" t="s">
        <v>17</v>
      </c>
      <c r="B51" s="13" t="s">
        <v>92</v>
      </c>
      <c r="C51" s="117">
        <v>0.94423509999999999</v>
      </c>
      <c r="D51" s="118">
        <v>0.9478394</v>
      </c>
      <c r="E51" s="118">
        <f t="shared" si="4"/>
        <v>-3.6043000000000047E-3</v>
      </c>
      <c r="F51" s="119">
        <f t="shared" si="5"/>
        <v>-3.8026484233510496E-3</v>
      </c>
      <c r="G51" s="120">
        <v>0</v>
      </c>
      <c r="H51" s="121">
        <v>0</v>
      </c>
      <c r="I51" s="121">
        <f t="shared" si="6"/>
        <v>0</v>
      </c>
      <c r="J51" s="122">
        <f t="shared" si="7"/>
        <v>0</v>
      </c>
    </row>
    <row r="52" spans="1:10" x14ac:dyDescent="0.3">
      <c r="A52" s="5" t="s">
        <v>18</v>
      </c>
      <c r="B52" s="13" t="s">
        <v>93</v>
      </c>
      <c r="C52" s="123">
        <v>317959704.37928212</v>
      </c>
      <c r="D52" s="124">
        <v>285205186.04469711</v>
      </c>
      <c r="E52" s="124">
        <f t="shared" si="4"/>
        <v>32754518.334585011</v>
      </c>
      <c r="F52" s="125">
        <f t="shared" si="5"/>
        <v>0.11484545140582314</v>
      </c>
      <c r="G52" s="126">
        <v>1545930204</v>
      </c>
      <c r="H52" s="127">
        <v>1443469024</v>
      </c>
      <c r="I52" s="127">
        <f t="shared" si="6"/>
        <v>102461180</v>
      </c>
      <c r="J52" s="128">
        <f t="shared" si="7"/>
        <v>7.0982596991288116E-2</v>
      </c>
    </row>
    <row r="53" spans="1:10" x14ac:dyDescent="0.3">
      <c r="A53" s="5" t="s">
        <v>19</v>
      </c>
      <c r="B53" s="13" t="s">
        <v>94</v>
      </c>
      <c r="C53" s="129">
        <v>-26273118.440577269</v>
      </c>
      <c r="D53" s="130">
        <v>-12129584.619999999</v>
      </c>
      <c r="E53" s="130">
        <f t="shared" si="4"/>
        <v>-14143533.820577269</v>
      </c>
      <c r="F53" s="131">
        <f t="shared" si="5"/>
        <v>1.1660361227256331</v>
      </c>
      <c r="G53" s="132">
        <v>-21182091</v>
      </c>
      <c r="H53" s="133">
        <v>38969682</v>
      </c>
      <c r="I53" s="133">
        <f t="shared" si="6"/>
        <v>-60151773</v>
      </c>
      <c r="J53" s="134">
        <f t="shared" si="7"/>
        <v>-1.5435530882700044</v>
      </c>
    </row>
    <row r="54" spans="1:10" x14ac:dyDescent="0.3">
      <c r="A54" s="5" t="s">
        <v>20</v>
      </c>
      <c r="B54" s="13" t="s">
        <v>95</v>
      </c>
      <c r="C54" s="135">
        <v>-10826.561509006991</v>
      </c>
      <c r="D54" s="136">
        <v>-7602.97</v>
      </c>
      <c r="E54" s="136">
        <f t="shared" si="4"/>
        <v>-3223.5915090069911</v>
      </c>
      <c r="F54" s="137">
        <f t="shared" si="5"/>
        <v>0.42399108624747844</v>
      </c>
      <c r="G54" s="138">
        <v>-75422</v>
      </c>
      <c r="H54" s="139">
        <v>-70199</v>
      </c>
      <c r="I54" s="139">
        <f t="shared" si="6"/>
        <v>-5223</v>
      </c>
      <c r="J54" s="140">
        <f t="shared" si="7"/>
        <v>7.4402769270217523E-2</v>
      </c>
    </row>
    <row r="55" spans="1:10" x14ac:dyDescent="0.3">
      <c r="A55" s="5" t="s">
        <v>21</v>
      </c>
      <c r="B55" s="13" t="s">
        <v>96</v>
      </c>
      <c r="C55" s="20">
        <v>-151786740.75999999</v>
      </c>
      <c r="D55" s="21">
        <v>-105776502.56</v>
      </c>
      <c r="E55" s="21">
        <f t="shared" si="4"/>
        <v>-46010238.199999988</v>
      </c>
      <c r="F55" s="26">
        <f t="shared" si="5"/>
        <v>0.43497598319533609</v>
      </c>
      <c r="G55" s="23">
        <v>-266660688</v>
      </c>
      <c r="H55" s="24">
        <v>-266660688</v>
      </c>
      <c r="I55" s="24">
        <f t="shared" si="6"/>
        <v>0</v>
      </c>
      <c r="J55" s="27">
        <f t="shared" si="7"/>
        <v>0</v>
      </c>
    </row>
    <row r="56" spans="1:10" x14ac:dyDescent="0.3">
      <c r="A56" s="5" t="s">
        <v>22</v>
      </c>
      <c r="B56" s="13" t="s">
        <v>97</v>
      </c>
      <c r="C56" s="141">
        <v>10088837</v>
      </c>
      <c r="D56" s="142">
        <v>10088837</v>
      </c>
      <c r="E56" s="142">
        <f t="shared" si="4"/>
        <v>0</v>
      </c>
      <c r="F56" s="143">
        <f t="shared" si="5"/>
        <v>0</v>
      </c>
      <c r="G56" s="144">
        <v>10088837</v>
      </c>
      <c r="H56" s="145">
        <v>10088837</v>
      </c>
      <c r="I56" s="145">
        <f t="shared" si="6"/>
        <v>0</v>
      </c>
      <c r="J56" s="146">
        <f t="shared" si="7"/>
        <v>0</v>
      </c>
    </row>
    <row r="57" spans="1:10" x14ac:dyDescent="0.3">
      <c r="A57" s="5" t="s">
        <v>23</v>
      </c>
      <c r="B57" s="13" t="s">
        <v>98</v>
      </c>
      <c r="C57" s="20">
        <v>-1261104.625</v>
      </c>
      <c r="D57" s="21">
        <v>-1261104.625</v>
      </c>
      <c r="E57" s="21">
        <f t="shared" si="4"/>
        <v>0</v>
      </c>
      <c r="F57" s="26">
        <f t="shared" si="5"/>
        <v>0</v>
      </c>
      <c r="G57" s="23">
        <v>-2522209.25</v>
      </c>
      <c r="H57" s="24">
        <v>-2522209.25</v>
      </c>
      <c r="I57" s="24">
        <f t="shared" si="6"/>
        <v>0</v>
      </c>
      <c r="J57" s="27">
        <f t="shared" si="7"/>
        <v>0</v>
      </c>
    </row>
    <row r="58" spans="1:10" x14ac:dyDescent="0.3">
      <c r="A58" s="5" t="s">
        <v>24</v>
      </c>
      <c r="B58" s="13" t="s">
        <v>99</v>
      </c>
      <c r="C58" s="20">
        <v>22221724</v>
      </c>
      <c r="D58" s="21">
        <v>22221724</v>
      </c>
      <c r="E58" s="21">
        <f t="shared" si="4"/>
        <v>0</v>
      </c>
      <c r="F58" s="26">
        <f t="shared" si="5"/>
        <v>0</v>
      </c>
      <c r="G58" s="23">
        <v>133330344</v>
      </c>
      <c r="H58" s="24">
        <v>133330344</v>
      </c>
      <c r="I58" s="24">
        <f t="shared" si="6"/>
        <v>0</v>
      </c>
      <c r="J58" s="27">
        <f t="shared" si="7"/>
        <v>0</v>
      </c>
    </row>
    <row r="59" spans="1:10" x14ac:dyDescent="0.3">
      <c r="A59" s="5" t="s">
        <v>25</v>
      </c>
      <c r="B59" s="147" t="s">
        <v>100</v>
      </c>
      <c r="C59" s="148">
        <v>-147021229.38708627</v>
      </c>
      <c r="D59" s="149">
        <v>-86864233.780000001</v>
      </c>
      <c r="E59" s="149">
        <f t="shared" si="4"/>
        <v>-60156995.607086271</v>
      </c>
      <c r="F59" s="150">
        <f t="shared" si="5"/>
        <v>0.69254045064675496</v>
      </c>
      <c r="G59" s="151">
        <v>-147021229</v>
      </c>
      <c r="H59" s="152">
        <v>-86864233</v>
      </c>
      <c r="I59" s="152">
        <f t="shared" si="6"/>
        <v>-60156996</v>
      </c>
      <c r="J59" s="153">
        <f t="shared" si="7"/>
        <v>0.69254046138875136</v>
      </c>
    </row>
    <row r="60" spans="1:10" x14ac:dyDescent="0.3">
      <c r="A60" s="5" t="s">
        <v>26</v>
      </c>
    </row>
    <row r="61" spans="1:10" x14ac:dyDescent="0.3">
      <c r="A61" s="5" t="s">
        <v>28</v>
      </c>
      <c r="B61" s="154" t="s">
        <v>101</v>
      </c>
      <c r="C61" s="155" t="s">
        <v>50</v>
      </c>
      <c r="D61" s="156" t="s">
        <v>50</v>
      </c>
      <c r="E61" s="156" t="s">
        <v>50</v>
      </c>
      <c r="F61" s="157" t="s">
        <v>50</v>
      </c>
      <c r="G61" s="158" t="s">
        <v>50</v>
      </c>
      <c r="H61" s="159" t="s">
        <v>50</v>
      </c>
      <c r="I61" s="159" t="s">
        <v>50</v>
      </c>
      <c r="J61" s="160" t="s">
        <v>50</v>
      </c>
    </row>
    <row r="62" spans="1:10" x14ac:dyDescent="0.3">
      <c r="A62" s="5" t="s">
        <v>30</v>
      </c>
      <c r="B62" s="13" t="s">
        <v>102</v>
      </c>
      <c r="C62" s="161">
        <v>-141697903.75999999</v>
      </c>
      <c r="D62" s="162">
        <v>0</v>
      </c>
      <c r="E62" s="162">
        <f t="shared" ref="E62:E71" si="8">C62 - D62</f>
        <v>-141697903.75999999</v>
      </c>
      <c r="F62" s="163">
        <f t="shared" ref="F62:F71" si="9">IF(D62 =0,0,( C62 - D62 ) / D62 )</f>
        <v>0</v>
      </c>
      <c r="G62" s="164">
        <v>0</v>
      </c>
      <c r="H62" s="165">
        <v>0</v>
      </c>
      <c r="I62" s="165">
        <f t="shared" ref="I62:I71" si="10">G62 - H62</f>
        <v>0</v>
      </c>
      <c r="J62" s="166">
        <f t="shared" ref="J62:J71" si="11">IF(H62 =0,0,( G62 - H62 ) / H62 )</f>
        <v>0</v>
      </c>
    </row>
    <row r="63" spans="1:10" x14ac:dyDescent="0.3">
      <c r="A63" s="5" t="s">
        <v>31</v>
      </c>
      <c r="B63" s="13" t="s">
        <v>103</v>
      </c>
      <c r="C63" s="167">
        <v>-147010402.82557726</v>
      </c>
      <c r="D63" s="168">
        <v>0</v>
      </c>
      <c r="E63" s="168">
        <f t="shared" si="8"/>
        <v>-147010402.82557726</v>
      </c>
      <c r="F63" s="169">
        <f t="shared" si="9"/>
        <v>0</v>
      </c>
      <c r="G63" s="170">
        <v>0</v>
      </c>
      <c r="H63" s="171">
        <v>0</v>
      </c>
      <c r="I63" s="171">
        <f t="shared" si="10"/>
        <v>0</v>
      </c>
      <c r="J63" s="172">
        <f t="shared" si="11"/>
        <v>0</v>
      </c>
    </row>
    <row r="64" spans="1:10" x14ac:dyDescent="0.3">
      <c r="A64" s="5" t="s">
        <v>33</v>
      </c>
      <c r="B64" s="13" t="s">
        <v>104</v>
      </c>
      <c r="C64" s="173">
        <v>-288708306.58557725</v>
      </c>
      <c r="D64" s="174">
        <v>0</v>
      </c>
      <c r="E64" s="174">
        <f t="shared" si="8"/>
        <v>-288708306.58557725</v>
      </c>
      <c r="F64" s="175">
        <f t="shared" si="9"/>
        <v>0</v>
      </c>
      <c r="G64" s="176">
        <v>0</v>
      </c>
      <c r="H64" s="177">
        <v>0</v>
      </c>
      <c r="I64" s="177">
        <f t="shared" si="10"/>
        <v>0</v>
      </c>
      <c r="J64" s="178">
        <f t="shared" si="11"/>
        <v>0</v>
      </c>
    </row>
    <row r="65" spans="1:10" x14ac:dyDescent="0.3">
      <c r="A65" s="5" t="s">
        <v>34</v>
      </c>
      <c r="B65" s="13" t="s">
        <v>105</v>
      </c>
      <c r="C65" s="179">
        <v>-144354153.29278862</v>
      </c>
      <c r="D65" s="180">
        <v>0</v>
      </c>
      <c r="E65" s="180">
        <f t="shared" si="8"/>
        <v>-144354153.29278862</v>
      </c>
      <c r="F65" s="181">
        <f t="shared" si="9"/>
        <v>0</v>
      </c>
      <c r="G65" s="182">
        <v>0</v>
      </c>
      <c r="H65" s="183">
        <v>0</v>
      </c>
      <c r="I65" s="183">
        <f t="shared" si="10"/>
        <v>0</v>
      </c>
      <c r="J65" s="184">
        <f t="shared" si="11"/>
        <v>0</v>
      </c>
    </row>
    <row r="66" spans="1:10" x14ac:dyDescent="0.3">
      <c r="A66" s="5" t="s">
        <v>35</v>
      </c>
      <c r="B66" s="13" t="s">
        <v>106</v>
      </c>
      <c r="C66" s="185">
        <v>1E-3</v>
      </c>
      <c r="D66" s="186">
        <v>0</v>
      </c>
      <c r="E66" s="186">
        <f t="shared" si="8"/>
        <v>1E-3</v>
      </c>
      <c r="F66" s="187">
        <f t="shared" si="9"/>
        <v>0</v>
      </c>
      <c r="G66" s="188">
        <v>0</v>
      </c>
      <c r="H66" s="189">
        <v>0</v>
      </c>
      <c r="I66" s="189">
        <f t="shared" si="10"/>
        <v>0</v>
      </c>
      <c r="J66" s="190">
        <f t="shared" si="11"/>
        <v>0</v>
      </c>
    </row>
    <row r="67" spans="1:10" x14ac:dyDescent="0.3">
      <c r="A67" s="5" t="s">
        <v>36</v>
      </c>
      <c r="B67" s="13" t="s">
        <v>107</v>
      </c>
      <c r="C67" s="191">
        <v>8.0000000000000004E-4</v>
      </c>
      <c r="D67" s="192">
        <v>0</v>
      </c>
      <c r="E67" s="192">
        <f t="shared" si="8"/>
        <v>8.0000000000000004E-4</v>
      </c>
      <c r="F67" s="193">
        <f t="shared" si="9"/>
        <v>0</v>
      </c>
      <c r="G67" s="194">
        <v>0</v>
      </c>
      <c r="H67" s="195">
        <v>0</v>
      </c>
      <c r="I67" s="195">
        <f t="shared" si="10"/>
        <v>0</v>
      </c>
      <c r="J67" s="196">
        <f t="shared" si="11"/>
        <v>0</v>
      </c>
    </row>
    <row r="68" spans="1:10" x14ac:dyDescent="0.3">
      <c r="A68" s="5" t="s">
        <v>37</v>
      </c>
      <c r="B68" s="13" t="s">
        <v>108</v>
      </c>
      <c r="C68" s="197">
        <v>1.8E-3</v>
      </c>
      <c r="D68" s="198">
        <v>0</v>
      </c>
      <c r="E68" s="198">
        <f t="shared" si="8"/>
        <v>1.8E-3</v>
      </c>
      <c r="F68" s="199">
        <f t="shared" si="9"/>
        <v>0</v>
      </c>
      <c r="G68" s="200">
        <v>0</v>
      </c>
      <c r="H68" s="201">
        <v>0</v>
      </c>
      <c r="I68" s="201">
        <f t="shared" si="10"/>
        <v>0</v>
      </c>
      <c r="J68" s="202">
        <f t="shared" si="11"/>
        <v>0</v>
      </c>
    </row>
    <row r="69" spans="1:10" x14ac:dyDescent="0.3">
      <c r="A69" s="5" t="s">
        <v>38</v>
      </c>
      <c r="B69" s="13" t="s">
        <v>109</v>
      </c>
      <c r="C69" s="203">
        <v>8.9999999999999998E-4</v>
      </c>
      <c r="D69" s="204">
        <v>0</v>
      </c>
      <c r="E69" s="204">
        <f t="shared" si="8"/>
        <v>8.9999999999999998E-4</v>
      </c>
      <c r="F69" s="205">
        <f t="shared" si="9"/>
        <v>0</v>
      </c>
      <c r="G69" s="206">
        <v>0</v>
      </c>
      <c r="H69" s="207">
        <v>0</v>
      </c>
      <c r="I69" s="207">
        <f t="shared" si="10"/>
        <v>0</v>
      </c>
      <c r="J69" s="208">
        <f t="shared" si="11"/>
        <v>0</v>
      </c>
    </row>
    <row r="70" spans="1:10" x14ac:dyDescent="0.3">
      <c r="A70" s="5" t="s">
        <v>39</v>
      </c>
      <c r="B70" s="13" t="s">
        <v>110</v>
      </c>
      <c r="C70" s="209">
        <v>7.4999999999999993E-5</v>
      </c>
      <c r="D70" s="210">
        <v>0</v>
      </c>
      <c r="E70" s="210">
        <f t="shared" si="8"/>
        <v>7.4999999999999993E-5</v>
      </c>
      <c r="F70" s="211">
        <f t="shared" si="9"/>
        <v>0</v>
      </c>
      <c r="G70" s="212">
        <v>0</v>
      </c>
      <c r="H70" s="213">
        <v>0</v>
      </c>
      <c r="I70" s="213">
        <f t="shared" si="10"/>
        <v>0</v>
      </c>
      <c r="J70" s="214">
        <f t="shared" si="11"/>
        <v>0</v>
      </c>
    </row>
    <row r="71" spans="1:10" x14ac:dyDescent="0.3">
      <c r="A71" s="5" t="s">
        <v>40</v>
      </c>
      <c r="B71" s="215" t="s">
        <v>111</v>
      </c>
      <c r="C71" s="216">
        <v>-10826.561509006991</v>
      </c>
      <c r="D71" s="217">
        <v>0</v>
      </c>
      <c r="E71" s="217">
        <f t="shared" si="8"/>
        <v>-10826.561509006991</v>
      </c>
      <c r="F71" s="218">
        <f t="shared" si="9"/>
        <v>0</v>
      </c>
      <c r="G71" s="219">
        <v>0</v>
      </c>
      <c r="H71" s="220">
        <v>0</v>
      </c>
      <c r="I71" s="220">
        <f t="shared" si="10"/>
        <v>0</v>
      </c>
      <c r="J71" s="221">
        <f t="shared" si="11"/>
        <v>0</v>
      </c>
    </row>
    <row r="72" spans="1:10" x14ac:dyDescent="0.3">
      <c r="A72" s="5" t="s">
        <v>41</v>
      </c>
      <c r="B72" s="222" t="s">
        <v>50</v>
      </c>
    </row>
    <row r="73" spans="1:10" x14ac:dyDescent="0.3">
      <c r="A73" s="5" t="s">
        <v>42</v>
      </c>
      <c r="B73" s="222" t="s">
        <v>112</v>
      </c>
    </row>
    <row r="74" spans="1:10" x14ac:dyDescent="0.3">
      <c r="A74" s="5" t="s">
        <v>43</v>
      </c>
      <c r="B74" s="222" t="s">
        <v>113</v>
      </c>
    </row>
    <row r="75" spans="1:10" x14ac:dyDescent="0.3">
      <c r="A75" s="5" t="s">
        <v>44</v>
      </c>
      <c r="B75" s="222" t="s">
        <v>114</v>
      </c>
    </row>
    <row r="76" spans="1:10" x14ac:dyDescent="0.3">
      <c r="A76" s="5" t="s">
        <v>45</v>
      </c>
      <c r="B76" s="222" t="s">
        <v>53</v>
      </c>
    </row>
    <row r="77" spans="1:10" x14ac:dyDescent="0.3">
      <c r="A77" s="5" t="s">
        <v>46</v>
      </c>
      <c r="B77" s="222" t="s">
        <v>54</v>
      </c>
    </row>
    <row r="78" spans="1:10" x14ac:dyDescent="0.3">
      <c r="A78" s="5" t="s">
        <v>47</v>
      </c>
      <c r="B78" s="223" t="s">
        <v>50</v>
      </c>
    </row>
    <row r="79" spans="1:10" x14ac:dyDescent="0.3">
      <c r="A79" s="5" t="s">
        <v>48</v>
      </c>
      <c r="B79" s="223" t="s">
        <v>115</v>
      </c>
    </row>
    <row r="80" spans="1:10" x14ac:dyDescent="0.3">
      <c r="A80" s="5" t="s">
        <v>49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8" customFormat="1" x14ac:dyDescent="0.3">
      <c r="B1" s="398" t="s">
        <v>190</v>
      </c>
    </row>
    <row r="2" spans="1:13" s="398" customFormat="1" x14ac:dyDescent="0.3">
      <c r="B2" s="398" t="s">
        <v>189</v>
      </c>
    </row>
    <row r="3" spans="1:13" x14ac:dyDescent="0.3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</row>
    <row r="4" spans="1:13" x14ac:dyDescent="0.3">
      <c r="E4" s="225" t="s">
        <v>116</v>
      </c>
    </row>
    <row r="5" spans="1:13" x14ac:dyDescent="0.3">
      <c r="A5" s="224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</row>
    <row r="6" spans="1:13" x14ac:dyDescent="0.3">
      <c r="B6" s="226" t="s">
        <v>0</v>
      </c>
      <c r="C6" s="226" t="s">
        <v>1</v>
      </c>
      <c r="D6" s="226" t="s">
        <v>2</v>
      </c>
      <c r="E6" s="226" t="s">
        <v>3</v>
      </c>
      <c r="F6" s="226" t="s">
        <v>4</v>
      </c>
      <c r="G6" s="226" t="s">
        <v>5</v>
      </c>
      <c r="H6" s="226" t="s">
        <v>6</v>
      </c>
      <c r="I6" s="226" t="s">
        <v>7</v>
      </c>
      <c r="J6" s="226" t="s">
        <v>8</v>
      </c>
    </row>
    <row r="7" spans="1:13" x14ac:dyDescent="0.3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</row>
    <row r="8" spans="1:13" ht="30.6" x14ac:dyDescent="0.3">
      <c r="A8" s="227" t="s">
        <v>9</v>
      </c>
      <c r="B8" s="227" t="s">
        <v>117</v>
      </c>
      <c r="C8" s="227" t="s">
        <v>118</v>
      </c>
      <c r="D8" s="227" t="s">
        <v>119</v>
      </c>
      <c r="E8" s="227" t="s">
        <v>120</v>
      </c>
      <c r="F8" s="227" t="s">
        <v>121</v>
      </c>
      <c r="G8" s="227" t="s">
        <v>122</v>
      </c>
      <c r="H8" s="227" t="s">
        <v>123</v>
      </c>
      <c r="I8" s="227" t="s">
        <v>124</v>
      </c>
      <c r="J8" s="227" t="s">
        <v>125</v>
      </c>
    </row>
    <row r="9" spans="1:13" x14ac:dyDescent="0.3">
      <c r="A9" s="228" t="s">
        <v>12</v>
      </c>
      <c r="B9" s="229" t="s">
        <v>11</v>
      </c>
      <c r="C9" s="230"/>
      <c r="D9" s="231"/>
      <c r="E9" s="232"/>
      <c r="F9" s="233"/>
      <c r="G9" s="234"/>
      <c r="H9" s="235"/>
      <c r="I9" s="235"/>
      <c r="J9" s="235"/>
    </row>
    <row r="10" spans="1:13" x14ac:dyDescent="0.3">
      <c r="A10" s="228" t="s">
        <v>13</v>
      </c>
      <c r="B10" s="236" t="s">
        <v>126</v>
      </c>
      <c r="C10" s="237"/>
      <c r="D10" s="238"/>
      <c r="E10" s="239"/>
      <c r="F10" s="240"/>
      <c r="G10" s="241"/>
      <c r="H10" s="235"/>
      <c r="I10" s="235"/>
      <c r="J10" s="235"/>
    </row>
    <row r="11" spans="1:13" x14ac:dyDescent="0.3">
      <c r="A11" s="228" t="s">
        <v>14</v>
      </c>
      <c r="B11" s="242" t="s">
        <v>127</v>
      </c>
      <c r="C11" s="243" t="s">
        <v>128</v>
      </c>
      <c r="D11" s="244">
        <v>75000</v>
      </c>
      <c r="E11" s="245">
        <v>75000</v>
      </c>
      <c r="F11" s="246">
        <f>IF(( E11 * 1000 ) =0,0,( H11 * 100 ) / ( E11 * 1000 ) )</f>
        <v>2.0506000000000002</v>
      </c>
      <c r="G11" s="247">
        <f>IF(( E11 * 1000 ) =0,0,( I11 * 100 ) / ( E11 * 1000 ) )</f>
        <v>3.3555999999999999</v>
      </c>
      <c r="H11" s="235">
        <v>1537950</v>
      </c>
      <c r="I11" s="235">
        <v>2516700</v>
      </c>
      <c r="J11" s="235">
        <v>772500</v>
      </c>
    </row>
    <row r="12" spans="1:13" x14ac:dyDescent="0.3">
      <c r="A12" s="228" t="s">
        <v>15</v>
      </c>
      <c r="B12" s="242" t="s">
        <v>129</v>
      </c>
      <c r="C12" s="243" t="s">
        <v>128</v>
      </c>
      <c r="D12" s="244">
        <v>51289.147348863597</v>
      </c>
      <c r="E12" s="245">
        <v>51289.147348863597</v>
      </c>
      <c r="F12" s="246">
        <f>IF(( E12 * 1000 ) =0,0,( H12 * 100 ) / ( E12 * 1000 ) )</f>
        <v>0.76665600000000056</v>
      </c>
      <c r="G12" s="247">
        <f>IF(( E12 * 1000 ) =0,0,( I12 * 100 ) / ( E12 * 1000 ) )</f>
        <v>0.76665600000000056</v>
      </c>
      <c r="H12" s="235">
        <v>393211.32549890399</v>
      </c>
      <c r="I12" s="235">
        <v>393211.32549890399</v>
      </c>
      <c r="J12" s="235">
        <v>0</v>
      </c>
    </row>
    <row r="13" spans="1:13" x14ac:dyDescent="0.3">
      <c r="A13" s="228" t="s">
        <v>16</v>
      </c>
      <c r="B13" s="248" t="s">
        <v>130</v>
      </c>
      <c r="C13" s="249"/>
      <c r="D13" s="250">
        <v>126289.1473488636</v>
      </c>
      <c r="E13" s="251">
        <v>126289.1473488636</v>
      </c>
      <c r="F13" s="252">
        <f>IF(( E13 * 1000 ) =0,0,( H13 * 100 ) / ( E13 * 1000 ) )</f>
        <v>1.5291585746194218</v>
      </c>
      <c r="G13" s="253">
        <f>IF(( E13 * 1000 ) =0,0,( I13 * 100 ) / ( E13 * 1000 ) )</f>
        <v>2.3041657866772258</v>
      </c>
      <c r="H13" s="254">
        <v>1931161.3254989041</v>
      </c>
      <c r="I13" s="254">
        <v>2909911.3254989041</v>
      </c>
      <c r="J13" s="254">
        <v>772500</v>
      </c>
    </row>
    <row r="14" spans="1:13" x14ac:dyDescent="0.3">
      <c r="A14" s="228" t="s">
        <v>17</v>
      </c>
    </row>
    <row r="15" spans="1:13" x14ac:dyDescent="0.3">
      <c r="A15" s="228" t="s">
        <v>18</v>
      </c>
      <c r="B15" s="255" t="s">
        <v>131</v>
      </c>
      <c r="C15" s="256"/>
      <c r="D15" s="257">
        <v>126289.1473488636</v>
      </c>
      <c r="E15" s="258">
        <v>126289.1473488636</v>
      </c>
      <c r="F15" s="259">
        <f>IF(( E15 * 1000 ) =0,0,( H15 * 100 ) / ( E15 * 1000 ) )</f>
        <v>1.5291585746194218</v>
      </c>
      <c r="G15" s="260">
        <f>IF(( E15 * 1000 ) =0,0,( I15 * 100 ) / ( E15 * 1000 ) )</f>
        <v>2.3041657866772258</v>
      </c>
      <c r="H15" s="261">
        <v>1931161.3254989041</v>
      </c>
      <c r="I15" s="261">
        <v>2909911.3254989041</v>
      </c>
      <c r="J15" s="261">
        <v>772500</v>
      </c>
    </row>
    <row r="16" spans="1:13" x14ac:dyDescent="0.3">
      <c r="A16" s="228" t="s">
        <v>19</v>
      </c>
    </row>
    <row r="17" spans="1:10" x14ac:dyDescent="0.3">
      <c r="A17" s="228" t="s">
        <v>20</v>
      </c>
      <c r="B17" s="262" t="s">
        <v>10</v>
      </c>
      <c r="C17" s="230"/>
      <c r="D17" s="231"/>
      <c r="E17" s="232"/>
      <c r="F17" s="233"/>
      <c r="G17" s="234"/>
      <c r="H17" s="235"/>
      <c r="I17" s="235"/>
      <c r="J17" s="235"/>
    </row>
    <row r="18" spans="1:10" x14ac:dyDescent="0.3">
      <c r="A18" s="228" t="s">
        <v>21</v>
      </c>
      <c r="B18" s="263" t="s">
        <v>132</v>
      </c>
      <c r="C18" s="237"/>
      <c r="D18" s="238"/>
      <c r="E18" s="239"/>
      <c r="F18" s="240"/>
      <c r="G18" s="241"/>
      <c r="H18" s="235"/>
      <c r="I18" s="235"/>
      <c r="J18" s="235"/>
    </row>
    <row r="19" spans="1:10" x14ac:dyDescent="0.3">
      <c r="A19" s="228" t="s">
        <v>22</v>
      </c>
      <c r="B19" s="264" t="s">
        <v>133</v>
      </c>
      <c r="C19" s="243" t="s">
        <v>134</v>
      </c>
      <c r="D19" s="244">
        <v>31404</v>
      </c>
      <c r="E19" s="245">
        <v>31404</v>
      </c>
      <c r="F19" s="246">
        <f>IF(( E19 * 1000 ) =0,0,( H19 * 100 ) / ( E19 * 1000 ) )</f>
        <v>0.67396675582728316</v>
      </c>
      <c r="G19" s="247">
        <f>IF(( E19 * 1000 ) =0,0,( I19 * 100 ) / ( E19 * 1000 ) )</f>
        <v>0.67396675582728316</v>
      </c>
      <c r="H19" s="235">
        <v>211652.52</v>
      </c>
      <c r="I19" s="235">
        <v>211652.52</v>
      </c>
      <c r="J19" s="235">
        <v>0</v>
      </c>
    </row>
    <row r="20" spans="1:10" x14ac:dyDescent="0.3">
      <c r="A20" s="228" t="s">
        <v>23</v>
      </c>
      <c r="B20" s="264" t="s">
        <v>135</v>
      </c>
      <c r="C20" s="243" t="s">
        <v>134</v>
      </c>
      <c r="D20" s="244">
        <v>21717</v>
      </c>
      <c r="E20" s="245">
        <v>21717</v>
      </c>
      <c r="F20" s="246">
        <f>IF(( E20 * 1000 ) =0,0,( H20 * 100 ) / ( E20 * 1000 ) )</f>
        <v>0.64420721094073774</v>
      </c>
      <c r="G20" s="247">
        <f>IF(( E20 * 1000 ) =0,0,( I20 * 100 ) / ( E20 * 1000 ) )</f>
        <v>0.64420721094073774</v>
      </c>
      <c r="H20" s="235">
        <v>139902.48000000001</v>
      </c>
      <c r="I20" s="235">
        <v>139902.48000000001</v>
      </c>
      <c r="J20" s="235">
        <v>0</v>
      </c>
    </row>
    <row r="21" spans="1:10" x14ac:dyDescent="0.3">
      <c r="A21" s="228" t="s">
        <v>24</v>
      </c>
      <c r="B21" s="265" t="s">
        <v>136</v>
      </c>
      <c r="C21" s="249"/>
      <c r="D21" s="250">
        <v>53121</v>
      </c>
      <c r="E21" s="251">
        <v>53121</v>
      </c>
      <c r="F21" s="252">
        <f>IF(( E21 * 1000 ) =0,0,( H21 * 100 ) / ( E21 * 1000 ) )</f>
        <v>0.66180041791381938</v>
      </c>
      <c r="G21" s="253">
        <f>IF(( E21 * 1000 ) =0,0,( I21 * 100 ) / ( E21 * 1000 ) )</f>
        <v>0.66180041791381938</v>
      </c>
      <c r="H21" s="254">
        <v>351555</v>
      </c>
      <c r="I21" s="254">
        <v>351555</v>
      </c>
      <c r="J21" s="254">
        <v>0</v>
      </c>
    </row>
    <row r="22" spans="1:10" x14ac:dyDescent="0.3">
      <c r="A22" s="228" t="s">
        <v>25</v>
      </c>
    </row>
    <row r="23" spans="1:10" x14ac:dyDescent="0.3">
      <c r="A23" s="228" t="s">
        <v>26</v>
      </c>
      <c r="B23" s="263" t="s">
        <v>137</v>
      </c>
      <c r="C23" s="237"/>
      <c r="D23" s="238"/>
      <c r="E23" s="239"/>
      <c r="F23" s="240"/>
      <c r="G23" s="241"/>
      <c r="H23" s="235"/>
      <c r="I23" s="235"/>
      <c r="J23" s="235"/>
    </row>
    <row r="24" spans="1:10" x14ac:dyDescent="0.3">
      <c r="A24" s="228" t="s">
        <v>28</v>
      </c>
      <c r="B24" s="264" t="s">
        <v>138</v>
      </c>
      <c r="C24" s="243" t="s">
        <v>128</v>
      </c>
      <c r="D24" s="244">
        <v>1602</v>
      </c>
      <c r="E24" s="245">
        <v>1602</v>
      </c>
      <c r="F24" s="246">
        <f t="shared" ref="F24:F40" si="0">IF(( E24 * 1000 ) =0,0,( H24 * 100 ) / ( E24 * 1000 ) )</f>
        <v>1.8579925093632959</v>
      </c>
      <c r="G24" s="247">
        <f t="shared" ref="G24:G40" si="1">IF(( E24 * 1000 ) =0,0,( I24 * 100 ) / ( E24 * 1000 ) )</f>
        <v>3.0783395755305869</v>
      </c>
      <c r="H24" s="235">
        <v>29765.040000000001</v>
      </c>
      <c r="I24" s="235">
        <v>49315</v>
      </c>
      <c r="J24" s="235">
        <v>11643.39</v>
      </c>
    </row>
    <row r="25" spans="1:10" x14ac:dyDescent="0.3">
      <c r="A25" s="228" t="s">
        <v>30</v>
      </c>
      <c r="B25" s="264" t="s">
        <v>139</v>
      </c>
      <c r="C25" s="243" t="s">
        <v>128</v>
      </c>
      <c r="D25" s="244">
        <v>8793</v>
      </c>
      <c r="E25" s="245">
        <v>8793</v>
      </c>
      <c r="F25" s="246">
        <f t="shared" si="0"/>
        <v>1.8091211190719889</v>
      </c>
      <c r="G25" s="247">
        <f t="shared" si="1"/>
        <v>3.1864665074491074</v>
      </c>
      <c r="H25" s="235">
        <v>159076.01999999999</v>
      </c>
      <c r="I25" s="235">
        <v>280186</v>
      </c>
      <c r="J25" s="235">
        <v>89183.170000000013</v>
      </c>
    </row>
    <row r="26" spans="1:10" x14ac:dyDescent="0.3">
      <c r="A26" s="228" t="s">
        <v>31</v>
      </c>
      <c r="B26" s="264" t="s">
        <v>140</v>
      </c>
      <c r="C26" s="243" t="s">
        <v>128</v>
      </c>
      <c r="D26" s="244">
        <v>5871</v>
      </c>
      <c r="E26" s="245">
        <v>5871</v>
      </c>
      <c r="F26" s="246">
        <f t="shared" si="0"/>
        <v>1.7147150400272528</v>
      </c>
      <c r="G26" s="247">
        <f t="shared" si="1"/>
        <v>3.0954011241696473</v>
      </c>
      <c r="H26" s="235">
        <v>100670.92000000001</v>
      </c>
      <c r="I26" s="235">
        <v>181731</v>
      </c>
      <c r="J26" s="235">
        <v>61719.759999999987</v>
      </c>
    </row>
    <row r="27" spans="1:10" x14ac:dyDescent="0.3">
      <c r="A27" s="228" t="s">
        <v>33</v>
      </c>
      <c r="B27" s="264" t="s">
        <v>141</v>
      </c>
      <c r="C27" s="243" t="s">
        <v>142</v>
      </c>
      <c r="D27" s="244">
        <v>58</v>
      </c>
      <c r="E27" s="245">
        <v>58</v>
      </c>
      <c r="F27" s="246">
        <f t="shared" si="0"/>
        <v>16.465000000000003</v>
      </c>
      <c r="G27" s="247">
        <f t="shared" si="1"/>
        <v>42.668448275862069</v>
      </c>
      <c r="H27" s="235">
        <v>9549.7000000000007</v>
      </c>
      <c r="I27" s="235">
        <v>24747.7</v>
      </c>
      <c r="J27" s="235">
        <v>0</v>
      </c>
    </row>
    <row r="28" spans="1:10" x14ac:dyDescent="0.3">
      <c r="A28" s="228" t="s">
        <v>34</v>
      </c>
      <c r="B28" s="264" t="s">
        <v>143</v>
      </c>
      <c r="C28" s="243" t="s">
        <v>128</v>
      </c>
      <c r="D28" s="244">
        <v>18407</v>
      </c>
      <c r="E28" s="245">
        <v>18407</v>
      </c>
      <c r="F28" s="246">
        <f t="shared" si="0"/>
        <v>2.8534332590862173</v>
      </c>
      <c r="G28" s="247">
        <f t="shared" si="1"/>
        <v>4.2858320204270113</v>
      </c>
      <c r="H28" s="235">
        <v>525231.46</v>
      </c>
      <c r="I28" s="235">
        <v>788893.1</v>
      </c>
      <c r="J28" s="235">
        <v>163189.55000000002</v>
      </c>
    </row>
    <row r="29" spans="1:10" x14ac:dyDescent="0.3">
      <c r="A29" s="228" t="s">
        <v>35</v>
      </c>
      <c r="B29" s="264" t="s">
        <v>144</v>
      </c>
      <c r="C29" s="243" t="s">
        <v>128</v>
      </c>
      <c r="D29" s="244">
        <v>2032</v>
      </c>
      <c r="E29" s="245">
        <v>2032</v>
      </c>
      <c r="F29" s="246">
        <f t="shared" si="0"/>
        <v>1.8885270669291341</v>
      </c>
      <c r="G29" s="247">
        <f t="shared" si="1"/>
        <v>3.0451279527559056</v>
      </c>
      <c r="H29" s="235">
        <v>38374.870000000003</v>
      </c>
      <c r="I29" s="235">
        <v>61877</v>
      </c>
      <c r="J29" s="235">
        <v>13868.729999999998</v>
      </c>
    </row>
    <row r="30" spans="1:10" x14ac:dyDescent="0.3">
      <c r="A30" s="228" t="s">
        <v>36</v>
      </c>
      <c r="B30" s="264" t="s">
        <v>145</v>
      </c>
      <c r="C30" s="243" t="s">
        <v>128</v>
      </c>
      <c r="D30" s="244">
        <v>1831</v>
      </c>
      <c r="E30" s="245">
        <v>1831</v>
      </c>
      <c r="F30" s="246">
        <f t="shared" si="0"/>
        <v>1.7511267067176406</v>
      </c>
      <c r="G30" s="247">
        <f t="shared" si="1"/>
        <v>3.0915892954669579</v>
      </c>
      <c r="H30" s="235">
        <v>32063.13</v>
      </c>
      <c r="I30" s="235">
        <v>56607</v>
      </c>
      <c r="J30" s="235">
        <v>17934.579999999998</v>
      </c>
    </row>
    <row r="31" spans="1:10" x14ac:dyDescent="0.3">
      <c r="A31" s="228" t="s">
        <v>37</v>
      </c>
      <c r="B31" s="264" t="s">
        <v>146</v>
      </c>
      <c r="C31" s="243" t="s">
        <v>128</v>
      </c>
      <c r="D31" s="244">
        <v>459</v>
      </c>
      <c r="E31" s="245">
        <v>459</v>
      </c>
      <c r="F31" s="246">
        <f t="shared" si="0"/>
        <v>1.8975228758169933</v>
      </c>
      <c r="G31" s="247">
        <f t="shared" si="1"/>
        <v>3.2124183006535949</v>
      </c>
      <c r="H31" s="235">
        <v>8709.6299999999992</v>
      </c>
      <c r="I31" s="235">
        <v>14745</v>
      </c>
      <c r="J31" s="235">
        <v>6035.3700000000008</v>
      </c>
    </row>
    <row r="32" spans="1:10" x14ac:dyDescent="0.3">
      <c r="A32" s="228" t="s">
        <v>38</v>
      </c>
      <c r="B32" s="264" t="s">
        <v>147</v>
      </c>
      <c r="C32" s="243" t="s">
        <v>128</v>
      </c>
      <c r="D32" s="244">
        <v>300</v>
      </c>
      <c r="E32" s="245">
        <v>300</v>
      </c>
      <c r="F32" s="246">
        <f t="shared" si="0"/>
        <v>2.1261366666666666</v>
      </c>
      <c r="G32" s="247">
        <f t="shared" si="1"/>
        <v>4.0750000000000002</v>
      </c>
      <c r="H32" s="235">
        <v>6378.41</v>
      </c>
      <c r="I32" s="235">
        <v>12225</v>
      </c>
      <c r="J32" s="235">
        <v>4080.11</v>
      </c>
    </row>
    <row r="33" spans="1:13" x14ac:dyDescent="0.3">
      <c r="A33" s="228" t="s">
        <v>39</v>
      </c>
      <c r="B33" s="264" t="s">
        <v>148</v>
      </c>
      <c r="C33" s="243" t="s">
        <v>128</v>
      </c>
      <c r="D33" s="244">
        <v>700</v>
      </c>
      <c r="E33" s="245">
        <v>700</v>
      </c>
      <c r="F33" s="246">
        <f t="shared" si="0"/>
        <v>1.9996371428571429</v>
      </c>
      <c r="G33" s="247">
        <f t="shared" si="1"/>
        <v>3.95</v>
      </c>
      <c r="H33" s="235">
        <v>13997.46</v>
      </c>
      <c r="I33" s="235">
        <v>27650</v>
      </c>
      <c r="J33" s="235">
        <v>11751.77</v>
      </c>
    </row>
    <row r="34" spans="1:13" x14ac:dyDescent="0.3">
      <c r="A34" s="228" t="s">
        <v>40</v>
      </c>
      <c r="B34" s="264" t="s">
        <v>149</v>
      </c>
      <c r="C34" s="243" t="s">
        <v>128</v>
      </c>
      <c r="D34" s="244">
        <v>6495</v>
      </c>
      <c r="E34" s="245">
        <v>6495</v>
      </c>
      <c r="F34" s="246">
        <f t="shared" si="0"/>
        <v>1.820572286374134</v>
      </c>
      <c r="G34" s="247">
        <f t="shared" si="1"/>
        <v>3.2167051578137027</v>
      </c>
      <c r="H34" s="235">
        <v>118246.17</v>
      </c>
      <c r="I34" s="235">
        <v>208925</v>
      </c>
      <c r="J34" s="235">
        <v>63748.54</v>
      </c>
    </row>
    <row r="35" spans="1:13" x14ac:dyDescent="0.3">
      <c r="A35" s="228" t="s">
        <v>41</v>
      </c>
      <c r="B35" s="264" t="s">
        <v>150</v>
      </c>
      <c r="C35" s="243" t="s">
        <v>128</v>
      </c>
      <c r="D35" s="244">
        <v>766</v>
      </c>
      <c r="E35" s="245">
        <v>766</v>
      </c>
      <c r="F35" s="246">
        <f t="shared" si="0"/>
        <v>1.8942284595300261</v>
      </c>
      <c r="G35" s="247">
        <f t="shared" si="1"/>
        <v>2.6475195822454309</v>
      </c>
      <c r="H35" s="235">
        <v>14509.789999999999</v>
      </c>
      <c r="I35" s="235">
        <v>20280</v>
      </c>
      <c r="J35" s="235">
        <v>5770.2100000000009</v>
      </c>
    </row>
    <row r="36" spans="1:13" x14ac:dyDescent="0.3">
      <c r="A36" s="228" t="s">
        <v>42</v>
      </c>
      <c r="B36" s="264" t="s">
        <v>151</v>
      </c>
      <c r="C36" s="243" t="s">
        <v>128</v>
      </c>
      <c r="D36" s="244">
        <v>5720</v>
      </c>
      <c r="E36" s="245">
        <v>5720</v>
      </c>
      <c r="F36" s="246">
        <f t="shared" si="0"/>
        <v>1.7837136363636363</v>
      </c>
      <c r="G36" s="247">
        <f t="shared" si="1"/>
        <v>2.7580244755244756</v>
      </c>
      <c r="H36" s="235">
        <v>102028.42</v>
      </c>
      <c r="I36" s="235">
        <v>157759</v>
      </c>
      <c r="J36" s="235">
        <v>55730.58</v>
      </c>
    </row>
    <row r="37" spans="1:13" x14ac:dyDescent="0.3">
      <c r="A37" s="228" t="s">
        <v>43</v>
      </c>
      <c r="B37" s="264" t="s">
        <v>152</v>
      </c>
      <c r="C37" s="243" t="s">
        <v>128</v>
      </c>
      <c r="D37" s="244">
        <v>5968</v>
      </c>
      <c r="E37" s="245">
        <v>5968</v>
      </c>
      <c r="F37" s="246">
        <f t="shared" si="0"/>
        <v>1.8704388404825738</v>
      </c>
      <c r="G37" s="247">
        <f t="shared" si="1"/>
        <v>2.9267426273458446</v>
      </c>
      <c r="H37" s="235">
        <v>111627.79</v>
      </c>
      <c r="I37" s="235">
        <v>174668</v>
      </c>
      <c r="J37" s="235">
        <v>61972.000000000007</v>
      </c>
    </row>
    <row r="38" spans="1:13" x14ac:dyDescent="0.3">
      <c r="A38" s="228" t="s">
        <v>44</v>
      </c>
      <c r="B38" s="264" t="s">
        <v>153</v>
      </c>
      <c r="C38" s="243" t="s">
        <v>128</v>
      </c>
      <c r="D38" s="244">
        <v>100</v>
      </c>
      <c r="E38" s="245">
        <v>100</v>
      </c>
      <c r="F38" s="246">
        <f t="shared" si="0"/>
        <v>1.9043399999999999</v>
      </c>
      <c r="G38" s="247">
        <f t="shared" si="1"/>
        <v>3.4</v>
      </c>
      <c r="H38" s="235">
        <v>1904.34</v>
      </c>
      <c r="I38" s="235">
        <v>3400</v>
      </c>
      <c r="J38" s="235">
        <v>-47.449999999999818</v>
      </c>
    </row>
    <row r="39" spans="1:13" x14ac:dyDescent="0.3">
      <c r="A39" s="228" t="s">
        <v>45</v>
      </c>
      <c r="B39" s="264" t="s">
        <v>154</v>
      </c>
      <c r="C39" s="243" t="s">
        <v>128</v>
      </c>
      <c r="D39" s="244">
        <v>323</v>
      </c>
      <c r="E39" s="245">
        <v>323</v>
      </c>
      <c r="F39" s="246">
        <f t="shared" si="0"/>
        <v>0</v>
      </c>
      <c r="G39" s="247">
        <f t="shared" si="1"/>
        <v>1.1737430340557276</v>
      </c>
      <c r="H39" s="235">
        <v>0</v>
      </c>
      <c r="I39" s="235">
        <v>3791.19</v>
      </c>
      <c r="J39" s="235">
        <v>3791.19</v>
      </c>
    </row>
    <row r="40" spans="1:13" x14ac:dyDescent="0.3">
      <c r="A40" s="228" t="s">
        <v>46</v>
      </c>
      <c r="B40" s="265" t="s">
        <v>155</v>
      </c>
      <c r="C40" s="249"/>
      <c r="D40" s="250">
        <v>59425</v>
      </c>
      <c r="E40" s="251">
        <v>59425</v>
      </c>
      <c r="F40" s="252">
        <f t="shared" si="0"/>
        <v>2.1407373159444676</v>
      </c>
      <c r="G40" s="253">
        <f t="shared" si="1"/>
        <v>3.4779974589819096</v>
      </c>
      <c r="H40" s="254">
        <v>1272133.1499999999</v>
      </c>
      <c r="I40" s="254">
        <v>2066799.9899999998</v>
      </c>
      <c r="J40" s="254">
        <v>570371.5</v>
      </c>
    </row>
    <row r="41" spans="1:13" x14ac:dyDescent="0.3">
      <c r="A41" s="228" t="s">
        <v>47</v>
      </c>
    </row>
    <row r="42" spans="1:13" x14ac:dyDescent="0.3">
      <c r="A42" s="228" t="s">
        <v>48</v>
      </c>
      <c r="B42" s="263" t="s">
        <v>156</v>
      </c>
      <c r="C42" s="237"/>
      <c r="D42" s="238"/>
      <c r="E42" s="239"/>
      <c r="F42" s="240"/>
      <c r="G42" s="241"/>
      <c r="H42" s="235"/>
      <c r="I42" s="235"/>
      <c r="J42" s="235"/>
    </row>
    <row r="43" spans="1:13" x14ac:dyDescent="0.3">
      <c r="A43" s="228" t="s">
        <v>49</v>
      </c>
    </row>
    <row r="44" spans="1:13" x14ac:dyDescent="0.3">
      <c r="A44" s="224"/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</row>
    <row r="45" spans="1:13" x14ac:dyDescent="0.3">
      <c r="A45" s="228" t="s">
        <v>12</v>
      </c>
      <c r="B45" s="264" t="s">
        <v>157</v>
      </c>
      <c r="C45" s="243" t="s">
        <v>156</v>
      </c>
      <c r="D45" s="244">
        <v>125</v>
      </c>
      <c r="E45" s="245">
        <v>125</v>
      </c>
      <c r="F45" s="246">
        <f>IF(( E45 * 1000 ) =0,0,( H45 * 100 ) / ( E45 * 1000 ) )</f>
        <v>1.6841999999999999</v>
      </c>
      <c r="G45" s="247">
        <f>IF(( E45 * 1000 ) =0,0,( I45 * 100 ) / ( E45 * 1000 ) )</f>
        <v>2.0206</v>
      </c>
      <c r="H45" s="235">
        <v>2105.25</v>
      </c>
      <c r="I45" s="235">
        <v>2525.75</v>
      </c>
      <c r="J45" s="235">
        <v>420.5</v>
      </c>
    </row>
    <row r="46" spans="1:13" x14ac:dyDescent="0.3">
      <c r="A46" s="228" t="s">
        <v>13</v>
      </c>
      <c r="B46" s="265" t="s">
        <v>158</v>
      </c>
      <c r="C46" s="249"/>
      <c r="D46" s="250">
        <v>125</v>
      </c>
      <c r="E46" s="251">
        <v>125</v>
      </c>
      <c r="F46" s="252">
        <f>IF(( E46 * 1000 ) =0,0,( H46 * 100 ) / ( E46 * 1000 ) )</f>
        <v>1.6841999999999999</v>
      </c>
      <c r="G46" s="253">
        <f>IF(( E46 * 1000 ) =0,0,( I46 * 100 ) / ( E46 * 1000 ) )</f>
        <v>2.0206</v>
      </c>
      <c r="H46" s="254">
        <v>2105.25</v>
      </c>
      <c r="I46" s="254">
        <v>2525.75</v>
      </c>
      <c r="J46" s="254">
        <v>420.5</v>
      </c>
    </row>
    <row r="47" spans="1:13" x14ac:dyDescent="0.3">
      <c r="A47" s="228" t="s">
        <v>14</v>
      </c>
    </row>
    <row r="48" spans="1:13" x14ac:dyDescent="0.3">
      <c r="A48" s="228" t="s">
        <v>15</v>
      </c>
      <c r="B48" s="266" t="s">
        <v>159</v>
      </c>
      <c r="C48" s="256"/>
      <c r="D48" s="257">
        <v>112671</v>
      </c>
      <c r="E48" s="258">
        <v>112671</v>
      </c>
      <c r="F48" s="259">
        <f>IF(( E48 * 1000 ) =0,0,( H48 * 100 ) / ( E48 * 1000 ) )</f>
        <v>1.4429563951682332</v>
      </c>
      <c r="G48" s="260">
        <f>IF(( E48 * 1000 ) =0,0,( I48 * 100 ) / ( E48 * 1000 ) )</f>
        <v>2.1486280764349299</v>
      </c>
      <c r="H48" s="261">
        <v>1625793.4</v>
      </c>
      <c r="I48" s="261">
        <v>2420880.7399999998</v>
      </c>
      <c r="J48" s="261">
        <v>570792</v>
      </c>
    </row>
    <row r="49" spans="1:1" x14ac:dyDescent="0.3">
      <c r="A49" s="228" t="s">
        <v>16</v>
      </c>
    </row>
    <row r="50" spans="1:1" x14ac:dyDescent="0.3">
      <c r="A50" s="228" t="s">
        <v>17</v>
      </c>
    </row>
    <row r="51" spans="1:1" x14ac:dyDescent="0.3">
      <c r="A51" s="228" t="s">
        <v>18</v>
      </c>
    </row>
    <row r="52" spans="1:1" x14ac:dyDescent="0.3">
      <c r="A52" s="228" t="s">
        <v>19</v>
      </c>
    </row>
    <row r="53" spans="1:1" x14ac:dyDescent="0.3">
      <c r="A53" s="228" t="s">
        <v>20</v>
      </c>
    </row>
    <row r="54" spans="1:1" x14ac:dyDescent="0.3">
      <c r="A54" s="228" t="s">
        <v>21</v>
      </c>
    </row>
    <row r="55" spans="1:1" x14ac:dyDescent="0.3">
      <c r="A55" s="228" t="s">
        <v>22</v>
      </c>
    </row>
    <row r="56" spans="1:1" x14ac:dyDescent="0.3">
      <c r="A56" s="228" t="s">
        <v>23</v>
      </c>
    </row>
    <row r="57" spans="1:1" x14ac:dyDescent="0.3">
      <c r="A57" s="228" t="s">
        <v>24</v>
      </c>
    </row>
    <row r="58" spans="1:1" x14ac:dyDescent="0.3">
      <c r="A58" s="228" t="s">
        <v>25</v>
      </c>
    </row>
    <row r="59" spans="1:1" x14ac:dyDescent="0.3">
      <c r="A59" s="228" t="s">
        <v>26</v>
      </c>
    </row>
    <row r="60" spans="1:1" x14ac:dyDescent="0.3">
      <c r="A60" s="228" t="s">
        <v>28</v>
      </c>
    </row>
    <row r="61" spans="1:1" x14ac:dyDescent="0.3">
      <c r="A61" s="228" t="s">
        <v>30</v>
      </c>
    </row>
    <row r="62" spans="1:1" x14ac:dyDescent="0.3">
      <c r="A62" s="228" t="s">
        <v>31</v>
      </c>
    </row>
    <row r="63" spans="1:1" x14ac:dyDescent="0.3">
      <c r="A63" s="228" t="s">
        <v>33</v>
      </c>
    </row>
    <row r="64" spans="1:1" x14ac:dyDescent="0.3">
      <c r="A64" s="228" t="s">
        <v>34</v>
      </c>
    </row>
    <row r="65" spans="1:13" x14ac:dyDescent="0.3">
      <c r="A65" s="228" t="s">
        <v>35</v>
      </c>
    </row>
    <row r="66" spans="1:13" x14ac:dyDescent="0.3">
      <c r="A66" s="228" t="s">
        <v>36</v>
      </c>
    </row>
    <row r="67" spans="1:13" x14ac:dyDescent="0.3">
      <c r="A67" s="228" t="s">
        <v>37</v>
      </c>
    </row>
    <row r="68" spans="1:13" x14ac:dyDescent="0.3">
      <c r="A68" s="228" t="s">
        <v>38</v>
      </c>
    </row>
    <row r="69" spans="1:13" x14ac:dyDescent="0.3">
      <c r="A69" s="228" t="s">
        <v>39</v>
      </c>
    </row>
    <row r="70" spans="1:13" x14ac:dyDescent="0.3">
      <c r="A70" s="228" t="s">
        <v>40</v>
      </c>
    </row>
    <row r="71" spans="1:13" x14ac:dyDescent="0.3">
      <c r="A71" s="228" t="s">
        <v>41</v>
      </c>
    </row>
    <row r="72" spans="1:13" x14ac:dyDescent="0.3">
      <c r="A72" s="228" t="s">
        <v>42</v>
      </c>
    </row>
    <row r="73" spans="1:13" x14ac:dyDescent="0.3">
      <c r="A73" s="228" t="s">
        <v>43</v>
      </c>
    </row>
    <row r="74" spans="1:13" x14ac:dyDescent="0.3">
      <c r="A74" s="228" t="s">
        <v>44</v>
      </c>
    </row>
    <row r="75" spans="1:13" x14ac:dyDescent="0.3">
      <c r="A75" s="228" t="s">
        <v>45</v>
      </c>
    </row>
    <row r="76" spans="1:13" x14ac:dyDescent="0.3">
      <c r="A76" s="228" t="s">
        <v>46</v>
      </c>
    </row>
    <row r="77" spans="1:13" x14ac:dyDescent="0.3">
      <c r="A77" s="228" t="s">
        <v>47</v>
      </c>
    </row>
    <row r="78" spans="1:13" x14ac:dyDescent="0.3">
      <c r="A78" s="228" t="s">
        <v>48</v>
      </c>
    </row>
    <row r="79" spans="1:13" x14ac:dyDescent="0.3">
      <c r="A79" s="228" t="s">
        <v>49</v>
      </c>
    </row>
    <row r="80" spans="1:13" x14ac:dyDescent="0.3">
      <c r="A80" s="224"/>
      <c r="B80" s="224"/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46.88671875" customWidth="1"/>
    <col min="3" max="12" width="11.6640625" customWidth="1"/>
  </cols>
  <sheetData>
    <row r="1" spans="1:12" s="398" customFormat="1" x14ac:dyDescent="0.3">
      <c r="B1" s="398" t="s">
        <v>191</v>
      </c>
    </row>
    <row r="2" spans="1:12" s="398" customFormat="1" x14ac:dyDescent="0.3">
      <c r="B2" s="398" t="s">
        <v>189</v>
      </c>
    </row>
    <row r="3" spans="1:12" x14ac:dyDescent="0.3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</row>
    <row r="4" spans="1:12" x14ac:dyDescent="0.3">
      <c r="E4" s="268" t="s">
        <v>116</v>
      </c>
    </row>
    <row r="5" spans="1:12" x14ac:dyDescent="0.3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1:12" x14ac:dyDescent="0.3">
      <c r="B6" s="269" t="s">
        <v>0</v>
      </c>
      <c r="C6" s="269" t="s">
        <v>1</v>
      </c>
      <c r="D6" s="269" t="s">
        <v>2</v>
      </c>
      <c r="E6" s="269" t="s">
        <v>3</v>
      </c>
      <c r="F6" s="269" t="s">
        <v>4</v>
      </c>
      <c r="G6" s="269" t="s">
        <v>5</v>
      </c>
      <c r="H6" s="269" t="s">
        <v>6</v>
      </c>
      <c r="I6" s="269" t="s">
        <v>7</v>
      </c>
      <c r="J6" s="269" t="s">
        <v>8</v>
      </c>
    </row>
    <row r="7" spans="1:12" x14ac:dyDescent="0.3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</row>
    <row r="8" spans="1:12" ht="30.6" x14ac:dyDescent="0.3">
      <c r="A8" s="270" t="s">
        <v>9</v>
      </c>
      <c r="B8" s="270" t="s">
        <v>117</v>
      </c>
      <c r="C8" s="270" t="s">
        <v>118</v>
      </c>
      <c r="D8" s="270" t="s">
        <v>119</v>
      </c>
      <c r="E8" s="270" t="s">
        <v>120</v>
      </c>
      <c r="F8" s="270" t="s">
        <v>121</v>
      </c>
      <c r="G8" s="270" t="s">
        <v>122</v>
      </c>
      <c r="H8" s="270" t="s">
        <v>123</v>
      </c>
      <c r="I8" s="270" t="s">
        <v>124</v>
      </c>
      <c r="J8" s="270" t="s">
        <v>125</v>
      </c>
    </row>
    <row r="9" spans="1:12" x14ac:dyDescent="0.3">
      <c r="A9" s="271" t="s">
        <v>12</v>
      </c>
      <c r="B9" s="272" t="s">
        <v>160</v>
      </c>
      <c r="C9" s="273"/>
      <c r="D9" s="274"/>
      <c r="E9" s="275"/>
      <c r="F9" s="276"/>
      <c r="G9" s="277"/>
      <c r="H9" s="278"/>
      <c r="I9" s="279"/>
      <c r="J9" s="280"/>
    </row>
    <row r="10" spans="1:12" x14ac:dyDescent="0.3">
      <c r="A10" s="271" t="s">
        <v>13</v>
      </c>
      <c r="B10" s="281" t="s">
        <v>161</v>
      </c>
      <c r="C10" s="282">
        <v>0</v>
      </c>
      <c r="D10" s="283">
        <v>0</v>
      </c>
      <c r="E10" s="284">
        <v>0</v>
      </c>
      <c r="F10" s="285">
        <v>0</v>
      </c>
      <c r="G10" s="286">
        <v>0</v>
      </c>
      <c r="H10" s="287">
        <v>0</v>
      </c>
      <c r="I10" s="288">
        <v>0</v>
      </c>
      <c r="J10" s="289">
        <v>570792</v>
      </c>
    </row>
    <row r="11" spans="1:12" x14ac:dyDescent="0.3">
      <c r="A11" s="271" t="s">
        <v>14</v>
      </c>
      <c r="B11" s="281" t="s">
        <v>162</v>
      </c>
      <c r="C11" s="273" t="s">
        <v>50</v>
      </c>
      <c r="D11" s="290">
        <v>0</v>
      </c>
      <c r="E11" s="291">
        <v>0</v>
      </c>
      <c r="F11" s="292">
        <v>0</v>
      </c>
      <c r="G11" s="293">
        <v>0</v>
      </c>
      <c r="H11" s="294">
        <v>0</v>
      </c>
      <c r="I11" s="295">
        <v>0</v>
      </c>
      <c r="J11" s="296">
        <v>-15826</v>
      </c>
    </row>
    <row r="12" spans="1:12" x14ac:dyDescent="0.3">
      <c r="A12" s="271" t="s">
        <v>15</v>
      </c>
      <c r="B12" s="281" t="s">
        <v>163</v>
      </c>
      <c r="C12" s="297">
        <v>0</v>
      </c>
      <c r="D12" s="298">
        <v>0</v>
      </c>
      <c r="E12" s="299">
        <v>0</v>
      </c>
      <c r="F12" s="300">
        <v>0</v>
      </c>
      <c r="G12" s="301">
        <v>0</v>
      </c>
      <c r="H12" s="302">
        <v>0</v>
      </c>
      <c r="I12" s="303">
        <v>0</v>
      </c>
      <c r="J12" s="304">
        <v>554966</v>
      </c>
    </row>
    <row r="13" spans="1:12" x14ac:dyDescent="0.3">
      <c r="A13" s="271" t="s">
        <v>16</v>
      </c>
      <c r="B13" s="281" t="s">
        <v>164</v>
      </c>
      <c r="C13" s="273" t="s">
        <v>50</v>
      </c>
      <c r="D13" s="290">
        <v>0</v>
      </c>
      <c r="E13" s="291">
        <v>0</v>
      </c>
      <c r="F13" s="292">
        <v>0</v>
      </c>
      <c r="G13" s="293">
        <v>0</v>
      </c>
      <c r="H13" s="294">
        <v>0</v>
      </c>
      <c r="I13" s="295">
        <v>0</v>
      </c>
      <c r="J13" s="296">
        <v>-802.88</v>
      </c>
    </row>
    <row r="14" spans="1:12" x14ac:dyDescent="0.3">
      <c r="A14" s="271" t="s">
        <v>17</v>
      </c>
      <c r="B14" s="281" t="s">
        <v>165</v>
      </c>
      <c r="C14" s="273" t="s">
        <v>50</v>
      </c>
      <c r="D14" s="290">
        <v>0</v>
      </c>
      <c r="E14" s="291">
        <v>0</v>
      </c>
      <c r="F14" s="292">
        <v>0</v>
      </c>
      <c r="G14" s="293">
        <v>0</v>
      </c>
      <c r="H14" s="294">
        <v>0</v>
      </c>
      <c r="I14" s="295">
        <v>0</v>
      </c>
      <c r="J14" s="296">
        <v>-89921</v>
      </c>
    </row>
    <row r="15" spans="1:12" x14ac:dyDescent="0.3">
      <c r="A15" s="271" t="s">
        <v>18</v>
      </c>
      <c r="B15" s="281" t="s">
        <v>166</v>
      </c>
      <c r="C15" s="305">
        <v>0</v>
      </c>
      <c r="D15" s="306">
        <v>0</v>
      </c>
      <c r="E15" s="307">
        <v>0</v>
      </c>
      <c r="F15" s="308">
        <v>0</v>
      </c>
      <c r="G15" s="309">
        <v>0</v>
      </c>
      <c r="H15" s="310">
        <v>0</v>
      </c>
      <c r="I15" s="311">
        <v>0</v>
      </c>
      <c r="J15" s="312">
        <v>464242.12</v>
      </c>
    </row>
    <row r="16" spans="1:12" x14ac:dyDescent="0.3">
      <c r="A16" s="271" t="s">
        <v>19</v>
      </c>
    </row>
    <row r="17" spans="1:10" x14ac:dyDescent="0.3">
      <c r="A17" s="271" t="s">
        <v>20</v>
      </c>
      <c r="B17" s="272" t="s">
        <v>167</v>
      </c>
      <c r="C17" s="273"/>
      <c r="D17" s="274"/>
      <c r="E17" s="275"/>
      <c r="F17" s="276"/>
      <c r="G17" s="277"/>
      <c r="H17" s="278"/>
      <c r="I17" s="279"/>
      <c r="J17" s="280"/>
    </row>
    <row r="18" spans="1:10" x14ac:dyDescent="0.3">
      <c r="A18" s="271" t="s">
        <v>21</v>
      </c>
      <c r="B18" s="281" t="s">
        <v>168</v>
      </c>
      <c r="C18" s="273" t="s">
        <v>50</v>
      </c>
      <c r="D18" s="290">
        <v>0</v>
      </c>
      <c r="E18" s="291">
        <v>0</v>
      </c>
      <c r="F18" s="292">
        <v>0</v>
      </c>
      <c r="G18" s="293">
        <v>0</v>
      </c>
      <c r="H18" s="294">
        <v>0</v>
      </c>
      <c r="I18" s="295">
        <v>0</v>
      </c>
      <c r="J18" s="296">
        <v>772500</v>
      </c>
    </row>
    <row r="19" spans="1:10" x14ac:dyDescent="0.3">
      <c r="A19" s="271" t="s">
        <v>22</v>
      </c>
      <c r="B19" s="281" t="s">
        <v>162</v>
      </c>
      <c r="C19" s="273" t="s">
        <v>50</v>
      </c>
      <c r="D19" s="290">
        <v>0</v>
      </c>
      <c r="E19" s="291">
        <v>0</v>
      </c>
      <c r="F19" s="292">
        <v>0</v>
      </c>
      <c r="G19" s="293">
        <v>0</v>
      </c>
      <c r="H19" s="294">
        <v>0</v>
      </c>
      <c r="I19" s="295">
        <v>0</v>
      </c>
      <c r="J19" s="296">
        <v>9.9999999999999995E-8</v>
      </c>
    </row>
    <row r="20" spans="1:10" x14ac:dyDescent="0.3">
      <c r="A20" s="271" t="s">
        <v>23</v>
      </c>
      <c r="B20" s="281" t="s">
        <v>165</v>
      </c>
      <c r="C20" s="273" t="s">
        <v>50</v>
      </c>
      <c r="D20" s="290">
        <v>0</v>
      </c>
      <c r="E20" s="291">
        <v>0</v>
      </c>
      <c r="F20" s="292">
        <v>0</v>
      </c>
      <c r="G20" s="293">
        <v>0</v>
      </c>
      <c r="H20" s="294">
        <v>0</v>
      </c>
      <c r="I20" s="295">
        <v>0</v>
      </c>
      <c r="J20" s="296">
        <v>-113250</v>
      </c>
    </row>
    <row r="21" spans="1:10" x14ac:dyDescent="0.3">
      <c r="A21" s="271" t="s">
        <v>24</v>
      </c>
      <c r="B21" s="281" t="s">
        <v>71</v>
      </c>
      <c r="C21" s="313">
        <v>0</v>
      </c>
      <c r="D21" s="314">
        <v>0</v>
      </c>
      <c r="E21" s="315">
        <v>0</v>
      </c>
      <c r="F21" s="316">
        <v>0</v>
      </c>
      <c r="G21" s="317">
        <v>0</v>
      </c>
      <c r="H21" s="318">
        <v>0</v>
      </c>
      <c r="I21" s="319">
        <v>0</v>
      </c>
      <c r="J21" s="320">
        <v>659250.0000001</v>
      </c>
    </row>
    <row r="22" spans="1:10" x14ac:dyDescent="0.3">
      <c r="A22" s="271" t="s">
        <v>25</v>
      </c>
    </row>
    <row r="23" spans="1:10" x14ac:dyDescent="0.3">
      <c r="A23" s="271" t="s">
        <v>26</v>
      </c>
      <c r="B23" s="272" t="s">
        <v>56</v>
      </c>
      <c r="C23" s="273"/>
      <c r="D23" s="274"/>
      <c r="E23" s="275"/>
      <c r="F23" s="276"/>
      <c r="G23" s="277"/>
      <c r="H23" s="278"/>
      <c r="I23" s="279"/>
      <c r="J23" s="280"/>
    </row>
    <row r="24" spans="1:10" x14ac:dyDescent="0.3">
      <c r="A24" s="271" t="s">
        <v>28</v>
      </c>
      <c r="B24" s="281" t="s">
        <v>10</v>
      </c>
      <c r="C24" s="273" t="s">
        <v>50</v>
      </c>
      <c r="D24" s="290">
        <v>112671</v>
      </c>
      <c r="E24" s="291">
        <v>112671</v>
      </c>
      <c r="F24" s="292">
        <v>1.4429563951682329</v>
      </c>
      <c r="G24" s="293">
        <v>2.1486280764349299</v>
      </c>
      <c r="H24" s="294">
        <v>1625793.3999999997</v>
      </c>
      <c r="I24" s="295">
        <v>2420880.7399999998</v>
      </c>
      <c r="J24" s="296">
        <v>464242.12</v>
      </c>
    </row>
    <row r="25" spans="1:10" x14ac:dyDescent="0.3">
      <c r="A25" s="271" t="s">
        <v>30</v>
      </c>
      <c r="B25" s="281" t="s">
        <v>58</v>
      </c>
      <c r="C25" s="273" t="s">
        <v>50</v>
      </c>
      <c r="D25" s="290">
        <v>126289.1473488636</v>
      </c>
      <c r="E25" s="291">
        <v>126289.1473488636</v>
      </c>
      <c r="F25" s="292">
        <v>1.5291585746194221</v>
      </c>
      <c r="G25" s="293">
        <v>2.3041657866772263</v>
      </c>
      <c r="H25" s="294">
        <v>1931161.3254989041</v>
      </c>
      <c r="I25" s="295">
        <v>2909911.3254989041</v>
      </c>
      <c r="J25" s="296">
        <v>659250</v>
      </c>
    </row>
    <row r="26" spans="1:10" x14ac:dyDescent="0.3">
      <c r="A26" s="271" t="s">
        <v>31</v>
      </c>
      <c r="B26" s="281" t="s">
        <v>169</v>
      </c>
      <c r="C26" s="321">
        <v>0</v>
      </c>
      <c r="D26" s="322">
        <v>-13618.147348863597</v>
      </c>
      <c r="E26" s="323">
        <v>-13618.147348863597</v>
      </c>
      <c r="F26" s="324">
        <v>-8.6202179451189131E-2</v>
      </c>
      <c r="G26" s="325">
        <v>-0.15553771024229635</v>
      </c>
      <c r="H26" s="326">
        <v>-305367.92549890443</v>
      </c>
      <c r="I26" s="327">
        <v>-489030.58549890434</v>
      </c>
      <c r="J26" s="328">
        <v>-195007.88</v>
      </c>
    </row>
    <row r="27" spans="1:10" x14ac:dyDescent="0.3">
      <c r="A27" s="271" t="s">
        <v>33</v>
      </c>
      <c r="B27" s="281" t="s">
        <v>170</v>
      </c>
      <c r="C27" s="329">
        <v>0</v>
      </c>
      <c r="D27" s="330">
        <v>-0.10783307698835405</v>
      </c>
      <c r="E27" s="331">
        <v>-0.10783307698835405</v>
      </c>
      <c r="F27" s="332">
        <v>-5.6372295772296334E-2</v>
      </c>
      <c r="G27" s="333">
        <v>-6.7502829501948719E-2</v>
      </c>
      <c r="H27" s="334">
        <v>-0.15812657465062605</v>
      </c>
      <c r="I27" s="335">
        <v>-0.16805686867968736</v>
      </c>
      <c r="J27" s="336">
        <v>-0.29580262419416004</v>
      </c>
    </row>
    <row r="28" spans="1:10" x14ac:dyDescent="0.3">
      <c r="A28" s="271" t="s">
        <v>34</v>
      </c>
    </row>
    <row r="29" spans="1:10" x14ac:dyDescent="0.3">
      <c r="A29" s="271" t="s">
        <v>35</v>
      </c>
      <c r="B29" s="272" t="s">
        <v>171</v>
      </c>
      <c r="C29" s="273"/>
      <c r="D29" s="274"/>
      <c r="E29" s="275"/>
      <c r="F29" s="276"/>
      <c r="G29" s="277"/>
      <c r="H29" s="278"/>
      <c r="I29" s="279"/>
      <c r="J29" s="280"/>
    </row>
    <row r="30" spans="1:10" x14ac:dyDescent="0.3">
      <c r="A30" s="271" t="s">
        <v>36</v>
      </c>
      <c r="B30" s="281" t="s">
        <v>10</v>
      </c>
      <c r="C30" s="273" t="s">
        <v>50</v>
      </c>
      <c r="D30" s="290">
        <v>2131165</v>
      </c>
      <c r="E30" s="291">
        <v>2131165</v>
      </c>
      <c r="F30" s="292">
        <v>2.0503593271371763</v>
      </c>
      <c r="G30" s="293">
        <v>3.2911155796383671</v>
      </c>
      <c r="H30" s="294">
        <v>43696540.354183003</v>
      </c>
      <c r="I30" s="295">
        <v>70139103.342799991</v>
      </c>
      <c r="J30" s="296">
        <v>20051651.358617097</v>
      </c>
    </row>
    <row r="31" spans="1:10" x14ac:dyDescent="0.3">
      <c r="A31" s="271" t="s">
        <v>37</v>
      </c>
      <c r="B31" s="281" t="s">
        <v>58</v>
      </c>
      <c r="C31" s="273" t="s">
        <v>50</v>
      </c>
      <c r="D31" s="290">
        <v>2190738.1560314661</v>
      </c>
      <c r="E31" s="291">
        <v>2190738.1560314661</v>
      </c>
      <c r="F31" s="292">
        <v>2.0111509158654122</v>
      </c>
      <c r="G31" s="293">
        <v>3.2540553151741847</v>
      </c>
      <c r="H31" s="294">
        <v>44059050.489239872</v>
      </c>
      <c r="I31" s="295">
        <v>71287831.407890841</v>
      </c>
      <c r="J31" s="296">
        <v>20850830</v>
      </c>
    </row>
    <row r="32" spans="1:10" x14ac:dyDescent="0.3">
      <c r="A32" s="271" t="s">
        <v>38</v>
      </c>
      <c r="B32" s="281" t="s">
        <v>169</v>
      </c>
      <c r="C32" s="321">
        <v>0</v>
      </c>
      <c r="D32" s="322">
        <v>-59573.156031466089</v>
      </c>
      <c r="E32" s="323">
        <v>-59573.156031466089</v>
      </c>
      <c r="F32" s="324">
        <v>3.920841127176411E-2</v>
      </c>
      <c r="G32" s="325">
        <v>3.7060264464182424E-2</v>
      </c>
      <c r="H32" s="326">
        <v>-362510.1350568682</v>
      </c>
      <c r="I32" s="327">
        <v>-1148728.06509085</v>
      </c>
      <c r="J32" s="328">
        <v>-799178.64138290286</v>
      </c>
    </row>
    <row r="33" spans="1:12" x14ac:dyDescent="0.3">
      <c r="A33" s="271" t="s">
        <v>39</v>
      </c>
      <c r="B33" s="281" t="s">
        <v>170</v>
      </c>
      <c r="C33" s="329">
        <v>0</v>
      </c>
      <c r="D33" s="330">
        <v>-2.7193188682751196E-2</v>
      </c>
      <c r="E33" s="331">
        <v>-2.7193188682751196E-2</v>
      </c>
      <c r="F33" s="332">
        <v>1.9495509244214254E-2</v>
      </c>
      <c r="G33" s="333">
        <v>1.1388947290282508E-2</v>
      </c>
      <c r="H33" s="334">
        <v>-8.2278244998811451E-3</v>
      </c>
      <c r="I33" s="335">
        <v>-1.6113943185031399E-2</v>
      </c>
      <c r="J33" s="336">
        <v>-3.8328385075457563E-2</v>
      </c>
    </row>
    <row r="34" spans="1:12" x14ac:dyDescent="0.3">
      <c r="A34" s="271" t="s">
        <v>40</v>
      </c>
    </row>
    <row r="35" spans="1:12" x14ac:dyDescent="0.3">
      <c r="A35" s="271" t="s">
        <v>41</v>
      </c>
    </row>
    <row r="36" spans="1:12" x14ac:dyDescent="0.3">
      <c r="A36" s="271" t="s">
        <v>42</v>
      </c>
    </row>
    <row r="37" spans="1:12" x14ac:dyDescent="0.3">
      <c r="A37" s="271" t="s">
        <v>43</v>
      </c>
    </row>
    <row r="38" spans="1:12" x14ac:dyDescent="0.3">
      <c r="A38" s="271" t="s">
        <v>44</v>
      </c>
    </row>
    <row r="39" spans="1:12" x14ac:dyDescent="0.3">
      <c r="A39" s="271" t="s">
        <v>45</v>
      </c>
    </row>
    <row r="40" spans="1:12" x14ac:dyDescent="0.3">
      <c r="A40" s="271" t="s">
        <v>46</v>
      </c>
    </row>
    <row r="41" spans="1:12" x14ac:dyDescent="0.3">
      <c r="A41" s="271" t="s">
        <v>47</v>
      </c>
    </row>
    <row r="42" spans="1:12" x14ac:dyDescent="0.3">
      <c r="A42" s="271" t="s">
        <v>48</v>
      </c>
    </row>
    <row r="43" spans="1:12" x14ac:dyDescent="0.3">
      <c r="A43" s="271" t="s">
        <v>49</v>
      </c>
    </row>
    <row r="44" spans="1:12" x14ac:dyDescent="0.3">
      <c r="A44" s="271" t="s">
        <v>51</v>
      </c>
    </row>
    <row r="45" spans="1:12" x14ac:dyDescent="0.3">
      <c r="A45" s="271" t="s">
        <v>52</v>
      </c>
    </row>
    <row r="46" spans="1:12" x14ac:dyDescent="0.3">
      <c r="A46" s="267"/>
      <c r="B46" s="267"/>
      <c r="C46" s="267"/>
      <c r="D46" s="267"/>
      <c r="E46" s="267"/>
      <c r="F46" s="267"/>
      <c r="G46" s="267"/>
      <c r="H46" s="267"/>
      <c r="I46" s="267"/>
      <c r="J46" s="267"/>
      <c r="K46" s="267"/>
      <c r="L46" s="267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8" customFormat="1" x14ac:dyDescent="0.3">
      <c r="B1" s="398" t="s">
        <v>192</v>
      </c>
    </row>
    <row r="2" spans="1:13" s="398" customFormat="1" x14ac:dyDescent="0.3">
      <c r="B2" s="398" t="s">
        <v>189</v>
      </c>
    </row>
    <row r="3" spans="1:13" x14ac:dyDescent="0.3">
      <c r="A3" s="337"/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</row>
    <row r="4" spans="1:13" x14ac:dyDescent="0.3">
      <c r="F4" s="338" t="s">
        <v>175</v>
      </c>
    </row>
    <row r="5" spans="1:13" x14ac:dyDescent="0.3">
      <c r="A5" s="337"/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</row>
    <row r="6" spans="1:13" x14ac:dyDescent="0.3">
      <c r="B6" s="339" t="s">
        <v>0</v>
      </c>
      <c r="C6" s="339" t="s">
        <v>1</v>
      </c>
      <c r="D6" s="339" t="s">
        <v>2</v>
      </c>
      <c r="E6" s="339" t="s">
        <v>3</v>
      </c>
      <c r="F6" s="339" t="s">
        <v>4</v>
      </c>
      <c r="G6" s="339" t="s">
        <v>5</v>
      </c>
      <c r="H6" s="339" t="s">
        <v>6</v>
      </c>
      <c r="I6" s="339" t="s">
        <v>7</v>
      </c>
    </row>
    <row r="7" spans="1:13" x14ac:dyDescent="0.3">
      <c r="A7" s="337"/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</row>
    <row r="8" spans="1:13" ht="30.6" x14ac:dyDescent="0.3">
      <c r="A8" s="340" t="s">
        <v>9</v>
      </c>
      <c r="B8" s="340" t="s">
        <v>176</v>
      </c>
      <c r="C8" s="340" t="s">
        <v>118</v>
      </c>
      <c r="D8" s="340" t="s">
        <v>173</v>
      </c>
      <c r="E8" s="340" t="s">
        <v>177</v>
      </c>
      <c r="F8" s="340" t="s">
        <v>178</v>
      </c>
      <c r="G8" s="340" t="s">
        <v>179</v>
      </c>
      <c r="H8" s="340" t="s">
        <v>180</v>
      </c>
      <c r="I8" s="340" t="s">
        <v>181</v>
      </c>
    </row>
    <row r="9" spans="1:13" x14ac:dyDescent="0.3">
      <c r="A9" s="341" t="s">
        <v>12</v>
      </c>
      <c r="B9" s="342" t="s">
        <v>11</v>
      </c>
      <c r="C9" s="343"/>
      <c r="D9" s="344"/>
      <c r="E9" s="345"/>
      <c r="F9" s="346"/>
      <c r="G9" s="347"/>
      <c r="H9" s="346"/>
      <c r="I9" s="346"/>
    </row>
    <row r="10" spans="1:13" x14ac:dyDescent="0.3">
      <c r="A10" s="341" t="s">
        <v>13</v>
      </c>
      <c r="B10" s="348" t="s">
        <v>182</v>
      </c>
      <c r="C10" s="349"/>
      <c r="D10" s="350"/>
      <c r="E10" s="351"/>
      <c r="F10" s="346"/>
      <c r="G10" s="352"/>
      <c r="H10" s="346"/>
      <c r="I10" s="346"/>
    </row>
    <row r="11" spans="1:13" x14ac:dyDescent="0.3">
      <c r="A11" s="341" t="s">
        <v>14</v>
      </c>
      <c r="B11" s="353" t="s">
        <v>182</v>
      </c>
      <c r="C11" s="354" t="s">
        <v>126</v>
      </c>
      <c r="D11" s="355">
        <v>50000</v>
      </c>
      <c r="E11" s="356">
        <f>IF(( D11 * 1000 ) =0,0,( F11 * 100 ) / ( D11 * 1000 ) )</f>
        <v>2.4159999999999999</v>
      </c>
      <c r="F11" s="346">
        <v>1208000</v>
      </c>
      <c r="G11" s="357">
        <f>IF(( D11 * 1000 ) =0,0,( H11 * 100 ) / ( D11 * 1000 ) )</f>
        <v>3.0659999999999998</v>
      </c>
      <c r="H11" s="346">
        <v>1533000</v>
      </c>
      <c r="I11" s="346">
        <v>325000</v>
      </c>
    </row>
    <row r="12" spans="1:13" x14ac:dyDescent="0.3">
      <c r="A12" s="341" t="s">
        <v>15</v>
      </c>
      <c r="B12" s="358" t="s">
        <v>183</v>
      </c>
      <c r="C12" s="359"/>
      <c r="D12" s="360">
        <v>50000</v>
      </c>
      <c r="E12" s="361">
        <f>IF(( D12 * 1000 ) =0,0,( F12 * 100 ) / ( D12 * 1000 ) )</f>
        <v>2.4159999999999999</v>
      </c>
      <c r="F12" s="362">
        <v>1208000</v>
      </c>
      <c r="G12" s="363">
        <f>IF(( D12 * 1000 ) =0,0,( H12 * 100 ) / ( D12 * 1000 ) )</f>
        <v>3.0659999999999998</v>
      </c>
      <c r="H12" s="362">
        <v>1533000</v>
      </c>
      <c r="I12" s="362">
        <v>325000</v>
      </c>
    </row>
    <row r="13" spans="1:13" x14ac:dyDescent="0.3">
      <c r="A13" s="341" t="s">
        <v>16</v>
      </c>
      <c r="B13" s="364" t="s">
        <v>131</v>
      </c>
      <c r="C13" s="365"/>
      <c r="D13" s="366">
        <v>50000</v>
      </c>
      <c r="E13" s="367">
        <f>IF(( D13 * 1000 ) =0,0,( F13 * 100 ) / ( D13 * 1000 ) )</f>
        <v>2.4159999999999999</v>
      </c>
      <c r="F13" s="368">
        <v>1208000</v>
      </c>
      <c r="G13" s="369">
        <f>IF(( D13 * 1000 ) =0,0,( H13 * 100 ) / ( D13 * 1000 ) )</f>
        <v>3.0659999999999998</v>
      </c>
      <c r="H13" s="368">
        <v>1533000</v>
      </c>
      <c r="I13" s="368">
        <v>325000</v>
      </c>
    </row>
    <row r="14" spans="1:13" x14ac:dyDescent="0.3">
      <c r="A14" s="341" t="s">
        <v>17</v>
      </c>
    </row>
    <row r="15" spans="1:13" x14ac:dyDescent="0.3">
      <c r="A15" s="341" t="s">
        <v>18</v>
      </c>
      <c r="B15" s="342" t="s">
        <v>10</v>
      </c>
      <c r="C15" s="343"/>
      <c r="D15" s="344"/>
      <c r="E15" s="345"/>
      <c r="F15" s="346"/>
      <c r="G15" s="347"/>
      <c r="H15" s="346"/>
      <c r="I15" s="346"/>
    </row>
    <row r="16" spans="1:13" x14ac:dyDescent="0.3">
      <c r="A16" s="341" t="s">
        <v>19</v>
      </c>
      <c r="B16" s="348" t="s">
        <v>182</v>
      </c>
      <c r="C16" s="349"/>
      <c r="D16" s="350"/>
      <c r="E16" s="351"/>
      <c r="F16" s="346"/>
      <c r="G16" s="352"/>
      <c r="H16" s="346"/>
      <c r="I16" s="346"/>
    </row>
    <row r="17" spans="1:9" x14ac:dyDescent="0.3">
      <c r="A17" s="341" t="s">
        <v>20</v>
      </c>
      <c r="B17" s="353" t="s">
        <v>184</v>
      </c>
      <c r="C17" s="354" t="s">
        <v>128</v>
      </c>
      <c r="D17" s="355">
        <v>4880</v>
      </c>
      <c r="E17" s="356">
        <f t="shared" ref="E17:E29" si="0">IF(( D17 * 1000 ) =0,0,( F17 * 100 ) / ( D17 * 1000 ) )</f>
        <v>4.4301639344262291</v>
      </c>
      <c r="F17" s="346">
        <v>216192</v>
      </c>
      <c r="G17" s="357">
        <f t="shared" ref="G17:G29" si="1">IF(( D17 * 1000 ) =0,0,( H17 * 100 ) / ( D17 * 1000 ) )</f>
        <v>7.3268360655737705</v>
      </c>
      <c r="H17" s="346">
        <v>357549.6</v>
      </c>
      <c r="I17" s="346">
        <v>141357.59999999998</v>
      </c>
    </row>
    <row r="18" spans="1:9" x14ac:dyDescent="0.3">
      <c r="A18" s="341" t="s">
        <v>21</v>
      </c>
      <c r="B18" s="353" t="s">
        <v>138</v>
      </c>
      <c r="C18" s="354" t="s">
        <v>128</v>
      </c>
      <c r="D18" s="355">
        <v>6461</v>
      </c>
      <c r="E18" s="356">
        <f t="shared" si="0"/>
        <v>4.871053242532116</v>
      </c>
      <c r="F18" s="346">
        <v>314718.75</v>
      </c>
      <c r="G18" s="357">
        <f t="shared" si="1"/>
        <v>8.174001547748027</v>
      </c>
      <c r="H18" s="346">
        <v>528122.24</v>
      </c>
      <c r="I18" s="346">
        <v>213403.49</v>
      </c>
    </row>
    <row r="19" spans="1:9" x14ac:dyDescent="0.3">
      <c r="A19" s="341" t="s">
        <v>22</v>
      </c>
      <c r="B19" s="353" t="s">
        <v>139</v>
      </c>
      <c r="C19" s="354" t="s">
        <v>128</v>
      </c>
      <c r="D19" s="355">
        <v>16495</v>
      </c>
      <c r="E19" s="356">
        <f t="shared" si="0"/>
        <v>4.6025176113973929</v>
      </c>
      <c r="F19" s="346">
        <v>759185.28</v>
      </c>
      <c r="G19" s="357">
        <f t="shared" si="1"/>
        <v>9.1715639284631703</v>
      </c>
      <c r="H19" s="346">
        <v>1512849.47</v>
      </c>
      <c r="I19" s="346">
        <v>753664.19</v>
      </c>
    </row>
    <row r="20" spans="1:9" x14ac:dyDescent="0.3">
      <c r="A20" s="341" t="s">
        <v>23</v>
      </c>
      <c r="B20" s="353" t="s">
        <v>140</v>
      </c>
      <c r="C20" s="354" t="s">
        <v>128</v>
      </c>
      <c r="D20" s="355">
        <v>38970</v>
      </c>
      <c r="E20" s="356">
        <f t="shared" si="0"/>
        <v>5.1217887092635364</v>
      </c>
      <c r="F20" s="346">
        <v>1995961.06</v>
      </c>
      <c r="G20" s="357">
        <f t="shared" si="1"/>
        <v>9.075511316397229</v>
      </c>
      <c r="H20" s="346">
        <v>3536726.76</v>
      </c>
      <c r="I20" s="346">
        <v>1540765.6999999997</v>
      </c>
    </row>
    <row r="21" spans="1:9" x14ac:dyDescent="0.3">
      <c r="A21" s="341" t="s">
        <v>24</v>
      </c>
      <c r="B21" s="353" t="s">
        <v>144</v>
      </c>
      <c r="C21" s="354" t="s">
        <v>128</v>
      </c>
      <c r="D21" s="355">
        <v>1370</v>
      </c>
      <c r="E21" s="356">
        <f t="shared" si="0"/>
        <v>4.8319773722627737</v>
      </c>
      <c r="F21" s="346">
        <v>66198.09</v>
      </c>
      <c r="G21" s="357">
        <f t="shared" si="1"/>
        <v>8.3060583941605834</v>
      </c>
      <c r="H21" s="346">
        <v>113793</v>
      </c>
      <c r="I21" s="346">
        <v>47594.91</v>
      </c>
    </row>
    <row r="22" spans="1:9" x14ac:dyDescent="0.3">
      <c r="A22" s="341" t="s">
        <v>25</v>
      </c>
      <c r="B22" s="353" t="s">
        <v>145</v>
      </c>
      <c r="C22" s="354" t="s">
        <v>128</v>
      </c>
      <c r="D22" s="355">
        <v>8064</v>
      </c>
      <c r="E22" s="356">
        <f t="shared" si="0"/>
        <v>4.9078282490079363</v>
      </c>
      <c r="F22" s="346">
        <v>395767.27</v>
      </c>
      <c r="G22" s="357">
        <f t="shared" si="1"/>
        <v>9.8297713293650801</v>
      </c>
      <c r="H22" s="346">
        <v>792672.76</v>
      </c>
      <c r="I22" s="346">
        <v>396905.49</v>
      </c>
    </row>
    <row r="23" spans="1:9" x14ac:dyDescent="0.3">
      <c r="A23" s="341" t="s">
        <v>26</v>
      </c>
      <c r="B23" s="353" t="s">
        <v>147</v>
      </c>
      <c r="C23" s="354" t="s">
        <v>128</v>
      </c>
      <c r="D23" s="355">
        <v>250</v>
      </c>
      <c r="E23" s="356">
        <f t="shared" si="0"/>
        <v>1</v>
      </c>
      <c r="F23" s="346">
        <v>2500</v>
      </c>
      <c r="G23" s="357">
        <f t="shared" si="1"/>
        <v>1.6362000000000001</v>
      </c>
      <c r="H23" s="346">
        <v>4090.5</v>
      </c>
      <c r="I23" s="346">
        <v>1590.5</v>
      </c>
    </row>
    <row r="24" spans="1:9" x14ac:dyDescent="0.3">
      <c r="A24" s="341" t="s">
        <v>28</v>
      </c>
      <c r="B24" s="353" t="s">
        <v>148</v>
      </c>
      <c r="C24" s="354" t="s">
        <v>128</v>
      </c>
      <c r="D24" s="355">
        <v>2050</v>
      </c>
      <c r="E24" s="356">
        <f t="shared" si="0"/>
        <v>9.9073170731707325</v>
      </c>
      <c r="F24" s="346">
        <v>203100</v>
      </c>
      <c r="G24" s="357">
        <f t="shared" si="1"/>
        <v>10.832256097560975</v>
      </c>
      <c r="H24" s="346">
        <v>222061.25</v>
      </c>
      <c r="I24" s="346">
        <v>18961.25</v>
      </c>
    </row>
    <row r="25" spans="1:9" x14ac:dyDescent="0.3">
      <c r="A25" s="341" t="s">
        <v>30</v>
      </c>
      <c r="B25" s="353" t="s">
        <v>151</v>
      </c>
      <c r="C25" s="354" t="s">
        <v>128</v>
      </c>
      <c r="D25" s="355">
        <v>1975</v>
      </c>
      <c r="E25" s="356">
        <f t="shared" si="0"/>
        <v>5.9113924050632916</v>
      </c>
      <c r="F25" s="346">
        <v>116750</v>
      </c>
      <c r="G25" s="357">
        <f t="shared" si="1"/>
        <v>9.6452151898734169</v>
      </c>
      <c r="H25" s="346">
        <v>190493</v>
      </c>
      <c r="I25" s="346">
        <v>73743</v>
      </c>
    </row>
    <row r="26" spans="1:9" x14ac:dyDescent="0.3">
      <c r="A26" s="341" t="s">
        <v>31</v>
      </c>
      <c r="B26" s="353" t="s">
        <v>185</v>
      </c>
      <c r="C26" s="354" t="s">
        <v>128</v>
      </c>
      <c r="D26" s="355">
        <v>2238</v>
      </c>
      <c r="E26" s="356">
        <f t="shared" si="0"/>
        <v>5.1538422698838247</v>
      </c>
      <c r="F26" s="346">
        <v>115342.99</v>
      </c>
      <c r="G26" s="357">
        <f t="shared" si="1"/>
        <v>5.3117117962466489</v>
      </c>
      <c r="H26" s="346">
        <v>118876.11</v>
      </c>
      <c r="I26" s="346">
        <v>3533.1199999999953</v>
      </c>
    </row>
    <row r="27" spans="1:9" x14ac:dyDescent="0.3">
      <c r="A27" s="341" t="s">
        <v>33</v>
      </c>
      <c r="B27" s="353" t="s">
        <v>153</v>
      </c>
      <c r="C27" s="354" t="s">
        <v>128</v>
      </c>
      <c r="D27" s="355">
        <v>1750</v>
      </c>
      <c r="E27" s="356">
        <f t="shared" si="0"/>
        <v>8.1885714285714286</v>
      </c>
      <c r="F27" s="346">
        <v>143300</v>
      </c>
      <c r="G27" s="357">
        <f t="shared" si="1"/>
        <v>11.653771428571428</v>
      </c>
      <c r="H27" s="346">
        <v>203941</v>
      </c>
      <c r="I27" s="346">
        <v>60641</v>
      </c>
    </row>
    <row r="28" spans="1:9" x14ac:dyDescent="0.3">
      <c r="A28" s="341" t="s">
        <v>34</v>
      </c>
      <c r="B28" s="358" t="s">
        <v>183</v>
      </c>
      <c r="C28" s="359"/>
      <c r="D28" s="360">
        <v>84503</v>
      </c>
      <c r="E28" s="361">
        <f t="shared" si="0"/>
        <v>5.1229133166869811</v>
      </c>
      <c r="F28" s="362">
        <v>4329015.4399999995</v>
      </c>
      <c r="G28" s="363">
        <f t="shared" si="1"/>
        <v>8.9714870359632197</v>
      </c>
      <c r="H28" s="362">
        <v>7581175.6900000004</v>
      </c>
      <c r="I28" s="362">
        <v>3252160.25</v>
      </c>
    </row>
    <row r="29" spans="1:9" x14ac:dyDescent="0.3">
      <c r="A29" s="341" t="s">
        <v>35</v>
      </c>
      <c r="B29" s="364" t="s">
        <v>159</v>
      </c>
      <c r="C29" s="365"/>
      <c r="D29" s="366">
        <v>84503</v>
      </c>
      <c r="E29" s="367">
        <f t="shared" si="0"/>
        <v>5.1229133166869811</v>
      </c>
      <c r="F29" s="368">
        <v>4329015.4399999995</v>
      </c>
      <c r="G29" s="369">
        <f t="shared" si="1"/>
        <v>8.9714870359632197</v>
      </c>
      <c r="H29" s="368">
        <v>7581175.6900000004</v>
      </c>
      <c r="I29" s="368">
        <v>3252160.25</v>
      </c>
    </row>
    <row r="30" spans="1:9" x14ac:dyDescent="0.3">
      <c r="A30" s="341" t="s">
        <v>36</v>
      </c>
    </row>
    <row r="31" spans="1:9" x14ac:dyDescent="0.3">
      <c r="A31" s="341" t="s">
        <v>37</v>
      </c>
    </row>
    <row r="32" spans="1:9" x14ac:dyDescent="0.3">
      <c r="A32" s="341" t="s">
        <v>38</v>
      </c>
    </row>
    <row r="33" spans="1:13" x14ac:dyDescent="0.3">
      <c r="A33" s="341" t="s">
        <v>39</v>
      </c>
    </row>
    <row r="34" spans="1:13" x14ac:dyDescent="0.3">
      <c r="A34" s="341" t="s">
        <v>40</v>
      </c>
    </row>
    <row r="35" spans="1:13" x14ac:dyDescent="0.3">
      <c r="A35" s="341" t="s">
        <v>41</v>
      </c>
    </row>
    <row r="36" spans="1:13" x14ac:dyDescent="0.3">
      <c r="A36" s="341" t="s">
        <v>42</v>
      </c>
    </row>
    <row r="37" spans="1:13" x14ac:dyDescent="0.3">
      <c r="A37" s="341" t="s">
        <v>43</v>
      </c>
    </row>
    <row r="38" spans="1:13" x14ac:dyDescent="0.3">
      <c r="A38" s="341" t="s">
        <v>44</v>
      </c>
    </row>
    <row r="39" spans="1:13" x14ac:dyDescent="0.3">
      <c r="A39" s="341" t="s">
        <v>45</v>
      </c>
    </row>
    <row r="40" spans="1:13" x14ac:dyDescent="0.3">
      <c r="A40" s="341" t="s">
        <v>46</v>
      </c>
    </row>
    <row r="41" spans="1:13" x14ac:dyDescent="0.3">
      <c r="A41" s="341" t="s">
        <v>47</v>
      </c>
    </row>
    <row r="42" spans="1:13" x14ac:dyDescent="0.3">
      <c r="A42" s="341" t="s">
        <v>48</v>
      </c>
    </row>
    <row r="43" spans="1:13" x14ac:dyDescent="0.3">
      <c r="A43" s="341" t="s">
        <v>49</v>
      </c>
    </row>
    <row r="44" spans="1:13" x14ac:dyDescent="0.3">
      <c r="A44" s="341" t="s">
        <v>51</v>
      </c>
    </row>
    <row r="45" spans="1:13" x14ac:dyDescent="0.3">
      <c r="A45" s="341" t="s">
        <v>52</v>
      </c>
    </row>
    <row r="46" spans="1:13" x14ac:dyDescent="0.3">
      <c r="A46" s="337"/>
      <c r="B46" s="337"/>
      <c r="C46" s="337"/>
      <c r="D46" s="337"/>
      <c r="E46" s="337"/>
      <c r="F46" s="337"/>
      <c r="G46" s="337"/>
      <c r="H46" s="337"/>
      <c r="I46" s="337"/>
      <c r="J46" s="337"/>
      <c r="K46" s="337"/>
      <c r="L46" s="337"/>
      <c r="M46" s="337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35.109375" customWidth="1"/>
    <col min="3" max="13" width="11.6640625" customWidth="1"/>
  </cols>
  <sheetData>
    <row r="1" spans="1:13" s="398" customFormat="1" x14ac:dyDescent="0.3">
      <c r="B1" s="398" t="s">
        <v>193</v>
      </c>
    </row>
    <row r="2" spans="1:13" s="398" customFormat="1" x14ac:dyDescent="0.3">
      <c r="B2" s="398" t="s">
        <v>189</v>
      </c>
    </row>
    <row r="3" spans="1:13" x14ac:dyDescent="0.3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</row>
    <row r="4" spans="1:13" x14ac:dyDescent="0.3">
      <c r="F4" s="371" t="s">
        <v>55</v>
      </c>
    </row>
    <row r="5" spans="1:13" x14ac:dyDescent="0.3">
      <c r="A5" s="370"/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</row>
    <row r="6" spans="1:13" x14ac:dyDescent="0.3">
      <c r="B6" s="372" t="s">
        <v>0</v>
      </c>
      <c r="C6" s="372" t="s">
        <v>1</v>
      </c>
      <c r="D6" s="372" t="s">
        <v>2</v>
      </c>
      <c r="E6" s="372" t="s">
        <v>3</v>
      </c>
      <c r="F6" s="372" t="s">
        <v>4</v>
      </c>
      <c r="G6" s="372" t="s">
        <v>5</v>
      </c>
      <c r="H6" s="372" t="s">
        <v>6</v>
      </c>
      <c r="I6" s="372" t="s">
        <v>7</v>
      </c>
    </row>
    <row r="7" spans="1:13" x14ac:dyDescent="0.3">
      <c r="A7" s="370"/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</row>
    <row r="8" spans="1:13" ht="30.6" x14ac:dyDescent="0.3">
      <c r="A8" s="373" t="s">
        <v>9</v>
      </c>
      <c r="B8" s="373" t="s">
        <v>172</v>
      </c>
      <c r="C8" s="373" t="s">
        <v>118</v>
      </c>
      <c r="D8" s="373" t="s">
        <v>173</v>
      </c>
      <c r="E8" s="373" t="s">
        <v>186</v>
      </c>
      <c r="F8" s="373" t="s">
        <v>178</v>
      </c>
      <c r="G8" s="373" t="s">
        <v>187</v>
      </c>
      <c r="H8" s="373" t="s">
        <v>180</v>
      </c>
      <c r="I8" s="373" t="s">
        <v>181</v>
      </c>
    </row>
    <row r="9" spans="1:13" x14ac:dyDescent="0.3">
      <c r="A9" s="374" t="s">
        <v>12</v>
      </c>
      <c r="B9" s="375" t="s">
        <v>56</v>
      </c>
      <c r="C9" s="376"/>
      <c r="D9" s="377"/>
      <c r="E9" s="378"/>
      <c r="F9" s="379"/>
      <c r="G9" s="380"/>
      <c r="H9" s="379"/>
      <c r="I9" s="379"/>
    </row>
    <row r="10" spans="1:13" x14ac:dyDescent="0.3">
      <c r="A10" s="374" t="s">
        <v>13</v>
      </c>
      <c r="B10" s="381" t="s">
        <v>10</v>
      </c>
      <c r="C10" s="382">
        <v>0</v>
      </c>
      <c r="D10" s="383">
        <v>84503</v>
      </c>
      <c r="E10" s="384">
        <v>5.1229133166869811</v>
      </c>
      <c r="F10" s="379">
        <v>4329015.4399999995</v>
      </c>
      <c r="G10" s="385">
        <v>8.9714870359632197</v>
      </c>
      <c r="H10" s="379">
        <v>7581175.6900000004</v>
      </c>
      <c r="I10" s="379">
        <v>3252160.2500000009</v>
      </c>
    </row>
    <row r="11" spans="1:13" x14ac:dyDescent="0.3">
      <c r="A11" s="374" t="s">
        <v>14</v>
      </c>
      <c r="B11" s="381" t="s">
        <v>58</v>
      </c>
      <c r="C11" s="382">
        <v>0</v>
      </c>
      <c r="D11" s="383">
        <v>50000</v>
      </c>
      <c r="E11" s="384">
        <v>2.4160000000000004</v>
      </c>
      <c r="F11" s="379">
        <v>1208000</v>
      </c>
      <c r="G11" s="385">
        <v>3.0660000000000003</v>
      </c>
      <c r="H11" s="379">
        <v>1533000</v>
      </c>
      <c r="I11" s="379">
        <v>325000</v>
      </c>
    </row>
    <row r="12" spans="1:13" x14ac:dyDescent="0.3">
      <c r="A12" s="374" t="s">
        <v>15</v>
      </c>
      <c r="B12" s="381" t="s">
        <v>169</v>
      </c>
      <c r="C12" s="386">
        <v>0</v>
      </c>
      <c r="D12" s="387">
        <v>34503</v>
      </c>
      <c r="E12" s="388">
        <v>2.7069133166869808</v>
      </c>
      <c r="F12" s="389">
        <v>3121015.4399999995</v>
      </c>
      <c r="G12" s="390">
        <v>5.905487035963219</v>
      </c>
      <c r="H12" s="389">
        <v>6048175.6900000004</v>
      </c>
      <c r="I12" s="389">
        <v>2927160.2500000009</v>
      </c>
    </row>
    <row r="13" spans="1:13" x14ac:dyDescent="0.3">
      <c r="A13" s="374" t="s">
        <v>16</v>
      </c>
      <c r="B13" s="381" t="s">
        <v>170</v>
      </c>
      <c r="C13" s="391">
        <v>0</v>
      </c>
      <c r="D13" s="392">
        <v>0.69006000000000001</v>
      </c>
      <c r="E13" s="393">
        <v>1.120411141012823</v>
      </c>
      <c r="F13" s="394">
        <v>2.5836220529801319</v>
      </c>
      <c r="G13" s="395">
        <v>1.9261210162958964</v>
      </c>
      <c r="H13" s="394">
        <v>3.9453200848010441</v>
      </c>
      <c r="I13" s="394">
        <v>9.0066469230769268</v>
      </c>
    </row>
    <row r="14" spans="1:13" x14ac:dyDescent="0.3">
      <c r="A14" s="374" t="s">
        <v>17</v>
      </c>
    </row>
    <row r="15" spans="1:13" x14ac:dyDescent="0.3">
      <c r="A15" s="374" t="s">
        <v>18</v>
      </c>
      <c r="B15" s="375" t="s">
        <v>174</v>
      </c>
      <c r="C15" s="376"/>
      <c r="D15" s="377"/>
      <c r="E15" s="378"/>
      <c r="F15" s="379"/>
      <c r="G15" s="380"/>
      <c r="H15" s="379"/>
      <c r="I15" s="379"/>
    </row>
    <row r="16" spans="1:13" x14ac:dyDescent="0.3">
      <c r="A16" s="374" t="s">
        <v>19</v>
      </c>
      <c r="B16" s="381" t="s">
        <v>10</v>
      </c>
      <c r="C16" s="382">
        <v>0</v>
      </c>
      <c r="D16" s="383">
        <v>210555</v>
      </c>
      <c r="E16" s="384">
        <v>4.5242227351523354</v>
      </c>
      <c r="F16" s="379">
        <v>9525977.1799999997</v>
      </c>
      <c r="G16" s="385">
        <v>7.2766488850894078</v>
      </c>
      <c r="H16" s="379">
        <v>15321348.060000002</v>
      </c>
      <c r="I16" s="379">
        <v>5795370.8800000027</v>
      </c>
    </row>
    <row r="17" spans="1:9" x14ac:dyDescent="0.3">
      <c r="A17" s="374" t="s">
        <v>20</v>
      </c>
      <c r="B17" s="381" t="s">
        <v>58</v>
      </c>
      <c r="C17" s="382">
        <v>0</v>
      </c>
      <c r="D17" s="383">
        <v>122500</v>
      </c>
      <c r="E17" s="384">
        <v>2.3273673469387757</v>
      </c>
      <c r="F17" s="379">
        <v>2851025</v>
      </c>
      <c r="G17" s="385">
        <v>2.9028775510204081</v>
      </c>
      <c r="H17" s="379">
        <v>3556025</v>
      </c>
      <c r="I17" s="379">
        <v>705000</v>
      </c>
    </row>
    <row r="18" spans="1:9" x14ac:dyDescent="0.3">
      <c r="A18" s="374" t="s">
        <v>21</v>
      </c>
      <c r="B18" s="381" t="s">
        <v>169</v>
      </c>
      <c r="C18" s="386">
        <v>0</v>
      </c>
      <c r="D18" s="387">
        <v>88055</v>
      </c>
      <c r="E18" s="388">
        <v>2.1968553882135597</v>
      </c>
      <c r="F18" s="389">
        <v>6674952.1799999997</v>
      </c>
      <c r="G18" s="390">
        <v>4.3737713340689996</v>
      </c>
      <c r="H18" s="389">
        <v>11765323.060000002</v>
      </c>
      <c r="I18" s="389">
        <v>5090370.8800000027</v>
      </c>
    </row>
    <row r="19" spans="1:9" x14ac:dyDescent="0.3">
      <c r="A19" s="374" t="s">
        <v>22</v>
      </c>
      <c r="B19" s="381" t="s">
        <v>170</v>
      </c>
      <c r="C19" s="391">
        <v>0</v>
      </c>
      <c r="D19" s="392">
        <v>0.71881632653061223</v>
      </c>
      <c r="E19" s="393">
        <v>0.94392292265469802</v>
      </c>
      <c r="F19" s="394">
        <v>2.3412464569759996</v>
      </c>
      <c r="G19" s="395">
        <v>1.5067019731960616</v>
      </c>
      <c r="H19" s="394">
        <v>3.3085602772758915</v>
      </c>
      <c r="I19" s="394">
        <v>7.2203842269503582</v>
      </c>
    </row>
    <row r="20" spans="1:9" x14ac:dyDescent="0.3">
      <c r="A20" s="374" t="s">
        <v>23</v>
      </c>
    </row>
    <row r="21" spans="1:9" x14ac:dyDescent="0.3">
      <c r="A21" s="374" t="s">
        <v>24</v>
      </c>
    </row>
    <row r="22" spans="1:9" x14ac:dyDescent="0.3">
      <c r="A22" s="374" t="s">
        <v>25</v>
      </c>
    </row>
    <row r="23" spans="1:9" x14ac:dyDescent="0.3">
      <c r="A23" s="374" t="s">
        <v>26</v>
      </c>
    </row>
    <row r="24" spans="1:9" x14ac:dyDescent="0.3">
      <c r="A24" s="374" t="s">
        <v>28</v>
      </c>
    </row>
    <row r="25" spans="1:9" x14ac:dyDescent="0.3">
      <c r="A25" s="374" t="s">
        <v>30</v>
      </c>
    </row>
    <row r="26" spans="1:9" x14ac:dyDescent="0.3">
      <c r="A26" s="374" t="s">
        <v>31</v>
      </c>
    </row>
    <row r="27" spans="1:9" x14ac:dyDescent="0.3">
      <c r="A27" s="374" t="s">
        <v>33</v>
      </c>
    </row>
    <row r="28" spans="1:9" x14ac:dyDescent="0.3">
      <c r="A28" s="374" t="s">
        <v>34</v>
      </c>
    </row>
    <row r="29" spans="1:9" x14ac:dyDescent="0.3">
      <c r="A29" s="374" t="s">
        <v>35</v>
      </c>
    </row>
    <row r="30" spans="1:9" x14ac:dyDescent="0.3">
      <c r="A30" s="374" t="s">
        <v>36</v>
      </c>
    </row>
    <row r="31" spans="1:9" x14ac:dyDescent="0.3">
      <c r="A31" s="374" t="s">
        <v>37</v>
      </c>
    </row>
    <row r="32" spans="1:9" x14ac:dyDescent="0.3">
      <c r="A32" s="374" t="s">
        <v>38</v>
      </c>
    </row>
    <row r="33" spans="1:13" x14ac:dyDescent="0.3">
      <c r="A33" s="374" t="s">
        <v>39</v>
      </c>
    </row>
    <row r="34" spans="1:13" x14ac:dyDescent="0.3">
      <c r="A34" s="374" t="s">
        <v>40</v>
      </c>
    </row>
    <row r="35" spans="1:13" x14ac:dyDescent="0.3">
      <c r="A35" s="374" t="s">
        <v>41</v>
      </c>
    </row>
    <row r="36" spans="1:13" x14ac:dyDescent="0.3">
      <c r="A36" s="374" t="s">
        <v>42</v>
      </c>
    </row>
    <row r="37" spans="1:13" x14ac:dyDescent="0.3">
      <c r="A37" s="374" t="s">
        <v>43</v>
      </c>
    </row>
    <row r="38" spans="1:13" x14ac:dyDescent="0.3">
      <c r="A38" s="374" t="s">
        <v>44</v>
      </c>
    </row>
    <row r="39" spans="1:13" x14ac:dyDescent="0.3">
      <c r="A39" s="374" t="s">
        <v>45</v>
      </c>
    </row>
    <row r="40" spans="1:13" x14ac:dyDescent="0.3">
      <c r="A40" s="374" t="s">
        <v>46</v>
      </c>
    </row>
    <row r="41" spans="1:13" x14ac:dyDescent="0.3">
      <c r="A41" s="374" t="s">
        <v>47</v>
      </c>
    </row>
    <row r="42" spans="1:13" x14ac:dyDescent="0.3">
      <c r="A42" s="374" t="s">
        <v>48</v>
      </c>
    </row>
    <row r="43" spans="1:13" x14ac:dyDescent="0.3">
      <c r="A43" s="374" t="s">
        <v>49</v>
      </c>
    </row>
    <row r="44" spans="1:13" x14ac:dyDescent="0.3">
      <c r="A44" s="374" t="s">
        <v>51</v>
      </c>
    </row>
    <row r="45" spans="1:13" x14ac:dyDescent="0.3">
      <c r="A45" s="374" t="s">
        <v>52</v>
      </c>
    </row>
    <row r="46" spans="1:13" x14ac:dyDescent="0.3">
      <c r="A46" s="370"/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02B1CD-465F-40B8-A425-DF2D8BAA50D2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935604AC-A993-4C63-AE0A-4DB3E07859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3CFC73-DE97-4E3C-B951-90AEF0A8D7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A2_Schedule</vt:lpstr>
      <vt:lpstr>A6_Schedule</vt:lpstr>
      <vt:lpstr>A6.1_Schedule</vt:lpstr>
      <vt:lpstr>A9_Schedule</vt:lpstr>
      <vt:lpstr>A9.1_Schedule</vt:lpstr>
      <vt:lpstr>A2_Schedule!Print_Titles</vt:lpstr>
      <vt:lpstr>A6.1_Schedule!Print_Titles</vt:lpstr>
      <vt:lpstr>A6_Schedule!Print_Titles</vt:lpstr>
      <vt:lpstr>A9.1_Schedule!Print_Titles</vt:lpstr>
      <vt:lpstr>A9_Schedule!Print_Titles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2016-05-23T17:50:24Z</dcterms:created>
  <dcterms:modified xsi:type="dcterms:W3CDTF">2016-05-28T15:15:31Z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