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660" windowWidth="11196" windowHeight="4920"/>
  </bookViews>
  <sheets>
    <sheet name="MFR_D_9_Backup" sheetId="1" r:id="rId1"/>
  </sheets>
  <externalReferences>
    <externalReference r:id="rId2"/>
  </externalReferences>
  <definedNames>
    <definedName name="_xlnm.Print_Titles" localSheetId="0">MFR_D_9_Backup!$A:$A,MFR_D_9_Backup!$4:$8</definedName>
  </definedNames>
  <calcPr calcId="145621"/>
</workbook>
</file>

<file path=xl/calcChain.xml><?xml version="1.0" encoding="utf-8"?>
<calcChain xmlns="http://schemas.openxmlformats.org/spreadsheetml/2006/main">
  <c r="C61" i="1" l="1"/>
  <c r="D61" i="1"/>
  <c r="E61" i="1"/>
  <c r="B61" i="1"/>
  <c r="C62" i="1"/>
  <c r="C63" i="1" s="1"/>
  <c r="D62" i="1"/>
  <c r="D63" i="1" s="1"/>
  <c r="E62" i="1"/>
  <c r="E63" i="1" s="1"/>
  <c r="B62" i="1"/>
  <c r="B63" i="1" s="1"/>
  <c r="B64" i="1" l="1"/>
  <c r="B65" i="1" l="1"/>
</calcChain>
</file>

<file path=xl/sharedStrings.xml><?xml version="1.0" encoding="utf-8"?>
<sst xmlns="http://schemas.openxmlformats.org/spreadsheetml/2006/main" count="77" uniqueCount="62">
  <si>
    <t>MFR - D-9 Backup Report</t>
  </si>
  <si>
    <t>($000)</t>
  </si>
  <si>
    <t>MFR - D-9 Backup</t>
  </si>
  <si>
    <t>Dec - 2015</t>
  </si>
  <si>
    <t>Dec - 2016</t>
  </si>
  <si>
    <t>Dec - 2017</t>
  </si>
  <si>
    <t>Dec - 2018</t>
  </si>
  <si>
    <t/>
  </si>
  <si>
    <t>D-9</t>
  </si>
  <si>
    <t>Interest Coverage Ratios</t>
  </si>
  <si>
    <t>Earnings Before Interest</t>
  </si>
  <si>
    <t>AFUDC - Debt</t>
  </si>
  <si>
    <t>Income Taxes</t>
  </si>
  <si>
    <t>Total Including AFUDC</t>
  </si>
  <si>
    <t>Interest Charges (Before Debt AFUDC)</t>
  </si>
  <si>
    <t>Including AFUDC in Income Before Interest Charges</t>
  </si>
  <si>
    <t>AFUDC - Equity</t>
  </si>
  <si>
    <t>Total Excluding AFUDC</t>
  </si>
  <si>
    <t>Excluding AFUDC in Income Before Interest Charges</t>
  </si>
  <si>
    <t>AFUDC Debt</t>
  </si>
  <si>
    <t>Income Tax Rate</t>
  </si>
  <si>
    <t>1 - Income Tax Rate</t>
  </si>
  <si>
    <t>Subtotal</t>
  </si>
  <si>
    <t>AFUDC Equity</t>
  </si>
  <si>
    <t>Total</t>
  </si>
  <si>
    <t>Net Income Available for Common</t>
  </si>
  <si>
    <t>AFUDC as a percent of Income Available for Common</t>
  </si>
  <si>
    <t>Cash Flow - Operating Activities - Latest 12</t>
  </si>
  <si>
    <t>Cash Flow - Investing Activities - Latest 12</t>
  </si>
  <si>
    <t>Cash Flow - Capital Expenditures - FPL - Latest 12</t>
  </si>
  <si>
    <t>Cash Flow - Change in construction accrual - Latest 12</t>
  </si>
  <si>
    <t>Cash Flow - Change in Construction A/P - Latest 12</t>
  </si>
  <si>
    <t>Cash Flow - Change in deferred construction charges - Latest 12</t>
  </si>
  <si>
    <t>Cash Flow - Nuclear fuel purchases - Latest 12</t>
  </si>
  <si>
    <t>Total Capital Expenditures - Latest 12</t>
  </si>
  <si>
    <t>Cash Flow - Dividends - Latest 12</t>
  </si>
  <si>
    <t>Cash Flow - Debt Maturities - Latest 12</t>
  </si>
  <si>
    <t>Net - Latest 12</t>
  </si>
  <si>
    <t>Percent of Construction Funds Generated Internally</t>
  </si>
  <si>
    <t>INC107000: STEAM POWER - RENTS</t>
  </si>
  <si>
    <t>INC125000: NUCLEAR POWER - RENTS</t>
  </si>
  <si>
    <t>INC150000: OTHER POWER - RENTS - GAS TURBINES ENGINE SERVCING</t>
  </si>
  <si>
    <t>INC267000: TRANS EXP - RENTS</t>
  </si>
  <si>
    <t>INC389000: DIST EXP - RENTS</t>
  </si>
  <si>
    <t>INC531000: A&amp;G EXP - RENTS</t>
  </si>
  <si>
    <t>INC531100: A&amp;G EXP - RENTS - ECCR</t>
  </si>
  <si>
    <t>Total Fixed Charges - Lease Payments</t>
  </si>
  <si>
    <t>Total Fixed Charges</t>
  </si>
  <si>
    <t>Ratio of Earnings to Fixed Charges - including AFUDC</t>
  </si>
  <si>
    <t>Ratio of Earnings to Fixed Charges - excluding AFUDC</t>
  </si>
  <si>
    <t>Fixed Charges - Sinking Funds Payments</t>
  </si>
  <si>
    <t>Fixed Charges - Tax on Sinking Funds Payments</t>
  </si>
  <si>
    <t>Including AFUDC in Income Before Interest Charges - Subs Year</t>
  </si>
  <si>
    <t>Excluding AFUDC in Income Before Interest Charges - Subs Year</t>
  </si>
  <si>
    <t>AFUDC as % Income Available for Common</t>
  </si>
  <si>
    <t>Fixed Charges - Interest</t>
  </si>
  <si>
    <t>Fixed Charges - Lease Payments</t>
  </si>
  <si>
    <t>Test Year End</t>
  </si>
  <si>
    <t>INC158760: GAS RESERVES – RENTS</t>
  </si>
  <si>
    <t>INC149111: OTHER POWER - WC H20 RECLAMATION</t>
  </si>
  <si>
    <t>OPC 014866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</si>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</sst>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);[Red]\(#,##0\);&quot; &quot;"/>
    <numFmt numFmtId="165" formatCode="#,##0.00_);[Red]\(#,##0.00\);&quot; &quot;"/>
    <numFmt numFmtId="166" formatCode="#,##0_);\(#,##0\);&quot; &quot;"/>
    <numFmt numFmtId="167" formatCode="#,##0.00%_);[Red]\(#,##0.00%\);&quot; &quot;"/>
    <numFmt numFmtId="168" formatCode="#,##0.00000000_);\(#,##0.00000000\)"/>
    <numFmt numFmtId="169" formatCode="#,##0.0000000000_);[Red]\(#,##0.0000000000\)"/>
    <numFmt numFmtId="170" formatCode="#,##0.0000_);[Red]\(#,##0.0000\);&quot; &quot;"/>
    <numFmt numFmtId="171" formatCode="#,##0.00000_);[Red]\(#,##0.00000\);&quot; &quot;"/>
  </numFmts>
  <fonts count="13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64" fontId="17" fillId="0" borderId="2" xfId="0" applyNumberFormat="1" applyFont="1" applyBorder="1" applyAlignment="1">
      <alignment horizontal="right"/>
    </xf>
    <xf numFmtId="0" fontId="18" fillId="2" borderId="0" xfId="0" applyFont="1" applyFill="1" applyAlignment="1">
      <alignment horizontal="left"/>
    </xf>
    <xf numFmtId="164" fontId="19" fillId="2" borderId="4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0" fontId="22" fillId="0" borderId="0" xfId="0" applyFont="1" applyAlignment="1">
      <alignment horizontal="left"/>
    </xf>
    <xf numFmtId="164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166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4" fontId="31" fillId="0" borderId="2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164" fontId="33" fillId="0" borderId="4" xfId="0" applyNumberFormat="1" applyFont="1" applyBorder="1" applyAlignment="1">
      <alignment horizontal="right"/>
    </xf>
    <xf numFmtId="0" fontId="34" fillId="3" borderId="0" xfId="0" applyFont="1" applyFill="1" applyAlignment="1">
      <alignment horizontal="left"/>
    </xf>
    <xf numFmtId="165" fontId="35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left"/>
    </xf>
    <xf numFmtId="164" fontId="39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167" fontId="41" fillId="0" borderId="0" xfId="0" applyNumberFormat="1" applyFont="1" applyAlignment="1">
      <alignment horizontal="right"/>
    </xf>
    <xf numFmtId="0" fontId="42" fillId="0" borderId="0" xfId="0" applyFont="1" applyAlignment="1">
      <alignment horizontal="left"/>
    </xf>
    <xf numFmtId="167" fontId="43" fillId="0" borderId="0" xfId="0" applyNumberFormat="1" applyFont="1" applyAlignment="1">
      <alignment horizontal="right"/>
    </xf>
    <xf numFmtId="0" fontId="44" fillId="0" borderId="0" xfId="0" applyFont="1" applyAlignment="1">
      <alignment horizontal="left"/>
    </xf>
    <xf numFmtId="164" fontId="45" fillId="0" borderId="2" xfId="0" applyNumberFormat="1" applyFont="1" applyBorder="1" applyAlignment="1">
      <alignment horizontal="right"/>
    </xf>
    <xf numFmtId="0" fontId="46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164" fontId="49" fillId="0" borderId="4" xfId="0" applyNumberFormat="1" applyFont="1" applyBorder="1" applyAlignment="1">
      <alignment horizontal="right"/>
    </xf>
    <xf numFmtId="0" fontId="50" fillId="0" borderId="0" xfId="0" applyFont="1" applyAlignment="1">
      <alignment horizontal="left"/>
    </xf>
    <xf numFmtId="164" fontId="51" fillId="0" borderId="4" xfId="0" applyNumberFormat="1" applyFont="1" applyBorder="1" applyAlignment="1">
      <alignment horizontal="right"/>
    </xf>
    <xf numFmtId="0" fontId="52" fillId="3" borderId="0" xfId="0" applyFont="1" applyFill="1" applyAlignment="1">
      <alignment horizontal="left"/>
    </xf>
    <xf numFmtId="167" fontId="53" fillId="3" borderId="0" xfId="0" applyNumberFormat="1" applyFont="1" applyFill="1" applyAlignment="1">
      <alignment horizontal="right"/>
    </xf>
    <xf numFmtId="0" fontId="54" fillId="0" borderId="0" xfId="0" applyFont="1" applyAlignment="1">
      <alignment horizontal="left"/>
    </xf>
    <xf numFmtId="164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164" fontId="57" fillId="0" borderId="0" xfId="0" applyNumberFormat="1" applyFont="1" applyAlignment="1">
      <alignment horizontal="right"/>
    </xf>
    <xf numFmtId="0" fontId="58" fillId="0" borderId="0" xfId="0" applyFont="1" applyAlignment="1">
      <alignment horizontal="lef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/>
    </xf>
    <xf numFmtId="166" fontId="61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166" fontId="63" fillId="0" borderId="0" xfId="0" applyNumberFormat="1" applyFont="1" applyAlignment="1">
      <alignment horizontal="right"/>
    </xf>
    <xf numFmtId="0" fontId="64" fillId="0" borderId="0" xfId="0" applyFont="1" applyAlignment="1">
      <alignment horizontal="left"/>
    </xf>
    <xf numFmtId="166" fontId="65" fillId="0" borderId="0" xfId="0" applyNumberFormat="1" applyFont="1" applyAlignment="1">
      <alignment horizontal="right"/>
    </xf>
    <xf numFmtId="0" fontId="66" fillId="0" borderId="0" xfId="0" applyFont="1" applyAlignment="1">
      <alignment horizontal="left"/>
    </xf>
    <xf numFmtId="166" fontId="67" fillId="0" borderId="0" xfId="0" applyNumberFormat="1" applyFont="1" applyAlignment="1">
      <alignment horizontal="right"/>
    </xf>
    <xf numFmtId="0" fontId="68" fillId="0" borderId="0" xfId="0" applyFont="1" applyAlignment="1">
      <alignment horizontal="left"/>
    </xf>
    <xf numFmtId="166" fontId="69" fillId="0" borderId="0" xfId="0" applyNumberFormat="1" applyFont="1" applyAlignment="1">
      <alignment horizontal="right"/>
    </xf>
    <xf numFmtId="0" fontId="70" fillId="0" borderId="0" xfId="0" applyFont="1" applyAlignment="1">
      <alignment horizontal="left"/>
    </xf>
    <xf numFmtId="166" fontId="71" fillId="0" borderId="2" xfId="0" applyNumberFormat="1" applyFont="1" applyBorder="1" applyAlignment="1">
      <alignment horizontal="right"/>
    </xf>
    <xf numFmtId="0" fontId="72" fillId="0" borderId="0" xfId="0" applyFont="1" applyAlignment="1">
      <alignment horizontal="left"/>
    </xf>
    <xf numFmtId="166" fontId="73" fillId="0" borderId="0" xfId="0" applyNumberFormat="1" applyFont="1" applyAlignment="1">
      <alignment horizontal="right"/>
    </xf>
    <xf numFmtId="0" fontId="74" fillId="0" borderId="0" xfId="0" applyFont="1" applyAlignment="1">
      <alignment horizontal="left"/>
    </xf>
    <xf numFmtId="166" fontId="75" fillId="0" borderId="0" xfId="0" applyNumberFormat="1" applyFont="1" applyAlignment="1">
      <alignment horizontal="right"/>
    </xf>
    <xf numFmtId="0" fontId="76" fillId="0" borderId="0" xfId="0" applyFont="1" applyAlignment="1">
      <alignment horizontal="left"/>
    </xf>
    <xf numFmtId="166" fontId="77" fillId="0" borderId="4" xfId="0" applyNumberFormat="1" applyFont="1" applyBorder="1" applyAlignment="1">
      <alignment horizontal="right"/>
    </xf>
    <xf numFmtId="0" fontId="78" fillId="0" borderId="0" xfId="0" applyFont="1" applyAlignment="1">
      <alignment horizontal="left"/>
    </xf>
    <xf numFmtId="164" fontId="79" fillId="0" borderId="0" xfId="0" applyNumberFormat="1" applyFont="1" applyAlignment="1">
      <alignment horizontal="right"/>
    </xf>
    <xf numFmtId="0" fontId="80" fillId="3" borderId="0" xfId="0" applyFont="1" applyFill="1" applyAlignment="1">
      <alignment horizontal="left"/>
    </xf>
    <xf numFmtId="167" fontId="81" fillId="3" borderId="0" xfId="0" applyNumberFormat="1" applyFont="1" applyFill="1" applyAlignment="1">
      <alignment horizontal="right"/>
    </xf>
    <xf numFmtId="0" fontId="82" fillId="0" borderId="0" xfId="0" applyFont="1" applyAlignment="1">
      <alignment horizontal="left"/>
    </xf>
    <xf numFmtId="164" fontId="83" fillId="0" borderId="0" xfId="0" applyNumberFormat="1" applyFont="1" applyAlignment="1">
      <alignment horizontal="right"/>
    </xf>
    <xf numFmtId="0" fontId="84" fillId="0" borderId="0" xfId="0" applyFont="1" applyAlignment="1">
      <alignment horizontal="left"/>
    </xf>
    <xf numFmtId="164" fontId="85" fillId="0" borderId="0" xfId="0" applyNumberFormat="1" applyFont="1" applyAlignment="1">
      <alignment horizontal="right"/>
    </xf>
    <xf numFmtId="0" fontId="86" fillId="0" borderId="0" xfId="0" applyFont="1" applyAlignment="1">
      <alignment horizontal="left"/>
    </xf>
    <xf numFmtId="164" fontId="87" fillId="0" borderId="0" xfId="0" applyNumberFormat="1" applyFont="1" applyAlignment="1">
      <alignment horizontal="right"/>
    </xf>
    <xf numFmtId="0" fontId="88" fillId="0" borderId="0" xfId="0" applyFont="1" applyAlignment="1">
      <alignment horizontal="left"/>
    </xf>
    <xf numFmtId="164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/>
    </xf>
    <xf numFmtId="164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/>
    </xf>
    <xf numFmtId="164" fontId="93" fillId="0" borderId="0" xfId="0" applyNumberFormat="1" applyFont="1" applyAlignment="1">
      <alignment horizontal="right"/>
    </xf>
    <xf numFmtId="0" fontId="94" fillId="0" borderId="0" xfId="0" applyFont="1" applyAlignment="1">
      <alignment horizontal="left"/>
    </xf>
    <xf numFmtId="164" fontId="95" fillId="0" borderId="0" xfId="0" applyNumberFormat="1" applyFont="1" applyAlignment="1">
      <alignment horizontal="right"/>
    </xf>
    <xf numFmtId="0" fontId="96" fillId="0" borderId="0" xfId="0" applyFont="1" applyAlignment="1">
      <alignment horizontal="left"/>
    </xf>
    <xf numFmtId="164" fontId="97" fillId="0" borderId="0" xfId="0" applyNumberFormat="1" applyFont="1" applyAlignment="1">
      <alignment horizontal="right"/>
    </xf>
    <xf numFmtId="0" fontId="98" fillId="2" borderId="0" xfId="0" applyFont="1" applyFill="1" applyAlignment="1">
      <alignment horizontal="left"/>
    </xf>
    <xf numFmtId="164" fontId="99" fillId="2" borderId="4" xfId="0" applyNumberFormat="1" applyFont="1" applyFill="1" applyBorder="1" applyAlignment="1">
      <alignment horizontal="right"/>
    </xf>
    <xf numFmtId="0" fontId="100" fillId="0" borderId="0" xfId="0" applyFont="1" applyAlignment="1">
      <alignment horizontal="left"/>
    </xf>
    <xf numFmtId="164" fontId="101" fillId="0" borderId="0" xfId="0" applyNumberFormat="1" applyFont="1" applyAlignment="1">
      <alignment horizontal="right"/>
    </xf>
    <xf numFmtId="0" fontId="102" fillId="3" borderId="0" xfId="0" applyFont="1" applyFill="1" applyAlignment="1">
      <alignment horizontal="left"/>
    </xf>
    <xf numFmtId="165" fontId="103" fillId="3" borderId="0" xfId="0" applyNumberFormat="1" applyFont="1" applyFill="1" applyAlignment="1">
      <alignment horizontal="right"/>
    </xf>
    <xf numFmtId="0" fontId="104" fillId="3" borderId="0" xfId="0" applyFont="1" applyFill="1" applyAlignment="1">
      <alignment horizontal="left"/>
    </xf>
    <xf numFmtId="165" fontId="105" fillId="3" borderId="0" xfId="0" applyNumberFormat="1" applyFont="1" applyFill="1" applyAlignment="1">
      <alignment horizontal="right"/>
    </xf>
    <xf numFmtId="0" fontId="106" fillId="0" borderId="0" xfId="0" applyFont="1" applyAlignment="1">
      <alignment horizontal="left"/>
    </xf>
    <xf numFmtId="164" fontId="107" fillId="0" borderId="0" xfId="0" applyNumberFormat="1" applyFont="1" applyAlignment="1">
      <alignment horizontal="right"/>
    </xf>
    <xf numFmtId="0" fontId="108" fillId="3" borderId="0" xfId="0" applyFont="1" applyFill="1" applyAlignment="1">
      <alignment horizontal="left"/>
    </xf>
    <xf numFmtId="164" fontId="109" fillId="3" borderId="0" xfId="0" applyNumberFormat="1" applyFont="1" applyFill="1" applyAlignment="1">
      <alignment horizontal="right"/>
    </xf>
    <xf numFmtId="0" fontId="110" fillId="3" borderId="0" xfId="0" applyFont="1" applyFill="1" applyAlignment="1">
      <alignment horizontal="left"/>
    </xf>
    <xf numFmtId="164" fontId="111" fillId="3" borderId="0" xfId="0" applyNumberFormat="1" applyFont="1" applyFill="1" applyAlignment="1">
      <alignment horizontal="right"/>
    </xf>
    <xf numFmtId="0" fontId="112" fillId="0" borderId="0" xfId="0" applyFont="1" applyAlignment="1">
      <alignment horizontal="left"/>
    </xf>
    <xf numFmtId="165" fontId="113" fillId="0" borderId="0" xfId="0" applyNumberFormat="1" applyFont="1" applyAlignment="1">
      <alignment horizontal="right"/>
    </xf>
    <xf numFmtId="0" fontId="114" fillId="0" borderId="0" xfId="0" applyFont="1" applyAlignment="1">
      <alignment horizontal="left"/>
    </xf>
    <xf numFmtId="165" fontId="115" fillId="0" borderId="0" xfId="0" applyNumberFormat="1" applyFont="1" applyAlignment="1">
      <alignment horizontal="right"/>
    </xf>
    <xf numFmtId="0" fontId="116" fillId="0" borderId="0" xfId="0" applyFont="1" applyAlignment="1">
      <alignment horizontal="left"/>
    </xf>
    <xf numFmtId="164" fontId="117" fillId="0" borderId="0" xfId="0" applyNumberFormat="1" applyFont="1" applyAlignment="1">
      <alignment horizontal="right"/>
    </xf>
    <xf numFmtId="0" fontId="118" fillId="0" borderId="0" xfId="0" applyFont="1" applyAlignment="1">
      <alignment horizontal="left"/>
    </xf>
    <xf numFmtId="164" fontId="119" fillId="0" borderId="0" xfId="0" applyNumberFormat="1" applyFont="1" applyAlignment="1">
      <alignment horizontal="right"/>
    </xf>
    <xf numFmtId="0" fontId="120" fillId="0" borderId="0" xfId="0" applyFont="1" applyAlignment="1">
      <alignment horizontal="left"/>
    </xf>
    <xf numFmtId="164" fontId="121" fillId="0" borderId="0" xfId="0" applyNumberFormat="1" applyFont="1" applyAlignment="1">
      <alignment horizontal="right"/>
    </xf>
    <xf numFmtId="0" fontId="122" fillId="0" borderId="0" xfId="0" applyFont="1" applyAlignment="1">
      <alignment horizontal="left"/>
    </xf>
    <xf numFmtId="164" fontId="123" fillId="0" borderId="0" xfId="0" applyNumberFormat="1" applyFont="1" applyAlignment="1">
      <alignment horizontal="right"/>
    </xf>
    <xf numFmtId="0" fontId="124" fillId="0" borderId="0" xfId="0" applyFont="1" applyAlignment="1">
      <alignment horizontal="left"/>
    </xf>
    <xf numFmtId="164" fontId="125" fillId="3" borderId="0" xfId="0" applyNumberFormat="1" applyFont="1" applyFill="1" applyAlignment="1">
      <alignment horizontal="right"/>
    </xf>
    <xf numFmtId="0" fontId="126" fillId="0" borderId="0" xfId="0" applyFont="1" applyAlignment="1">
      <alignment horizontal="left"/>
    </xf>
    <xf numFmtId="164" fontId="127" fillId="3" borderId="0" xfId="0" applyNumberFormat="1" applyFont="1" applyFill="1" applyAlignment="1">
      <alignment horizontal="right"/>
    </xf>
    <xf numFmtId="0" fontId="128" fillId="0" borderId="0" xfId="0" applyFont="1" applyAlignment="1">
      <alignment horizontal="left"/>
    </xf>
    <xf numFmtId="165" fontId="129" fillId="0" borderId="0" xfId="0" applyNumberFormat="1" applyFont="1" applyAlignment="1">
      <alignment horizontal="right"/>
    </xf>
    <xf numFmtId="0" fontId="130" fillId="0" borderId="0" xfId="0" applyFont="1" applyAlignment="1">
      <alignment horizontal="left"/>
    </xf>
    <xf numFmtId="165" fontId="131" fillId="0" borderId="0" xfId="0" applyNumberFormat="1" applyFont="1" applyAlignment="1">
      <alignment horizontal="right"/>
    </xf>
    <xf numFmtId="0" fontId="132" fillId="0" borderId="0" xfId="0" applyFont="1" applyAlignment="1">
      <alignment horizontal="left"/>
    </xf>
    <xf numFmtId="164" fontId="133" fillId="0" borderId="0" xfId="0" applyNumberFormat="1" applyFont="1" applyAlignment="1">
      <alignment horizontal="right"/>
    </xf>
    <xf numFmtId="0" fontId="96" fillId="4" borderId="0" xfId="0" applyFont="1" applyFill="1" applyAlignment="1">
      <alignment horizontal="left"/>
    </xf>
    <xf numFmtId="164" fontId="97" fillId="4" borderId="0" xfId="0" applyNumberFormat="1" applyFont="1" applyFill="1" applyAlignment="1">
      <alignment horizontal="right"/>
    </xf>
    <xf numFmtId="168" fontId="0" fillId="0" borderId="0" xfId="0" applyNumberFormat="1"/>
    <xf numFmtId="169" fontId="79" fillId="0" borderId="0" xfId="0" applyNumberFormat="1" applyFont="1" applyAlignment="1">
      <alignment horizontal="right"/>
    </xf>
    <xf numFmtId="170" fontId="83" fillId="0" borderId="0" xfId="0" applyNumberFormat="1" applyFont="1" applyAlignment="1">
      <alignment horizontal="right"/>
    </xf>
    <xf numFmtId="171" fontId="79" fillId="0" borderId="0" xfId="0" applyNumberFormat="1" applyFont="1" applyAlignment="1">
      <alignment horizontal="right"/>
    </xf>
    <xf numFmtId="170" fontId="0" fillId="0" borderId="0" xfId="0" applyNumberFormat="1"/>
    <xf numFmtId="164" fontId="3" fillId="0" borderId="0" xfId="0" applyNumberFormat="1" applyFont="1" applyAlignment="1">
      <alignment horizontal="right"/>
    </xf>
    <xf numFmtId="0" fontId="13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F%20%20Detailed%20Juris%20COS%20ID%20NOI%202016-02-22%2017-26-50(29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F_Detailed_Juris_COS_ID_NOI"/>
    </sheetNames>
    <sheetDataSet>
      <sheetData sheetId="0">
        <row r="65">
          <cell r="B65">
            <v>3968671.6612500013</v>
          </cell>
          <cell r="C65">
            <v>4244958.1249999981</v>
          </cell>
          <cell r="D65">
            <v>4243153.125</v>
          </cell>
          <cell r="E65">
            <v>4246490.0000000009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9"/>
  <sheetViews>
    <sheetView showGridLines="0" showZeros="0" tabSelected="1" workbookViewId="0">
      <pane xSplit="1" ySplit="8" topLeftCell="B9" activePane="bottomRight" state="frozen"/>
      <selection pane="topRight"/>
      <selection pane="bottomLeft"/>
      <selection pane="bottomRight" activeCell="A3" sqref="A1:XFD3"/>
    </sheetView>
  </sheetViews>
  <sheetFormatPr defaultRowHeight="14.4" x14ac:dyDescent="0.3"/>
  <cols>
    <col min="1" max="1" width="39.109375" customWidth="1"/>
    <col min="2" max="5" width="13.6640625" customWidth="1"/>
    <col min="7" max="7" width="9.44140625" bestFit="1" customWidth="1"/>
    <col min="8" max="8" width="18.33203125" bestFit="1" customWidth="1"/>
  </cols>
  <sheetData>
    <row r="1" spans="1:8" s="143" customFormat="1" x14ac:dyDescent="0.3">
      <c r="A1" s="143" t="s">
        <v>60</v>
      </c>
    </row>
    <row r="2" spans="1:8" s="143" customFormat="1" x14ac:dyDescent="0.3">
      <c r="A2" s="143" t="s">
        <v>61</v>
      </c>
    </row>
    <row r="3" spans="1:8" s="143" customFormat="1" x14ac:dyDescent="0.3"/>
    <row r="4" spans="1:8" x14ac:dyDescent="0.3">
      <c r="A4" s="1"/>
      <c r="B4" s="1"/>
      <c r="C4" s="1"/>
      <c r="D4" s="1"/>
      <c r="E4" s="1"/>
    </row>
    <row r="5" spans="1:8" x14ac:dyDescent="0.3">
      <c r="A5" s="2" t="s">
        <v>0</v>
      </c>
    </row>
    <row r="6" spans="1:8" x14ac:dyDescent="0.3">
      <c r="A6" s="2" t="s">
        <v>1</v>
      </c>
    </row>
    <row r="7" spans="1:8" x14ac:dyDescent="0.3">
      <c r="A7" s="1"/>
      <c r="B7" s="1"/>
      <c r="C7" s="1"/>
      <c r="D7" s="1"/>
      <c r="E7" s="1"/>
    </row>
    <row r="8" spans="1:8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</row>
    <row r="9" spans="1:8" x14ac:dyDescent="0.3">
      <c r="A9" s="4" t="s">
        <v>7</v>
      </c>
      <c r="B9" s="5">
        <v>0</v>
      </c>
      <c r="C9" s="5">
        <v>0</v>
      </c>
      <c r="D9" s="5">
        <v>0</v>
      </c>
      <c r="E9" s="5">
        <v>0</v>
      </c>
    </row>
    <row r="10" spans="1:8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</row>
    <row r="11" spans="1:8" x14ac:dyDescent="0.3">
      <c r="A11" s="8" t="s">
        <v>7</v>
      </c>
      <c r="B11" s="9">
        <v>0</v>
      </c>
      <c r="C11" s="9">
        <v>0</v>
      </c>
      <c r="D11" s="9">
        <v>0</v>
      </c>
      <c r="E11" s="9">
        <v>0</v>
      </c>
    </row>
    <row r="12" spans="1:8" x14ac:dyDescent="0.3">
      <c r="A12" s="10" t="s">
        <v>9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3">
      <c r="A13" s="12" t="s">
        <v>10</v>
      </c>
      <c r="B13" s="13">
        <v>2079042.696905792</v>
      </c>
      <c r="C13" s="13">
        <v>2210444.4094271269</v>
      </c>
      <c r="D13" s="13">
        <v>1987758.9733953001</v>
      </c>
      <c r="E13" s="13">
        <v>1983341.5663979</v>
      </c>
    </row>
    <row r="14" spans="1:8" x14ac:dyDescent="0.3">
      <c r="A14" s="14" t="s">
        <v>11</v>
      </c>
      <c r="B14" s="142">
        <v>20480.37306598368</v>
      </c>
      <c r="C14" s="142">
        <v>18865.585694185702</v>
      </c>
      <c r="D14" s="142">
        <v>10474.537877338133</v>
      </c>
      <c r="E14" s="142">
        <v>16511.170703760679</v>
      </c>
      <c r="H14" s="142"/>
    </row>
    <row r="15" spans="1:8" x14ac:dyDescent="0.3">
      <c r="A15" s="15" t="s">
        <v>12</v>
      </c>
      <c r="B15" s="16">
        <v>955733.63048403477</v>
      </c>
      <c r="C15" s="16">
        <v>1084046.2395029219</v>
      </c>
      <c r="D15" s="16">
        <v>903065.18020938453</v>
      </c>
      <c r="E15" s="16">
        <v>846144.28155504155</v>
      </c>
    </row>
    <row r="16" spans="1:8" x14ac:dyDescent="0.3">
      <c r="A16" s="17" t="s">
        <v>13</v>
      </c>
      <c r="B16" s="18">
        <v>3055256.7004558104</v>
      </c>
      <c r="C16" s="18">
        <v>3313356.234624234</v>
      </c>
      <c r="D16" s="18">
        <v>2901298.6914820229</v>
      </c>
      <c r="E16" s="18">
        <v>2845997.0186567022</v>
      </c>
    </row>
    <row r="18" spans="1:5" x14ac:dyDescent="0.3">
      <c r="A18" s="19" t="s">
        <v>14</v>
      </c>
      <c r="B18" s="20">
        <v>464718.60537035478</v>
      </c>
      <c r="C18" s="20">
        <v>482901.01659578335</v>
      </c>
      <c r="D18" s="20">
        <v>518974.54796882195</v>
      </c>
      <c r="E18" s="20">
        <v>585995.10761773214</v>
      </c>
    </row>
    <row r="19" spans="1:5" x14ac:dyDescent="0.3">
      <c r="A19" s="21" t="s">
        <v>15</v>
      </c>
      <c r="B19" s="22">
        <v>6.5744230275027222</v>
      </c>
      <c r="C19" s="22">
        <v>6.8613569256527551</v>
      </c>
      <c r="D19" s="22">
        <v>5.5904450475215253</v>
      </c>
      <c r="E19" s="22">
        <v>4.8566907499051322</v>
      </c>
    </row>
    <row r="20" spans="1:5" x14ac:dyDescent="0.3">
      <c r="A20" s="23" t="s">
        <v>7</v>
      </c>
      <c r="B20" s="24">
        <v>0</v>
      </c>
      <c r="C20" s="24">
        <v>0</v>
      </c>
      <c r="D20" s="24">
        <v>0</v>
      </c>
      <c r="E20" s="24">
        <v>0</v>
      </c>
    </row>
    <row r="21" spans="1:5" x14ac:dyDescent="0.3">
      <c r="A21" s="25" t="s">
        <v>10</v>
      </c>
      <c r="B21" s="26">
        <v>2079042.696905792</v>
      </c>
      <c r="C21" s="26">
        <v>2210444.4094271269</v>
      </c>
      <c r="D21" s="26">
        <v>1987758.9733953001</v>
      </c>
      <c r="E21" s="26">
        <v>1983341.5663979</v>
      </c>
    </row>
    <row r="22" spans="1:5" x14ac:dyDescent="0.3">
      <c r="A22" s="27" t="s">
        <v>16</v>
      </c>
      <c r="B22" s="28">
        <v>-67420.813406948626</v>
      </c>
      <c r="C22" s="28">
        <v>-61914.109435983381</v>
      </c>
      <c r="D22" s="28">
        <v>-34375.910450993208</v>
      </c>
      <c r="E22" s="28">
        <v>-54187.261738918744</v>
      </c>
    </row>
    <row r="23" spans="1:5" x14ac:dyDescent="0.3">
      <c r="A23" s="29" t="s">
        <v>12</v>
      </c>
      <c r="B23" s="30">
        <v>955733.63048403477</v>
      </c>
      <c r="C23" s="30">
        <v>1084046.2395029219</v>
      </c>
      <c r="D23" s="30">
        <v>903065.18020938453</v>
      </c>
      <c r="E23" s="30">
        <v>846144.28155504155</v>
      </c>
    </row>
    <row r="24" spans="1:5" x14ac:dyDescent="0.3">
      <c r="A24" s="31" t="s">
        <v>17</v>
      </c>
      <c r="B24" s="32">
        <v>2967355.5139828781</v>
      </c>
      <c r="C24" s="32">
        <v>3232576.5394940651</v>
      </c>
      <c r="D24" s="32">
        <v>2856448.2431536913</v>
      </c>
      <c r="E24" s="32">
        <v>2775298.5862140227</v>
      </c>
    </row>
    <row r="26" spans="1:5" x14ac:dyDescent="0.3">
      <c r="A26" s="33" t="s">
        <v>14</v>
      </c>
      <c r="B26" s="34">
        <v>464718.60537035478</v>
      </c>
      <c r="C26" s="34">
        <v>482901.01659578335</v>
      </c>
      <c r="D26" s="34">
        <v>518974.54796882195</v>
      </c>
      <c r="E26" s="34">
        <v>585995.10761773214</v>
      </c>
    </row>
    <row r="27" spans="1:5" x14ac:dyDescent="0.3">
      <c r="A27" s="35" t="s">
        <v>18</v>
      </c>
      <c r="B27" s="36">
        <v>6.3852737542497611</v>
      </c>
      <c r="C27" s="36">
        <v>6.694076898578829</v>
      </c>
      <c r="D27" s="36">
        <v>5.5040237605742774</v>
      </c>
      <c r="E27" s="36">
        <v>4.7360439535008201</v>
      </c>
    </row>
    <row r="28" spans="1:5" x14ac:dyDescent="0.3">
      <c r="A28" s="37" t="s">
        <v>7</v>
      </c>
      <c r="B28" s="38">
        <v>0</v>
      </c>
      <c r="C28" s="38">
        <v>0</v>
      </c>
      <c r="D28" s="38">
        <v>0</v>
      </c>
      <c r="E28" s="38">
        <v>0</v>
      </c>
    </row>
    <row r="29" spans="1:5" x14ac:dyDescent="0.3">
      <c r="A29" s="39" t="s">
        <v>19</v>
      </c>
      <c r="B29" s="40">
        <v>20480.37306598368</v>
      </c>
      <c r="C29" s="40">
        <v>18865.585694185702</v>
      </c>
      <c r="D29" s="40">
        <v>10474.537877338133</v>
      </c>
      <c r="E29" s="40">
        <v>16511.170703760679</v>
      </c>
    </row>
    <row r="30" spans="1:5" x14ac:dyDescent="0.3">
      <c r="A30" s="41" t="s">
        <v>20</v>
      </c>
      <c r="B30" s="42">
        <v>0.38574999999999998</v>
      </c>
      <c r="C30" s="42">
        <v>0.38574999999999998</v>
      </c>
      <c r="D30" s="42">
        <v>0.38574999999999998</v>
      </c>
      <c r="E30" s="42">
        <v>0.38574999999999998</v>
      </c>
    </row>
    <row r="31" spans="1:5" x14ac:dyDescent="0.3">
      <c r="A31" s="43" t="s">
        <v>21</v>
      </c>
      <c r="B31" s="44">
        <v>0.61424999999999996</v>
      </c>
      <c r="C31" s="44">
        <v>0.61424999999999996</v>
      </c>
      <c r="D31" s="44">
        <v>0.61424999999999996</v>
      </c>
      <c r="E31" s="44">
        <v>0.61424999999999996</v>
      </c>
    </row>
    <row r="32" spans="1:5" x14ac:dyDescent="0.3">
      <c r="A32" s="45" t="s">
        <v>22</v>
      </c>
      <c r="B32" s="46">
        <v>12580.069155780473</v>
      </c>
      <c r="C32" s="46">
        <v>11588.186012653565</v>
      </c>
      <c r="D32" s="46">
        <v>6433.984891154947</v>
      </c>
      <c r="E32" s="46">
        <v>10141.986604784997</v>
      </c>
    </row>
    <row r="33" spans="1:5" x14ac:dyDescent="0.3">
      <c r="A33" s="47" t="s">
        <v>23</v>
      </c>
      <c r="B33" s="48">
        <v>67420.813406948626</v>
      </c>
      <c r="C33" s="48">
        <v>61914.109435983381</v>
      </c>
      <c r="D33" s="48">
        <v>34375.910450993208</v>
      </c>
      <c r="E33" s="48">
        <v>54187.261738918744</v>
      </c>
    </row>
    <row r="34" spans="1:5" x14ac:dyDescent="0.3">
      <c r="A34" s="49" t="s">
        <v>24</v>
      </c>
      <c r="B34" s="50">
        <v>80000.882562729108</v>
      </c>
      <c r="C34" s="50">
        <v>73502.295448636956</v>
      </c>
      <c r="D34" s="50">
        <v>40809.895342148156</v>
      </c>
      <c r="E34" s="50">
        <v>64329.248343703737</v>
      </c>
    </row>
    <row r="36" spans="1:5" x14ac:dyDescent="0.3">
      <c r="A36" s="51" t="s">
        <v>25</v>
      </c>
      <c r="B36" s="52">
        <v>1634804.4646014208</v>
      </c>
      <c r="C36" s="52">
        <v>1746408.9785255305</v>
      </c>
      <c r="D36" s="52">
        <v>1479258.9633038172</v>
      </c>
      <c r="E36" s="52">
        <v>1413857.6294839301</v>
      </c>
    </row>
    <row r="37" spans="1:5" x14ac:dyDescent="0.3">
      <c r="A37" s="53" t="s">
        <v>26</v>
      </c>
      <c r="B37" s="54">
        <v>4.8936055837255125E-2</v>
      </c>
      <c r="C37" s="54">
        <v>4.2087676112781976E-2</v>
      </c>
      <c r="D37" s="54">
        <v>2.7588066967667531E-2</v>
      </c>
      <c r="E37" s="54">
        <v>4.5499099062176758E-2</v>
      </c>
    </row>
    <row r="38" spans="1:5" x14ac:dyDescent="0.3">
      <c r="A38" s="55" t="s">
        <v>7</v>
      </c>
      <c r="B38" s="56">
        <v>0</v>
      </c>
      <c r="C38" s="56">
        <v>0</v>
      </c>
      <c r="D38" s="56">
        <v>0</v>
      </c>
      <c r="E38" s="56">
        <v>0</v>
      </c>
    </row>
    <row r="39" spans="1:5" x14ac:dyDescent="0.3">
      <c r="A39" s="57" t="s">
        <v>27</v>
      </c>
      <c r="B39" s="58">
        <v>3273888.6122673256</v>
      </c>
      <c r="C39" s="58">
        <v>4676916.1981040556</v>
      </c>
      <c r="D39" s="58">
        <v>4459660.2996282149</v>
      </c>
      <c r="E39" s="58">
        <v>3953965.1972613488</v>
      </c>
    </row>
    <row r="40" spans="1:5" x14ac:dyDescent="0.3">
      <c r="A40" s="59" t="s">
        <v>28</v>
      </c>
      <c r="B40" s="60">
        <v>-3828568.3052694392</v>
      </c>
      <c r="C40" s="60">
        <v>-4408204.9047055608</v>
      </c>
      <c r="D40" s="60">
        <v>-4858646.1563349804</v>
      </c>
      <c r="E40" s="60">
        <v>-4029892.0618345579</v>
      </c>
    </row>
    <row r="41" spans="1:5" x14ac:dyDescent="0.3">
      <c r="A41" s="61" t="s">
        <v>29</v>
      </c>
      <c r="B41" s="62">
        <v>-3550790.2624343662</v>
      </c>
      <c r="C41" s="62">
        <v>-4338455.0500382762</v>
      </c>
      <c r="D41" s="62">
        <v>-4327758.9680615505</v>
      </c>
      <c r="E41" s="62">
        <v>-3646450.5640820004</v>
      </c>
    </row>
    <row r="42" spans="1:5" x14ac:dyDescent="0.3">
      <c r="A42" s="63" t="s">
        <v>30</v>
      </c>
      <c r="B42" s="64">
        <v>-22651.549368547472</v>
      </c>
      <c r="C42" s="64">
        <v>110223.62840907417</v>
      </c>
      <c r="D42" s="64">
        <v>-158365.56339713544</v>
      </c>
      <c r="E42" s="64">
        <v>-23816.121167682111</v>
      </c>
    </row>
    <row r="43" spans="1:5" x14ac:dyDescent="0.3">
      <c r="A43" s="65" t="s">
        <v>31</v>
      </c>
      <c r="B43" s="66">
        <v>-12556.54876674458</v>
      </c>
      <c r="C43" s="66">
        <v>76772.063052303944</v>
      </c>
      <c r="D43" s="66">
        <v>-110303.49112910901</v>
      </c>
      <c r="E43" s="66">
        <v>-16588.210552829845</v>
      </c>
    </row>
    <row r="44" spans="1:5" x14ac:dyDescent="0.3">
      <c r="A44" s="67" t="s">
        <v>32</v>
      </c>
      <c r="B44" s="68">
        <v>2369.2688000000003</v>
      </c>
      <c r="C44" s="68">
        <v>2288.4872900000278</v>
      </c>
      <c r="D44" s="68">
        <v>-5544.8613999999989</v>
      </c>
      <c r="E44" s="68">
        <v>-1663.5872300000001</v>
      </c>
    </row>
    <row r="45" spans="1:5" x14ac:dyDescent="0.3">
      <c r="A45" s="69" t="s">
        <v>33</v>
      </c>
      <c r="B45" s="70">
        <v>-194562.54692000002</v>
      </c>
      <c r="C45" s="70">
        <v>-161472.97532000003</v>
      </c>
      <c r="D45" s="70">
        <v>-122160.02181000001</v>
      </c>
      <c r="E45" s="70">
        <v>-178765.82224000001</v>
      </c>
    </row>
    <row r="46" spans="1:5" x14ac:dyDescent="0.3">
      <c r="A46" s="71" t="s">
        <v>34</v>
      </c>
      <c r="B46" s="72">
        <v>-3778191.6386896581</v>
      </c>
      <c r="C46" s="72">
        <v>-4310643.8466068981</v>
      </c>
      <c r="D46" s="72">
        <v>-4724132.9057977954</v>
      </c>
      <c r="E46" s="72">
        <v>-3867284.3052725126</v>
      </c>
    </row>
    <row r="47" spans="1:5" x14ac:dyDescent="0.3">
      <c r="A47" s="73" t="s">
        <v>35</v>
      </c>
      <c r="B47" s="74">
        <v>-1511759.9994324795</v>
      </c>
      <c r="C47" s="74">
        <v>0</v>
      </c>
      <c r="D47" s="74">
        <v>-1003026.057149056</v>
      </c>
      <c r="E47" s="74">
        <v>-146974.35688627441</v>
      </c>
    </row>
    <row r="48" spans="1:5" x14ac:dyDescent="0.3">
      <c r="A48" s="75" t="s">
        <v>36</v>
      </c>
      <c r="B48" s="76">
        <v>-550124.00000000012</v>
      </c>
      <c r="C48" s="76">
        <v>-63718.144999999997</v>
      </c>
      <c r="D48" s="76">
        <v>-367453.86300000001</v>
      </c>
      <c r="E48" s="76">
        <v>-671502.53899999999</v>
      </c>
    </row>
    <row r="49" spans="1:8" x14ac:dyDescent="0.3">
      <c r="A49" s="77" t="s">
        <v>37</v>
      </c>
      <c r="B49" s="78">
        <v>1161627.946255065</v>
      </c>
      <c r="C49" s="78">
        <v>4515636.9950053934</v>
      </c>
      <c r="D49" s="78">
        <v>2954667.1289419741</v>
      </c>
      <c r="E49" s="78">
        <v>2972880.544813029</v>
      </c>
      <c r="G49" s="141"/>
      <c r="H49" s="137"/>
    </row>
    <row r="50" spans="1:8" x14ac:dyDescent="0.3">
      <c r="A50" s="79" t="s">
        <v>7</v>
      </c>
      <c r="B50" s="140"/>
      <c r="C50" s="80"/>
      <c r="D50" s="138"/>
      <c r="E50" s="80">
        <v>0</v>
      </c>
    </row>
    <row r="51" spans="1:8" x14ac:dyDescent="0.3">
      <c r="A51" s="81" t="s">
        <v>38</v>
      </c>
      <c r="B51" s="82">
        <v>0.3074560682310804</v>
      </c>
      <c r="C51" s="82">
        <v>1.047555111415631</v>
      </c>
      <c r="D51" s="82">
        <v>0.6254411524527167</v>
      </c>
      <c r="E51" s="82">
        <v>0.76872562504905917</v>
      </c>
    </row>
    <row r="52" spans="1:8" x14ac:dyDescent="0.3">
      <c r="A52" s="83" t="s">
        <v>7</v>
      </c>
      <c r="B52" s="139"/>
      <c r="C52" s="84">
        <v>0</v>
      </c>
      <c r="D52" s="84">
        <v>0</v>
      </c>
      <c r="E52" s="84">
        <v>0</v>
      </c>
    </row>
    <row r="53" spans="1:8" x14ac:dyDescent="0.3">
      <c r="A53" s="85" t="s">
        <v>39</v>
      </c>
      <c r="B53" s="86">
        <v>86.566469999999995</v>
      </c>
      <c r="C53" s="86">
        <v>65.416560000000004</v>
      </c>
      <c r="D53" s="86">
        <v>66.098959999999991</v>
      </c>
      <c r="E53" s="86">
        <v>66.795909999999992</v>
      </c>
    </row>
    <row r="54" spans="1:8" x14ac:dyDescent="0.3">
      <c r="A54" s="87" t="s">
        <v>40</v>
      </c>
      <c r="B54" s="88">
        <v>0</v>
      </c>
      <c r="C54" s="88">
        <v>0</v>
      </c>
      <c r="D54" s="88">
        <v>0</v>
      </c>
      <c r="E54" s="88">
        <v>0</v>
      </c>
    </row>
    <row r="55" spans="1:8" x14ac:dyDescent="0.3">
      <c r="A55" s="89" t="s">
        <v>41</v>
      </c>
      <c r="B55" s="90">
        <v>0</v>
      </c>
      <c r="C55" s="90">
        <v>0</v>
      </c>
      <c r="D55" s="90">
        <v>0</v>
      </c>
      <c r="E55" s="90">
        <v>0</v>
      </c>
    </row>
    <row r="56" spans="1:8" x14ac:dyDescent="0.3">
      <c r="A56" s="91" t="s">
        <v>42</v>
      </c>
      <c r="B56" s="92">
        <v>35.552999999999997</v>
      </c>
      <c r="C56" s="92">
        <v>12</v>
      </c>
      <c r="D56" s="92">
        <v>12</v>
      </c>
      <c r="E56" s="92">
        <v>-12</v>
      </c>
    </row>
    <row r="57" spans="1:8" x14ac:dyDescent="0.3">
      <c r="A57" s="93" t="s">
        <v>43</v>
      </c>
      <c r="B57" s="94">
        <v>9615.7426900000009</v>
      </c>
      <c r="C57" s="94">
        <v>10106</v>
      </c>
      <c r="D57" s="94">
        <v>10358</v>
      </c>
      <c r="E57" s="94">
        <v>10622</v>
      </c>
    </row>
    <row r="58" spans="1:8" x14ac:dyDescent="0.3">
      <c r="A58" s="95" t="s">
        <v>44</v>
      </c>
      <c r="B58" s="96">
        <v>9420.2852500000008</v>
      </c>
      <c r="C58" s="96">
        <v>9653.2667000000019</v>
      </c>
      <c r="D58" s="96">
        <v>10118.683459999998</v>
      </c>
      <c r="E58" s="96">
        <v>10270.107380000001</v>
      </c>
    </row>
    <row r="59" spans="1:8" x14ac:dyDescent="0.3">
      <c r="A59" s="97" t="s">
        <v>45</v>
      </c>
      <c r="B59" s="98">
        <v>0</v>
      </c>
      <c r="C59" s="98">
        <v>0</v>
      </c>
      <c r="D59" s="98">
        <v>0</v>
      </c>
      <c r="E59" s="98">
        <v>0</v>
      </c>
    </row>
    <row r="60" spans="1:8" x14ac:dyDescent="0.3">
      <c r="A60" s="135" t="s">
        <v>58</v>
      </c>
      <c r="B60" s="136">
        <v>37.948999999999998</v>
      </c>
      <c r="C60" s="136"/>
      <c r="D60" s="136"/>
      <c r="E60" s="136"/>
    </row>
    <row r="61" spans="1:8" x14ac:dyDescent="0.3">
      <c r="A61" s="99" t="s">
        <v>46</v>
      </c>
      <c r="B61" s="100">
        <f>SUM(B53:B60)</f>
        <v>19196.096410000002</v>
      </c>
      <c r="C61" s="100">
        <f t="shared" ref="C61:E61" si="0">SUM(C53:C60)</f>
        <v>19836.683260000002</v>
      </c>
      <c r="D61" s="100">
        <f t="shared" si="0"/>
        <v>20554.782419999996</v>
      </c>
      <c r="E61" s="100">
        <f t="shared" si="0"/>
        <v>20946.903290000002</v>
      </c>
    </row>
    <row r="62" spans="1:8" x14ac:dyDescent="0.3">
      <c r="A62" s="135" t="s">
        <v>59</v>
      </c>
      <c r="B62" s="136">
        <f>+[1]RAF_Detailed_Juris_COS_ID_NOI!B65/1000</f>
        <v>3968.6716612500013</v>
      </c>
      <c r="C62" s="136">
        <f>+[1]RAF_Detailed_Juris_COS_ID_NOI!C65/1000</f>
        <v>4244.9581249999983</v>
      </c>
      <c r="D62" s="136">
        <f>+[1]RAF_Detailed_Juris_COS_ID_NOI!D65/1000</f>
        <v>4243.1531249999998</v>
      </c>
      <c r="E62" s="136">
        <f>+[1]RAF_Detailed_Juris_COS_ID_NOI!E65/1000</f>
        <v>4246.4900000000007</v>
      </c>
    </row>
    <row r="63" spans="1:8" x14ac:dyDescent="0.3">
      <c r="A63" s="101" t="s">
        <v>47</v>
      </c>
      <c r="B63" s="102">
        <f>+B26+B61+B62</f>
        <v>487883.37344160478</v>
      </c>
      <c r="C63" s="102">
        <f t="shared" ref="C63:E63" si="1">+C26+C61+C62</f>
        <v>506982.65798078338</v>
      </c>
      <c r="D63" s="102">
        <f t="shared" si="1"/>
        <v>543772.48351382185</v>
      </c>
      <c r="E63" s="102">
        <f t="shared" si="1"/>
        <v>611188.50090773217</v>
      </c>
    </row>
    <row r="64" spans="1:8" x14ac:dyDescent="0.3">
      <c r="A64" s="103" t="s">
        <v>48</v>
      </c>
      <c r="B64" s="104">
        <f>+B16/B63</f>
        <v>6.2622685395150013</v>
      </c>
      <c r="C64" s="104">
        <v>6.5906261566910782</v>
      </c>
      <c r="D64" s="104">
        <v>5.3774624067076155</v>
      </c>
      <c r="E64" s="104">
        <v>4.6890756736385368</v>
      </c>
    </row>
    <row r="65" spans="1:5" x14ac:dyDescent="0.3">
      <c r="A65" s="105" t="s">
        <v>49</v>
      </c>
      <c r="B65" s="106">
        <f>+B24/B63</f>
        <v>6.0821000991501171</v>
      </c>
      <c r="C65" s="106">
        <v>6.4299465514946874</v>
      </c>
      <c r="D65" s="106">
        <v>5.2943335649521375</v>
      </c>
      <c r="E65" s="106">
        <v>4.5725926634462715</v>
      </c>
    </row>
    <row r="66" spans="1:5" x14ac:dyDescent="0.3">
      <c r="A66" s="107" t="s">
        <v>7</v>
      </c>
      <c r="B66" s="108">
        <v>0</v>
      </c>
      <c r="C66" s="108"/>
      <c r="D66" s="108">
        <v>0</v>
      </c>
      <c r="E66" s="108">
        <v>0</v>
      </c>
    </row>
    <row r="67" spans="1:5" x14ac:dyDescent="0.3">
      <c r="A67" s="109" t="s">
        <v>50</v>
      </c>
      <c r="B67" s="110">
        <v>0</v>
      </c>
      <c r="C67" s="110">
        <v>0</v>
      </c>
      <c r="D67" s="110">
        <v>0</v>
      </c>
      <c r="E67" s="110">
        <v>0</v>
      </c>
    </row>
    <row r="68" spans="1:5" x14ac:dyDescent="0.3">
      <c r="A68" s="111" t="s">
        <v>51</v>
      </c>
      <c r="B68" s="112">
        <v>0</v>
      </c>
      <c r="C68" s="112">
        <v>0</v>
      </c>
      <c r="D68" s="112">
        <v>0</v>
      </c>
      <c r="E68" s="112">
        <v>0</v>
      </c>
    </row>
    <row r="69" spans="1:5" x14ac:dyDescent="0.3">
      <c r="A69" s="113" t="s">
        <v>52</v>
      </c>
      <c r="B69" s="114">
        <v>0</v>
      </c>
      <c r="C69" s="114">
        <v>0</v>
      </c>
      <c r="D69" s="114">
        <v>0</v>
      </c>
      <c r="E69" s="114">
        <v>4.8566907499051322</v>
      </c>
    </row>
    <row r="70" spans="1:5" x14ac:dyDescent="0.3">
      <c r="A70" s="115" t="s">
        <v>53</v>
      </c>
      <c r="B70" s="116">
        <v>0</v>
      </c>
      <c r="C70" s="116">
        <v>0</v>
      </c>
      <c r="D70" s="116">
        <v>0</v>
      </c>
      <c r="E70" s="116">
        <v>4.7360439535008201</v>
      </c>
    </row>
    <row r="71" spans="1:5" x14ac:dyDescent="0.3">
      <c r="A71" s="117" t="s">
        <v>54</v>
      </c>
      <c r="B71" s="118">
        <v>0</v>
      </c>
      <c r="C71" s="118">
        <v>0</v>
      </c>
      <c r="D71" s="118">
        <v>0</v>
      </c>
      <c r="E71" s="118">
        <v>4.5499099062176758E-2</v>
      </c>
    </row>
    <row r="72" spans="1:5" x14ac:dyDescent="0.3">
      <c r="A72" s="119" t="s">
        <v>38</v>
      </c>
      <c r="B72" s="120">
        <v>0</v>
      </c>
      <c r="C72" s="120">
        <v>0</v>
      </c>
      <c r="D72" s="120">
        <v>0</v>
      </c>
      <c r="E72" s="120">
        <v>0.76872562504905917</v>
      </c>
    </row>
    <row r="73" spans="1:5" x14ac:dyDescent="0.3">
      <c r="A73" s="121" t="s">
        <v>55</v>
      </c>
      <c r="B73" s="122">
        <v>0</v>
      </c>
      <c r="C73" s="122">
        <v>0</v>
      </c>
      <c r="D73" s="122">
        <v>0</v>
      </c>
      <c r="E73" s="122">
        <v>585995107.61773217</v>
      </c>
    </row>
    <row r="74" spans="1:5" x14ac:dyDescent="0.3">
      <c r="A74" s="123" t="s">
        <v>56</v>
      </c>
      <c r="B74" s="124">
        <v>0</v>
      </c>
      <c r="C74" s="124">
        <v>0</v>
      </c>
      <c r="D74" s="124">
        <v>0</v>
      </c>
      <c r="E74" s="124">
        <v>20946903.289999999</v>
      </c>
    </row>
    <row r="75" spans="1:5" x14ac:dyDescent="0.3">
      <c r="A75" s="125" t="s">
        <v>50</v>
      </c>
      <c r="B75" s="126">
        <v>0</v>
      </c>
      <c r="C75" s="126">
        <v>0</v>
      </c>
      <c r="D75" s="126">
        <v>0</v>
      </c>
      <c r="E75" s="126">
        <v>0</v>
      </c>
    </row>
    <row r="76" spans="1:5" x14ac:dyDescent="0.3">
      <c r="A76" s="127" t="s">
        <v>51</v>
      </c>
      <c r="B76" s="128">
        <v>0</v>
      </c>
      <c r="C76" s="128">
        <v>0</v>
      </c>
      <c r="D76" s="128">
        <v>0</v>
      </c>
      <c r="E76" s="128">
        <v>0</v>
      </c>
    </row>
    <row r="77" spans="1:5" ht="15" x14ac:dyDescent="0.25">
      <c r="A77" s="129" t="s">
        <v>48</v>
      </c>
      <c r="B77" s="130">
        <v>0</v>
      </c>
      <c r="C77" s="130">
        <v>0</v>
      </c>
      <c r="D77" s="130">
        <v>0</v>
      </c>
      <c r="E77" s="130">
        <v>4.6890756736385368</v>
      </c>
    </row>
    <row r="78" spans="1:5" ht="15" x14ac:dyDescent="0.25">
      <c r="A78" s="131" t="s">
        <v>49</v>
      </c>
      <c r="B78" s="132">
        <v>0</v>
      </c>
      <c r="C78" s="132">
        <v>0</v>
      </c>
      <c r="D78" s="132">
        <v>0</v>
      </c>
      <c r="E78" s="132">
        <v>4.5725926634462715</v>
      </c>
    </row>
    <row r="79" spans="1:5" x14ac:dyDescent="0.3">
      <c r="A79" s="133" t="s">
        <v>57</v>
      </c>
      <c r="B79" s="134">
        <v>0</v>
      </c>
      <c r="C79" s="134">
        <v>0</v>
      </c>
      <c r="D79" s="134">
        <v>0</v>
      </c>
      <c r="E79" s="134">
        <v>0</v>
      </c>
    </row>
  </sheetData>
  <pageMargins left="0.5" right="0.5" top="0.75" bottom="0.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A1FE3-AF2B-450A-B20D-CB105CC18F29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56F22F-1ED4-4478-9A2B-BE7BDA291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194FE5-8E8E-40D0-A4E3-9B332EB36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MFR_D_9_Backup</vt:lpstr>
      <vt:lpstr>MFR_D_9_Backup!Print_Titles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2016-02-23T15:07:01Z</cp:lastPrinted>
  <dcterms:created xsi:type="dcterms:W3CDTF">2016-02-22T22:04:54Z</dcterms:created>
  <dcterms:modified xsi:type="dcterms:W3CDTF">2016-04-17T20:46:51Z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